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autoCompressPictures="0"/>
  <bookViews>
    <workbookView xWindow="0" yWindow="0" windowWidth="20490" windowHeight="7155" activeTab="1"/>
  </bookViews>
  <sheets>
    <sheet name="survey" sheetId="1" r:id="rId1"/>
    <sheet name="choices" sheetId="2" r:id="rId2"/>
    <sheet name="settings" sheetId="3" r:id="rId3"/>
    <sheet name="itemsets" sheetId="4" r:id="rId4"/>
  </sheets>
  <definedNames>
    <definedName name="_xlnm._FilterDatabase" localSheetId="0" hidden="1">survey!#REF!</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I277" i="2"/>
  <c r="I276"/>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4"/>
  <c r="I3"/>
  <c r="I2"/>
  <c r="I27"/>
  <c r="I26"/>
  <c r="I25"/>
  <c r="I23"/>
  <c r="I21"/>
  <c r="I20"/>
  <c r="I19"/>
  <c r="I17"/>
  <c r="I16"/>
  <c r="I13"/>
  <c r="I12"/>
  <c r="I10"/>
  <c r="I8"/>
  <c r="I6"/>
  <c r="E416" i="1"/>
  <c r="H55" l="1"/>
  <c r="H53"/>
  <c r="H48"/>
  <c r="H46"/>
  <c r="H43"/>
  <c r="H42"/>
  <c r="H37"/>
  <c r="H36"/>
  <c r="H35"/>
  <c r="H32"/>
  <c r="H29"/>
  <c r="H28"/>
  <c r="H27"/>
  <c r="F9"/>
  <c r="E439"/>
  <c r="N440" s="1"/>
  <c r="L440" l="1"/>
  <c r="L498"/>
  <c r="L466"/>
  <c r="L441"/>
  <c r="L298"/>
  <c r="L181"/>
  <c r="L165"/>
  <c r="L153"/>
  <c r="L126"/>
  <c r="B2" i="3" l="1"/>
  <c r="L515" i="1"/>
  <c r="L514"/>
  <c r="L513"/>
  <c r="L512"/>
  <c r="L511"/>
  <c r="L510"/>
  <c r="L508"/>
  <c r="L509"/>
  <c r="L505"/>
  <c r="L504"/>
  <c r="L503"/>
  <c r="L497"/>
  <c r="L496"/>
  <c r="L495"/>
  <c r="L494"/>
  <c r="L493"/>
  <c r="L492"/>
  <c r="L491"/>
  <c r="L490"/>
  <c r="L489"/>
  <c r="L488"/>
  <c r="L487"/>
  <c r="L484"/>
  <c r="L483"/>
  <c r="L474"/>
  <c r="L473"/>
  <c r="L472"/>
  <c r="L471"/>
  <c r="L470"/>
  <c r="L469"/>
  <c r="L465"/>
  <c r="L464"/>
  <c r="L463"/>
  <c r="L462"/>
  <c r="L461"/>
  <c r="L460"/>
  <c r="L459"/>
  <c r="L458"/>
  <c r="L457"/>
  <c r="L452"/>
  <c r="L451"/>
  <c r="L450"/>
  <c r="L392"/>
  <c r="N387"/>
  <c r="L387"/>
  <c r="N386"/>
  <c r="L386"/>
  <c r="N385"/>
  <c r="L385"/>
  <c r="N384"/>
  <c r="L384"/>
  <c r="L383"/>
  <c r="L382"/>
  <c r="L379"/>
  <c r="L378"/>
  <c r="L377"/>
  <c r="L376"/>
  <c r="L375"/>
  <c r="L374"/>
  <c r="L373"/>
  <c r="L372"/>
  <c r="C438"/>
  <c r="E438" s="1"/>
  <c r="N438" s="1"/>
  <c r="C437"/>
  <c r="E437" s="1"/>
  <c r="N437" s="1"/>
  <c r="C436"/>
  <c r="E436" s="1"/>
  <c r="N436" s="1"/>
  <c r="C435"/>
  <c r="E435" s="1"/>
  <c r="N435" s="1"/>
  <c r="C434"/>
  <c r="E434" s="1"/>
  <c r="N434" s="1"/>
  <c r="C433"/>
  <c r="E433" s="1"/>
  <c r="N433" s="1"/>
  <c r="C432"/>
  <c r="E432" s="1"/>
  <c r="N432" s="1"/>
  <c r="C431"/>
  <c r="E431" s="1"/>
  <c r="N431" s="1"/>
  <c r="C427"/>
  <c r="E427" s="1"/>
  <c r="N427" s="1"/>
  <c r="C426"/>
  <c r="E426" s="1"/>
  <c r="N426" s="1"/>
  <c r="C425"/>
  <c r="E425" s="1"/>
  <c r="N425" s="1"/>
  <c r="C424"/>
  <c r="E424" s="1"/>
  <c r="N424" s="1"/>
  <c r="C423"/>
  <c r="E423" s="1"/>
  <c r="N423" s="1"/>
  <c r="C422"/>
  <c r="E422" s="1"/>
  <c r="N422" s="1"/>
  <c r="C421"/>
  <c r="E421" s="1"/>
  <c r="N421" s="1"/>
  <c r="C420"/>
  <c r="E420" s="1"/>
  <c r="N420" s="1"/>
  <c r="C419"/>
  <c r="E419" s="1"/>
  <c r="N419" s="1"/>
  <c r="C418"/>
  <c r="E418" s="1"/>
  <c r="N418" s="1"/>
  <c r="C417"/>
  <c r="E417" s="1"/>
  <c r="N417" s="1"/>
  <c r="C416"/>
  <c r="N416" s="1"/>
  <c r="C415"/>
  <c r="E415" s="1"/>
  <c r="N415" s="1"/>
  <c r="C411"/>
  <c r="E411" s="1"/>
  <c r="N411" s="1"/>
  <c r="C410"/>
  <c r="E410" s="1"/>
  <c r="N410" s="1"/>
  <c r="C409"/>
  <c r="E409" s="1"/>
  <c r="N409" s="1"/>
  <c r="C408"/>
  <c r="E408" s="1"/>
  <c r="N408" s="1"/>
  <c r="C407"/>
  <c r="E407" s="1"/>
  <c r="N407" s="1"/>
  <c r="C406"/>
  <c r="E406" s="1"/>
  <c r="N406" s="1"/>
  <c r="C405"/>
  <c r="E405" s="1"/>
  <c r="N405" s="1"/>
  <c r="C404"/>
  <c r="E404" s="1"/>
  <c r="N404" s="1"/>
  <c r="C403"/>
  <c r="E403" s="1"/>
  <c r="N403" s="1"/>
  <c r="C402"/>
  <c r="E402" s="1"/>
  <c r="N402" s="1"/>
  <c r="L363"/>
  <c r="L362"/>
  <c r="L361"/>
  <c r="L360"/>
  <c r="L359"/>
  <c r="L358"/>
  <c r="L357"/>
  <c r="L356"/>
  <c r="L355"/>
  <c r="L402" l="1"/>
  <c r="L403"/>
  <c r="L404"/>
  <c r="L405"/>
  <c r="L406"/>
  <c r="L407"/>
  <c r="L408"/>
  <c r="L409"/>
  <c r="L410"/>
  <c r="L411"/>
  <c r="L415"/>
  <c r="L416"/>
  <c r="L417"/>
  <c r="L418"/>
  <c r="L419"/>
  <c r="L420"/>
  <c r="L421"/>
  <c r="L422"/>
  <c r="L423"/>
  <c r="L424"/>
  <c r="L425"/>
  <c r="L426"/>
  <c r="L427"/>
  <c r="L431"/>
  <c r="L432"/>
  <c r="L433"/>
  <c r="L434"/>
  <c r="L435"/>
  <c r="L436"/>
  <c r="L437"/>
  <c r="L438"/>
  <c r="L341"/>
  <c r="L343"/>
  <c r="L342"/>
  <c r="L340"/>
  <c r="L339"/>
  <c r="L338"/>
  <c r="L337"/>
  <c r="L336"/>
  <c r="L67"/>
  <c r="L188"/>
  <c r="L187"/>
  <c r="L301"/>
  <c r="L330"/>
  <c r="L319"/>
  <c r="L332"/>
  <c r="L331"/>
  <c r="L329"/>
  <c r="L328"/>
  <c r="L327"/>
  <c r="L326"/>
  <c r="L325"/>
  <c r="L321"/>
  <c r="L320"/>
  <c r="L318"/>
  <c r="L317"/>
  <c r="L316"/>
  <c r="L315"/>
  <c r="L302"/>
  <c r="L300"/>
  <c r="L299"/>
  <c r="L297"/>
  <c r="L296"/>
  <c r="L295"/>
  <c r="L286"/>
  <c r="L285"/>
  <c r="L284"/>
  <c r="L283"/>
  <c r="L282"/>
  <c r="L281"/>
  <c r="L280"/>
  <c r="L279"/>
  <c r="L278"/>
  <c r="L277"/>
  <c r="L276"/>
  <c r="L275"/>
  <c r="L274"/>
  <c r="L270"/>
  <c r="L269"/>
  <c r="L268"/>
  <c r="L267"/>
  <c r="L266"/>
  <c r="L265"/>
  <c r="L264"/>
  <c r="L263"/>
  <c r="L262"/>
  <c r="L261"/>
  <c r="L260"/>
  <c r="L259"/>
  <c r="L272"/>
  <c r="L258"/>
  <c r="L255"/>
  <c r="L254"/>
  <c r="L253"/>
  <c r="L252"/>
  <c r="L249"/>
  <c r="L248"/>
  <c r="L247"/>
  <c r="L246"/>
  <c r="L245"/>
  <c r="L244"/>
  <c r="L243"/>
  <c r="L234"/>
  <c r="L233"/>
  <c r="L232"/>
  <c r="L231"/>
  <c r="L228"/>
  <c r="L227"/>
  <c r="L226"/>
  <c r="L225"/>
  <c r="L224"/>
  <c r="L223"/>
  <c r="L198"/>
  <c r="L195"/>
  <c r="L194"/>
  <c r="L193"/>
  <c r="L192"/>
  <c r="L189"/>
  <c r="L186"/>
  <c r="L185"/>
  <c r="L184"/>
  <c r="L166"/>
  <c r="L156"/>
  <c r="C220"/>
  <c r="E220" s="1"/>
  <c r="L220" s="1"/>
  <c r="C219"/>
  <c r="E219" s="1"/>
  <c r="L219" s="1"/>
  <c r="C218"/>
  <c r="E218" s="1"/>
  <c r="L218" s="1"/>
  <c r="C217"/>
  <c r="E217" s="1"/>
  <c r="L217" s="1"/>
  <c r="C216"/>
  <c r="E216" s="1"/>
  <c r="L216" s="1"/>
  <c r="C215"/>
  <c r="E215" s="1"/>
  <c r="L215" s="1"/>
  <c r="C214"/>
  <c r="E214" s="1"/>
  <c r="L214" s="1"/>
  <c r="C213"/>
  <c r="E213" s="1"/>
  <c r="L213" s="1"/>
  <c r="C212"/>
  <c r="E212" s="1"/>
  <c r="L212" s="1"/>
  <c r="C211"/>
  <c r="E211" s="1"/>
  <c r="L211" s="1"/>
  <c r="C210"/>
  <c r="E210" s="1"/>
  <c r="L210" s="1"/>
  <c r="C209"/>
  <c r="E209" s="1"/>
  <c r="L209" s="1"/>
  <c r="C208"/>
  <c r="E208" s="1"/>
  <c r="L208" s="1"/>
  <c r="C207"/>
  <c r="E207" s="1"/>
  <c r="L207" s="1"/>
  <c r="C206"/>
  <c r="E206" s="1"/>
  <c r="L206" s="1"/>
  <c r="C205"/>
  <c r="E205" s="1"/>
  <c r="L205" s="1"/>
  <c r="C204"/>
  <c r="E204" s="1"/>
  <c r="L204" s="1"/>
  <c r="C203"/>
  <c r="E203" s="1"/>
  <c r="L203" s="1"/>
  <c r="C202"/>
  <c r="E202" s="1"/>
  <c r="L202" s="1"/>
  <c r="C201"/>
  <c r="E201" s="1"/>
  <c r="L201" s="1"/>
  <c r="C180"/>
  <c r="E180" s="1"/>
  <c r="L180" s="1"/>
  <c r="C179"/>
  <c r="E179" s="1"/>
  <c r="L179" s="1"/>
  <c r="C178"/>
  <c r="E178" s="1"/>
  <c r="L178" s="1"/>
  <c r="C177"/>
  <c r="E177" s="1"/>
  <c r="L177" s="1"/>
  <c r="C176"/>
  <c r="E176" s="1"/>
  <c r="L176" s="1"/>
  <c r="C175"/>
  <c r="E175" s="1"/>
  <c r="L175" s="1"/>
  <c r="C174"/>
  <c r="E174" s="1"/>
  <c r="L174" s="1"/>
  <c r="C173"/>
  <c r="E173" s="1"/>
  <c r="L173" s="1"/>
  <c r="C172"/>
  <c r="E172" s="1"/>
  <c r="L172" s="1"/>
  <c r="C171"/>
  <c r="E171" s="1"/>
  <c r="L171" s="1"/>
  <c r="C164"/>
  <c r="E164" s="1"/>
  <c r="L164" s="1"/>
  <c r="C163"/>
  <c r="E163" s="1"/>
  <c r="L163" s="1"/>
  <c r="C162"/>
  <c r="E162" s="1"/>
  <c r="L162" s="1"/>
  <c r="C161"/>
  <c r="E161" s="1"/>
  <c r="L161" s="1"/>
  <c r="C160"/>
  <c r="E160" s="1"/>
  <c r="L160" s="1"/>
  <c r="C159"/>
  <c r="E159" s="1"/>
  <c r="L159" s="1"/>
  <c r="C152"/>
  <c r="E152" s="1"/>
  <c r="L152" s="1"/>
  <c r="C151"/>
  <c r="E151" s="1"/>
  <c r="L151" s="1"/>
  <c r="C150"/>
  <c r="E150" s="1"/>
  <c r="L150" s="1"/>
  <c r="C149"/>
  <c r="E149" s="1"/>
  <c r="L149" s="1"/>
  <c r="C148"/>
  <c r="E148" s="1"/>
  <c r="L148" s="1"/>
  <c r="C147"/>
  <c r="E147" s="1"/>
  <c r="L147" s="1"/>
  <c r="C146"/>
  <c r="E146" s="1"/>
  <c r="L146" s="1"/>
  <c r="C145"/>
  <c r="E145" s="1"/>
  <c r="L145" s="1"/>
  <c r="C144"/>
  <c r="E144" s="1"/>
  <c r="L144" s="1"/>
  <c r="C143"/>
  <c r="E143" s="1"/>
  <c r="L143" s="1"/>
  <c r="C142"/>
  <c r="E142" s="1"/>
  <c r="L142" s="1"/>
  <c r="C141"/>
  <c r="E141" s="1"/>
  <c r="L141" s="1"/>
  <c r="C140"/>
  <c r="E140" s="1"/>
  <c r="L140" s="1"/>
  <c r="L135"/>
  <c r="L134"/>
  <c r="L133"/>
  <c r="L132"/>
  <c r="L131"/>
  <c r="L130"/>
  <c r="L129"/>
  <c r="L114"/>
  <c r="C125"/>
  <c r="E125" s="1"/>
  <c r="L125" s="1"/>
  <c r="C124"/>
  <c r="E124" s="1"/>
  <c r="L124" s="1"/>
  <c r="C123"/>
  <c r="E123" s="1"/>
  <c r="L123" s="1"/>
  <c r="C122"/>
  <c r="E122" s="1"/>
  <c r="L122" s="1"/>
  <c r="C121"/>
  <c r="E121" s="1"/>
  <c r="L121" s="1"/>
  <c r="C120"/>
  <c r="E120" s="1"/>
  <c r="L120" s="1"/>
  <c r="C119"/>
  <c r="E119" s="1"/>
  <c r="L119" s="1"/>
  <c r="C118"/>
  <c r="E118" s="1"/>
  <c r="L118" s="1"/>
  <c r="C117"/>
  <c r="E117" s="1"/>
  <c r="L117" s="1"/>
  <c r="C111" l="1"/>
  <c r="E111" s="1"/>
  <c r="L111" s="1"/>
  <c r="C110"/>
  <c r="E110" s="1"/>
  <c r="L110" s="1"/>
  <c r="C109"/>
  <c r="E109" s="1"/>
  <c r="L109" s="1"/>
  <c r="C108"/>
  <c r="E108" s="1"/>
  <c r="L108" s="1"/>
  <c r="L93"/>
  <c r="L92"/>
  <c r="L91"/>
  <c r="L87"/>
  <c r="L86"/>
  <c r="L83"/>
  <c r="L82"/>
  <c r="L81"/>
  <c r="L80"/>
  <c r="L79"/>
  <c r="L78"/>
  <c r="L73"/>
  <c r="L72"/>
  <c r="L71"/>
  <c r="L70"/>
  <c r="L69"/>
  <c r="L68"/>
  <c r="L65"/>
  <c r="P16" l="1"/>
  <c r="P17"/>
  <c r="C2" i="3"/>
  <c r="A2" s="1"/>
  <c r="F8" i="1"/>
</calcChain>
</file>

<file path=xl/sharedStrings.xml><?xml version="1.0" encoding="utf-8"?>
<sst xmlns="http://schemas.openxmlformats.org/spreadsheetml/2006/main" count="3074" uniqueCount="1428">
  <si>
    <t>type</t>
  </si>
  <si>
    <t>name</t>
  </si>
  <si>
    <t>label</t>
  </si>
  <si>
    <t>relevant</t>
  </si>
  <si>
    <t>appearance</t>
  </si>
  <si>
    <t>required</t>
  </si>
  <si>
    <t>constraint</t>
  </si>
  <si>
    <t>calculation</t>
  </si>
  <si>
    <t>repeat_count</t>
  </si>
  <si>
    <t>choice_filter</t>
  </si>
  <si>
    <t>default</t>
  </si>
  <si>
    <t>start</t>
  </si>
  <si>
    <t>end</t>
  </si>
  <si>
    <t>deviceid</t>
  </si>
  <si>
    <t>begin group</t>
  </si>
  <si>
    <t>field-list</t>
  </si>
  <si>
    <t>integer</t>
  </si>
  <si>
    <t>end group</t>
  </si>
  <si>
    <t>text</t>
  </si>
  <si>
    <t>note</t>
  </si>
  <si>
    <t>OTHER, SPECIFY</t>
  </si>
  <si>
    <t>begin group</t>
  </si>
  <si>
    <t>end group</t>
  </si>
  <si>
    <t>begin group</t>
  </si>
  <si>
    <t>select_one yesno</t>
  </si>
  <si>
    <t>end group</t>
  </si>
  <si>
    <t>Other, specify:</t>
  </si>
  <si>
    <t>begin group</t>
  </si>
  <si>
    <t>end group</t>
  </si>
  <si>
    <t>OTHER, SPECIFY:</t>
  </si>
  <si>
    <t>list_name</t>
  </si>
  <si>
    <t>INTERVIEW DONE</t>
  </si>
  <si>
    <t>PARTIALLY COMPLETED</t>
  </si>
  <si>
    <t>PERSON IN CHARGE REFUSED INTERVIEW</t>
  </si>
  <si>
    <t>FACILITY IS EMPTY (NO STAFF MEMBERS)</t>
  </si>
  <si>
    <t>HEALTH FACILITY NOT FOUND</t>
  </si>
  <si>
    <t>ENGLISH</t>
  </si>
  <si>
    <t>MADINKA</t>
  </si>
  <si>
    <t>WOLOF</t>
  </si>
  <si>
    <t>FULA</t>
  </si>
  <si>
    <t>JOLA</t>
  </si>
  <si>
    <t>SERER</t>
  </si>
  <si>
    <t>freq</t>
  </si>
  <si>
    <t>NEVER</t>
  </si>
  <si>
    <t>SOMETIMES</t>
  </si>
  <si>
    <t>ALWAYS</t>
  </si>
  <si>
    <t>yesno</t>
  </si>
  <si>
    <t>YES</t>
  </si>
  <si>
    <t>NO</t>
  </si>
  <si>
    <t>yesno1</t>
  </si>
  <si>
    <t>yesno2</t>
  </si>
  <si>
    <t>NONE</t>
  </si>
  <si>
    <t>staff</t>
  </si>
  <si>
    <t>MALE</t>
  </si>
  <si>
    <t>FEMALE</t>
  </si>
  <si>
    <t>None</t>
  </si>
  <si>
    <t>Health Facility Staff</t>
  </si>
  <si>
    <t>Public</t>
  </si>
  <si>
    <t>Private</t>
  </si>
  <si>
    <t>Both</t>
  </si>
  <si>
    <t>form_title</t>
  </si>
  <si>
    <t>form_id</t>
  </si>
  <si>
    <t>version</t>
  </si>
  <si>
    <t>public_key</t>
  </si>
  <si>
    <t>submission_url</t>
  </si>
  <si>
    <t>default_language</t>
  </si>
  <si>
    <t>generation</t>
  </si>
  <si>
    <t>begin group</t>
    <phoneticPr fontId="4"/>
  </si>
  <si>
    <t>list-nolabel</t>
  </si>
  <si>
    <t>yes</t>
  </si>
  <si>
    <t>calculate</t>
  </si>
  <si>
    <t>men</t>
  </si>
  <si>
    <t>MENTIONED</t>
  </si>
  <si>
    <t>NOT MENTIONED</t>
  </si>
  <si>
    <t>decimal</t>
  </si>
  <si>
    <t>Other, specify</t>
  </si>
  <si>
    <t>end group</t>
    <phoneticPr fontId="5"/>
  </si>
  <si>
    <t>content</t>
    <phoneticPr fontId="4"/>
  </si>
  <si>
    <t>begin group</t>
    <phoneticPr fontId="4"/>
  </si>
  <si>
    <t>RESULT OF THE INTERVIEW:</t>
  </si>
  <si>
    <t>begin group</t>
    <phoneticPr fontId="4"/>
  </si>
  <si>
    <t>TRANSLATOR USED?</t>
  </si>
  <si>
    <t>No</t>
  </si>
  <si>
    <t>district</t>
  </si>
  <si>
    <t>settlement</t>
  </si>
  <si>
    <t>result</t>
  </si>
  <si>
    <t>language</t>
  </si>
  <si>
    <t>lan</t>
  </si>
  <si>
    <t>district_id</t>
  </si>
  <si>
    <t>settlement_id</t>
  </si>
  <si>
    <t>eacode_id</t>
  </si>
  <si>
    <t>eacode</t>
  </si>
  <si>
    <t xml:space="preserve">${consent}=1 </t>
    <phoneticPr fontId="4"/>
  </si>
  <si>
    <t>temp</t>
  </si>
  <si>
    <t>label::English</t>
  </si>
  <si>
    <t>hint::English</t>
  </si>
  <si>
    <t>constraint_message::English</t>
  </si>
  <si>
    <t>required_message::English</t>
  </si>
  <si>
    <t>readonly</t>
  </si>
  <si>
    <t>disabled</t>
  </si>
  <si>
    <t>media::image::Vietnamese</t>
  </si>
  <si>
    <t>media::image::English</t>
  </si>
  <si>
    <t>media::video::Vietnamese</t>
  </si>
  <si>
    <t>media::video::English</t>
  </si>
  <si>
    <t>media::audio::Vietnamese</t>
  </si>
  <si>
    <t>media::audio::English</t>
  </si>
  <si>
    <t>comments and notes</t>
  </si>
  <si>
    <t>starttime</t>
  </si>
  <si>
    <t>endtime</t>
  </si>
  <si>
    <t>subscriberid</t>
  </si>
  <si>
    <t>simserial</t>
  </si>
  <si>
    <t>simid</t>
  </si>
  <si>
    <t>phonenumber</t>
  </si>
  <si>
    <t>devicephonenum</t>
  </si>
  <si>
    <t>starttime_str</t>
  </si>
  <si>
    <t>string(format-date-time(${starttime},'%d/%m/%Y %H:%M:%S'))</t>
  </si>
  <si>
    <t>original_dev</t>
  </si>
  <si>
    <t>once(${deviceid})</t>
  </si>
  <si>
    <t>uuid_ssname</t>
  </si>
  <si>
    <t>username</t>
  </si>
  <si>
    <t>filter</t>
  </si>
  <si>
    <t>instance_name</t>
  </si>
  <si>
    <t>English</t>
  </si>
  <si>
    <t>Do you agree to participate and answer the following survey questions?</t>
  </si>
  <si>
    <t>embed text-nolabel</t>
  </si>
  <si>
    <t>section</t>
  </si>
  <si>
    <t>Introduction</t>
  </si>
  <si>
    <t>INTRODUCTION</t>
  </si>
  <si>
    <t>CONTROL</t>
  </si>
  <si>
    <t>control</t>
  </si>
  <si>
    <t>num</t>
  </si>
  <si>
    <t>marker</t>
  </si>
  <si>
    <t>gg</t>
  </si>
  <si>
    <t>ggg</t>
  </si>
  <si>
    <t>concat('GAMBIA_EL_F3_Exit_ANC','_',${starttime})</t>
  </si>
  <si>
    <t>region</t>
  </si>
  <si>
    <t>region_id</t>
  </si>
  <si>
    <t>gen</t>
  </si>
  <si>
    <t>rel</t>
  </si>
  <si>
    <t>Mother</t>
  </si>
  <si>
    <t>Father</t>
  </si>
  <si>
    <t>schoollvl</t>
  </si>
  <si>
    <t>KINDERGARTEN</t>
  </si>
  <si>
    <t>PRIMARY/ LOWER BASIC</t>
  </si>
  <si>
    <t>UPPER BASIC</t>
  </si>
  <si>
    <t>HIGH SCHOOL</t>
  </si>
  <si>
    <t>SENIOR SECONDARY</t>
  </si>
  <si>
    <t>NON-TERTIARY/VOCATIONARY</t>
  </si>
  <si>
    <t>DIPLOMA/TERTIARY</t>
  </si>
  <si>
    <t>UNDERGRADUATE</t>
  </si>
  <si>
    <t>MASTERS</t>
  </si>
  <si>
    <t>PHD</t>
  </si>
  <si>
    <t>DON'T KNOW</t>
  </si>
  <si>
    <t>highestlvl</t>
  </si>
  <si>
    <t>highestlvl_id</t>
  </si>
  <si>
    <t>highestlvl_lb</t>
  </si>
  <si>
    <t>mar</t>
  </si>
  <si>
    <t>Single</t>
  </si>
  <si>
    <t>Widowed</t>
  </si>
  <si>
    <t>Divorced/separated</t>
  </si>
  <si>
    <t>By foot</t>
  </si>
  <si>
    <t>Private car</t>
  </si>
  <si>
    <t>Private motorcycle</t>
  </si>
  <si>
    <t>ins</t>
  </si>
  <si>
    <t>LOCATION CLOSE TO HOME</t>
  </si>
  <si>
    <t>LOW COST</t>
  </si>
  <si>
    <t>TRUST IN PROVIDERS / HIGH QUALITY CARE</t>
  </si>
  <si>
    <t>AVAILABILITY OF DRUGS</t>
  </si>
  <si>
    <t>AVAILABILITY OF FEMALE PROVIDER</t>
  </si>
  <si>
    <t>AVAILABILITY OF MALE PROVIDER</t>
  </si>
  <si>
    <t>RECOMMENDATION OR REFERRAL</t>
  </si>
  <si>
    <t>agree</t>
  </si>
  <si>
    <t>Both Male and Female</t>
  </si>
  <si>
    <t>Yes, at own home</t>
  </si>
  <si>
    <t>Yes, at health post</t>
  </si>
  <si>
    <t>Yes, in the community</t>
  </si>
  <si>
    <t>Yes, both at home and in the health post</t>
  </si>
  <si>
    <t>Yes, both at home and in the community</t>
  </si>
  <si>
    <t>Yes, both in the health post and in the community</t>
  </si>
  <si>
    <t>Yes, both at home, in the health post and the community</t>
  </si>
  <si>
    <t>TBA</t>
  </si>
  <si>
    <r>
      <t>f</t>
    </r>
    <r>
      <rPr>
        <sz val="10"/>
        <rFont val="Arial"/>
        <family val="2"/>
      </rPr>
      <t>loor</t>
    </r>
  </si>
  <si>
    <t>roof</t>
  </si>
  <si>
    <t>wall</t>
  </si>
  <si>
    <t>Don't know</t>
  </si>
  <si>
    <t>facility</t>
  </si>
  <si>
    <t>Community Health Worker</t>
  </si>
  <si>
    <t>TBA/ CBC</t>
  </si>
  <si>
    <t>Other VSG Member</t>
  </si>
  <si>
    <t>Family member</t>
  </si>
  <si>
    <t>Friend</t>
  </si>
  <si>
    <t>Other: Specify</t>
  </si>
  <si>
    <t>role</t>
  </si>
  <si>
    <t>To deliver babies</t>
  </si>
  <si>
    <t>To provide support to women pre- and post-partum and to refer them for delivery</t>
  </si>
  <si>
    <t>Other (specify)</t>
  </si>
  <si>
    <t>Ministry Official</t>
  </si>
  <si>
    <t>Other</t>
  </si>
  <si>
    <t>active</t>
  </si>
  <si>
    <t>TBA has become more active</t>
  </si>
  <si>
    <t>TBA has become less active</t>
  </si>
  <si>
    <t>TBA activity has remained the same</t>
  </si>
  <si>
    <t>gridformat&lt;row = 0, col = 0, fill = fill, align = center/&gt;</t>
  </si>
  <si>
    <t>gridformat&lt;row = 1, col = 0, fill = fill, align = center/&gt;</t>
  </si>
  <si>
    <t>gridformat&lt;row = 2, col = 0, fill = fill/&gt;</t>
  </si>
  <si>
    <t>field-list grid(weight = 1)</t>
  </si>
  <si>
    <t xml:space="preserve">embed </t>
  </si>
  <si>
    <t>minimal</t>
  </si>
  <si>
    <t>select_one highestlvl</t>
  </si>
  <si>
    <t>select_one mar</t>
  </si>
  <si>
    <t>section1</t>
  </si>
  <si>
    <t>section2</t>
  </si>
  <si>
    <t>SECTION 1: IDENTIFICATION</t>
  </si>
  <si>
    <t>SECTION 2: TREATMENT AND COUNSELING</t>
  </si>
  <si>
    <t>${consent}=1</t>
  </si>
  <si>
    <t>embed</t>
  </si>
  <si>
    <t>field-list grid(weight = 2)</t>
  </si>
  <si>
    <t>RESPONSE</t>
  </si>
  <si>
    <t>section3</t>
  </si>
  <si>
    <t>SECTION 3: PATIENT TRAVEL AND EXPENDITURE</t>
  </si>
  <si>
    <t>MINUTES</t>
  </si>
  <si>
    <t>DALASI</t>
  </si>
  <si>
    <t>(3.06) Do you think the time you spent waiting was too long?</t>
  </si>
  <si>
    <t>(3.17) How much was spent in total in DALASI at the facility for this visit, not including transportation costs?</t>
  </si>
  <si>
    <t>.=1</t>
  </si>
  <si>
    <t>IF NO, GO BACK AND CORECT THE QUESTION.</t>
  </si>
  <si>
    <t>INTERVIEWER: DO NOT READ OPTIONS ALOUD, BUT FOR EACH OPTION RECORD "1" IF MENTIONED, "2" IF NOT MENTIONED. YOU MAY PROBE WITHOUT USING SPECIFIC ANSWERS (E.G., "ANYTHING ELSE?")</t>
  </si>
  <si>
    <t>a. SAVINGS OR REGULAR HOUSEHOLD BUDGET</t>
  </si>
  <si>
    <t>b. HEALTH INSURANCE</t>
  </si>
  <si>
    <t>c. SELLING HOUSEHOLD POSSESSIONS</t>
  </si>
  <si>
    <t>d. MORTGAGING OR SELLING LAND OR REAL ESTATE</t>
  </si>
  <si>
    <t>e. FROM A FRIEND OR RELATIVE</t>
  </si>
  <si>
    <t>f. FROM SOMEONE OTHER THAN FAMILY AND FRIENDS</t>
  </si>
  <si>
    <t>g. OTHER, SPECIFY:</t>
  </si>
  <si>
    <t>select_one ins</t>
  </si>
  <si>
    <t>section4</t>
  </si>
  <si>
    <t>SECTION 4: PATIENT SATISFACTION</t>
  </si>
  <si>
    <t>select_one facility</t>
  </si>
  <si>
    <t>INTERVIEWER: DO NOT READ OPTIONS ALOUD. ONLY ONE ANSWER IS ALLOWED.</t>
  </si>
  <si>
    <t>gridformat&lt;row = 1, col = 0, fill = fill/&gt;</t>
  </si>
  <si>
    <t>select_one agree</t>
  </si>
  <si>
    <t>(4.03) It is convenient to travel from your house to the health facility.</t>
  </si>
  <si>
    <t>(4.04) The health facility is clean.</t>
  </si>
  <si>
    <t>(4.07) It is easy to get medicine that health workers prescribe.</t>
  </si>
  <si>
    <t>(4.08) The registration fees of this visit to the health facility were reasonable.</t>
  </si>
  <si>
    <t>(4.09) The lab fees of this visit to the health facility were reasonable.</t>
  </si>
  <si>
    <t>(4.10) The medication fees of this visit to the health facility were reasonable.</t>
  </si>
  <si>
    <t>(4.11) The transport fees for this visit to the health facility were reasonable.</t>
  </si>
  <si>
    <t>(4.12) The amount of time you spent waiting to be seen by a health worker was reasonable.</t>
  </si>
  <si>
    <t>(4.15) The hours the facility is open are adequate to meet your needs.</t>
  </si>
  <si>
    <t>(4.16) The overall quality of services provided was satisfactory.</t>
  </si>
  <si>
    <t>SECTION 5: SECURITY AND TRUST</t>
  </si>
  <si>
    <t>section5</t>
  </si>
  <si>
    <t>(5.02) The health workers in this facility are extremely thorough and careful.</t>
  </si>
  <si>
    <t>(5.03) You trust in the skills and abilities of the health workers of this facility.</t>
  </si>
  <si>
    <t>(5.04) You completely trust the health worker’s decisions about medical treatments in this facility.</t>
  </si>
  <si>
    <t>(5.05) The health workers in this facility are very friendly and approachable.</t>
  </si>
  <si>
    <t>(5.06) The health workers in this facility are easy to make contact with.</t>
  </si>
  <si>
    <t>(5.08) The health workers in this facility act differently toward rich people than toward poor people.</t>
  </si>
  <si>
    <t>select_one floor</t>
  </si>
  <si>
    <t>select_one roof</t>
  </si>
  <si>
    <t>select_one wall</t>
  </si>
  <si>
    <t>(6.01) Does your household own any land, including land where you have a house?</t>
  </si>
  <si>
    <t>(6.02) If you were to sell the land you own, how much in DALASI do you think you would receive for it?</t>
  </si>
  <si>
    <t>(6.03) MAIN MATERIAL USED FOR FLOOR:</t>
  </si>
  <si>
    <t>(6.04) MAIN MATERIAL USED FOR ROOF:</t>
  </si>
  <si>
    <t>(6.05) MAIN MATERIAL USED FOR EXTERIOR WALL:</t>
  </si>
  <si>
    <t xml:space="preserve">(6.06) How many rooms does your household have, including rooms outside the main dwelling, not counting the kitchen and bathrooms? </t>
  </si>
  <si>
    <t>INTERVIEWER: WRITE THE TOTAL NUMBER IN EACH CATEGORY.</t>
  </si>
  <si>
    <t>a. Men 18 years and older</t>
  </si>
  <si>
    <t>b. Women 18 years and older</t>
  </si>
  <si>
    <t>c. Children &amp; adolescents between 6 &amp; 17 years</t>
  </si>
  <si>
    <t>d. Children 5 years and below</t>
  </si>
  <si>
    <t>(6.08) Does your household have electricity?</t>
  </si>
  <si>
    <t>gridformat&lt;row = 0, col = 0, colspan = 2, fill = fill/&gt;</t>
  </si>
  <si>
    <t>.&gt;=0</t>
  </si>
  <si>
    <t>gridformat&lt;row = 1, col = 1, fill = fill/&gt;</t>
  </si>
  <si>
    <t>gridformat&lt;row = 2, col = 1, fill = fill/&gt;</t>
  </si>
  <si>
    <t>gridformat&lt;row = 3, col = 0, fill = fill/&gt;</t>
  </si>
  <si>
    <t>gridformat&lt;row = 3, col = 1, fill = fill/&gt;</t>
  </si>
  <si>
    <t>gridformat&lt;row = 4, col = 0, fill = fill/&gt;</t>
  </si>
  <si>
    <t>gridformat&lt;row = 4, col = 1, fill = fill/&gt;</t>
  </si>
  <si>
    <t>gridformat&lt;row = 5, col = 0, fill = fill/&gt;</t>
  </si>
  <si>
    <t>gridformat&lt;row = 5, col = 1, fill = fill/&gt;</t>
  </si>
  <si>
    <t>gridformat&lt;row = 0, col = 0, colspan =2, fill = fill/&gt;</t>
  </si>
  <si>
    <t>section7</t>
  </si>
  <si>
    <t>section6</t>
  </si>
  <si>
    <t>INTERVIEWER: DO NOT READ OPTIONS ALOUD. FOR EACH OPTION, RECORD "1" IF MENTIONED, "2" IF NOT MENTIONED.</t>
  </si>
  <si>
    <t>a. PROVIDE IRON / FOLIC ACID TABLETS</t>
  </si>
  <si>
    <t>b. PROVIDE TETANUS TOXOID IMMUNIZATION</t>
  </si>
  <si>
    <t>AGREEMENT RATING</t>
  </si>
  <si>
    <t>section8</t>
  </si>
  <si>
    <t>select_one yesno1</t>
  </si>
  <si>
    <t>c. INFORMATION ON DANGER SIGNS DURING PREGNANCY</t>
  </si>
  <si>
    <t>d. REFER TO HEALTH FACILITY FOR DELIVERY</t>
  </si>
  <si>
    <t>e. HEALTH EDUCATION OR PROMOTION</t>
  </si>
  <si>
    <t>f. ADVICE ON EXCLUSIVE BREASTFEEDING</t>
  </si>
  <si>
    <t>g. PROVIDE VITAMIN A SUPPLEMENTATION</t>
  </si>
  <si>
    <t>h. REFER FOR POSTNATAL CARE</t>
  </si>
  <si>
    <t>i. OTHER, SPECIFY:</t>
  </si>
  <si>
    <t>select_one role</t>
  </si>
  <si>
    <t>select_one active</t>
  </si>
  <si>
    <t>geopoint</t>
    <phoneticPr fontId="14"/>
  </si>
  <si>
    <t>text</t>
    <phoneticPr fontId="14"/>
  </si>
  <si>
    <t>RECORD GPS Coordinates</t>
  </si>
  <si>
    <t>inline</t>
  </si>
  <si>
    <t>save_incomplete</t>
  </si>
  <si>
    <t>save_exit</t>
  </si>
  <si>
    <r>
      <t>LANGUAGE USED</t>
    </r>
    <r>
      <rPr>
        <sz val="10"/>
        <rFont val="Arial"/>
        <family val="2"/>
      </rPr>
      <t xml:space="preserve"> BY THE RESPONDENT?</t>
    </r>
  </si>
  <si>
    <t>SAVE &amp; EXIT</t>
  </si>
  <si>
    <t>FINISH &amp; EXIT</t>
  </si>
  <si>
    <t>select_one result</t>
  </si>
  <si>
    <t>select_one lan</t>
    <phoneticPr fontId="14"/>
  </si>
  <si>
    <t>select_one language</t>
    <phoneticPr fontId="14"/>
  </si>
  <si>
    <t>text</t>
    <phoneticPr fontId="14"/>
  </si>
  <si>
    <t>pulldata('app-api','user.username')</t>
  </si>
  <si>
    <t>Missing</t>
  </si>
  <si>
    <t>missing</t>
  </si>
  <si>
    <t>accord</t>
    <phoneticPr fontId="16"/>
  </si>
  <si>
    <t>Yes I agree</t>
    <phoneticPr fontId="16"/>
  </si>
  <si>
    <t>Not agreed</t>
    <phoneticPr fontId="16"/>
  </si>
  <si>
    <t>Withdrawn</t>
    <phoneticPr fontId="16"/>
  </si>
  <si>
    <t>REGISTERED PERSON REFUSED INTERVIEW</t>
  </si>
  <si>
    <t>HOUSEHOLD MEMBERS NOT PRESENT</t>
  </si>
  <si>
    <t>HOUSEHOLD VACATED</t>
  </si>
  <si>
    <t>HOUSE ADDRESS NOT FOUND</t>
  </si>
  <si>
    <t>HH HEAD / OTHER REFUSED TO ALLOW INTERVIEW</t>
  </si>
  <si>
    <t>Language not spoken, Interview not conducted</t>
  </si>
  <si>
    <t>PHD</t>
    <phoneticPr fontId="12"/>
  </si>
  <si>
    <t>res</t>
  </si>
  <si>
    <t>PERSON IN CHARGE IS OUT (STAFF THAT IS PRESENT IS NOT AUTHORIZED)</t>
  </si>
  <si>
    <t>OTHER SPECIFY</t>
  </si>
  <si>
    <t>lang</t>
  </si>
  <si>
    <r>
      <t>Female caregiver</t>
    </r>
    <r>
      <rPr>
        <sz val="10"/>
        <rFont val="Arial"/>
        <family val="2"/>
      </rPr>
      <t xml:space="preserve"> (including other family member)</t>
    </r>
  </si>
  <si>
    <r>
      <t>Male caregiver</t>
    </r>
    <r>
      <rPr>
        <sz val="10"/>
        <rFont val="Arial"/>
        <family val="2"/>
      </rPr>
      <t xml:space="preserve"> (including other family member)</t>
    </r>
  </si>
  <si>
    <t>Monogamously Married</t>
  </si>
  <si>
    <t>Polygamously Married</t>
  </si>
  <si>
    <t>spouse</t>
  </si>
  <si>
    <t>Kindergarten</t>
  </si>
  <si>
    <r>
      <t>Primary</t>
    </r>
    <r>
      <rPr>
        <sz val="10"/>
        <rFont val="Arial"/>
        <family val="2"/>
      </rPr>
      <t xml:space="preserve"> / Lower basic</t>
    </r>
  </si>
  <si>
    <t>Upper basic</t>
  </si>
  <si>
    <t>High School</t>
  </si>
  <si>
    <t>Senior Secondary</t>
  </si>
  <si>
    <t>Non-Tertiary/Vocationary</t>
  </si>
  <si>
    <t>Diploma/Tertiary</t>
  </si>
  <si>
    <t>Undergraduate</t>
  </si>
  <si>
    <t>Masters</t>
  </si>
  <si>
    <t>pur</t>
  </si>
  <si>
    <t>PURPOSE APPLIES</t>
  </si>
  <si>
    <t>OTHERWISE</t>
  </si>
  <si>
    <t>own</t>
  </si>
  <si>
    <t>Came directly on own</t>
  </si>
  <si>
    <t>Referred by health worker in another facility</t>
  </si>
  <si>
    <t>Referred by a community health worker</t>
  </si>
  <si>
    <t>med</t>
  </si>
  <si>
    <t>Received medicine at health facility</t>
  </si>
  <si>
    <t>Received prescription to get outside the health facility</t>
  </si>
  <si>
    <t>Received neither medicine nor prescription at the health facility</t>
  </si>
  <si>
    <t>Received both</t>
  </si>
  <si>
    <t>rec</t>
  </si>
  <si>
    <t>RECEIVED</t>
  </si>
  <si>
    <t>NOT RECEIVED</t>
  </si>
  <si>
    <t>way</t>
  </si>
  <si>
    <t xml:space="preserve">Bicycle </t>
  </si>
  <si>
    <t>Horse/ Donkey or Other Animal</t>
  </si>
  <si>
    <r>
      <t xml:space="preserve">Public car/bus </t>
    </r>
    <r>
      <rPr>
        <sz val="10"/>
        <color rgb="FFFF0000"/>
        <rFont val="Arial Narrow"/>
        <family val="2"/>
      </rPr>
      <t>including taxi</t>
    </r>
  </si>
  <si>
    <t>mos</t>
  </si>
  <si>
    <t>imp</t>
  </si>
  <si>
    <t>No other reason</t>
  </si>
  <si>
    <t>Location close to home</t>
  </si>
  <si>
    <t>Low cost</t>
  </si>
  <si>
    <t>Trust in providers/ high quality care</t>
  </si>
  <si>
    <t>Availability of drugs</t>
  </si>
  <si>
    <t>Availability of female provider</t>
  </si>
  <si>
    <t>Availability of male provider</t>
  </si>
  <si>
    <t>Recommendation or referral</t>
  </si>
  <si>
    <t>Agree</t>
  </si>
  <si>
    <t>Neither agree nor disagree</t>
  </si>
  <si>
    <t>Disagree</t>
  </si>
  <si>
    <t>both</t>
  </si>
  <si>
    <t xml:space="preserve">Male CHN only </t>
  </si>
  <si>
    <t>Female CHN only</t>
  </si>
  <si>
    <t>comm</t>
  </si>
  <si>
    <t>did</t>
  </si>
  <si>
    <t>c. PROVIDE VITAMIN A</t>
  </si>
  <si>
    <r>
      <rPr>
        <sz val="10"/>
        <color rgb="FFFF0000"/>
        <rFont val="Arial Narrow"/>
        <family val="2"/>
      </rPr>
      <t>d</t>
    </r>
    <r>
      <rPr>
        <sz val="10"/>
        <rFont val="Arial Narrow"/>
        <family val="2"/>
      </rPr>
      <t>. PROVIDE PREVENTIVE ANTIMALARIAL PILLS</t>
    </r>
  </si>
  <si>
    <r>
      <rPr>
        <sz val="10"/>
        <color rgb="FFFF0000"/>
        <rFont val="Arial Narrow"/>
        <family val="2"/>
      </rPr>
      <t>e</t>
    </r>
    <r>
      <rPr>
        <sz val="10"/>
        <rFont val="Arial Narrow"/>
        <family val="2"/>
      </rPr>
      <t>. INFORMATION ON DANGER SIGNS DURING PREGNANCY</t>
    </r>
  </si>
  <si>
    <r>
      <rPr>
        <sz val="10"/>
        <color rgb="FFFF0000"/>
        <rFont val="Arial Narrow"/>
        <family val="2"/>
      </rPr>
      <t>f</t>
    </r>
    <r>
      <rPr>
        <sz val="10"/>
        <rFont val="Arial Narrow"/>
        <family val="2"/>
      </rPr>
      <t>. ADVICE ON EXCLUSIVE BREASTFEEDING</t>
    </r>
  </si>
  <si>
    <r>
      <rPr>
        <sz val="10"/>
        <color rgb="FFFF0000"/>
        <rFont val="Arial Narrow"/>
        <family val="2"/>
      </rPr>
      <t>g</t>
    </r>
    <r>
      <rPr>
        <sz val="10"/>
        <rFont val="Arial Narrow"/>
        <family val="2"/>
      </rPr>
      <t>. HEALTH EDUCATION OR PROMOTION</t>
    </r>
  </si>
  <si>
    <r>
      <rPr>
        <sz val="10"/>
        <color rgb="FFFF0000"/>
        <rFont val="Arial Narrow"/>
        <family val="2"/>
      </rPr>
      <t>h</t>
    </r>
    <r>
      <rPr>
        <sz val="10"/>
        <rFont val="Arial Narrow"/>
        <family val="2"/>
      </rPr>
      <t>. REFERRAL TO HEALTH FACILITY</t>
    </r>
  </si>
  <si>
    <r>
      <rPr>
        <sz val="10"/>
        <color rgb="FFFF0000"/>
        <rFont val="Arial Narrow"/>
        <family val="2"/>
      </rPr>
      <t>i</t>
    </r>
    <r>
      <rPr>
        <sz val="10"/>
        <rFont val="Arial Narrow"/>
        <family val="2"/>
      </rPr>
      <t>. OTHER, SPECIFY:</t>
    </r>
  </si>
  <si>
    <t>agree1</t>
  </si>
  <si>
    <r>
      <t>agree</t>
    </r>
    <r>
      <rPr>
        <sz val="10"/>
        <rFont val="Arial"/>
        <family val="2"/>
      </rPr>
      <t>1</t>
    </r>
  </si>
  <si>
    <t>NA: Not yet received medicines</t>
  </si>
  <si>
    <t>attendant</t>
  </si>
  <si>
    <t>people</t>
  </si>
  <si>
    <t>RHD/RHT Member</t>
  </si>
  <si>
    <t>f4_region_lb</t>
  </si>
  <si>
    <t>f4_01_01</t>
  </si>
  <si>
    <t>f4_01_02</t>
  </si>
  <si>
    <t>f4_01_03</t>
  </si>
  <si>
    <t>f4_01_04</t>
  </si>
  <si>
    <t>f4_02_01</t>
  </si>
  <si>
    <t>f4_02_10</t>
  </si>
  <si>
    <t>f4_02_23</t>
  </si>
  <si>
    <t>f4_02_24</t>
  </si>
  <si>
    <t>f4_02_25</t>
  </si>
  <si>
    <t>f4_02_26</t>
  </si>
  <si>
    <t>f4_02_28</t>
  </si>
  <si>
    <t>f4_02_29</t>
  </si>
  <si>
    <t>f4_03_00_n</t>
  </si>
  <si>
    <t>f4_03_01</t>
  </si>
  <si>
    <t>f4_03_03</t>
  </si>
  <si>
    <t>${f4_03_03}=96</t>
  </si>
  <si>
    <t>f4_03_04</t>
  </si>
  <si>
    <t>f4_03_05</t>
  </si>
  <si>
    <t>f4_03_06</t>
  </si>
  <si>
    <t>f4_03_07</t>
  </si>
  <si>
    <t>f4_03_08</t>
  </si>
  <si>
    <t>f4_03_09</t>
  </si>
  <si>
    <t>f4_03_10</t>
  </si>
  <si>
    <t>f4_03_11</t>
  </si>
  <si>
    <t>f4_03_12</t>
  </si>
  <si>
    <t>f4_03_13</t>
  </si>
  <si>
    <t>f4_03_14</t>
  </si>
  <si>
    <t>f4_03_16</t>
  </si>
  <si>
    <t>f4_03_10c</t>
  </si>
  <si>
    <t>f4_03_12c</t>
  </si>
  <si>
    <t>f4_03_14c</t>
  </si>
  <si>
    <t>f4_03_16c</t>
  </si>
  <si>
    <t>f4_03_17_01</t>
  </si>
  <si>
    <t>f4_03_17</t>
  </si>
  <si>
    <t>f4_03_18_label</t>
  </si>
  <si>
    <t>f4_03_18a</t>
  </si>
  <si>
    <t>f4_03_18b</t>
  </si>
  <si>
    <t>f4_03_18c</t>
  </si>
  <si>
    <t>f4_03_18d</t>
  </si>
  <si>
    <t>f4_03_18e</t>
  </si>
  <si>
    <t>f4_03_18f</t>
  </si>
  <si>
    <t>f4_03_18g</t>
  </si>
  <si>
    <t>f4_03_19</t>
  </si>
  <si>
    <t>f4_03_20</t>
  </si>
  <si>
    <t>${f4_03_19}=1</t>
  </si>
  <si>
    <t>f4_03_21</t>
  </si>
  <si>
    <t>f4_04_01_n_others</t>
  </si>
  <si>
    <t>f4_05_01_label</t>
  </si>
  <si>
    <t>f4_05_01</t>
  </si>
  <si>
    <t>f4_05_02</t>
  </si>
  <si>
    <t>f4_05_03</t>
  </si>
  <si>
    <t>f4_05_04</t>
  </si>
  <si>
    <t>f4_05_05</t>
  </si>
  <si>
    <t>f4_05_06</t>
  </si>
  <si>
    <t>f4_05_07</t>
  </si>
  <si>
    <t>f4_05_08</t>
  </si>
  <si>
    <t>f4_05_09</t>
  </si>
  <si>
    <t>f4_06_00_n</t>
  </si>
  <si>
    <t>f4_06_01</t>
  </si>
  <si>
    <t>f4_06_02</t>
  </si>
  <si>
    <t>${f4_06_01}=1</t>
  </si>
  <si>
    <t>f4_06_03</t>
  </si>
  <si>
    <t>selected (${f4_06_03},'96')</t>
  </si>
  <si>
    <t>f4_06_04</t>
  </si>
  <si>
    <t>f4_06_05</t>
  </si>
  <si>
    <t>f4_06_06</t>
  </si>
  <si>
    <t>f4_06_08</t>
  </si>
  <si>
    <t>f4_08_01</t>
  </si>
  <si>
    <t>f4_08_02</t>
  </si>
  <si>
    <t>${f4_08_01}=1</t>
  </si>
  <si>
    <t>f4_08_05</t>
  </si>
  <si>
    <t>f4_08_06</t>
  </si>
  <si>
    <t>f4_control_1_1_g</t>
  </si>
  <si>
    <t>f4_control_2</t>
  </si>
  <si>
    <t>f4_control_3</t>
  </si>
  <si>
    <t>f4_control_3_other</t>
  </si>
  <si>
    <t>${f4_control_3}=96</t>
  </si>
  <si>
    <t>f4_control_4_1_g</t>
  </si>
  <si>
    <t>f4_control_4</t>
  </si>
  <si>
    <t>f4_control_5</t>
  </si>
  <si>
    <t>f4_control_5_other</t>
  </si>
  <si>
    <t>${f4_control_5}=96</t>
  </si>
  <si>
    <t>field-list grid(weight = 3)</t>
  </si>
  <si>
    <t>f4_01n_01_g</t>
  </si>
  <si>
    <t>f4_01n_01</t>
  </si>
  <si>
    <t>&lt;b&gt;&lt;font color='#610B0B'&gt;INTERVIEWER: ASK THE FOLLOWING QUESTIONS TO THE CAREGIVER.&lt;/font&gt;&lt;b&gt;</t>
  </si>
  <si>
    <t>f4_01n_02</t>
  </si>
  <si>
    <t>f4_01_02_gg</t>
  </si>
  <si>
    <t>select_one gen</t>
  </si>
  <si>
    <t>f4_01_01_N</t>
  </si>
  <si>
    <t>f4_01_04_d</t>
  </si>
  <si>
    <t>f4_01_04_m</t>
  </si>
  <si>
    <t>f4_01_04_y</t>
  </si>
  <si>
    <t>f4_01_04_cage_y</t>
  </si>
  <si>
    <t>f4_01_04_cage_m</t>
  </si>
  <si>
    <t>(1.01) Gender of respondent</t>
  </si>
  <si>
    <t>(1.01_N) What is your age?</t>
  </si>
  <si>
    <t>[YEARS]</t>
  </si>
  <si>
    <t>(1.02) Is it the first time the child is brought to this facility for this illness or this purpose of the visit?</t>
  </si>
  <si>
    <t>(1.03) What is the child's sex?</t>
  </si>
  <si>
    <t>(1.04) What is the child's date of birth? (Refer to the Infant Wellness Card - IWC)</t>
  </si>
  <si>
    <t>(IF DON'T KNOW ENTER 99 IN DAY)</t>
  </si>
  <si>
    <t>DAY</t>
  </si>
  <si>
    <t>(RANGE 1-31)</t>
  </si>
  <si>
    <t>MONTH</t>
  </si>
  <si>
    <t>(RANGE 1-12)</t>
  </si>
  <si>
    <t>YEAR</t>
  </si>
  <si>
    <t>gridformat&lt;row = 2, col = 0, colspan = 3, fill = fill/&gt;</t>
  </si>
  <si>
    <t>.&gt;0 and .&lt;=31 or .=99</t>
  </si>
  <si>
    <t>(1.04) DAY: RANGE 1-31 OR 99 IF DON'T KNOW</t>
  </si>
  <si>
    <t>.&gt;0 and .&lt;=12</t>
  </si>
  <si>
    <t>(1.04)  MONTH: RANGE 1-12</t>
  </si>
  <si>
    <t>if(int(format-date(now(),'%m')) &gt;= ${f4_01_04_m} , int(format-date(now(),'%y')) -  ${f4_01_04_y} , int(format-date(now(),'%y')) -  ${f4_01_04_y} - 1) + 2000</t>
  </si>
  <si>
    <t xml:space="preserve">if(int(format-date(now(),'%m')) &gt;= ${f4_01_04_m} , int(format-date(now(),'%m')) - ${f4_01_04_m} , int(format-date(now(),'%m')) - ${f4_01_04_m} + 12)
</t>
  </si>
  <si>
    <t>f4_01_02_03_gg</t>
  </si>
  <si>
    <t>f4_01_05_n</t>
  </si>
  <si>
    <t>f4_01_05_1</t>
  </si>
  <si>
    <t>f4_01_05_2</t>
    <phoneticPr fontId="11"/>
  </si>
  <si>
    <t>select_one rel</t>
  </si>
  <si>
    <t>f4_01_06</t>
  </si>
  <si>
    <t>f4_01_06_others</t>
  </si>
  <si>
    <t>f4_01_07</t>
  </si>
  <si>
    <t>(1.05) What is the age of the child?</t>
  </si>
  <si>
    <t>YEARS (Value calculated by App: ${f4_01_04_cage_y})</t>
  </si>
  <si>
    <t>(COMPLETED. RANGE IS 0 TO 4)</t>
  </si>
  <si>
    <t>MONTHS (Value calculated by App: ${f4_01_04_cage_m})</t>
  </si>
  <si>
    <t>(COMPLETED. RANGE IS 0 TO 11)</t>
  </si>
  <si>
    <t>Specify:</t>
  </si>
  <si>
    <t>(1.07) Can you read and write?</t>
    <phoneticPr fontId="11"/>
  </si>
  <si>
    <t>(Any Written Language)</t>
  </si>
  <si>
    <t>minimal gridformat&lt;row = 2, col = 0, fill = fill, colspan =2/&gt;</t>
  </si>
  <si>
    <t>embed text-nolabel gridformat&lt;row = 3, col = 0, colspan = 2, fill = fill/&gt;</t>
  </si>
  <si>
    <t>${f4_01_06}=96</t>
  </si>
  <si>
    <t>(1.05) YEARS: RANGE 0 - 4</t>
  </si>
  <si>
    <t>.&gt;=0 and .&lt;12</t>
  </si>
  <si>
    <t>(1.05) MONTHS: RANGE 0 - 11</t>
  </si>
  <si>
    <t>f4_01_08_gg</t>
  </si>
  <si>
    <t>select_one schoollvl</t>
  </si>
  <si>
    <t>f4_01_08</t>
  </si>
  <si>
    <t>f4_01_08_other</t>
  </si>
  <si>
    <t>f4_01_08_grade</t>
  </si>
  <si>
    <t>f4_01_08_equiv</t>
  </si>
  <si>
    <t>f4_01_08_equiv_n</t>
  </si>
  <si>
    <t>f4_01_09</t>
  </si>
  <si>
    <t>f4_01_10</t>
  </si>
  <si>
    <t>f4_01_10_other</t>
  </si>
  <si>
    <t>f4_01_10_grade</t>
  </si>
  <si>
    <t>f4_01_10_equiv</t>
  </si>
  <si>
    <t>f4_01_10_equiv_n</t>
  </si>
  <si>
    <t>(1.08) What is the highest level of education that you completed?</t>
  </si>
  <si>
    <t>COMPUTER GENERATED EQUIVALENCY GRADE, BASED ON MAP: ${f4_01_08_equiv}</t>
  </si>
  <si>
    <t>(1.09) What is your marital status?</t>
    <phoneticPr fontId="11"/>
  </si>
  <si>
    <t>(1.10) What is the highest level of education that your spouse / partner completed?</t>
  </si>
  <si>
    <t>COMPUTER GENERATED EQUIVALENCY GRADE, BASED ON MAP: ${f4_01_10_equiv}</t>
  </si>
  <si>
    <t>${f4_01_08}=96</t>
  </si>
  <si>
    <t>${f4_01_08}&lt;11 and ${f4_01_08}!=1</t>
  </si>
  <si>
    <t>${f4_01_09}= 2 or ${f4_01_09}= 3</t>
  </si>
  <si>
    <t>${f4_01_10} = 96</t>
  </si>
  <si>
    <t>${f4_01_10}&lt;11 and ${f4_01_10}!=1</t>
  </si>
  <si>
    <t>f4_02_01_ggg</t>
  </si>
  <si>
    <t>f4_02n_01</t>
  </si>
  <si>
    <t>f4_02n_02</t>
  </si>
  <si>
    <t xml:space="preserve">&lt;b&gt;&lt;font color='#0B3B24'&gt;&lt;big&gt;SECTION 2: TREATMENT AND COUNSELING&lt;/big&gt;&lt;/font&gt;&lt;b&gt;
</t>
  </si>
  <si>
    <t xml:space="preserve">&lt;b&gt;&lt;font color='#610B0B'&gt;INTERVIEWER: INTRODUCE THIS SECTION WITH “Now I would like to ask you some questions about this visit to the health facility.”&lt;/font&gt;&lt;b&gt;
</t>
  </si>
  <si>
    <t>f4_02_02_ggg</t>
  </si>
  <si>
    <t>f4_02_01_n</t>
  </si>
  <si>
    <t>select_one pur</t>
  </si>
  <si>
    <t>f4_02_01a</t>
  </si>
  <si>
    <t>f4_02_01b</t>
  </si>
  <si>
    <t>f4_02_01c</t>
  </si>
  <si>
    <t>f4_02_01d</t>
  </si>
  <si>
    <t>(2.01) What is the purpose of the child's visit to the health center today?</t>
    <phoneticPr fontId="11"/>
  </si>
  <si>
    <t>Vaccination/Immunization</t>
  </si>
  <si>
    <t xml:space="preserve">Child growth monitoring </t>
  </si>
  <si>
    <t>Well baby check-up</t>
  </si>
  <si>
    <t>Child illness</t>
  </si>
  <si>
    <t>f4_02_03_ggg</t>
  </si>
  <si>
    <t>${f4_02_01d} = 1</t>
  </si>
  <si>
    <t>f4_02_02</t>
  </si>
  <si>
    <t>f4_02_03n</t>
  </si>
  <si>
    <t>select_one men</t>
  </si>
  <si>
    <t>f4_02_03_l</t>
  </si>
  <si>
    <t>f4_02_03a</t>
  </si>
  <si>
    <t>f4_02_03b</t>
  </si>
  <si>
    <t>f4_02_03c</t>
  </si>
  <si>
    <t>f4_02_03d</t>
  </si>
  <si>
    <t>f4_02_03e</t>
  </si>
  <si>
    <t>f4_02_03f</t>
  </si>
  <si>
    <t>f4_02_03g</t>
  </si>
  <si>
    <t>f4_02_03h</t>
  </si>
  <si>
    <t>f4_02_03i</t>
  </si>
  <si>
    <t>f4_02_03i_other</t>
  </si>
  <si>
    <t>(2.02) How long ago in days did this illness start?</t>
  </si>
  <si>
    <t>NUMBER OF DAYS</t>
  </si>
  <si>
    <t>(2.03) What were the symptoms that led you to bring the child to the health facility today?</t>
  </si>
  <si>
    <t>RESPONSE:</t>
  </si>
  <si>
    <t>DIARRHEA</t>
  </si>
  <si>
    <t>FEVER</t>
  </si>
  <si>
    <t>COUGH/DIFFICULTY BREATHING</t>
  </si>
  <si>
    <t>SKIN INFECTION/ PUS WOUND</t>
  </si>
  <si>
    <t>TONSILLITIS/ SORE THROAT</t>
  </si>
  <si>
    <t>OTITIS MEDIA/ PAIN IN EAR</t>
  </si>
  <si>
    <t>INJURY</t>
  </si>
  <si>
    <t>VOMITING</t>
  </si>
  <si>
    <t>${f4_02_03i} = 1</t>
  </si>
  <si>
    <t>f4_02_05_01_ggg</t>
  </si>
  <si>
    <t>select_one own</t>
  </si>
  <si>
    <t>f4_02_04</t>
  </si>
  <si>
    <t>f4_02_05</t>
  </si>
  <si>
    <t>f4_02_06</t>
  </si>
  <si>
    <t>f4_02_07</t>
  </si>
  <si>
    <t>f4_02_08</t>
  </si>
  <si>
    <t>f4_02_09</t>
  </si>
  <si>
    <t>(2.04) Did you come to this facility on your own, or based on a referral from another facility, or based on a referral from a community health worker?</t>
  </si>
  <si>
    <t>(2.05) Did someone in the health facility ask the age of the child?</t>
  </si>
  <si>
    <t>(2.06) Did someone in the health facility weigh the child?</t>
  </si>
  <si>
    <t>(2.07) Did someone in the health facility measure the height of the child?</t>
  </si>
  <si>
    <t>(2.08) Did someone in the health facility plot weight or height against a growth chart?</t>
  </si>
  <si>
    <t>(2.09) Did the health worker physically examine the child?</t>
  </si>
  <si>
    <t>(2.10) At this visit, did the health worker also tell you that there was something wrong with the child?</t>
  </si>
  <si>
    <t>f4_02_11_ggg</t>
  </si>
  <si>
    <t>${f4_02_10} = 1</t>
  </si>
  <si>
    <t>f4_02_11_n</t>
  </si>
  <si>
    <t>f4_02_11_l</t>
  </si>
  <si>
    <t>f4_02_11a</t>
  </si>
  <si>
    <t>f4_02_11b</t>
  </si>
  <si>
    <t>f4_02_11c</t>
  </si>
  <si>
    <t>f4_02_11d</t>
  </si>
  <si>
    <t>f4_02_11e</t>
  </si>
  <si>
    <t>f4_02_11f</t>
  </si>
  <si>
    <t>f4_02_11g</t>
  </si>
  <si>
    <t>f4_02_11h</t>
  </si>
  <si>
    <t>f4_02_11i</t>
  </si>
  <si>
    <t>f4_02_11j</t>
  </si>
  <si>
    <t>f4_02_11k</t>
  </si>
  <si>
    <t>f4_02_11l</t>
  </si>
  <si>
    <t>f4_02_11m</t>
  </si>
  <si>
    <t>f4_02_11m_other</t>
  </si>
  <si>
    <t>(2.11) What did the health worker say was wrong with the child?</t>
  </si>
  <si>
    <t>MALARIA</t>
  </si>
  <si>
    <t>MEASLES</t>
  </si>
  <si>
    <t>DEHYDRATION</t>
  </si>
  <si>
    <t>VIRAL INFECTION/FLU</t>
  </si>
  <si>
    <t xml:space="preserve">DYSENTERY/ BLOODY DIARRHEA </t>
  </si>
  <si>
    <t xml:space="preserve">COLD/ UPPER RESPIRATORY INFECTION </t>
  </si>
  <si>
    <t xml:space="preserve">PNEUMONIA </t>
  </si>
  <si>
    <t xml:space="preserve">MALNUTRITION </t>
  </si>
  <si>
    <t>PARASITIC INFECTIONS</t>
  </si>
  <si>
    <t>f4_02_13_gggg</t>
  </si>
  <si>
    <t>${f4_02_10}=1</t>
  </si>
  <si>
    <t>f4_02_12</t>
  </si>
  <si>
    <t>f4_02_13_n</t>
  </si>
  <si>
    <t>f4_02_13_l</t>
  </si>
  <si>
    <t>f4_02_13a</t>
  </si>
  <si>
    <t>f4_02_13b</t>
  </si>
  <si>
    <t>f4_02_13c</t>
  </si>
  <si>
    <t>f4_02_13d</t>
  </si>
  <si>
    <t>f4_02_13e</t>
  </si>
  <si>
    <t>f4_02_13f</t>
  </si>
  <si>
    <t>f4_02_13f_others</t>
  </si>
  <si>
    <t>f4_02_14</t>
  </si>
  <si>
    <t>(2.12) Did the health worker tell you things to do at home to help treat the child’s illness?</t>
  </si>
  <si>
    <t>(2.13) What did the health worker tell you to do?</t>
  </si>
  <si>
    <t xml:space="preserve">GIVE MORE FLUIDS </t>
  </si>
  <si>
    <t>CONTINUE OR INCREASE FEEDINGS AND/OR BREASTFEEDING</t>
  </si>
  <si>
    <t xml:space="preserve">TEPID (slightly warm) BATHS FOR FEVER </t>
  </si>
  <si>
    <t xml:space="preserve">KEEP THE CHILD WARM </t>
  </si>
  <si>
    <t>AVOID GIVING MEDICATIONS OTHER THAN  THOSE PRESCRIBED TODAY</t>
  </si>
  <si>
    <t>(2.14) Did the health worker tell you to bring the child back if the child’s condition becomes worse?</t>
  </si>
  <si>
    <t>${f4_02_12}=1</t>
  </si>
  <si>
    <t>${f4_02_13f}=1</t>
  </si>
  <si>
    <t>f4_02_15_ggg</t>
  </si>
  <si>
    <t>${f4_02_14}=1</t>
  </si>
  <si>
    <t>f4_02_15_n</t>
  </si>
  <si>
    <t>f4_02_15_l</t>
  </si>
  <si>
    <t>f4_02_15a</t>
  </si>
  <si>
    <t>f4_02_15b</t>
  </si>
  <si>
    <t>f4_02_15c</t>
  </si>
  <si>
    <t>f4_02_15d</t>
  </si>
  <si>
    <t>f4_02_15e</t>
  </si>
  <si>
    <t>f4_02_15f</t>
  </si>
  <si>
    <t>f4_02_15g</t>
  </si>
  <si>
    <t>f4_02_15h</t>
  </si>
  <si>
    <t>f4_02_15i</t>
  </si>
  <si>
    <t>f4_02_15j</t>
  </si>
  <si>
    <t>f4_02_15_others</t>
  </si>
  <si>
    <t>(2.15) From the advice given to you by the health worker, how will you know if the child should be brought back?</t>
  </si>
  <si>
    <t>FEVER DOES NOT GO AWAY AFTER CERTAIN TIME</t>
  </si>
  <si>
    <t xml:space="preserve">FEVER DEVELOPS </t>
  </si>
  <si>
    <t>CHILD IS UNABLE TO DRINK OR IS DRINKING POORLY</t>
  </si>
  <si>
    <t>CHANGE IN CONSCIOUSNESS</t>
  </si>
  <si>
    <t xml:space="preserve">DIARRHEA PERSISTS </t>
  </si>
  <si>
    <t xml:space="preserve">BLOOD APPEARS IN THE STOOL </t>
  </si>
  <si>
    <t>CHILD DEVELOPS RAPID OR DIFFICULT BREATHING</t>
  </si>
  <si>
    <t>CHILD BECOMES SICKER FOR ANY REASON</t>
  </si>
  <si>
    <t>NEW SYMPTOMS DEVELOP</t>
  </si>
  <si>
    <t>${f4_02_15j}=1</t>
  </si>
  <si>
    <t>f4_02_16_ggg</t>
  </si>
  <si>
    <t>select_one med</t>
  </si>
  <si>
    <t>f4_02_16</t>
  </si>
  <si>
    <t>f4_02_17</t>
  </si>
  <si>
    <t>f4_02_20</t>
  </si>
  <si>
    <t>f4_02_20_1N</t>
  </si>
  <si>
    <t>f4_02_20_2N</t>
  </si>
  <si>
    <t>f4_02_21</t>
  </si>
  <si>
    <t>(2.16) Did the child receive any medicine or prescriptions today from the health facility?</t>
  </si>
  <si>
    <t>(2.17) In total, how many medications were given or prescribed to the child?</t>
  </si>
  <si>
    <t>(RANGE 1-10)</t>
  </si>
  <si>
    <t>(2.20) Were there any medicines that you were unable to get because the pharmacy did not have them in stock?</t>
  </si>
  <si>
    <t>(2.20.1_N) How many medicines did you get at the health facility pharmacy?</t>
  </si>
  <si>
    <t>(2.20.2_N) How many medicines could you not get because they were out of stock?</t>
  </si>
  <si>
    <t>(2.21) How long does it take you to travel from this health facility to the location (pharmacy) where you get the prescribed medicine using your usual mode of transportation? (One way. IF IN FACILTY, RECORD 0)</t>
  </si>
  <si>
    <t>MINUTES (RANGE 0-600)</t>
  </si>
  <si>
    <t xml:space="preserve">${f4_02_16} != 3 </t>
  </si>
  <si>
    <t>${f4_02_20} = 1</t>
  </si>
  <si>
    <t>.&gt;0 and .&lt;=10</t>
  </si>
  <si>
    <t>(2.17) RANGE 1-10</t>
  </si>
  <si>
    <t>(2.20.1_N) MINIMUM 0</t>
  </si>
  <si>
    <t>.&lt;=600 and .&gt;=0</t>
  </si>
  <si>
    <t>(2.21) RANGE 0-600</t>
  </si>
  <si>
    <t>f4_02_22_ggg</t>
  </si>
  <si>
    <t>f4_02_22</t>
  </si>
  <si>
    <t>(2.22) How much does it cost you to get from the facility to the pharmacy, one way?</t>
  </si>
  <si>
    <t>DALASI (RANGE 0-500)</t>
  </si>
  <si>
    <t>(2.23) Did the health worker thoroughly explain how to take the medicines?</t>
    <phoneticPr fontId="12"/>
  </si>
  <si>
    <t>(2.24) Did the health worker(s) tell you about possible adverse reactions (side effects) that the given/prescribed medicine might have?</t>
    <phoneticPr fontId="12"/>
  </si>
  <si>
    <t>(2.25) Did the health worker give you a specific date to bring the child back to the health facility for a follow-up visit?</t>
    <phoneticPr fontId="12"/>
  </si>
  <si>
    <t>.&lt;=500 and .&gt;=0</t>
  </si>
  <si>
    <t>(2.22) RANGE 0-500</t>
  </si>
  <si>
    <t>f4_02_26_ggg</t>
  </si>
  <si>
    <t>f4_02_27_nt</t>
  </si>
  <si>
    <t>select_one rec</t>
  </si>
  <si>
    <t>f4_02_27_label</t>
  </si>
  <si>
    <t>f4_02_27a</t>
  </si>
  <si>
    <t>f4_02_27b</t>
  </si>
  <si>
    <t>f4_02_27c</t>
  </si>
  <si>
    <t>f4_02_27d</t>
  </si>
  <si>
    <t>f4_02_27e</t>
  </si>
  <si>
    <t>f4_02_27f</t>
  </si>
  <si>
    <t>f4_02_27g</t>
  </si>
  <si>
    <t>f4_02_27h</t>
  </si>
  <si>
    <t>f4_02_27i</t>
  </si>
  <si>
    <t>f4_02_27j</t>
  </si>
  <si>
    <t>f4_02_27k</t>
  </si>
  <si>
    <t>f4_02_27l</t>
  </si>
  <si>
    <t>f4_02_27m</t>
  </si>
  <si>
    <t>f4_02_27n</t>
  </si>
  <si>
    <t>f4_02_27o</t>
  </si>
  <si>
    <t>f4_02_27p</t>
  </si>
  <si>
    <t>f4_02_27q</t>
  </si>
  <si>
    <t>f4_02_27r</t>
  </si>
  <si>
    <t>f4_02_27s</t>
  </si>
  <si>
    <t>f4_02_27t</t>
  </si>
  <si>
    <t>(2.26) Is the child's infant welfare card available?</t>
  </si>
  <si>
    <t xml:space="preserve">(2.27) INTERVIEWER: CHECK CHILD‘S IMMUNIZATION STATUS.  </t>
  </si>
  <si>
    <t>BCG</t>
  </si>
  <si>
    <t>Pentavalent DTP/Hep B/Hib 1</t>
  </si>
  <si>
    <t>Pentavalent DTP/Hep B/Hib 2</t>
  </si>
  <si>
    <t>Pentavalent DTP/Hep B/Hib 3</t>
  </si>
  <si>
    <t>Pentavalent DTP/Hep B/Hib 4</t>
  </si>
  <si>
    <t>Rotavirus</t>
  </si>
  <si>
    <t>Yellow Fever</t>
  </si>
  <si>
    <t>OPV0</t>
  </si>
  <si>
    <t>OPV1</t>
  </si>
  <si>
    <t>OPV2</t>
  </si>
  <si>
    <t>OPV3</t>
  </si>
  <si>
    <t>OPV4</t>
  </si>
  <si>
    <t>OPV5</t>
  </si>
  <si>
    <t>Pneumococcal Vaccine</t>
  </si>
  <si>
    <t>Rotaviris</t>
  </si>
  <si>
    <t>Measles</t>
  </si>
  <si>
    <t>Vitamin A</t>
  </si>
  <si>
    <t>Deworming</t>
  </si>
  <si>
    <t>Post-partum Vitamin A for the mother</t>
  </si>
  <si>
    <t>Post-partum iron supplementation for the mother</t>
  </si>
  <si>
    <t>${f4_02_26}=1</t>
  </si>
  <si>
    <t>f4_02_28_gg</t>
  </si>
  <si>
    <t>f4_02_30_n</t>
  </si>
  <si>
    <t>f4_02_30_d</t>
  </si>
  <si>
    <t>f4_02_30_m</t>
  </si>
  <si>
    <t>f4_02_30_y</t>
  </si>
  <si>
    <t>(2.28) Did your child receive an immunization today?</t>
    <phoneticPr fontId="12"/>
  </si>
  <si>
    <t>(2.29) Following the last immunization the child received (whether today or in the past), does the child need to receive more immunization(s)?</t>
    <phoneticPr fontId="12"/>
  </si>
  <si>
    <t>(2.30) What is the date of return for the child's next immunization?</t>
  </si>
  <si>
    <t>INTERVIEWER: IF CARD AVAILABLE, CHECK CARD. IF NOT OR IF NO INFORMATION ON THE CARD, ASK CAREGIVER.</t>
  </si>
  <si>
    <t>Recode '99' for 'Don’t know'</t>
  </si>
  <si>
    <t>Recode '9998' for 'Don’t know'</t>
  </si>
  <si>
    <t>embed gridformat&lt;row = 3, col = 0, fill = fill/&gt;</t>
  </si>
  <si>
    <t>embed gridformat&lt;row = 3, col = 1, fill = fill/&gt;</t>
  </si>
  <si>
    <t>embed gridformat&lt;row = 3, col = 2, fill = fill/&gt;</t>
  </si>
  <si>
    <t>${f4_02_29}=1</t>
  </si>
  <si>
    <t>(.&gt;0 and .&lt;=31) or .=99</t>
  </si>
  <si>
    <t>(2.30) DAY: RANGE 1-31</t>
  </si>
  <si>
    <t>(.&gt;0 and .&lt;=12) or .=99</t>
  </si>
  <si>
    <t>(2.30) MONTH: RANGE 1-12</t>
  </si>
  <si>
    <t>(.&gt;=2016 and .&lt;=2018) or .=9998</t>
  </si>
  <si>
    <t>(2.30) YEAR: RANGE 2016-2018</t>
  </si>
  <si>
    <t>f4_02_31_gg</t>
  </si>
  <si>
    <t>f4_02_31</t>
  </si>
  <si>
    <t>f4_02_32_n</t>
  </si>
  <si>
    <t>f4_02_32_m</t>
  </si>
  <si>
    <t>f4_02_32_y</t>
  </si>
  <si>
    <t>(2.31) Did the health worker ask you to bring back the child to receive immunization another day?</t>
    <phoneticPr fontId="12"/>
  </si>
  <si>
    <t>(2.32) When did the health worker ask you to bring the child back?</t>
  </si>
  <si>
    <t>(RANGE 2016-2018)</t>
  </si>
  <si>
    <t>gridformat&lt;row = 1, col = 0, colspan = 2, fill = fill/&gt;</t>
  </si>
  <si>
    <t>embed gridformat&lt;row = 2, col = 0, fill = fill/&gt;</t>
  </si>
  <si>
    <t>embed gridformat&lt;row = 2, col = 1, fill = fill/&gt;</t>
  </si>
  <si>
    <t>${f4_02_31}=1</t>
  </si>
  <si>
    <t>(2.32) MONTH: RANGE 1-12</t>
  </si>
  <si>
    <t>.&gt;=2016 and .&lt;=2018</t>
  </si>
  <si>
    <t>(2.32) YEAR: RANGE 2016-2018</t>
  </si>
  <si>
    <t>f4_03_00_gg</t>
  </si>
  <si>
    <t>&lt;b&gt;&lt;font color='#0B3B24'&gt;&lt;big&gt;SECTION 3: PATIENT TRAVEL AND EXPENDITURE&lt;/big&gt;&lt;/font&gt;&lt;b&gt;</t>
  </si>
  <si>
    <t>f4_03_01_gg</t>
  </si>
  <si>
    <t>f4_03_0_N</t>
  </si>
  <si>
    <t>f4_03_01_n</t>
  </si>
  <si>
    <t>f4_03_02_n</t>
  </si>
  <si>
    <t>select_one way</t>
  </si>
  <si>
    <t>f4_03_03_other</t>
  </si>
  <si>
    <t>(3.0_N) Where do you live?</t>
  </si>
  <si>
    <t>Settlement Name:</t>
  </si>
  <si>
    <t>FOR QUESTION (3.01) ENTER 9999 IF DON'T KNOW</t>
  </si>
  <si>
    <t>Kilometers (RANGE 0-100)</t>
  </si>
  <si>
    <t>DALASI (RANGE 0-1000)</t>
  </si>
  <si>
    <t>${f4_03_03} &gt;2</t>
  </si>
  <si>
    <t>(.&lt;=100 and .&gt;= 0) or .=9999</t>
  </si>
  <si>
    <t>(3.01) RANGE 0-100</t>
  </si>
  <si>
    <t>.&gt;= 0</t>
  </si>
  <si>
    <t>(3.02) MINIMUM 0</t>
  </si>
  <si>
    <t>.&lt;=1000 and .&gt;= 0</t>
  </si>
  <si>
    <t>(3.04) RANGE 0-1000</t>
  </si>
  <si>
    <t>f4_03_04_gg</t>
  </si>
  <si>
    <t>(3.05) How long did you/the patient wait in the health facility before being seen in consultation by the health worker?</t>
  </si>
  <si>
    <t>(3.07) How long did you/the patient spend with the doctor or nurse during the consultation?</t>
  </si>
  <si>
    <t>(3.08) Do you think the time you spent with the worker was enough?</t>
    <phoneticPr fontId="12"/>
  </si>
  <si>
    <t>(3.09) Was a registration/ consultation/ doctor fee charged?</t>
    <phoneticPr fontId="12"/>
  </si>
  <si>
    <t>.&lt;=600 and .&gt;= 0</t>
  </si>
  <si>
    <t>(3.05) RANGE 0-600</t>
  </si>
  <si>
    <t>.&gt;0 and .&lt;=180</t>
  </si>
  <si>
    <t>(3.07) RANGE 1-180</t>
  </si>
  <si>
    <t>f4_03_10_gg</t>
  </si>
  <si>
    <t>f4_03_17c</t>
  </si>
  <si>
    <t>(3.10) How much was paid in Dalasi for this?</t>
  </si>
  <si>
    <t>(3.11) Was a laboratory test done?</t>
    <phoneticPr fontId="12"/>
  </si>
  <si>
    <t>(3.12) How much was paid in Dalasi for this?</t>
    <phoneticPr fontId="12"/>
  </si>
  <si>
    <t>(3.13) Was an xray done?</t>
    <phoneticPr fontId="12"/>
  </si>
  <si>
    <t>(3.14) How much was paid in Dalasi for this?</t>
    <phoneticPr fontId="12"/>
  </si>
  <si>
    <t>(3.16) How much was paid in Dalasi for medicines dispensed to you at the pharmacy?</t>
  </si>
  <si>
    <t>(3.10) RANGE 0-1000</t>
  </si>
  <si>
    <t>(3.12) RANGE 0-1000</t>
  </si>
  <si>
    <t>(3.14) RANGE 0-1000</t>
  </si>
  <si>
    <t>(3.16) RANGE 0-1000</t>
  </si>
  <si>
    <t xml:space="preserve">THE ENTERED TOTAL AMOUNT IN QUESTION 3.17 (${f4_03_17} DALASI) DOES NOT MATCH THE CALCULATED TOTAL OF THE BREAK DOWN FIGURES ENTERED IN 3.10-3.16 (${f4_03_17c} DALASI). PLEASE CONFIRM! </t>
  </si>
  <si>
    <t>${f4_03_17}!=${f4_03_17c}</t>
  </si>
  <si>
    <t>if(${f4_03_10}&gt;=0,${f4_03_10},0)</t>
  </si>
  <si>
    <t>if((${f4_03_12}&gt;=0),${f4_03_12},0)</t>
  </si>
  <si>
    <t>if((${f4_03_14}&gt;=0),${f4_03_14},0)</t>
  </si>
  <si>
    <t>if((${f4_03_16} &gt;=0),${f4_03_16},0)</t>
  </si>
  <si>
    <t>${f4_03_10c}+${f4_03_12c}+${f4_03_14c}+${f4_03_16c}</t>
  </si>
  <si>
    <t>f4_03_18_gg</t>
  </si>
  <si>
    <t>f4_03_18_n</t>
  </si>
  <si>
    <t>f4_03_18g_other</t>
  </si>
  <si>
    <t>(3.18) Where did the money come from that was used to pay for health care today?</t>
    <phoneticPr fontId="12"/>
  </si>
  <si>
    <t>(3.20) What type of health insurance is this? Is it Public, Private or both?</t>
    <phoneticPr fontId="12"/>
  </si>
  <si>
    <t>(3.21) In the last 12 months, how many months has the household been enrolled in the insurance scheme?</t>
  </si>
  <si>
    <t>MONTHS (MAXIMUM 12)</t>
  </si>
  <si>
    <t>${f4_03_17} &gt; 0</t>
  </si>
  <si>
    <t>${f4_03_18g}=1</t>
  </si>
  <si>
    <t>.&gt;=0 and .&lt;=12</t>
  </si>
  <si>
    <t>(3.21) MAXIMUM 12</t>
  </si>
  <si>
    <t>f4_04_00_gg</t>
  </si>
  <si>
    <t>f4_04_00_n</t>
  </si>
  <si>
    <t>&lt;b&gt;&lt;font color='#0B3B24'&gt;&lt;big&gt;SECTION 4: PATIENT SATISFACTION&lt;/big&gt;&lt;/font&gt;&lt;b&gt;</t>
  </si>
  <si>
    <t>f4_04_gg</t>
  </si>
  <si>
    <t>select_one mos</t>
  </si>
  <si>
    <t>f4_04_01_01</t>
  </si>
  <si>
    <t>f4_04_01_01others</t>
  </si>
  <si>
    <t>f4_04_01_n</t>
  </si>
  <si>
    <t>select_one imp</t>
  </si>
  <si>
    <t>f4_04_01_02</t>
  </si>
  <si>
    <t>f4_04_01_02_others</t>
  </si>
  <si>
    <t>f4_04_02_n</t>
  </si>
  <si>
    <t>f4_04_02_n_02_others</t>
  </si>
  <si>
    <t>(4.01_N) Who referred you to the facility?</t>
  </si>
  <si>
    <t>(4.02_N) Who referred you to the facility?</t>
  </si>
  <si>
    <t>${f4_04_01_01}=96</t>
  </si>
  <si>
    <t>${f4_04_01_01}=7</t>
  </si>
  <si>
    <t>${f4_04_01_n}=96</t>
  </si>
  <si>
    <t>${f4_04_01_02}=96</t>
  </si>
  <si>
    <t>${f4_04_01_02}=8</t>
  </si>
  <si>
    <t>${f4_04_02_n}=96</t>
  </si>
  <si>
    <t>SECTION 4: PATIENT SATISFACTION (CONTINUED)</t>
  </si>
  <si>
    <t>section4_2</t>
  </si>
  <si>
    <t>f4_04_00_01_gg</t>
  </si>
  <si>
    <t>f4_04_00_01_gg_n</t>
  </si>
  <si>
    <t>f4_04_2n_1</t>
  </si>
  <si>
    <t>f4_04_2n_2</t>
  </si>
  <si>
    <t>&lt;b&gt;&lt;font color='#0B3B24'&gt;&lt;big&gt;SECTION 4: PATIENT SATISFACTION (CONTINUED)&lt;/big&gt;&lt;/font&gt;&lt;b&gt;</t>
  </si>
  <si>
    <t>&lt;b&gt;&lt;font color='#610B0B'&gt;I’m going to read you a series of statements regarding this health facility. Please tell me if you agree, neither agree nor disagree or disagree with each statement. Some statements may not apply to your situation. Please let me know if a statement does not apply to you.&lt;/font&gt;&lt;b&gt;</t>
  </si>
  <si>
    <t>INTERVIEWER: READ EACH STATEMENT TO THE RESPONDENT AND RECORD THE RESPONSE CODE FOR EACH QUESTION. SHOW AND ASK TO PICK OUT THE COLORED AND NUMBERED CARDS WITH RESPONSE CODES.</t>
  </si>
  <si>
    <t>f4_04_1_gg</t>
  </si>
  <si>
    <t>f4_04_2_03_label</t>
  </si>
  <si>
    <t>f4_04_2_03</t>
  </si>
  <si>
    <t>f4_04_2_04</t>
  </si>
  <si>
    <t>f4_04_2_05</t>
  </si>
  <si>
    <t>f4_04_2_06</t>
  </si>
  <si>
    <t>f4_04_2_06_n</t>
  </si>
  <si>
    <t>f4_04_2_07</t>
  </si>
  <si>
    <t>f4_04_2_08</t>
  </si>
  <si>
    <t>(4.05) The health staff are courteous and respectful.</t>
  </si>
  <si>
    <t>(4.06) The health workers did a good job of explaining your child's condition.</t>
  </si>
  <si>
    <t>(4.06_1_N) You do not feel comfortable asking the health worker questions about your child's health.</t>
  </si>
  <si>
    <t>f4_04_2_gg</t>
  </si>
  <si>
    <t>f4_04_2_03_lb</t>
  </si>
  <si>
    <t>f4_04_2_09</t>
  </si>
  <si>
    <t>f4_04_2_10</t>
  </si>
  <si>
    <t>f4_04_2_11</t>
  </si>
  <si>
    <t>f4_04_2_12</t>
  </si>
  <si>
    <t>f4_04_2_13</t>
  </si>
  <si>
    <t>f4_04_2_13_n</t>
  </si>
  <si>
    <t>f4_04_2_14</t>
  </si>
  <si>
    <t>f4_04_2_15</t>
  </si>
  <si>
    <t>(4.13) You had enough privacy during your visit.</t>
  </si>
  <si>
    <t>(4.13_1_N) You trust the health workers to keep your child's health information secret.</t>
  </si>
  <si>
    <t>(4.14) The health worker spent a sufficient amount of time with you.</t>
  </si>
  <si>
    <t>f4_04_3_gg</t>
  </si>
  <si>
    <t>f4_04_2_03_label2</t>
  </si>
  <si>
    <t>f4_04_2_16</t>
  </si>
  <si>
    <t>f4_04_2_17</t>
  </si>
  <si>
    <t>f4_04_2_18</t>
  </si>
  <si>
    <t>f4_04_2_19</t>
  </si>
  <si>
    <t>f4_04_2_20</t>
  </si>
  <si>
    <t>f4_04_2_21</t>
  </si>
  <si>
    <t>f4_04_2_22</t>
  </si>
  <si>
    <t>f4_04_2_23</t>
  </si>
  <si>
    <t>(4.17) The health workers treated you with care and compassion.</t>
  </si>
  <si>
    <t>(4.18) The health workers provide good quality child health services.</t>
    <phoneticPr fontId="12"/>
  </si>
  <si>
    <t>(4.20) The health workers provide good quality delivery services.</t>
    <phoneticPr fontId="12"/>
  </si>
  <si>
    <t>(4.21) The availability of drugs in this facility has improved over the last 12 months.</t>
  </si>
  <si>
    <t>(4.22) The attitude of health workers in this facility has improved over the last 12 months.</t>
  </si>
  <si>
    <t>(4.23) The overall quality of services in this facility has improved over the last 12 months.</t>
  </si>
  <si>
    <t>f4_05_00_01_gg</t>
  </si>
  <si>
    <t>f4_05_00_n</t>
  </si>
  <si>
    <t>f4_05_2n_1</t>
  </si>
  <si>
    <t>f4_05_2n_2</t>
  </si>
  <si>
    <t>&lt;b&gt;&lt;font color='#0B3B24'&gt;&lt;big&gt;SECTION 5: SECURITY AND TRUST&lt;/big&gt;&lt;/font&gt;&lt;b&gt;</t>
  </si>
  <si>
    <t>&lt;b&gt;&lt;font color='#610B0B'&gt;I’m going to read you a series of statements regarding security and trust in this health facility. Please respond to the statements as you did above by confirming if you agree, neither agree nor disagree,or disagree with each statement. Some of these statements may not apply to you. Please tell me if any of those statements does not apply to you.&lt;/font&gt;&lt;b&gt;</t>
  </si>
  <si>
    <t>f4_05_01_gg</t>
  </si>
  <si>
    <t>(5.01) The area around the health facility is not safe and it makes it difficult for the people in the community to use available health services.</t>
  </si>
  <si>
    <t>(5.07) The health workers in this facility care about your child's health just as much or more than you do.</t>
  </si>
  <si>
    <t>(5.09) All in all, you trust the health workers completely in this health facility.</t>
  </si>
  <si>
    <t>SECTION 6: QUESTIONS ABOUT THE HOUSEHOLD</t>
  </si>
  <si>
    <t>f4_06_00_gg</t>
  </si>
  <si>
    <t>&lt;b&gt;&lt;font color='#0B3B24'&gt;&lt;big&gt;SECTION 6: QUESTIONS ABOUT THE HOUSEHOLD&lt;/big&gt;&lt;/font&gt;&lt;b&gt;</t>
  </si>
  <si>
    <t>f4_06_02_03_gg</t>
  </si>
  <si>
    <t>f4_06_03others</t>
  </si>
  <si>
    <t>f4_06_04_04others</t>
  </si>
  <si>
    <t>f4_06_05_04others</t>
  </si>
  <si>
    <t>selected (${f4_06_04},'96')</t>
    <phoneticPr fontId="12"/>
  </si>
  <si>
    <t>selected (${f4_06_05},'96')</t>
    <phoneticPr fontId="12"/>
  </si>
  <si>
    <t>(6.02) MINIMUM 0</t>
  </si>
  <si>
    <t>f4_06_07_gg</t>
  </si>
  <si>
    <t>f4_06_07_n</t>
  </si>
  <si>
    <t>f4_06_07_a</t>
  </si>
  <si>
    <t>f4_06_07_b</t>
  </si>
  <si>
    <t>f4_06_07_c</t>
  </si>
  <si>
    <t>f4_06_07_d</t>
  </si>
  <si>
    <t>INTERVIEWER: DO NOT COUNT KITCHEN AND BATHROOM.</t>
  </si>
  <si>
    <t xml:space="preserve">(6.07) How many people live in your household? </t>
  </si>
  <si>
    <t>.&lt;=15</t>
  </si>
  <si>
    <t>(6.06) MAXIMUM 15</t>
  </si>
  <si>
    <t>.&lt;=15 and .&gt;= 0</t>
  </si>
  <si>
    <t>f4_06_07_ec</t>
  </si>
  <si>
    <t>f4_06_07_e_c</t>
  </si>
  <si>
    <t>f4_06_07_e</t>
  </si>
  <si>
    <t>Thank you, this means there are ${f4_06_07_e_c} people in the Household. Yes or No?</t>
  </si>
  <si>
    <t>Go back and correct question (6.07)</t>
  </si>
  <si>
    <t>${f4_06_07_a}+${f4_06_07_b}+${f4_06_07_c}+${f4_06_07_d}</t>
  </si>
  <si>
    <t>SECTION 7: HOUSEHOLD ASSETS</t>
  </si>
  <si>
    <t>f4_07_00_gg</t>
  </si>
  <si>
    <t>f4_07_00_n</t>
  </si>
  <si>
    <t>&lt;b&gt;&lt;font color='#0B3B24'&gt;&lt;big&gt;SECTION 7: HOUSEHOLD ASSETS&lt;/big&gt;&lt;/font&gt;&lt;b&gt;</t>
  </si>
  <si>
    <t>f4_07_01_01_gg</t>
  </si>
  <si>
    <t>f4_07_01_n1</t>
  </si>
  <si>
    <t>f4_07_01a</t>
  </si>
  <si>
    <t>f4_07_01b</t>
  </si>
  <si>
    <t>f4_07_01c</t>
  </si>
  <si>
    <t>f4_07_01d</t>
  </si>
  <si>
    <t>f4_07_01e</t>
  </si>
  <si>
    <t>f4_07_01f</t>
  </si>
  <si>
    <t>f4_07_01g</t>
  </si>
  <si>
    <t>f4_07_01h</t>
  </si>
  <si>
    <t>f4_07_01i</t>
  </si>
  <si>
    <t>f4_07_01j</t>
  </si>
  <si>
    <t>INTERVIEWER: ONLY INCLUDE FUNCTIONING ASSETS. IF ZERO, RECORD "0".</t>
  </si>
  <si>
    <t>Radio/CD/cassette player?</t>
  </si>
  <si>
    <t>Television?</t>
  </si>
  <si>
    <t>Electric clothes iron?</t>
  </si>
  <si>
    <t>Electric stove?</t>
  </si>
  <si>
    <t>Gas stove?</t>
  </si>
  <si>
    <t>Paraffin lamp?</t>
  </si>
  <si>
    <t>Bed?</t>
  </si>
  <si>
    <t>Mattress?</t>
  </si>
  <si>
    <t>Refrigerator / freezer?</t>
  </si>
  <si>
    <t>Sewing machine?</t>
  </si>
  <si>
    <t>.&gt;=0 and .&lt;30</t>
  </si>
  <si>
    <t>f4_07_01_02_gg</t>
  </si>
  <si>
    <t>f4_07_01_n</t>
  </si>
  <si>
    <t>f4_07_01k</t>
  </si>
  <si>
    <t>f4_07_01l</t>
  </si>
  <si>
    <t>f4_07_01m</t>
  </si>
  <si>
    <t>f4_07_01n</t>
  </si>
  <si>
    <t>f4_07_01o</t>
  </si>
  <si>
    <t>f4_07_01p</t>
  </si>
  <si>
    <t>f4_07_01q</t>
  </si>
  <si>
    <t>f4_07_01r</t>
  </si>
  <si>
    <t>f4_07_01s</t>
  </si>
  <si>
    <t>f4_07_01t</t>
  </si>
  <si>
    <t>f4_07_01u</t>
  </si>
  <si>
    <t>f4_07_01v</t>
  </si>
  <si>
    <t>f4_07_01w</t>
  </si>
  <si>
    <t>(7.01) How many [ASSET]s does your household own?</t>
  </si>
  <si>
    <t xml:space="preserve"> INTERVIEWER: ONLY INCLUDE FUNCTIONING ASSETS. IF ZERO, RECORD "0".</t>
  </si>
  <si>
    <t xml:space="preserve">Table? </t>
  </si>
  <si>
    <t>Land line telephone?</t>
  </si>
  <si>
    <t>Mobile / Telephone?</t>
  </si>
  <si>
    <t>Motorcycle?</t>
  </si>
  <si>
    <t>Bicycle?</t>
  </si>
  <si>
    <t>Truck or car?</t>
  </si>
  <si>
    <t>Wheelbarrow?</t>
  </si>
  <si>
    <t>Plough?</t>
  </si>
  <si>
    <t>Tractor?</t>
  </si>
  <si>
    <t>Power tiller?</t>
  </si>
  <si>
    <t>gridformat&lt;row = 1, col = 0, colspan = 1, fill = fill/&gt;</t>
  </si>
  <si>
    <t>gridformat&lt;row = 1, col = 1, colspan = 1, fill = fill/&gt;</t>
  </si>
  <si>
    <t>gridformat&lt;row = 2, col = 0, colspan = 1, fill = fill/&gt;</t>
  </si>
  <si>
    <t>gridformat&lt;row = 2, col = 1, colspan = 1, fill = fill/&gt;</t>
  </si>
  <si>
    <t>gridformat&lt;row = 3, col = 0, colspan = 1, fill = fill/&gt;</t>
  </si>
  <si>
    <t>gridformat&lt;row = 3, col = 1, colspan = 1, fill = fill/&gt;</t>
  </si>
  <si>
    <t>gridformat&lt;row = 4, col = 0, colspan = 1, fill = fill/&gt;</t>
  </si>
  <si>
    <t>gridformat&lt;row = 4, col = 1, colspan = 1, fill = fill/&gt;</t>
  </si>
  <si>
    <t>gridformat&lt;row = 5, col = 0, colspan = 1, fill = fill/&gt;</t>
  </si>
  <si>
    <t>gridformat&lt;row = 5, col = 1, colspan = 1, fill = fill/&gt;</t>
  </si>
  <si>
    <t>gridformat&lt;row = 6, col = 1, colspan = 1, fill = fill/&gt;</t>
  </si>
  <si>
    <t>f4_07_02_gg</t>
  </si>
  <si>
    <t>f4_07_02_n</t>
  </si>
  <si>
    <t>f4_07_02a</t>
  </si>
  <si>
    <t>f4_07_02b</t>
  </si>
  <si>
    <t>f4_07_02c</t>
  </si>
  <si>
    <t>f4_07_02d</t>
  </si>
  <si>
    <t>f4_07_02e</t>
  </si>
  <si>
    <t>f4_07_02f</t>
  </si>
  <si>
    <t>f4_07_02g</t>
  </si>
  <si>
    <t>integer</t>
    <phoneticPr fontId="12"/>
  </si>
  <si>
    <t>f4_07_02h</t>
  </si>
  <si>
    <t>f4_07_02i</t>
  </si>
  <si>
    <t>f4_07_02i_other</t>
  </si>
  <si>
    <t>(7.02) How many [ANIMAL]s does your household own?</t>
  </si>
  <si>
    <t>INTERVIEWER: IF ZERO, RECORD "0".</t>
  </si>
  <si>
    <t>Cattle?</t>
  </si>
  <si>
    <t>Sheep?</t>
  </si>
  <si>
    <t>Poultry?</t>
  </si>
  <si>
    <t>Donkey?</t>
    <phoneticPr fontId="12"/>
  </si>
  <si>
    <t>Horse?</t>
  </si>
  <si>
    <t>Oxen?</t>
  </si>
  <si>
    <t>Other?</t>
  </si>
  <si>
    <t>gridformat&lt;row = 0, col = 0, colspan = 3, fill = fill/&gt;</t>
  </si>
  <si>
    <t>gridformat&lt;row = 1, col = 2, fill = fill/&gt;</t>
  </si>
  <si>
    <t>gridformat&lt;row = 2, col = 2, fill = fill/&gt;</t>
  </si>
  <si>
    <t>.&gt;=0 and .&lt;300</t>
    <phoneticPr fontId="12"/>
  </si>
  <si>
    <t>SECTION 8: COMMUNITY HEALTH NURSE</t>
  </si>
  <si>
    <t>f4_08_00_gg</t>
  </si>
  <si>
    <t>f4_08_00_n</t>
  </si>
  <si>
    <t>&lt;b&gt;&lt;font color='#0B3B24'&gt;&lt;big&gt;SECTION 8: COMMUNITY HEALTH NURSE&lt;/big&gt;&lt;/font&gt;&lt;b&gt;</t>
  </si>
  <si>
    <t>f4_08_09_gg</t>
  </si>
  <si>
    <t>select_one both</t>
  </si>
  <si>
    <t>select_one comm</t>
  </si>
  <si>
    <t>f4_08_03</t>
  </si>
  <si>
    <t>(8.01) Do you know of any community health nurses (CHN) in your community?</t>
    <phoneticPr fontId="12"/>
  </si>
  <si>
    <t>(8.02) Do you have both male and female Community Health Nurses in your community?</t>
    <phoneticPr fontId="12"/>
  </si>
  <si>
    <t>(8.03) Have you used Community Health Nurse services in the last month, either in your own home, in the community or in the health post?</t>
    <phoneticPr fontId="12"/>
  </si>
  <si>
    <t>f4_08_03_gg</t>
  </si>
  <si>
    <t>f4_08_04_n</t>
  </si>
  <si>
    <t>f4_08_04_l</t>
  </si>
  <si>
    <t>f4_08_04a</t>
  </si>
  <si>
    <t>f4_08_04b</t>
  </si>
  <si>
    <t>f4_08_04c</t>
  </si>
  <si>
    <t>f4_08_04d</t>
  </si>
  <si>
    <t>f4_08_04e</t>
  </si>
  <si>
    <t>f4_08_04f</t>
  </si>
  <si>
    <t>f4_08_04g</t>
  </si>
  <si>
    <t>f4_08_04h</t>
  </si>
  <si>
    <t>f4_08_04i</t>
  </si>
  <si>
    <t>f4_08_04_others</t>
  </si>
  <si>
    <t>(8.04) What services did the Community Health Nurse provide you?</t>
    <phoneticPr fontId="12"/>
  </si>
  <si>
    <t>d. PROVIDE PREVENTIVE ANTIMALARIAL PILLS</t>
  </si>
  <si>
    <t>e. INFORMATION ON DANGER SIGNS DURING PREGNANCY</t>
  </si>
  <si>
    <t>g. HEALTH EDUCATION OR PROMOTION</t>
  </si>
  <si>
    <t>h. REFERRAL TO HEALTH FACILITY</t>
  </si>
  <si>
    <t>${f4_08_04i}=1</t>
  </si>
  <si>
    <t>f4_08_05_gg</t>
  </si>
  <si>
    <t xml:space="preserve"> ${f4_08_01}=1</t>
  </si>
  <si>
    <t>f4_08_05n</t>
  </si>
  <si>
    <t>f4_08_05n1</t>
  </si>
  <si>
    <t>select_one agree1</t>
  </si>
  <si>
    <t>f4_08_05_label</t>
  </si>
  <si>
    <t>f4_08_07</t>
  </si>
  <si>
    <t xml:space="preserve">&lt;b&gt;&lt;font&gt;I’m going to read you three statements in relation to work done by the Community Health Nurses. Please indicate if you agree, neither agree nor disagree, or disagree with each statement.&lt;/font&gt;&lt;b&gt;
</t>
  </si>
  <si>
    <t>(8.05) Community Health Nurses provide a valuable service in my community.</t>
  </si>
  <si>
    <t>(8.06) Community Health Nurses provide good quality service in my community.</t>
  </si>
  <si>
    <t>(8.07) I prefer to see a Community Health Nurses rather than come to the health facility.</t>
    <phoneticPr fontId="12"/>
  </si>
  <si>
    <t>section9</t>
  </si>
  <si>
    <t>SECTION 9: TRADITIONAL BIRTH ATTENDANT/ COMMUNITY BIRTH COMPANION</t>
  </si>
  <si>
    <t>f4_09_00_gg</t>
  </si>
  <si>
    <t>f4_09_00_n</t>
  </si>
  <si>
    <t>&lt;b&gt;&lt;font color='#0B3B24'&gt;&lt;big&gt;SECTION 9: TRADITIONAL BIRTH ATTENDANT/ COMMUNITY BIRTH COMPANION&lt;/big&gt;&lt;/font&gt;&lt;b&gt;</t>
  </si>
  <si>
    <t>f4_09_g</t>
  </si>
  <si>
    <t>f4_09_01</t>
  </si>
  <si>
    <t>select_one attendant</t>
  </si>
  <si>
    <t>f4_09_02</t>
  </si>
  <si>
    <t>(9.01) Do you know of any traditional birth attendant/ Community Birth  Companion in your community?</t>
  </si>
  <si>
    <t>(9.02) Have you used Traditional Birth Attendant/ Community Birth Companion services in the last month, either in your own home, in the community or in the health post?</t>
  </si>
  <si>
    <t>${f4_01_01} = 2 and ${f4_01_01_N}&gt;= 15 and ${f4_01_01_N}&lt;= 49 and ${f4_09_01} = 1</t>
  </si>
  <si>
    <t>f4_09_03_</t>
  </si>
  <si>
    <t>${f4_01_01} = 2 and ${f4_01_01_N}&gt;= 15 and ${f4_01_01_N}&lt;= 49 and ${f4_09_01} = 1 and ${f4_09_02}!=8</t>
  </si>
  <si>
    <t>f4_09_03_lb</t>
  </si>
  <si>
    <t>f4_09_03_a</t>
  </si>
  <si>
    <t>f4_09_03_b</t>
  </si>
  <si>
    <t>f4_09_03_c</t>
  </si>
  <si>
    <t>f4_09_03_d</t>
  </si>
  <si>
    <t>f4_09_03_e</t>
  </si>
  <si>
    <t>f4_09_03_f</t>
  </si>
  <si>
    <t>f4_09_03_g</t>
  </si>
  <si>
    <t>f4_09_03_h</t>
  </si>
  <si>
    <t>f4_09_03_i</t>
  </si>
  <si>
    <t>f4_09_03_other</t>
  </si>
  <si>
    <t xml:space="preserve">(9.03) What services did the TBA/ CBC provide you?
</t>
  </si>
  <si>
    <t xml:space="preserve">b. REFER TO HEALTH FACILITY FOR ANTENATAL CHECKUP </t>
  </si>
  <si>
    <t xml:space="preserve">i. OTHER, SPECIFY: </t>
  </si>
  <si>
    <t>${f4_09_03_i}=1</t>
  </si>
  <si>
    <t>f4_09_04_gg</t>
  </si>
  <si>
    <t>f4_09_04_n</t>
  </si>
  <si>
    <t>f4_09_04_a</t>
  </si>
  <si>
    <t>f4_09_04</t>
  </si>
  <si>
    <t>f4_09_05</t>
  </si>
  <si>
    <t>f4_09_06</t>
  </si>
  <si>
    <t>(9.04) Traditional Birth Attendants/ CBC provide a valuable service in my community.</t>
  </si>
  <si>
    <t>(9.05) Traditional Birth Attendants/ CBC provide good quality service in my community.</t>
  </si>
  <si>
    <t>(9.06) I prefer to deliver with a Traditional Birth Attendant/ CBC rather than at the health facility.</t>
  </si>
  <si>
    <t>f4_09_07_g</t>
  </si>
  <si>
    <t>f4_09_07</t>
  </si>
  <si>
    <t>f4_09_07_other</t>
  </si>
  <si>
    <t>f4_09_08_n</t>
  </si>
  <si>
    <t>select_one people</t>
  </si>
  <si>
    <t>f4_09_09_n</t>
  </si>
  <si>
    <t>f4_09_10_n</t>
  </si>
  <si>
    <t>f4_09_11_n</t>
  </si>
  <si>
    <t>f4_09_12_n</t>
  </si>
  <si>
    <t>f4_09_13_n</t>
  </si>
  <si>
    <t>(9.07_N) What should be the primary role of the TBA/Community Birth Companions?</t>
  </si>
  <si>
    <t>(9.08_N) Has this change recently?</t>
  </si>
  <si>
    <t>(9.09_N) Who did you hear about this change from?</t>
  </si>
  <si>
    <t>(9.10_N) Do you think this is a good change?</t>
  </si>
  <si>
    <t>(9.11_N) Has this change made you more likely to deliver at a facility?</t>
  </si>
  <si>
    <t>(9.12_N) In the past year, has the TBA/ CBC counseled you on delivering at facility?</t>
  </si>
  <si>
    <t>(9.13_N) In the past year, would you say there has been a change in the level of activity of your TBA/ CBC?</t>
  </si>
  <si>
    <t>${f4_09_07} = 96</t>
  </si>
  <si>
    <t>${f4_09_08_n}=1</t>
  </si>
  <si>
    <t>f4_09_14_n</t>
  </si>
  <si>
    <t>&lt;b&gt;&lt;font color='#097541'&gt;THANK YOU FOR YOUR TIME&lt;/font&gt;&lt;b&gt;</t>
  </si>
  <si>
    <t>align = center</t>
  </si>
  <si>
    <t>(RANGE 2014-2018)</t>
  </si>
  <si>
    <t>.&gt;=2014 and .&lt;=2018</t>
  </si>
  <si>
    <t>(1.04) YEAR: RANGE 2014-2018</t>
  </si>
  <si>
    <t>.&gt;0</t>
  </si>
  <si>
    <t>rating_box-fill-f6f6f6-009688-737373-ffffff  gridformat&lt;row = 0, col = 0, colspan = 3, fill = fill/&gt;</t>
  </si>
  <si>
    <t>rating_box-fill-f6f6f6-009688-737373-ffffff  gridformat&lt;row = 3, col = 0, colspan = 3, fill = fill/&gt;</t>
  </si>
  <si>
    <t>rating_box-fill-f6f6f6-009688-737373-ffffff  gridformat&lt;row = 4, col = 0, colspan = 2, fill = fill/&gt;</t>
  </si>
  <si>
    <t xml:space="preserve">rating_box-fill-f6f6f6-009688-737373-ffffff </t>
  </si>
  <si>
    <t>rating_box-fill-f6f6f6-009688-737373-ffffff  gridformat&lt;row = 1, col = 0, colspan = 3, fill = fill/&gt;</t>
  </si>
  <si>
    <t>rating_box-fill-f6f6f6-009688-737373-ffffff  gridformat&lt;row = 0, col = 0, colspan = 2, fill = fill/&gt;</t>
  </si>
  <si>
    <t>men1</t>
  </si>
  <si>
    <t>select_one men1</t>
  </si>
  <si>
    <t>(4.19) The health workers provide good antenatal health services.</t>
  </si>
  <si>
    <t>${f4_08_03}!=8 and ${f4_08_01}=1</t>
  </si>
  <si>
    <t>${f4_03_09}=1</t>
  </si>
  <si>
    <t>${f4_03_11}=1</t>
  </si>
  <si>
    <t>${f4_03_13}=1</t>
  </si>
  <si>
    <t>&lt;b&gt;I’m going to read you three statements in relation to work done by the CBC/TBA. Please indicate if you agree, neither agree nor disagree, or disagree with each statement.&lt;/b&gt;</t>
  </si>
  <si>
    <t>family_id</t>
  </si>
  <si>
    <t>family_path</t>
  </si>
  <si>
    <t>concat('resources/familyMedia/',${family_id})</t>
  </si>
  <si>
    <t>localdb_path</t>
  </si>
  <si>
    <t>concat('resources/localdb/',${family_id},'/',${family_id},'.db')</t>
  </si>
  <si>
    <t>select_one region</t>
  </si>
  <si>
    <t>h_facility</t>
  </si>
  <si>
    <t>select_one h_facility</t>
  </si>
  <si>
    <t>concat('GAMBIA_EL_F4_TEST')</t>
  </si>
  <si>
    <t>pulldata(concat(${family_path},'/gradelv.db::externalData'), 'equivalent', 'highestlvl_id', ${f4_01_08_grade})</t>
  </si>
  <si>
    <t>pulldata(concat(${family_path},'/gradelv.db::externalData'), 'equivalent', 'highestlvl_id', ${f4_01_10_grade})</t>
  </si>
  <si>
    <t>${f4_02_16}=1 or ${f4_02_16}=4</t>
  </si>
  <si>
    <t>.&lt;=90 and .&gt;=15</t>
  </si>
  <si>
    <t>f4_01_01n</t>
  </si>
  <si>
    <t xml:space="preserve">INTERVIEWER: NOTE: This question refers to the age of the respondent caregiver answering the question, not the child patient. </t>
  </si>
  <si>
    <t>(3.19) Is the child covered under a health insurance scheme?</t>
  </si>
  <si>
    <t>(1.01_N) RANGE 15-90</t>
  </si>
  <si>
    <t>gridformat&lt;row = 1, col = 0, colspan = 3, fill = fill/&gt;</t>
  </si>
  <si>
    <t>embed gridformat&lt;row = 2, col = 0, colspan = 3, fill = fill/&gt;</t>
  </si>
  <si>
    <t>rating_box-fill-f6f6f6-009688-737373-ffffff  gridformat&lt;row = 4, col = 0, colspan = 3, fill = fill/&gt;</t>
  </si>
  <si>
    <t>gridformat&lt;row = 5, col = 0, colspan = 3, fill = fill/&gt;</t>
  </si>
  <si>
    <t>embed gridformat&lt;row = 6, col = 0, fill = fill/&gt;</t>
  </si>
  <si>
    <t>embed gridformat&lt;row = 6, col = 1, fill = fill/&gt;</t>
  </si>
  <si>
    <t>embed gridformat&lt;row = 6, col = 2, fill = fill/&gt;</t>
  </si>
  <si>
    <t>.&gt;=0 and .&lt;5</t>
  </si>
  <si>
    <t>(1.06) How are you related to the child?</t>
  </si>
  <si>
    <t>Please check the gender in the question (1.01)</t>
  </si>
  <si>
    <t>&lt;small&gt;Agree&lt;/small&gt;</t>
  </si>
  <si>
    <t>&lt;small&gt;Neither agree nor disagree&lt;/small&gt;</t>
  </si>
  <si>
    <t>&lt;small&gt;Disagree&lt;/small&gt;</t>
  </si>
  <si>
    <t>&lt;small&gt;Not applicable&lt;/small&gt;</t>
  </si>
  <si>
    <t>(4.01) What was the &lt;u&gt;most important&lt;/u&gt; reason you chose this health facility today instead of a different source of care</t>
  </si>
  <si>
    <t>(4.02) What was the &lt;u&gt;next most important&lt;/u&gt; reason you chose this health facility today instead of a different source of care, if there is any other reason?</t>
  </si>
  <si>
    <t>other</t>
  </si>
  <si>
    <t>i. Other</t>
  </si>
  <si>
    <t>f4_07_02i_n</t>
  </si>
  <si>
    <t>i.</t>
  </si>
  <si>
    <t>${f4_07_02i_n} =1</t>
  </si>
  <si>
    <t>.&gt;0 and .&lt;300</t>
  </si>
  <si>
    <t>Specify</t>
  </si>
  <si>
    <t>embed text-nolabel gridformat&lt;row = 5, col = 0, fill = fill/&gt;</t>
  </si>
  <si>
    <t>embed text-nolabel gridformat&lt;row = 5, col = 1, fill = fill/&gt;</t>
  </si>
  <si>
    <t>list-nolabel gridformat&lt;row = 4, col = 0, fill = fill/&gt;</t>
  </si>
  <si>
    <t>select_multiple other</t>
  </si>
  <si>
    <t>Number</t>
  </si>
  <si>
    <t>not(.=1 and ${f4_02_11a}=1)</t>
  </si>
  <si>
    <t>fullname</t>
  </si>
  <si>
    <t>pulldata('app-api','user.name')</t>
  </si>
  <si>
    <t>appPlatform</t>
  </si>
  <si>
    <t>pulldata('app-api','appPlatform')</t>
  </si>
  <si>
    <t>appVersion</t>
  </si>
  <si>
    <t>pulldata('app-api','appVersion')</t>
  </si>
  <si>
    <t>staffcode</t>
  </si>
  <si>
    <t>pulldata('app-api','staffCode')</t>
  </si>
  <si>
    <t>stata::English</t>
  </si>
  <si>
    <t>stata::guide</t>
  </si>
  <si>
    <t>endtime_str</t>
  </si>
  <si>
    <t>string(format-date-time(${endtime},'%d/%m/%Y %H:%M:%S'))</t>
  </si>
  <si>
    <t>begin group</t>
    <phoneticPr fontId="6"/>
  </si>
  <si>
    <t>field-list grid(weight = 6)</t>
  </si>
  <si>
    <t>gridformat&lt;row = 0, col = 0, colspan = 6, align = center/&gt;</t>
  </si>
  <si>
    <t>&lt;b&gt;&lt;big&gt;IDENTIFIER&lt;/big&gt;&lt;/b&gt;</t>
  </si>
  <si>
    <t>gridformat&lt;row = 1, col = 0, colspan = 6, align = center/&gt;</t>
  </si>
  <si>
    <t>HEALTH REGION CODE</t>
  </si>
  <si>
    <t>&lt;minhint&gt;Please select Region.&lt;/minhint&gt;</t>
  </si>
  <si>
    <t>Sorry, question  is required!</t>
  </si>
  <si>
    <t>selected-at(.,'0') != -997</t>
  </si>
  <si>
    <t>Please select region in List!</t>
  </si>
  <si>
    <t>HEALTH REGION NAME</t>
  </si>
  <si>
    <t>select_one hf_number</t>
  </si>
  <si>
    <t>HF NUMBER</t>
  </si>
  <si>
    <t>&lt;minhint&gt;Please select HF Number.&lt;/minhint&gt;</t>
  </si>
  <si>
    <t>Please select HF Number in List!</t>
  </si>
  <si>
    <t>select_one lga</t>
  </si>
  <si>
    <t>LGA NAME:</t>
  </si>
  <si>
    <t>&lt;minhint&gt;Please select lga name.&lt;/minhint&gt;</t>
  </si>
  <si>
    <t>LGA CODE:</t>
  </si>
  <si>
    <t>select_one district</t>
  </si>
  <si>
    <t>DISTRICT NAME:</t>
  </si>
  <si>
    <t>&lt;minhint&gt;Please select district name.&lt;/minhint&gt;</t>
  </si>
  <si>
    <t>DISTRICT CODE:</t>
  </si>
  <si>
    <t>VILLAGE CODE:</t>
  </si>
  <si>
    <t>horizontal(50) gridformat&lt;row = 9, col = 0, colspan = 6, align = left|center/&gt;</t>
  </si>
  <si>
    <t>VILLAGE NAME:</t>
  </si>
  <si>
    <t>horizontal(50) gridformat&lt;row = 8, col = 0, colspan = 6, align = left|center/&gt;</t>
  </si>
  <si>
    <t>geopoint</t>
  </si>
  <si>
    <t>GPS COORDINATES OF HEALTH FACILITY</t>
  </si>
  <si>
    <t>hide</t>
  </si>
  <si>
    <t>inline gridformat&lt;row = 3, col = 0, colspan = 6, align = center/&gt;</t>
  </si>
  <si>
    <t xml:space="preserve">field-list </t>
  </si>
  <si>
    <t>NAME OF HEALTH FACILITY</t>
  </si>
  <si>
    <t>&lt;minhint&gt;Please select health facility's name.&lt;/minhint&gt;</t>
  </si>
  <si>
    <t>ID OF HEALTH FACILITY</t>
  </si>
  <si>
    <t>Please select Health Facility in List!</t>
  </si>
  <si>
    <t>LOCATION OF HEALTH FACILITY</t>
  </si>
  <si>
    <t>Please select Location in List!</t>
  </si>
  <si>
    <t>select_one visit</t>
  </si>
  <si>
    <t>VISITS</t>
  </si>
  <si>
    <t>rating_box-fill-f6f6f6-009688-737373-ffffff gridformat&lt;row = 0, col = 0, colspan = 6, align = left/&gt;</t>
  </si>
  <si>
    <t>date</t>
  </si>
  <si>
    <t>VISIT DATE</t>
  </si>
  <si>
    <t>inline-1line gridformat&lt;row = 1, col = 0, colspan = 6, align = left/&gt;</t>
  </si>
  <si>
    <t>. &lt;= now()</t>
  </si>
  <si>
    <t>Sorry, this response is not valid!</t>
  </si>
  <si>
    <t>INTERVIEWER</t>
  </si>
  <si>
    <t>autopull(${fullname}) gridformat&lt;row = 2, col = 0, colspan = 3, align = left/&gt;</t>
  </si>
  <si>
    <t>CODE</t>
  </si>
  <si>
    <t>autopull(${staffcode}) gridformat&lt;row = 2, col = 3, colspan = 3, align = left/&gt;</t>
  </si>
  <si>
    <t>SUPERVISOR</t>
  </si>
  <si>
    <t>NAME'S SUPERVISOR</t>
  </si>
  <si>
    <t>gridformat&lt;row = 3, col = 0, colspan = 3, align = left/&gt;</t>
  </si>
  <si>
    <t>CODE'S SUPERVISOR</t>
  </si>
  <si>
    <t>gridformat&lt;row = 3, col = 3, colspan = 3, align = left/&gt;</t>
  </si>
  <si>
    <t>DATE</t>
  </si>
  <si>
    <t>inline-1line gridformat&lt;row = 4, col = 0, colspan = 6, align = left/&gt;</t>
  </si>
  <si>
    <t>select_one accord</t>
    <phoneticPr fontId="6"/>
  </si>
  <si>
    <t>consent</t>
    <phoneticPr fontId="6"/>
  </si>
  <si>
    <t>f4_intro_gg1</t>
  </si>
  <si>
    <t>f4_nt0</t>
  </si>
  <si>
    <t>f4_nt1</t>
  </si>
  <si>
    <t>f4_region_id</t>
  </si>
  <si>
    <t>f4_hf_number</t>
  </si>
  <si>
    <t>f4_lga_id</t>
  </si>
  <si>
    <t>f4_lga_code</t>
  </si>
  <si>
    <t>autopull(${f4_lga_id}) gridformat&lt;row = 4, col = 3, colspan = 3, align = left|center/&gt;</t>
  </si>
  <si>
    <t>string-length(${f4_lga_id}) &gt; 0</t>
  </si>
  <si>
    <t>f4_lga_lb</t>
  </si>
  <si>
    <t>f4_district_id</t>
  </si>
  <si>
    <t>f4_district_code</t>
  </si>
  <si>
    <t>autopull(${f4_district_id})  gridformat&lt;row = 6, col = 3, colspan = 3, align = left|center/&gt;</t>
  </si>
  <si>
    <t>string-length(${f4_district_id}) &gt; 0</t>
  </si>
  <si>
    <t>f4_district_lb</t>
  </si>
  <si>
    <t>f4_village_id</t>
  </si>
  <si>
    <t>f4_village_lb</t>
  </si>
  <si>
    <t>f4_gps</t>
  </si>
  <si>
    <t>f4_intro_gg2</t>
  </si>
  <si>
    <t>f4_hf_id</t>
  </si>
  <si>
    <t>f4_hf_lb</t>
  </si>
  <si>
    <t>f4_location</t>
  </si>
  <si>
    <t>f4_intro_gg3</t>
  </si>
  <si>
    <t>f4_visit_id</t>
  </si>
  <si>
    <t>f4_visit_lb</t>
  </si>
  <si>
    <t>jr:choice-name(${f4_visit_id},'${f4_visit_id}')</t>
  </si>
  <si>
    <t>f4_date</t>
  </si>
  <si>
    <t>f4_enum_lb</t>
  </si>
  <si>
    <t>f4_enum_id</t>
  </si>
  <si>
    <t>f4_sup_lb</t>
  </si>
  <si>
    <t>f4_sup_id</t>
  </si>
  <si>
    <t>f4_sup_date</t>
  </si>
  <si>
    <t>&lt;font color = '#9f2e2e'&gt;&lt;big&gt;&lt;big&gt;&lt;b&gt;Health Results Based Financing Impact Evaluation&lt;br&gt;THE GAMBIA 2018&lt;/b&gt;&lt;/big&gt;&lt;/big&gt;&lt;/font&gt; &lt;p&gt;&lt;b&gt;&lt;font color='#097541'&gt;&lt;big&gt;&lt;big&gt;F4 - Exit Interview Child under age 5&lt;/big&gt;&lt;/big&gt;&lt;/font&gt;&lt;/b&gt;&lt;p&gt;&lt;b&gt;&lt;big&gt;&lt;font color='#0B3B24'&gt;Section 0. COVER&lt;/font&gt;&lt;/big&gt;&lt;/b&gt;</t>
  </si>
  <si>
    <t>${f4_02_11m}=1</t>
  </si>
  <si>
    <t>Sofa/Chairs?</t>
  </si>
  <si>
    <t>Hoes / axes ?</t>
  </si>
  <si>
    <t>Harrows?</t>
  </si>
  <si>
    <t>Goats?</t>
  </si>
  <si>
    <t>Pigs?</t>
  </si>
  <si>
    <t>rating_box-fill-f6f6f6-009688-737373-ffffff  search(concat(${family_path},'/gradelv.db::externalData'), 'matches','schoollvl_id',${f4_01_08})</t>
  </si>
  <si>
    <t>rating_box-fill-f6f6f6-009688-737373-ffffff  search(concat(${family_path},'/gradelv.db::externalData'), 'matches','schoollvl_id',${f4_01_10})</t>
  </si>
  <si>
    <t>.&gt;=0 and .+${f4_02_20_1N}&lt;=${f4_02_17}</t>
  </si>
  <si>
    <t>hf_number</t>
  </si>
  <si>
    <t>code_hf</t>
  </si>
  <si>
    <t>h_facility_id</t>
  </si>
  <si>
    <t>lga</t>
  </si>
  <si>
    <t>hf_type</t>
  </si>
  <si>
    <t>Public Health Center</t>
  </si>
  <si>
    <t>Pubic Hospital</t>
  </si>
  <si>
    <t>visit</t>
  </si>
  <si>
    <t>Visit 1</t>
  </si>
  <si>
    <t>Visit 2</t>
  </si>
  <si>
    <t>Visit 3</t>
  </si>
  <si>
    <t>code_staff</t>
  </si>
  <si>
    <t xml:space="preserve">rating_box-fill-f6f6f6-009688-737373-ffffff search('rawquery',concat(${family_path},'/F4_Exit_Child.db::externalData'),'SELECT region_id, region || "-" ||region_id AS region FROM externalData') embed  gridformat&lt;row = 2, col = 0, colspan = 3, align = center/&gt; </t>
  </si>
  <si>
    <t>pulldata(concat(${family_path},'/F4_Exit_Child.db::externalData'),'region','region_id',${f4_region_id})</t>
  </si>
  <si>
    <t>tagging-choices-noshow-v2-f6f6f6-ffffff-009688 search('rawquery',concat(${family_path},'/F4_Exit_Child.db::externalData'),'SELECT code_hf, code_hf FROM externalData WHERE region_id  = ?',${f4_region_id}) embed gridformat&lt;row = 2, col = 3, colspan = 3, align = center/&gt;</t>
  </si>
  <si>
    <t>tagging-choices-noshow-v2-f6f6f6-ffffff-009688 search('rawquery',concat(${family_path},'/F4_Exit_Child.db::externalData'),'SELECT lga, lga FROM externalData WHERE region_id  = ?',${f4_region_id})  gridformat&lt;row = 4, col = 0, colspan = 3, align = left|center/&gt;</t>
  </si>
  <si>
    <t>pulldata('rawquery',concat(${family_path},'/F4_Exit_Child.db::externalData'),'SELECT lga FROM externalData WHERE lga = ?',${f4_lga_id})</t>
  </si>
  <si>
    <t>tagging-choices-noshow-v2-f6f6f6-ffffff-009688  search('rawquery',concat(${family_path},'/F4_Exit_Child.db::externalData'),'SELECT district_id, district FROM externalData WHERE region_id  = ?',${f4_region_id})  gridformat&lt;row = 6, col = 0, colspan = 3, align = left|center/&gt;</t>
  </si>
  <si>
    <t>pulldata('rawquery',concat(${family_path},'/F4_Exit_Child.db::externalData'),'SELECT district FROM externalData WHERE district_id = ?',${f4_district_id})</t>
  </si>
  <si>
    <t xml:space="preserve">tagging-choices-noshow-v2-009688-ffffff-ffffff-ff0000-000000 default('rawquery',concat(${family_path},'/F4_Exit_Child.db::externalData'),'SELECT h_facility_id  FROM externalData WHERE code_hf = ?',${f4_hf_number}) search('rawquery',concat(${family_path},'/F4_Exit_Child.db::externalData'),'SELECT h_facility_id, h_facility  FROM externalData WHERE region_id  = ?',${f4_region_id}) </t>
  </si>
  <si>
    <t>pulldata(concat(${family_path},'/F4_Exit_Child.db::externalData'),'h_facility','h_facility_id',${f4_hf_id})</t>
  </si>
  <si>
    <t>&lt;b&gt;&lt;font color='#0B3B24'&gt;&lt;big&gt;Section 1: IDENTIFICATION&lt;/big&gt;&lt;/font&gt;&lt;b&gt;</t>
  </si>
  <si>
    <t>(2.20.2_N) MINIMUM 0 and (2.20.2_N) + (2.20.1_N) &lt;= (2.20.17)</t>
  </si>
  <si>
    <t>INTERVIEWER: ENTER COMPLETED YEARS &lt;u&gt;AND&lt;/u&gt; MONTHS. IF THE CHILD'S AGE IS MORE THAN 4 YEARS AND 11 MONTHS, STOP THE OBSERVATION AND MOVE TO THE NEXT SAMPLED CHILD.</t>
  </si>
  <si>
    <t>How many years (or grades) of school have you completed &lt;u&gt;within&lt;/u&gt; that level?</t>
  </si>
  <si>
    <t>How many years (or grades) of school has your spouse / partner completed &lt;u&gt;within&lt;/u&gt; that level?</t>
  </si>
  <si>
    <t>INTERVIEWER: RECORD "1" IF PURPOSE APPLIES AND "0" OTHERWISE.</t>
  </si>
  <si>
    <t>INTERVIEWER: DO NOT READ OPTIONS ALOUD; FOR EACH OPTION, RECORD "1" IF MENTIONED OR '0" IF NOT MENTIONED.</t>
  </si>
  <si>
    <t xml:space="preserve">INTERVIEWER: DO NOT READ OPTIONS ALOUD. FOR EACH OPTION, RECORD "1" IF MENTIONED OR '2" IF NOT MENTIONED.
</t>
  </si>
  <si>
    <t>INTERVIEWER: DO NOT READ OPTIONS ALOUD. FOR EACH OPTION, RECORD "1" IF MENTIONED OR '2" IF NOT MENTIONED.</t>
  </si>
  <si>
    <t>NUMBER</t>
  </si>
  <si>
    <t>RECORD "01" FOR RECEIVED AND "02" FOR NOT RECEIVED.</t>
  </si>
  <si>
    <t>(3.01) How far is your household from this health facility in kilometers? &lt;b&gt;(&lt;u&gt;One way&lt;/u&gt;)&lt;/b&gt;</t>
  </si>
  <si>
    <t>(3.02) How long did it take you/the patient to reach this health facility from home today? &lt;b&gt;(&lt;u&gt;One way&lt;/u&gt;)&lt;/b&gt;</t>
  </si>
  <si>
    <t>(3.03) What was your primary mode of transportation today? &lt;b&gt;(&lt;u&gt;One way&lt;/u&gt;)&lt;/b&gt;</t>
  </si>
  <si>
    <t>(3.04) How much did it cost in Dalasi for you/the patient to travel to the health facility today? &lt;b&gt;(&lt;u&gt;One way&lt;/u&gt;)&lt;/b&gt;</t>
  </si>
  <si>
    <t>MINUTES (RANGE 1-180)</t>
  </si>
  <si>
    <t xml:space="preserve">(7.01) How many [ASSET]s does your household own? </t>
  </si>
  <si>
    <t>a. IDENTIFY YOUR PREGNANCY</t>
  </si>
  <si>
    <t>SaveIncompleteExit&lt;#00aeef/&gt;</t>
  </si>
  <si>
    <t>SaveFinalizedExit&lt;#ff8000/&gt;</t>
  </si>
  <si>
    <t>(2.11)b and (2.11)a can not be chosen for MENTIONED together</t>
  </si>
  <si>
    <t>(2.11)c and (2.11)a can not be chosen for MENTIONED together</t>
  </si>
  <si>
    <t>(2.11)d and (2.11)a can not be chosen for MENTIONED together</t>
  </si>
  <si>
    <t>(2.11)e and (2.11)a can not be chosen for MENTIONED together</t>
  </si>
  <si>
    <t>(2.11)f and (2.11)a can not be chosen for MENTIONED together</t>
  </si>
  <si>
    <t>(2.11)g and (2.11)a can not be chosen for MENTIONED together</t>
  </si>
  <si>
    <t>(2.11)h and (2.11)a can not be chosen for MENTIONED together</t>
  </si>
  <si>
    <t>(2.11)i and (2.11)a can not be chosen for MENTIONED together</t>
  </si>
  <si>
    <t>(2.11)j and (2.11)a can not be chosen for MENTIONED together</t>
  </si>
  <si>
    <t>(2.11)k and (2.11)a can not be chosen for MENTIONED together</t>
  </si>
  <si>
    <t>(2.11)l and (2.11)a can not be chosen for MENTIONED together</t>
  </si>
  <si>
    <t>(2.11)m and (2.11)a can not be chosen for MENTIONED together</t>
  </si>
  <si>
    <t>not(${f4_01_01} = 1 and (.!= 1 or . != 4)) or not(${f4_01_01} = 2 and (.!= 2 or . != 3))</t>
  </si>
  <si>
    <t>&lt;b&gt;NATURAL FLOOR&lt;/b&gt;: EARTH/SAND</t>
  </si>
  <si>
    <t>&lt;b&gt;NATURAL FLOOR&lt;/b&gt;: DUNG</t>
  </si>
  <si>
    <t>&lt;b&gt;RUDIMENTARY FLOOR&lt;/b&gt;: WOOD PLANKS</t>
  </si>
  <si>
    <t>&lt;b&gt;RUDIMENTARY FLOOR&lt;/b&gt;: PALM / BAMBOO</t>
  </si>
  <si>
    <t>&lt;b&gt;FINISHED FLOOR&lt;/b&gt;: VINYL/ASPHALT STRIPS</t>
  </si>
  <si>
    <t>&lt;b&gt;FINISHED FLOOR&lt;/b&gt;: CERAMIC TILES</t>
  </si>
  <si>
    <t>&lt;b&gt;FINISHED FLOOR&lt;/b&gt;: CEMENT</t>
  </si>
  <si>
    <t>&lt;b&gt;NATURAL ROOF&lt;/b&gt;: NO ROOF</t>
  </si>
  <si>
    <t>&lt;b&gt;NATURAL ROOF&lt;/b&gt;: THATCH/PALM LEAF</t>
  </si>
  <si>
    <t>&lt;b&gt;RUDIMENTARY ROOFING&lt;/b&gt;: RUSTIC MAT</t>
  </si>
  <si>
    <t>&lt;b&gt;RUDIMENTARY ROOFING&lt;/b&gt;: PALM / BAMBOO</t>
  </si>
  <si>
    <t>&lt;b&gt;RUDIMENTARY ROOFING&lt;/b&gt;: WOOD PLANKS</t>
  </si>
  <si>
    <t>&lt;b&gt;FINISHED ROOFING&lt;/b&gt;: METAL/CORRUGATE</t>
  </si>
  <si>
    <t>&lt;b&gt;FINISHED ROOFING&lt;/b&gt;: WOOD</t>
  </si>
  <si>
    <t>&lt;b&gt;FINISHED ROOFING&lt;/b&gt;: CALAMINE/CEMENT FIBER</t>
  </si>
  <si>
    <t>&lt;b&gt;FINISHED ROOFING&lt;/b&gt;: CEMENT</t>
  </si>
  <si>
    <t>&lt;b&gt;FINISHED ROOFING&lt;/b&gt;: ROOFING TILES</t>
  </si>
  <si>
    <t>&lt;b&gt;NATURAL WALLS&lt;/b&gt;: CANE/PALM/TRUNKS</t>
  </si>
  <si>
    <t>&lt;b&gt;NATURAL WALLS&lt;/b&gt;: DIRT</t>
  </si>
  <si>
    <t>&lt;b&gt;RUDIMENTARY WALLS&lt;/b&gt;: BAMBOO WITH MUD</t>
  </si>
  <si>
    <t>&lt;b&gt;RUDIMENTARY WALLS&lt;/b&gt;: STONE WITH MUD</t>
  </si>
  <si>
    <t>&lt;b&gt;RUDIMENTARY WALLS&lt;/b&gt;: PLYWOOD</t>
  </si>
  <si>
    <t>&lt;b&gt;RUDIMENTARY WALLS&lt;/b&gt;: REUSED WOOD</t>
  </si>
  <si>
    <t>&lt;b&gt;FINISHED WALLS&lt;/b&gt;: CEMENT</t>
  </si>
  <si>
    <t>&lt;b&gt;FINISHED WALLS&lt;/b&gt;: STONE WITH LIME/CEMENT</t>
  </si>
  <si>
    <t>&lt;b&gt;FINISHED WALLS&lt;/b&gt;: BRICKS</t>
  </si>
  <si>
    <t>&lt;b&gt;FINISHED WALLS&lt;/b&gt;: WOOD PLANKS/SHINGLES</t>
  </si>
</sst>
</file>

<file path=xl/styles.xml><?xml version="1.0" encoding="utf-8"?>
<styleSheet xmlns="http://schemas.openxmlformats.org/spreadsheetml/2006/main">
  <fonts count="42">
    <font>
      <sz val="10"/>
      <name val="Arial"/>
    </font>
    <font>
      <sz val="11"/>
      <color theme="1"/>
      <name val="Calibri"/>
      <family val="2"/>
      <scheme val="minor"/>
    </font>
    <font>
      <sz val="10"/>
      <name val="Arial"/>
      <family val="2"/>
    </font>
    <font>
      <b/>
      <sz val="11"/>
      <name val="Arial"/>
      <family val="2"/>
    </font>
    <font>
      <sz val="6"/>
      <name val="ＭＳ Ｐゴシック"/>
      <family val="3"/>
      <charset val="128"/>
    </font>
    <font>
      <sz val="6"/>
      <name val="Calibri"/>
      <family val="2"/>
      <charset val="128"/>
      <scheme val="minor"/>
    </font>
    <font>
      <u/>
      <sz val="10"/>
      <color theme="10"/>
      <name val="Arial"/>
      <family val="2"/>
    </font>
    <font>
      <u/>
      <sz val="10"/>
      <color theme="11"/>
      <name val="Arial"/>
      <family val="2"/>
    </font>
    <font>
      <sz val="10"/>
      <name val="Verdana"/>
      <family val="2"/>
    </font>
    <font>
      <sz val="11"/>
      <color theme="1"/>
      <name val="Arial"/>
      <family val="2"/>
    </font>
    <font>
      <b/>
      <sz val="11"/>
      <color theme="1"/>
      <name val="Arial"/>
      <family val="2"/>
    </font>
    <font>
      <sz val="12"/>
      <color indexed="8"/>
      <name val="Calibri"/>
      <family val="2"/>
    </font>
    <font>
      <sz val="11"/>
      <color indexed="8"/>
      <name val="Arial"/>
      <family val="2"/>
    </font>
    <font>
      <b/>
      <sz val="12"/>
      <color indexed="8"/>
      <name val="Calibri"/>
      <family val="2"/>
    </font>
    <font>
      <b/>
      <sz val="12"/>
      <name val="Calibri"/>
      <family val="2"/>
      <charset val="163"/>
    </font>
    <font>
      <sz val="11"/>
      <name val="Arial"/>
      <family val="2"/>
    </font>
    <font>
      <sz val="11"/>
      <color rgb="FF7030A1"/>
      <name val="Arial"/>
      <family val="2"/>
    </font>
    <font>
      <sz val="11"/>
      <color rgb="FFFF0000"/>
      <name val="Arial"/>
      <family val="2"/>
    </font>
    <font>
      <b/>
      <sz val="11"/>
      <color rgb="FFFF3399"/>
      <name val="Arial"/>
      <family val="2"/>
    </font>
    <font>
      <sz val="12"/>
      <color rgb="FF000000"/>
      <name val="Calibri"/>
      <family val="2"/>
    </font>
    <font>
      <sz val="8"/>
      <name val="Arial Narrow"/>
      <family val="2"/>
    </font>
    <font>
      <sz val="11"/>
      <name val="Arial"/>
      <family val="2"/>
      <charset val="163"/>
    </font>
    <font>
      <sz val="10"/>
      <name val="Arial"/>
      <family val="2"/>
      <charset val="163"/>
    </font>
    <font>
      <b/>
      <sz val="10"/>
      <color rgb="FFC00000"/>
      <name val="Arial"/>
      <family val="2"/>
      <charset val="163"/>
    </font>
    <font>
      <b/>
      <sz val="10"/>
      <color rgb="FF00B050"/>
      <name val="Arial"/>
      <family val="2"/>
      <charset val="163"/>
    </font>
    <font>
      <sz val="11"/>
      <name val="Times New Roman"/>
      <family val="1"/>
    </font>
    <font>
      <sz val="10"/>
      <name val="Arial"/>
    </font>
    <font>
      <sz val="11"/>
      <color rgb="FF000000"/>
      <name val="Arial"/>
      <family val="2"/>
    </font>
    <font>
      <sz val="11"/>
      <color rgb="FF454545"/>
      <name val="Arial"/>
      <family val="2"/>
    </font>
    <font>
      <sz val="10"/>
      <color rgb="FFFF0000"/>
      <name val="Arial Narrow"/>
      <family val="2"/>
    </font>
    <font>
      <sz val="10"/>
      <name val="Arial Narrow"/>
      <family val="2"/>
    </font>
    <font>
      <b/>
      <sz val="11"/>
      <color rgb="FFC00000"/>
      <name val="Times New Roman"/>
      <family val="1"/>
    </font>
    <font>
      <b/>
      <sz val="11"/>
      <color rgb="FF00B050"/>
      <name val="Times New Roman"/>
      <family val="1"/>
    </font>
    <font>
      <sz val="11"/>
      <color rgb="FFFF0000"/>
      <name val="Times New Roman"/>
      <family val="1"/>
    </font>
    <font>
      <b/>
      <sz val="11"/>
      <color rgb="FF800000"/>
      <name val="Arial"/>
      <family val="2"/>
    </font>
    <font>
      <b/>
      <sz val="11"/>
      <color theme="3"/>
      <name val="Calibri"/>
      <family val="2"/>
      <scheme val="minor"/>
    </font>
    <font>
      <b/>
      <sz val="11"/>
      <color rgb="FFFF0000"/>
      <name val="Arial"/>
      <family val="2"/>
    </font>
    <font>
      <b/>
      <sz val="10"/>
      <color rgb="FF7030A0"/>
      <name val="Arial"/>
      <family val="2"/>
      <charset val="163"/>
    </font>
    <font>
      <b/>
      <sz val="11"/>
      <color theme="8"/>
      <name val="Arial"/>
      <family val="2"/>
    </font>
    <font>
      <b/>
      <sz val="10"/>
      <color rgb="FF002060"/>
      <name val="Arial"/>
      <family val="2"/>
      <charset val="163"/>
    </font>
    <font>
      <b/>
      <sz val="10"/>
      <color theme="8"/>
      <name val="Arial"/>
      <family val="2"/>
    </font>
    <font>
      <b/>
      <sz val="10"/>
      <color rgb="FFFF0000"/>
      <name val="Arial"/>
      <family val="2"/>
    </font>
  </fonts>
  <fills count="4">
    <fill>
      <patternFill patternType="none"/>
    </fill>
    <fill>
      <patternFill patternType="gray125"/>
    </fill>
    <fill>
      <patternFill patternType="none"/>
    </fill>
    <fill>
      <patternFill patternType="solid">
        <fgColor indexed="22"/>
        <bgColor indexed="64"/>
      </patternFill>
    </fill>
  </fills>
  <borders count="7">
    <border>
      <left/>
      <right/>
      <top/>
      <bottom/>
      <diagonal/>
    </border>
    <border>
      <left/>
      <right/>
      <top/>
      <bottom/>
      <diagonal/>
    </border>
    <border>
      <left/>
      <right/>
      <top/>
      <bottom style="thin">
        <color auto="1"/>
      </bottom>
      <diagonal/>
    </border>
    <border>
      <left/>
      <right/>
      <top style="hair">
        <color auto="1"/>
      </top>
      <bottom style="hair">
        <color auto="1"/>
      </bottom>
      <diagonal/>
    </border>
    <border>
      <left/>
      <right/>
      <top style="dotted">
        <color rgb="FF000000"/>
      </top>
      <bottom style="dotted">
        <color rgb="FF000000"/>
      </bottom>
      <diagonal/>
    </border>
    <border>
      <left style="thin">
        <color indexed="55"/>
      </left>
      <right style="thin">
        <color indexed="55"/>
      </right>
      <top style="thin">
        <color indexed="55"/>
      </top>
      <bottom style="thin">
        <color indexed="55"/>
      </bottom>
      <diagonal/>
    </border>
    <border>
      <left/>
      <right style="thin">
        <color auto="1"/>
      </right>
      <top/>
      <bottom/>
      <diagonal/>
    </border>
  </borders>
  <cellStyleXfs count="1728">
    <xf numFmtId="0" fontId="0" fillId="0" borderId="0"/>
    <xf numFmtId="0" fontId="1" fillId="2" borderId="1"/>
    <xf numFmtId="0" fontId="1" fillId="2" borderId="1"/>
    <xf numFmtId="0" fontId="1" fillId="2" borderId="1"/>
    <xf numFmtId="0" fontId="2" fillId="2" borderId="1"/>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2" borderId="1"/>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1" fillId="2" borderId="1"/>
    <xf numFmtId="0" fontId="26" fillId="2" borderId="1"/>
  </cellStyleXfs>
  <cellXfs count="95">
    <xf numFmtId="0" fontId="0" fillId="0" borderId="0" xfId="0"/>
    <xf numFmtId="0" fontId="2" fillId="0" borderId="0" xfId="0" applyFont="1"/>
    <xf numFmtId="0" fontId="10" fillId="0" borderId="2" xfId="0" applyFont="1" applyBorder="1"/>
    <xf numFmtId="0" fontId="13" fillId="3" borderId="5" xfId="0" applyFont="1" applyFill="1" applyBorder="1" applyAlignment="1">
      <alignment vertical="center"/>
    </xf>
    <xf numFmtId="49" fontId="13" fillId="3" borderId="5" xfId="0" applyNumberFormat="1" applyFont="1" applyFill="1" applyBorder="1" applyAlignment="1">
      <alignment vertical="center"/>
    </xf>
    <xf numFmtId="0" fontId="14" fillId="3" borderId="5" xfId="0" applyFont="1" applyFill="1" applyBorder="1" applyAlignment="1">
      <alignment vertical="center"/>
    </xf>
    <xf numFmtId="0" fontId="13" fillId="3" borderId="0" xfId="0" applyFont="1" applyFill="1" applyAlignment="1">
      <alignment vertical="center"/>
    </xf>
    <xf numFmtId="0" fontId="15" fillId="2" borderId="1" xfId="0" applyFont="1" applyFill="1" applyBorder="1"/>
    <xf numFmtId="0" fontId="12" fillId="2" borderId="1" xfId="1726" applyFont="1" applyFill="1" applyBorder="1" applyAlignment="1"/>
    <xf numFmtId="0" fontId="9" fillId="2" borderId="1" xfId="0" applyFont="1" applyFill="1" applyBorder="1" applyAlignment="1">
      <alignment vertical="center"/>
    </xf>
    <xf numFmtId="0" fontId="17" fillId="2" borderId="1" xfId="0" applyFont="1" applyFill="1" applyBorder="1" applyAlignment="1">
      <alignment vertical="center"/>
    </xf>
    <xf numFmtId="0" fontId="15" fillId="0" borderId="0" xfId="0" applyFont="1"/>
    <xf numFmtId="0" fontId="15" fillId="0" borderId="0" xfId="0" applyFont="1" applyAlignment="1"/>
    <xf numFmtId="0" fontId="15" fillId="2" borderId="1" xfId="0" applyFont="1" applyFill="1" applyBorder="1" applyAlignment="1">
      <alignment horizontal="left"/>
    </xf>
    <xf numFmtId="0" fontId="3" fillId="0" borderId="0" xfId="0" applyFont="1"/>
    <xf numFmtId="0" fontId="18" fillId="0" borderId="0" xfId="0" applyFont="1"/>
    <xf numFmtId="0" fontId="0" fillId="2" borderId="1" xfId="0" applyFill="1" applyBorder="1" applyAlignment="1">
      <alignment horizontal="left" vertical="top"/>
    </xf>
    <xf numFmtId="0" fontId="21" fillId="0" borderId="1" xfId="0" applyFont="1" applyBorder="1" applyAlignment="1">
      <alignment horizontal="left" vertical="top"/>
    </xf>
    <xf numFmtId="0" fontId="21" fillId="2" borderId="1" xfId="0" applyFont="1" applyFill="1" applyBorder="1" applyAlignment="1">
      <alignment horizontal="left" vertical="top"/>
    </xf>
    <xf numFmtId="0" fontId="22" fillId="2" borderId="1" xfId="0" applyFont="1" applyFill="1" applyBorder="1" applyAlignment="1">
      <alignment horizontal="left" vertical="top"/>
    </xf>
    <xf numFmtId="0" fontId="0" fillId="0" borderId="1" xfId="0" applyBorder="1" applyAlignment="1">
      <alignment horizontal="left" vertical="top"/>
    </xf>
    <xf numFmtId="0" fontId="3" fillId="0" borderId="1" xfId="0" applyFont="1" applyBorder="1"/>
    <xf numFmtId="0" fontId="25" fillId="0" borderId="1" xfId="0" applyFont="1" applyBorder="1"/>
    <xf numFmtId="0" fontId="2" fillId="0" borderId="1" xfId="0" applyFont="1" applyBorder="1" applyAlignment="1">
      <alignment horizontal="left" vertical="top"/>
    </xf>
    <xf numFmtId="0" fontId="9" fillId="0" borderId="1" xfId="0" applyFont="1" applyBorder="1" applyAlignment="1">
      <alignment horizontal="left" vertical="top"/>
    </xf>
    <xf numFmtId="0" fontId="0" fillId="2" borderId="1" xfId="0" applyFill="1" applyBorder="1" applyAlignment="1">
      <alignment horizontal="left" vertical="top" wrapText="1"/>
    </xf>
    <xf numFmtId="0" fontId="3" fillId="0" borderId="0" xfId="0" applyFont="1" applyAlignment="1"/>
    <xf numFmtId="0" fontId="9" fillId="0" borderId="1" xfId="0" applyFont="1" applyBorder="1" applyAlignment="1">
      <alignment vertical="center"/>
    </xf>
    <xf numFmtId="0" fontId="0" fillId="2" borderId="1" xfId="1727" applyFont="1"/>
    <xf numFmtId="0" fontId="22" fillId="2" borderId="1" xfId="1727" applyFont="1"/>
    <xf numFmtId="0" fontId="9" fillId="2" borderId="1" xfId="1727" applyFont="1" applyBorder="1" applyAlignment="1"/>
    <xf numFmtId="0" fontId="27" fillId="2" borderId="1" xfId="1727" applyFont="1" applyFill="1" applyBorder="1" applyAlignment="1">
      <alignment vertical="center"/>
    </xf>
    <xf numFmtId="0" fontId="27" fillId="2" borderId="1" xfId="1727" applyFont="1" applyFill="1" applyBorder="1" applyAlignment="1">
      <alignment horizontal="left" vertical="center"/>
    </xf>
    <xf numFmtId="0" fontId="0" fillId="0" borderId="1" xfId="0" applyBorder="1" applyAlignment="1">
      <alignment vertical="center"/>
    </xf>
    <xf numFmtId="0" fontId="2" fillId="2" borderId="1" xfId="0" applyFont="1" applyFill="1" applyBorder="1" applyAlignment="1">
      <alignment horizontal="left"/>
    </xf>
    <xf numFmtId="0" fontId="0" fillId="0" borderId="1" xfId="0" applyBorder="1"/>
    <xf numFmtId="0" fontId="2" fillId="2" borderId="1" xfId="0" applyFont="1" applyFill="1" applyBorder="1" applyAlignment="1"/>
    <xf numFmtId="0" fontId="19" fillId="2" borderId="1" xfId="0" applyFont="1" applyFill="1" applyBorder="1"/>
    <xf numFmtId="0" fontId="0" fillId="0" borderId="1" xfId="0" applyBorder="1" applyAlignment="1"/>
    <xf numFmtId="0" fontId="2" fillId="2" borderId="1" xfId="0" applyFont="1" applyFill="1" applyBorder="1"/>
    <xf numFmtId="0" fontId="0" fillId="0" borderId="3" xfId="0" applyFont="1" applyBorder="1" applyAlignment="1">
      <alignment vertical="center"/>
    </xf>
    <xf numFmtId="0" fontId="20" fillId="2" borderId="1" xfId="0" applyFont="1" applyFill="1" applyBorder="1" applyAlignment="1"/>
    <xf numFmtId="0" fontId="28" fillId="0" borderId="1" xfId="0" applyFont="1" applyBorder="1"/>
    <xf numFmtId="0" fontId="22" fillId="0" borderId="1" xfId="0" applyFont="1" applyBorder="1" applyAlignment="1">
      <alignment vertical="center"/>
    </xf>
    <xf numFmtId="0" fontId="0" fillId="2" borderId="1" xfId="0" applyFont="1" applyFill="1" applyBorder="1" applyAlignment="1"/>
    <xf numFmtId="0" fontId="22" fillId="0" borderId="1" xfId="0" applyFont="1" applyBorder="1"/>
    <xf numFmtId="0" fontId="25" fillId="2" borderId="1" xfId="0" applyFont="1" applyFill="1" applyBorder="1" applyAlignment="1">
      <alignment horizontal="left"/>
    </xf>
    <xf numFmtId="0" fontId="25" fillId="2" borderId="6" xfId="0" applyFont="1" applyFill="1" applyBorder="1" applyAlignment="1">
      <alignment horizontal="left"/>
    </xf>
    <xf numFmtId="0" fontId="25" fillId="2" borderId="1" xfId="0" applyFont="1" applyFill="1" applyBorder="1" applyAlignment="1"/>
    <xf numFmtId="0" fontId="31" fillId="2" borderId="1" xfId="0" applyFont="1" applyFill="1" applyBorder="1" applyAlignment="1">
      <alignment horizontal="left" vertical="center"/>
    </xf>
    <xf numFmtId="0" fontId="32" fillId="2" borderId="1" xfId="0" applyFont="1" applyFill="1" applyBorder="1" applyAlignment="1">
      <alignment horizontal="left"/>
    </xf>
    <xf numFmtId="0" fontId="25" fillId="0" borderId="1" xfId="0" applyFont="1" applyBorder="1" applyAlignment="1">
      <alignment wrapText="1"/>
    </xf>
    <xf numFmtId="0" fontId="31" fillId="2" borderId="1" xfId="0" applyFont="1" applyFill="1" applyBorder="1" applyAlignment="1">
      <alignment horizontal="left"/>
    </xf>
    <xf numFmtId="0" fontId="25" fillId="0" borderId="6" xfId="0" applyFont="1" applyBorder="1"/>
    <xf numFmtId="0" fontId="32" fillId="0" borderId="1" xfId="0" applyFont="1" applyBorder="1"/>
    <xf numFmtId="0" fontId="31" fillId="2" borderId="1" xfId="0" applyFont="1" applyFill="1" applyBorder="1"/>
    <xf numFmtId="0" fontId="25" fillId="2" borderId="6" xfId="0" applyFont="1" applyFill="1" applyBorder="1" applyAlignment="1"/>
    <xf numFmtId="0" fontId="25" fillId="2" borderId="1" xfId="0" applyFont="1" applyFill="1" applyBorder="1" applyAlignment="1">
      <alignment vertical="center"/>
    </xf>
    <xf numFmtId="0" fontId="25" fillId="2" borderId="1" xfId="0" applyFont="1" applyFill="1" applyBorder="1"/>
    <xf numFmtId="0" fontId="25" fillId="2" borderId="6" xfId="0" applyFont="1" applyFill="1" applyBorder="1"/>
    <xf numFmtId="0" fontId="25" fillId="0" borderId="1" xfId="0" applyFont="1" applyFill="1" applyBorder="1" applyAlignment="1"/>
    <xf numFmtId="0" fontId="25" fillId="0" borderId="6" xfId="0" applyFont="1" applyFill="1" applyBorder="1" applyAlignment="1"/>
    <xf numFmtId="0" fontId="15" fillId="0" borderId="0" xfId="0" applyFont="1" applyFill="1"/>
    <xf numFmtId="0" fontId="25" fillId="0" borderId="1" xfId="0" applyFont="1" applyFill="1" applyBorder="1"/>
    <xf numFmtId="0" fontId="31" fillId="0" borderId="1" xfId="0" applyFont="1" applyBorder="1"/>
    <xf numFmtId="0" fontId="33" fillId="0" borderId="1" xfId="0" applyFont="1" applyBorder="1"/>
    <xf numFmtId="0" fontId="32" fillId="2" borderId="1" xfId="0" applyFont="1" applyFill="1" applyBorder="1" applyAlignment="1">
      <alignment horizontal="left" vertical="top"/>
    </xf>
    <xf numFmtId="0" fontId="31" fillId="2" borderId="1" xfId="0" applyFont="1" applyFill="1" applyBorder="1" applyAlignment="1">
      <alignment horizontal="left" vertical="top"/>
    </xf>
    <xf numFmtId="0" fontId="25" fillId="2" borderId="1" xfId="0" applyFont="1" applyFill="1" applyBorder="1" applyAlignment="1">
      <alignment horizontal="left" vertical="top"/>
    </xf>
    <xf numFmtId="0" fontId="0" fillId="2" borderId="1" xfId="0" applyFill="1" applyBorder="1" applyAlignment="1"/>
    <xf numFmtId="0" fontId="27" fillId="2" borderId="1" xfId="1726" applyFont="1" applyBorder="1" applyAlignment="1"/>
    <xf numFmtId="0" fontId="15" fillId="0" borderId="1" xfId="0" applyFont="1" applyBorder="1"/>
    <xf numFmtId="0" fontId="15" fillId="0" borderId="1" xfId="0" applyFont="1" applyBorder="1" applyAlignment="1"/>
    <xf numFmtId="0" fontId="34" fillId="2" borderId="1" xfId="1726" applyFont="1" applyBorder="1" applyAlignment="1">
      <alignment vertical="center"/>
    </xf>
    <xf numFmtId="0" fontId="25" fillId="0" borderId="1" xfId="0" applyFont="1" applyBorder="1" applyAlignment="1"/>
    <xf numFmtId="0" fontId="38" fillId="0" borderId="1" xfId="0" applyFont="1" applyBorder="1"/>
    <xf numFmtId="0" fontId="36" fillId="0" borderId="1" xfId="0" applyFont="1" applyBorder="1"/>
    <xf numFmtId="0" fontId="38" fillId="2" borderId="1" xfId="0" applyFont="1" applyFill="1" applyBorder="1" applyAlignment="1">
      <alignment vertical="center"/>
    </xf>
    <xf numFmtId="0" fontId="36" fillId="2" borderId="1" xfId="0" applyFont="1" applyFill="1" applyBorder="1" applyAlignment="1">
      <alignment vertical="center"/>
    </xf>
    <xf numFmtId="0" fontId="37" fillId="0" borderId="1" xfId="0" applyFont="1" applyBorder="1"/>
    <xf numFmtId="0" fontId="24" fillId="0" borderId="1" xfId="0" applyFont="1" applyBorder="1"/>
    <xf numFmtId="0" fontId="23" fillId="0" borderId="1" xfId="0" applyFont="1" applyBorder="1"/>
    <xf numFmtId="0" fontId="39" fillId="0" borderId="1" xfId="0" applyFont="1" applyBorder="1"/>
    <xf numFmtId="0" fontId="40" fillId="0" borderId="1" xfId="0" applyFont="1" applyBorder="1"/>
    <xf numFmtId="0" fontId="41" fillId="0" borderId="1" xfId="0" applyFont="1" applyBorder="1"/>
    <xf numFmtId="0" fontId="0" fillId="0" borderId="1" xfId="0" applyFont="1" applyBorder="1"/>
    <xf numFmtId="0" fontId="2" fillId="0" borderId="1" xfId="0" applyFont="1" applyBorder="1" applyAlignment="1"/>
    <xf numFmtId="0" fontId="2" fillId="0" borderId="1" xfId="0" applyFont="1" applyBorder="1"/>
    <xf numFmtId="0" fontId="35" fillId="2" borderId="1" xfId="0" applyFont="1" applyFill="1" applyBorder="1"/>
    <xf numFmtId="0" fontId="0" fillId="0" borderId="1" xfId="0" applyFont="1" applyBorder="1" applyAlignment="1"/>
    <xf numFmtId="0" fontId="27" fillId="2" borderId="1" xfId="0" applyFont="1" applyFill="1" applyBorder="1"/>
    <xf numFmtId="0" fontId="15" fillId="0" borderId="1" xfId="0" applyFont="1" applyBorder="1" applyAlignment="1">
      <alignment vertical="center"/>
    </xf>
    <xf numFmtId="0" fontId="15" fillId="2" borderId="4" xfId="0" applyFont="1" applyFill="1" applyBorder="1" applyAlignment="1">
      <alignment vertical="center"/>
    </xf>
    <xf numFmtId="0" fontId="15" fillId="2" borderId="4" xfId="0" applyFont="1" applyFill="1" applyBorder="1" applyAlignment="1"/>
    <xf numFmtId="0" fontId="28" fillId="0" borderId="0" xfId="0" applyFont="1"/>
  </cellXfs>
  <cellStyles count="1728">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Normal" xfId="0" builtinId="0"/>
    <cellStyle name="Normal 2" xfId="1727"/>
    <cellStyle name="Normal 3" xfId="1726"/>
    <cellStyle name="Normal 3 10" xfId="4"/>
    <cellStyle name="Normal 4" xfId="1225"/>
    <cellStyle name="Normal 6" xfId="1"/>
    <cellStyle name="Normal 7" xfId="2"/>
    <cellStyle name="Normal 8" xfId="3"/>
  </cellStyles>
  <dxfs count="2858">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color rgb="FFFF0000"/>
      </font>
      <fill>
        <patternFill patternType="none">
          <bgColor auto="1"/>
        </patternFill>
      </fill>
      <border diagonalUp="0" diagonalDown="0">
        <left/>
        <right/>
        <top/>
        <bottom/>
      </border>
    </dxf>
    <dxf>
      <font>
        <color auto="1"/>
      </font>
      <fill>
        <patternFill patternType="solid">
          <fgColor indexed="64"/>
          <bgColor rgb="FFFF0000"/>
        </patternFill>
      </fill>
    </dxf>
    <dxf>
      <font>
        <color auto="1"/>
      </font>
      <fill>
        <patternFill patternType="solid">
          <fgColor indexed="64"/>
          <bgColor rgb="FFFF0000"/>
        </patternFill>
      </fill>
    </dxf>
    <dxf>
      <font>
        <color auto="1"/>
      </font>
      <fill>
        <patternFill patternType="solid">
          <fgColor indexed="64"/>
          <bgColor rgb="FFFF0000"/>
        </patternFill>
      </fill>
    </dxf>
    <dxf>
      <font>
        <color auto="1"/>
      </font>
      <fill>
        <patternFill patternType="solid">
          <fgColor indexed="64"/>
          <bgColor rgb="FFFF0000"/>
        </patternFill>
      </fill>
    </dxf>
    <dxf>
      <font>
        <color auto="1"/>
      </font>
      <fill>
        <patternFill patternType="solid">
          <fgColor indexed="64"/>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9" tint="-0.24994659260841701"/>
      </font>
    </dxf>
    <dxf>
      <font>
        <b/>
        <i val="0"/>
      </font>
      <fill>
        <patternFill>
          <bgColor rgb="FF00B0F0"/>
        </patternFill>
      </fill>
    </dxf>
    <dxf>
      <font>
        <b/>
        <i val="0"/>
      </font>
      <fill>
        <patternFill>
          <bgColor rgb="FFFF99FF"/>
        </patternFill>
      </fill>
    </dxf>
    <dxf>
      <font>
        <b/>
        <i val="0"/>
        <color rgb="FF0099FF"/>
      </font>
    </dxf>
    <dxf>
      <font>
        <strike/>
      </font>
      <fill>
        <patternFill>
          <bgColor theme="0" tint="-0.14996795556505021"/>
        </patternFill>
      </fill>
    </dxf>
    <dxf>
      <font>
        <b/>
        <i val="0"/>
        <color rgb="FFFF66FF"/>
      </font>
    </dxf>
    <dxf>
      <font>
        <b/>
        <i val="0"/>
      </font>
      <fill>
        <patternFill>
          <bgColor rgb="FFFFC000"/>
        </patternFill>
      </fill>
    </dxf>
    <dxf>
      <font>
        <b/>
        <i val="0"/>
        <color theme="9" tint="-0.24994659260841701"/>
      </font>
    </dxf>
    <dxf>
      <font>
        <b/>
        <i val="0"/>
      </font>
      <fill>
        <patternFill>
          <bgColor rgb="FF00B0F0"/>
        </patternFill>
      </fill>
    </dxf>
    <dxf>
      <font>
        <b/>
        <i val="0"/>
      </font>
      <fill>
        <patternFill>
          <bgColor rgb="FFFF99FF"/>
        </patternFill>
      </fill>
    </dxf>
    <dxf>
      <font>
        <b/>
        <i val="0"/>
        <color rgb="FF0099FF"/>
      </font>
    </dxf>
    <dxf>
      <font>
        <strike/>
      </font>
      <fill>
        <patternFill>
          <bgColor theme="0" tint="-0.14996795556505021"/>
        </patternFill>
      </fill>
    </dxf>
    <dxf>
      <font>
        <b/>
        <i val="0"/>
        <color rgb="FFFF66FF"/>
      </font>
    </dxf>
    <dxf>
      <font>
        <b/>
        <i val="0"/>
      </font>
      <fill>
        <patternFill>
          <bgColor rgb="FFFFC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font>
      <fill>
        <patternFill>
          <bgColor theme="8" tint="0.39994506668294322"/>
        </patternFill>
      </fill>
    </dxf>
    <dxf>
      <font>
        <b/>
        <i val="0"/>
      </font>
    </dxf>
    <dxf>
      <font>
        <color rgb="FF9C0006"/>
      </font>
      <fill>
        <patternFill>
          <bgColor rgb="FFFFC7CE"/>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BCB800"/>
      </font>
      <fill>
        <patternFill patternType="none">
          <bgColor auto="1"/>
        </patternFill>
      </fill>
      <border diagonalUp="0" diagonalDown="0">
        <left/>
        <right/>
        <top/>
        <bottom/>
      </border>
    </dxf>
    <dxf>
      <font>
        <b/>
        <i val="0"/>
        <color theme="1"/>
      </font>
      <fill>
        <patternFill>
          <bgColor rgb="FFFFFFAF"/>
        </patternFill>
      </fill>
    </dxf>
    <dxf>
      <font>
        <b/>
        <i val="0"/>
        <color rgb="FF00B0F0"/>
      </font>
    </dxf>
    <dxf>
      <font>
        <b/>
        <i val="0"/>
        <color theme="1"/>
      </font>
      <fill>
        <patternFill>
          <bgColor rgb="FF8FDAFF"/>
        </patternFill>
      </fill>
    </dxf>
    <dxf>
      <font>
        <b/>
        <i/>
        <strike val="0"/>
        <color rgb="FFFFFFAF"/>
      </font>
      <fill>
        <patternFill>
          <bgColor rgb="FF760000"/>
        </patternFill>
      </fill>
    </dxf>
    <dxf>
      <font>
        <b val="0"/>
        <i val="0"/>
        <strike/>
        <color auto="1"/>
      </font>
      <fill>
        <patternFill>
          <bgColor theme="1" tint="0.24994659260841701"/>
        </patternFill>
      </fill>
    </dxf>
    <dxf>
      <font>
        <b/>
        <i val="0"/>
        <color rgb="FFBCB800"/>
      </font>
      <fill>
        <patternFill patternType="none">
          <bgColor auto="1"/>
        </patternFill>
      </fill>
      <border diagonalUp="0" diagonalDown="0">
        <left/>
        <right/>
        <top/>
        <bottom/>
      </border>
    </dxf>
    <dxf>
      <font>
        <b/>
        <i val="0"/>
        <color theme="1"/>
      </font>
      <fill>
        <patternFill>
          <bgColor rgb="FFFFFFAF"/>
        </patternFill>
      </fill>
    </dxf>
    <dxf>
      <font>
        <b/>
        <i val="0"/>
        <color rgb="FF00B0F0"/>
      </font>
    </dxf>
    <dxf>
      <font>
        <b/>
        <i val="0"/>
        <color theme="1"/>
      </font>
      <fill>
        <patternFill>
          <bgColor rgb="FF8FDAFF"/>
        </patternFill>
      </fill>
    </dxf>
    <dxf>
      <font>
        <b/>
        <i/>
        <strike val="0"/>
        <color rgb="FFFFFFAF"/>
      </font>
      <fill>
        <patternFill>
          <bgColor rgb="FF760000"/>
        </patternFill>
      </fill>
    </dxf>
    <dxf>
      <font>
        <b val="0"/>
        <i val="0"/>
        <strike/>
        <color auto="1"/>
      </font>
      <fill>
        <patternFill>
          <bgColor theme="1" tint="0.24994659260841701"/>
        </patternFill>
      </fill>
    </dxf>
    <dxf>
      <font>
        <b/>
        <i val="0"/>
        <color rgb="FFBCB800"/>
      </font>
      <fill>
        <patternFill patternType="none">
          <bgColor auto="1"/>
        </patternFill>
      </fill>
      <border diagonalUp="0" diagonalDown="0">
        <left/>
        <right/>
        <top/>
        <bottom/>
      </border>
    </dxf>
    <dxf>
      <font>
        <b/>
        <i val="0"/>
        <color theme="1"/>
      </font>
      <fill>
        <patternFill>
          <bgColor rgb="FFFFFFAF"/>
        </patternFill>
      </fill>
    </dxf>
    <dxf>
      <font>
        <b/>
        <i val="0"/>
        <color rgb="FF00B0F0"/>
      </font>
    </dxf>
    <dxf>
      <font>
        <b/>
        <i val="0"/>
        <color theme="1"/>
      </font>
      <fill>
        <patternFill>
          <bgColor rgb="FF8FDAFF"/>
        </patternFill>
      </fill>
    </dxf>
    <dxf>
      <font>
        <b/>
        <i/>
        <strike val="0"/>
        <color rgb="FFFFFFAF"/>
      </font>
      <fill>
        <patternFill>
          <bgColor rgb="FF760000"/>
        </patternFill>
      </fill>
    </dxf>
    <dxf>
      <font>
        <b val="0"/>
        <i val="0"/>
        <strike/>
        <color auto="1"/>
      </font>
      <fill>
        <patternFill>
          <bgColor theme="1" tint="0.24994659260841701"/>
        </patternFill>
      </fill>
    </dxf>
    <dxf>
      <font>
        <b/>
        <color rgb="FF9C0006"/>
      </font>
      <border diagonalUp="0" diagonalDown="0">
        <left/>
        <right/>
        <top/>
        <bottom/>
      </border>
    </dxf>
    <dxf>
      <font>
        <b/>
        <i val="0"/>
        <color rgb="FFBCB800"/>
      </font>
      <fill>
        <patternFill patternType="none">
          <bgColor auto="1"/>
        </patternFill>
      </fill>
      <border diagonalUp="0" diagonalDown="0">
        <left/>
        <right/>
        <top/>
        <bottom/>
      </border>
    </dxf>
    <dxf>
      <font>
        <b/>
        <i val="0"/>
        <color theme="1"/>
      </font>
      <fill>
        <patternFill>
          <bgColor rgb="FFFFFFAF"/>
        </patternFill>
      </fill>
    </dxf>
    <dxf>
      <font>
        <b/>
        <i val="0"/>
        <color rgb="FF00B0F0"/>
      </font>
    </dxf>
    <dxf>
      <font>
        <b/>
        <i val="0"/>
        <color theme="1"/>
      </font>
      <fill>
        <patternFill>
          <bgColor rgb="FF8FDAFF"/>
        </patternFill>
      </fill>
    </dxf>
    <dxf>
      <font>
        <b/>
        <i/>
        <strike val="0"/>
        <color rgb="FFFFFFAF"/>
      </font>
      <fill>
        <patternFill>
          <bgColor rgb="FF760000"/>
        </patternFill>
      </fill>
    </dxf>
    <dxf>
      <font>
        <b val="0"/>
        <i val="0"/>
        <strike/>
        <color auto="1"/>
      </font>
      <fill>
        <patternFill>
          <bgColor theme="1" tint="0.24994659260841701"/>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ont>
        <color auto="1"/>
      </font>
      <fill>
        <patternFill patternType="solid">
          <fgColor indexed="64"/>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FF0000"/>
        </patternFill>
      </fill>
    </dxf>
    <dxf>
      <fill>
        <patternFill>
          <bgColor rgb="FFC4BD97"/>
        </patternFill>
      </fill>
      <border diagonalUp="0" diagonalDown="0">
        <left/>
        <right/>
        <top/>
        <bottom/>
      </border>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FF0000"/>
        </patternFill>
      </fill>
    </dxf>
    <dxf>
      <font>
        <color auto="1"/>
      </font>
      <fill>
        <patternFill patternType="solid">
          <fgColor indexed="64"/>
          <bgColor rgb="FFFF0000"/>
        </patternFill>
      </fill>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ill>
        <patternFill>
          <bgColor rgb="FFFF0000"/>
        </patternFill>
      </fill>
    </dxf>
    <dxf>
      <font>
        <color auto="1"/>
      </font>
      <fill>
        <patternFill patternType="solid">
          <fgColor indexed="64"/>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ont>
        <color auto="1"/>
      </font>
      <fill>
        <patternFill patternType="solid">
          <fgColor indexed="64"/>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FF0000"/>
        </patternFill>
      </fill>
    </dxf>
    <dxf>
      <fill>
        <patternFill>
          <bgColor rgb="FFC4BD97"/>
        </patternFill>
      </fill>
      <border diagonalUp="0" diagonalDown="0">
        <left/>
        <right/>
        <top/>
        <bottom/>
      </border>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auto="1"/>
      </font>
      <fill>
        <patternFill patternType="solid">
          <fgColor indexed="64"/>
          <bgColor rgb="FFFF0000"/>
        </patternFill>
      </fill>
    </dxf>
    <dxf>
      <fill>
        <patternFill>
          <bgColor rgb="FFFF0000"/>
        </patternFill>
      </fill>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ont>
        <color auto="1"/>
      </font>
      <fill>
        <patternFill patternType="solid">
          <fgColor indexed="64"/>
          <bgColor rgb="FFFF0000"/>
        </patternFill>
      </fill>
    </dxf>
    <dxf>
      <font>
        <color auto="1"/>
      </font>
      <fill>
        <patternFill patternType="solid">
          <fgColor indexed="64"/>
          <bgColor rgb="FFFF0000"/>
        </patternFill>
      </fill>
    </dxf>
    <dxf>
      <fill>
        <patternFill>
          <bgColor rgb="FFFF0000"/>
        </patternFill>
      </fill>
    </dxf>
    <dxf>
      <fill>
        <patternFill>
          <bgColor rgb="FFFF0000"/>
        </patternFill>
      </fill>
    </dxf>
    <dxf>
      <font>
        <color auto="1"/>
      </font>
      <fill>
        <patternFill patternType="solid">
          <fgColor indexed="64"/>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FF0000"/>
        </patternFill>
      </fill>
    </dxf>
    <dxf>
      <fill>
        <patternFill>
          <bgColor rgb="FFC4BD97"/>
        </patternFill>
      </fill>
      <border diagonalUp="0" diagonalDown="0">
        <left/>
        <right/>
        <top/>
        <bottom/>
      </border>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FF0000"/>
        </patternFill>
      </fill>
    </dxf>
    <dxf>
      <fill>
        <patternFill>
          <bgColor rgb="FFC4BD97"/>
        </patternFill>
      </fill>
      <border diagonalUp="0" diagonalDown="0">
        <left/>
        <right/>
        <top/>
        <bottom/>
      </border>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auto="1"/>
      </font>
      <fill>
        <patternFill patternType="solid">
          <fgColor indexed="64"/>
          <bgColor rgb="FFFF0000"/>
        </patternFill>
      </fill>
    </dxf>
    <dxf>
      <fill>
        <patternFill>
          <bgColor rgb="FFFF0000"/>
        </patternFill>
      </fill>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ont>
        <color auto="1"/>
      </font>
      <fill>
        <patternFill patternType="solid">
          <fgColor indexed="64"/>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FF0000"/>
        </patternFill>
      </fill>
    </dxf>
    <dxf>
      <fill>
        <patternFill>
          <bgColor rgb="FFC4BD97"/>
        </patternFill>
      </fill>
      <border diagonalUp="0" diagonalDown="0">
        <left/>
        <right/>
        <top/>
        <bottom/>
      </border>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auto="1"/>
      </font>
      <fill>
        <patternFill patternType="solid">
          <fgColor indexed="64"/>
          <bgColor rgb="FFFF0000"/>
        </patternFill>
      </fill>
    </dxf>
    <dxf>
      <fill>
        <patternFill>
          <bgColor rgb="FFFF0000"/>
        </patternFill>
      </fill>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ont>
        <color auto="1"/>
      </font>
      <fill>
        <patternFill patternType="solid">
          <fgColor indexed="64"/>
          <bgColor rgb="FFFF0000"/>
        </patternFill>
      </fill>
    </dxf>
    <dxf>
      <font>
        <color auto="1"/>
      </font>
      <fill>
        <patternFill patternType="solid">
          <fgColor indexed="64"/>
          <bgColor rgb="FFFF0000"/>
        </patternFill>
      </fill>
    </dxf>
    <dxf>
      <fill>
        <patternFill>
          <bgColor rgb="FFFF0000"/>
        </patternFill>
      </fill>
    </dxf>
    <dxf>
      <fill>
        <patternFill>
          <bgColor rgb="FFFF0000"/>
        </patternFill>
      </fill>
    </dxf>
    <dxf>
      <font>
        <color auto="1"/>
      </font>
      <fill>
        <patternFill patternType="solid">
          <fgColor indexed="64"/>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auto="1"/>
      </font>
      <fill>
        <patternFill patternType="solid">
          <fgColor indexed="64"/>
          <bgColor rgb="FFFF0000"/>
        </patternFill>
      </fill>
    </dxf>
    <dxf>
      <fill>
        <patternFill>
          <bgColor rgb="FFFF0000"/>
        </patternFill>
      </fill>
    </dxf>
    <dxf>
      <fill>
        <patternFill>
          <bgColor rgb="FFC4BD97"/>
        </patternFill>
      </fill>
      <border diagonalUp="0" diagonalDown="0">
        <left/>
        <right/>
        <top/>
        <bottom/>
      </border>
    </dxf>
    <dxf>
      <font>
        <color auto="1"/>
      </font>
      <fill>
        <patternFill patternType="solid">
          <fgColor indexed="64"/>
          <bgColor rgb="FFFF0000"/>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FF0000"/>
        </patternFill>
      </fill>
    </dxf>
    <dxf>
      <fill>
        <patternFill>
          <bgColor rgb="FFC4BD97"/>
        </patternFill>
      </fill>
      <border diagonalUp="0" diagonalDown="0">
        <left/>
        <right/>
        <top/>
        <bottom/>
      </border>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FF0000"/>
        </patternFill>
      </fill>
    </dxf>
    <dxf>
      <fill>
        <patternFill>
          <bgColor rgb="FFC4BD97"/>
        </patternFill>
      </fill>
      <border diagonalUp="0" diagonalDown="0">
        <left/>
        <right/>
        <top/>
        <bottom/>
      </border>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C4BD97"/>
        </patternFill>
      </fill>
      <border diagonalUp="0" diagonalDown="0">
        <left/>
        <right/>
        <top/>
        <bottom/>
      </border>
    </dxf>
    <dxf>
      <font>
        <color auto="1"/>
      </font>
      <fill>
        <patternFill patternType="solid">
          <fgColor indexed="64"/>
          <bgColor rgb="FFFF0000"/>
        </patternFill>
      </fill>
    </dxf>
    <dxf>
      <font>
        <color auto="1"/>
      </font>
      <fill>
        <patternFill patternType="solid">
          <fgColor indexed="64"/>
          <bgColor rgb="FFFF0000"/>
        </patternFill>
      </fill>
    </dxf>
    <dxf>
      <fill>
        <patternFill>
          <bgColor rgb="FFFF0000"/>
        </patternFill>
      </fill>
    </dxf>
    <dxf>
      <fill>
        <patternFill>
          <bgColor rgb="FFFF0000"/>
        </patternFill>
      </fill>
    </dxf>
    <dxf>
      <font>
        <color auto="1"/>
      </font>
      <fill>
        <patternFill patternType="solid">
          <fgColor indexed="64"/>
          <bgColor rgb="FFFF0000"/>
        </patternFill>
      </fill>
    </dxf>
    <dxf>
      <font>
        <color auto="1"/>
      </font>
      <fill>
        <patternFill patternType="solid">
          <fgColor indexed="64"/>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FF0000"/>
        </patternFill>
      </fill>
    </dxf>
    <dxf>
      <fill>
        <patternFill>
          <bgColor rgb="FFC4BD97"/>
        </patternFill>
      </fill>
      <border diagonalUp="0" diagonalDown="0">
        <left/>
        <right/>
        <top/>
        <bottom/>
      </border>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ont>
        <color auto="1"/>
      </font>
      <fill>
        <patternFill patternType="solid">
          <fgColor indexed="64"/>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auto="1"/>
      </font>
      <fill>
        <patternFill patternType="solid">
          <fgColor indexed="64"/>
          <bgColor rgb="FFFF0000"/>
        </patternFill>
      </fill>
    </dxf>
    <dxf>
      <fill>
        <patternFill>
          <bgColor rgb="FFFF0000"/>
        </patternFill>
      </fill>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auto="1"/>
      </font>
      <fill>
        <patternFill patternType="solid">
          <fgColor indexed="64"/>
          <bgColor rgb="FFFF0000"/>
        </patternFill>
      </fill>
    </dxf>
    <dxf>
      <fill>
        <patternFill>
          <bgColor rgb="FFFF0000"/>
        </patternFill>
      </fill>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auto="1"/>
      </font>
      <fill>
        <patternFill patternType="solid">
          <fgColor indexed="64"/>
          <bgColor rgb="FFFF0000"/>
        </patternFill>
      </fill>
    </dxf>
    <dxf>
      <fill>
        <patternFill>
          <bgColor rgb="FFFF0000"/>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auto="1"/>
      </font>
      <fill>
        <patternFill patternType="solid">
          <fgColor indexed="64"/>
          <bgColor rgb="FFFF0000"/>
        </patternFill>
      </fill>
    </dxf>
    <dxf>
      <fill>
        <patternFill>
          <bgColor rgb="FFFF0000"/>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ill>
        <patternFill>
          <bgColor rgb="FFFF0000"/>
        </patternFill>
      </fill>
    </dxf>
    <dxf>
      <font>
        <color auto="1"/>
      </font>
      <fill>
        <patternFill patternType="solid">
          <fgColor indexed="64"/>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auto="1"/>
      </font>
      <fill>
        <patternFill patternType="solid">
          <fgColor indexed="64"/>
          <bgColor rgb="FFFF0000"/>
        </patternFill>
      </fill>
    </dxf>
    <dxf>
      <fill>
        <patternFill>
          <bgColor rgb="FFFF0000"/>
        </patternFill>
      </fill>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auto="1"/>
      </font>
      <fill>
        <patternFill patternType="solid">
          <fgColor indexed="64"/>
          <bgColor rgb="FFFF0000"/>
        </patternFill>
      </fill>
    </dxf>
    <dxf>
      <fill>
        <patternFill>
          <bgColor rgb="FFFF0000"/>
        </patternFill>
      </fill>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auto="1"/>
      </font>
      <fill>
        <patternFill patternType="solid">
          <fgColor indexed="64"/>
          <bgColor rgb="FFFF0000"/>
        </patternFill>
      </fill>
    </dxf>
    <dxf>
      <fill>
        <patternFill>
          <bgColor rgb="FFFF0000"/>
        </patternFill>
      </fill>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FF0000"/>
        </patternFill>
      </fill>
    </dxf>
    <dxf>
      <font>
        <color auto="1"/>
      </font>
      <fill>
        <patternFill patternType="solid">
          <fgColor indexed="64"/>
          <bgColor rgb="FFFF0000"/>
        </patternFill>
      </fill>
    </dxf>
    <dxf>
      <fill>
        <patternFill>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FF0000"/>
        </patternFill>
      </fill>
    </dxf>
    <dxf>
      <font>
        <color auto="1"/>
      </font>
      <fill>
        <patternFill patternType="solid">
          <fgColor indexed="64"/>
          <bgColor rgb="FFFF0000"/>
        </patternFill>
      </fill>
    </dxf>
    <dxf>
      <fill>
        <patternFill>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ill>
        <patternFill>
          <bgColor rgb="FFFF0000"/>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FF0000"/>
        </patternFill>
      </fill>
    </dxf>
    <dxf>
      <font>
        <color auto="1"/>
      </font>
      <fill>
        <patternFill patternType="solid">
          <fgColor indexed="64"/>
          <bgColor rgb="FF660066"/>
        </patternFill>
      </fill>
    </dxf>
    <dxf>
      <fill>
        <patternFill>
          <bgColor rgb="FFFFFF00"/>
        </patternFill>
      </fill>
    </dxf>
    <dxf>
      <fill>
        <patternFill>
          <bgColor rgb="FF00B0F0"/>
        </patternFill>
      </fill>
    </dxf>
    <dxf>
      <font>
        <color auto="1"/>
      </font>
      <fill>
        <patternFill patternType="solid">
          <fgColor indexed="64"/>
          <bgColor rgb="FFFF6600"/>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font>
      <fill>
        <patternFill>
          <bgColor theme="8" tint="0.39994506668294322"/>
        </patternFill>
      </fill>
    </dxf>
    <dxf>
      <font>
        <b/>
        <i val="0"/>
      </font>
    </dxf>
    <dxf>
      <font>
        <color rgb="FF9C0006"/>
      </font>
      <fill>
        <patternFill>
          <bgColor rgb="FFFFC7CE"/>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s>
  <tableStyles count="0" defaultTableStyle="TableStyleMedium9" defaultPivotStyle="PivotStyleMedium4"/>
  <colors>
    <mruColors>
      <color rgb="FFFF5050"/>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Y534"/>
  <sheetViews>
    <sheetView zoomScale="85" zoomScaleNormal="85" zoomScalePageLayoutView="115" workbookViewId="0">
      <pane ySplit="1" topLeftCell="A68" activePane="bottomLeft" state="frozen"/>
      <selection pane="bottomLeft" activeCell="H81" sqref="H81"/>
    </sheetView>
  </sheetViews>
  <sheetFormatPr defaultColWidth="14.42578125" defaultRowHeight="14.25" customHeight="1"/>
  <cols>
    <col min="1" max="1" width="21" style="11" bestFit="1" customWidth="1"/>
    <col min="2" max="2" width="14.42578125" style="47" customWidth="1"/>
    <col min="3" max="3" width="6.140625" style="11" customWidth="1"/>
    <col min="4" max="4" width="5.42578125" style="11" customWidth="1"/>
    <col min="5" max="5" width="40" style="12" customWidth="1"/>
    <col min="6" max="6" width="9.7109375" style="11" customWidth="1"/>
    <col min="7" max="8" width="5.42578125" style="11" customWidth="1"/>
    <col min="9" max="9" width="7.42578125" style="11" customWidth="1"/>
    <col min="10" max="10" width="14.42578125" style="49" customWidth="1"/>
    <col min="11" max="11" width="7.28515625" style="11" customWidth="1"/>
    <col min="12" max="12" width="26.85546875" style="11" customWidth="1"/>
    <col min="13" max="13" width="8" style="14" customWidth="1"/>
    <col min="14" max="14" width="20.5703125" style="11" customWidth="1"/>
    <col min="15" max="15" width="12.28515625" style="22" customWidth="1"/>
    <col min="16" max="16" width="15.42578125" style="24" customWidth="1"/>
    <col min="17" max="17" width="19.28515625" style="11" customWidth="1"/>
    <col min="18" max="18" width="14.85546875" style="11" customWidth="1"/>
    <col min="19" max="19" width="19.28515625" style="11" customWidth="1"/>
    <col min="20" max="20" width="20.28515625" style="11" customWidth="1"/>
    <col min="21" max="21" width="25" style="11" customWidth="1"/>
    <col min="22" max="22" width="23.140625" style="11" customWidth="1"/>
    <col min="23" max="23" width="25.85546875" style="11" customWidth="1"/>
    <col min="24" max="16384" width="14.42578125" style="11"/>
  </cols>
  <sheetData>
    <row r="1" spans="1:25" s="14" customFormat="1" ht="14.25" customHeight="1">
      <c r="A1" s="14" t="s">
        <v>0</v>
      </c>
      <c r="B1" s="14" t="s">
        <v>1</v>
      </c>
      <c r="C1" s="14" t="s">
        <v>130</v>
      </c>
      <c r="D1" s="14" t="s">
        <v>93</v>
      </c>
      <c r="E1" s="26" t="s">
        <v>94</v>
      </c>
      <c r="F1" s="14" t="s">
        <v>95</v>
      </c>
      <c r="G1" s="14" t="s">
        <v>10</v>
      </c>
      <c r="H1" s="75" t="s">
        <v>1242</v>
      </c>
      <c r="I1" s="76" t="s">
        <v>1243</v>
      </c>
      <c r="J1" s="49" t="s">
        <v>4</v>
      </c>
      <c r="K1" s="14" t="s">
        <v>5</v>
      </c>
      <c r="L1" s="14" t="s">
        <v>97</v>
      </c>
      <c r="M1" s="14" t="s">
        <v>6</v>
      </c>
      <c r="N1" s="14" t="s">
        <v>96</v>
      </c>
      <c r="O1" s="22" t="s">
        <v>3</v>
      </c>
      <c r="P1" s="24" t="s">
        <v>7</v>
      </c>
      <c r="Q1" s="14" t="s">
        <v>8</v>
      </c>
      <c r="R1" s="14" t="s">
        <v>9</v>
      </c>
      <c r="S1" s="14" t="s">
        <v>99</v>
      </c>
      <c r="T1" s="14" t="s">
        <v>98</v>
      </c>
      <c r="U1" s="14" t="s">
        <v>101</v>
      </c>
      <c r="V1" s="14" t="s">
        <v>103</v>
      </c>
      <c r="W1" s="14" t="s">
        <v>105</v>
      </c>
      <c r="X1" s="15" t="s">
        <v>131</v>
      </c>
      <c r="Y1" s="14" t="s">
        <v>106</v>
      </c>
    </row>
    <row r="2" spans="1:25" s="7" customFormat="1" ht="15">
      <c r="A2" s="7" t="s">
        <v>11</v>
      </c>
      <c r="B2" s="47" t="s">
        <v>107</v>
      </c>
      <c r="C2" s="8"/>
      <c r="D2" s="8"/>
      <c r="E2" s="8"/>
      <c r="F2" s="9"/>
      <c r="G2" s="9"/>
      <c r="H2" s="9"/>
      <c r="I2" s="9"/>
      <c r="J2" s="49"/>
      <c r="K2" s="9"/>
      <c r="L2" s="9"/>
      <c r="M2" s="14"/>
      <c r="N2" s="10"/>
      <c r="O2" s="22"/>
      <c r="P2" s="24"/>
      <c r="Q2" s="9"/>
      <c r="R2" s="9"/>
      <c r="S2" s="9"/>
      <c r="T2" s="9"/>
      <c r="U2" s="9"/>
      <c r="V2" s="9"/>
      <c r="W2" s="9"/>
      <c r="X2" s="9"/>
      <c r="Y2" s="9"/>
    </row>
    <row r="3" spans="1:25" ht="15">
      <c r="A3" s="11" t="s">
        <v>12</v>
      </c>
      <c r="B3" s="47" t="s">
        <v>108</v>
      </c>
    </row>
    <row r="4" spans="1:25" ht="15">
      <c r="A4" s="11" t="s">
        <v>13</v>
      </c>
      <c r="B4" s="47" t="s">
        <v>13</v>
      </c>
    </row>
    <row r="5" spans="1:25" ht="15">
      <c r="A5" s="11" t="s">
        <v>109</v>
      </c>
      <c r="B5" s="47" t="s">
        <v>109</v>
      </c>
    </row>
    <row r="6" spans="1:25" ht="15">
      <c r="A6" s="11" t="s">
        <v>110</v>
      </c>
      <c r="B6" s="47" t="s">
        <v>111</v>
      </c>
    </row>
    <row r="7" spans="1:25" ht="15">
      <c r="A7" s="11" t="s">
        <v>112</v>
      </c>
      <c r="B7" s="47" t="s">
        <v>113</v>
      </c>
    </row>
    <row r="8" spans="1:25" ht="15">
      <c r="A8" s="11" t="s">
        <v>70</v>
      </c>
      <c r="B8" s="47" t="s">
        <v>114</v>
      </c>
      <c r="F8" s="11" t="str">
        <f>D8&amp;E8</f>
        <v/>
      </c>
      <c r="P8" s="24" t="s">
        <v>115</v>
      </c>
    </row>
    <row r="9" spans="1:25" s="35" customFormat="1" ht="15">
      <c r="A9" s="35" t="s">
        <v>70</v>
      </c>
      <c r="B9" s="35" t="s">
        <v>1244</v>
      </c>
      <c r="E9" s="38"/>
      <c r="F9" s="38" t="str">
        <f>D9&amp;E9</f>
        <v/>
      </c>
      <c r="H9" s="77"/>
      <c r="I9" s="78" t="s">
        <v>19</v>
      </c>
      <c r="J9" s="79"/>
      <c r="K9" s="80"/>
      <c r="L9" s="38"/>
      <c r="M9" s="81"/>
      <c r="O9" s="82"/>
      <c r="P9" s="21" t="s">
        <v>1245</v>
      </c>
    </row>
    <row r="10" spans="1:25" ht="15">
      <c r="A10" s="11" t="s">
        <v>70</v>
      </c>
      <c r="B10" s="47" t="s">
        <v>116</v>
      </c>
      <c r="P10" s="24" t="s">
        <v>117</v>
      </c>
    </row>
    <row r="11" spans="1:25" s="22" customFormat="1" ht="15">
      <c r="A11" s="22" t="s">
        <v>70</v>
      </c>
      <c r="B11" s="22" t="s">
        <v>119</v>
      </c>
      <c r="L11" s="51"/>
      <c r="P11" s="22" t="s">
        <v>315</v>
      </c>
    </row>
    <row r="12" spans="1:25" s="22" customFormat="1" ht="15">
      <c r="A12" s="22" t="s">
        <v>70</v>
      </c>
      <c r="B12" s="22" t="s">
        <v>1234</v>
      </c>
      <c r="L12" s="51"/>
      <c r="P12" s="22" t="s">
        <v>1235</v>
      </c>
    </row>
    <row r="13" spans="1:25" s="22" customFormat="1" ht="15">
      <c r="A13" s="22" t="s">
        <v>70</v>
      </c>
      <c r="B13" s="22" t="s">
        <v>1236</v>
      </c>
      <c r="L13" s="51"/>
      <c r="P13" s="22" t="s">
        <v>1237</v>
      </c>
    </row>
    <row r="14" spans="1:25" s="22" customFormat="1" ht="15">
      <c r="A14" s="22" t="s">
        <v>70</v>
      </c>
      <c r="B14" s="22" t="s">
        <v>1238</v>
      </c>
      <c r="L14" s="51"/>
      <c r="P14" s="22" t="s">
        <v>1239</v>
      </c>
    </row>
    <row r="16" spans="1:25" ht="15">
      <c r="A16" s="11" t="s">
        <v>70</v>
      </c>
      <c r="B16" s="47" t="s">
        <v>118</v>
      </c>
      <c r="P16" s="24" t="str">
        <f>"concat('"&amp;settings!$B$2&amp;"'"&amp;",'_',${starttime_str})"</f>
        <v>concat('GAMBIA_EL_F4_TEST_G8','_',${starttime_str})</v>
      </c>
    </row>
    <row r="17" spans="1:24" ht="15">
      <c r="A17" s="11" t="s">
        <v>70</v>
      </c>
      <c r="B17" s="47" t="s">
        <v>61</v>
      </c>
      <c r="P17" s="24" t="str">
        <f>"concat('"&amp;settings!$B$2&amp;"')"</f>
        <v>concat('GAMBIA_EL_F4_TEST_G8')</v>
      </c>
    </row>
    <row r="18" spans="1:24" s="71" customFormat="1" ht="15">
      <c r="A18" s="70" t="s">
        <v>70</v>
      </c>
      <c r="B18" s="70" t="s">
        <v>1188</v>
      </c>
      <c r="E18" s="72"/>
      <c r="P18" s="73" t="s">
        <v>1196</v>
      </c>
    </row>
    <row r="19" spans="1:24" s="71" customFormat="1" ht="15">
      <c r="A19" s="70" t="s">
        <v>70</v>
      </c>
      <c r="B19" s="70" t="s">
        <v>1189</v>
      </c>
      <c r="E19" s="72"/>
      <c r="P19" s="73" t="s">
        <v>1190</v>
      </c>
    </row>
    <row r="20" spans="1:24" s="71" customFormat="1" ht="15">
      <c r="A20" s="70" t="s">
        <v>70</v>
      </c>
      <c r="B20" s="70" t="s">
        <v>1191</v>
      </c>
      <c r="E20" s="72"/>
      <c r="P20" s="73" t="s">
        <v>1192</v>
      </c>
    </row>
    <row r="21" spans="1:24" s="22" customFormat="1" ht="14.25" customHeight="1">
      <c r="A21" s="22" t="s">
        <v>70</v>
      </c>
      <c r="B21" s="22" t="s">
        <v>1240</v>
      </c>
      <c r="L21" s="51"/>
      <c r="P21" s="22" t="s">
        <v>1241</v>
      </c>
    </row>
    <row r="23" spans="1:24" s="35" customFormat="1" ht="15">
      <c r="A23" s="35" t="s">
        <v>1246</v>
      </c>
      <c r="B23" s="35" t="s">
        <v>126</v>
      </c>
      <c r="E23" s="38" t="s">
        <v>127</v>
      </c>
      <c r="F23" s="38"/>
      <c r="H23" s="83"/>
      <c r="I23" s="84"/>
      <c r="J23" s="79" t="s">
        <v>125</v>
      </c>
      <c r="K23" s="80"/>
      <c r="L23" s="38"/>
      <c r="M23" s="81"/>
      <c r="O23" s="82"/>
      <c r="P23" s="21"/>
      <c r="X23" s="35" t="s">
        <v>125</v>
      </c>
    </row>
    <row r="24" spans="1:24" s="35" customFormat="1" ht="14.25" customHeight="1">
      <c r="A24" s="35" t="s">
        <v>14</v>
      </c>
      <c r="B24" s="35" t="s">
        <v>1305</v>
      </c>
      <c r="E24" s="38"/>
      <c r="F24" s="38"/>
      <c r="H24" s="83"/>
      <c r="I24" s="84"/>
      <c r="J24" s="79" t="s">
        <v>1247</v>
      </c>
      <c r="K24" s="80"/>
      <c r="L24" s="38"/>
      <c r="M24" s="81"/>
      <c r="O24" s="82"/>
      <c r="P24" s="21"/>
      <c r="X24" s="35" t="s">
        <v>133</v>
      </c>
    </row>
    <row r="25" spans="1:24" s="35" customFormat="1" ht="14.25" customHeight="1">
      <c r="A25" s="85" t="s">
        <v>19</v>
      </c>
      <c r="B25" s="85" t="s">
        <v>1306</v>
      </c>
      <c r="E25" s="86" t="s">
        <v>1337</v>
      </c>
      <c r="F25" s="38"/>
      <c r="H25" s="83"/>
      <c r="I25" s="84"/>
      <c r="J25" s="79" t="s">
        <v>1248</v>
      </c>
      <c r="K25" s="80"/>
      <c r="L25" s="38"/>
      <c r="M25" s="81"/>
      <c r="O25" s="82"/>
      <c r="P25" s="21"/>
    </row>
    <row r="26" spans="1:24" s="35" customFormat="1" ht="14.25" customHeight="1">
      <c r="A26" s="35" t="s">
        <v>19</v>
      </c>
      <c r="B26" s="85" t="s">
        <v>1307</v>
      </c>
      <c r="E26" s="38" t="s">
        <v>1249</v>
      </c>
      <c r="F26" s="38"/>
      <c r="H26" s="83"/>
      <c r="I26" s="84"/>
      <c r="J26" s="79" t="s">
        <v>1250</v>
      </c>
      <c r="K26" s="80"/>
      <c r="L26" s="38"/>
      <c r="M26" s="81"/>
      <c r="O26" s="82"/>
      <c r="P26" s="21"/>
    </row>
    <row r="27" spans="1:24" s="35" customFormat="1" ht="14.25" customHeight="1">
      <c r="A27" s="35" t="s">
        <v>1193</v>
      </c>
      <c r="B27" s="35" t="s">
        <v>1308</v>
      </c>
      <c r="E27" s="38" t="s">
        <v>1251</v>
      </c>
      <c r="F27" s="38" t="s">
        <v>1252</v>
      </c>
      <c r="H27" s="83" t="str">
        <f>E27</f>
        <v>HEALTH REGION CODE</v>
      </c>
      <c r="I27" s="84"/>
      <c r="J27" s="79" t="s">
        <v>1359</v>
      </c>
      <c r="K27" s="80" t="s">
        <v>69</v>
      </c>
      <c r="L27" s="38" t="s">
        <v>1253</v>
      </c>
      <c r="M27" s="81" t="s">
        <v>1254</v>
      </c>
      <c r="N27" s="35" t="s">
        <v>1255</v>
      </c>
      <c r="O27" s="82"/>
      <c r="P27" s="21"/>
    </row>
    <row r="28" spans="1:24" s="35" customFormat="1" ht="14.25" customHeight="1">
      <c r="A28" s="35" t="s">
        <v>70</v>
      </c>
      <c r="B28" s="35" t="s">
        <v>397</v>
      </c>
      <c r="E28" s="38" t="s">
        <v>1256</v>
      </c>
      <c r="F28" s="38"/>
      <c r="H28" s="83" t="str">
        <f>E28</f>
        <v>HEALTH REGION NAME</v>
      </c>
      <c r="I28" s="84"/>
      <c r="J28" s="79"/>
      <c r="K28" s="80"/>
      <c r="L28" s="38"/>
      <c r="M28" s="81"/>
      <c r="O28" s="82"/>
      <c r="P28" s="21" t="s">
        <v>1360</v>
      </c>
    </row>
    <row r="29" spans="1:24" s="35" customFormat="1" ht="14.25" customHeight="1">
      <c r="A29" s="35" t="s">
        <v>1257</v>
      </c>
      <c r="B29" s="35" t="s">
        <v>1309</v>
      </c>
      <c r="E29" s="38" t="s">
        <v>1258</v>
      </c>
      <c r="F29" s="38" t="s">
        <v>1259</v>
      </c>
      <c r="H29" s="83" t="str">
        <f>E29</f>
        <v>HF NUMBER</v>
      </c>
      <c r="I29" s="84"/>
      <c r="J29" s="79" t="s">
        <v>1361</v>
      </c>
      <c r="K29" s="80" t="s">
        <v>69</v>
      </c>
      <c r="L29" s="38" t="s">
        <v>1253</v>
      </c>
      <c r="M29" s="81" t="s">
        <v>1254</v>
      </c>
      <c r="N29" s="35" t="s">
        <v>1260</v>
      </c>
      <c r="O29" s="82"/>
      <c r="P29" s="21"/>
    </row>
    <row r="30" spans="1:24" s="35" customFormat="1" ht="14.25" customHeight="1">
      <c r="A30" s="35" t="s">
        <v>1261</v>
      </c>
      <c r="B30" s="35" t="s">
        <v>1310</v>
      </c>
      <c r="E30" s="38" t="s">
        <v>1262</v>
      </c>
      <c r="F30" s="38" t="s">
        <v>1263</v>
      </c>
      <c r="H30" s="83" t="s">
        <v>1264</v>
      </c>
      <c r="I30" s="84"/>
      <c r="J30" s="79" t="s">
        <v>1362</v>
      </c>
      <c r="K30" s="80" t="s">
        <v>69</v>
      </c>
      <c r="L30" s="38" t="s">
        <v>1253</v>
      </c>
      <c r="M30" s="81"/>
      <c r="O30" s="82"/>
      <c r="P30" s="21"/>
    </row>
    <row r="31" spans="1:24" s="35" customFormat="1" ht="14.25" customHeight="1">
      <c r="A31" s="35" t="s">
        <v>18</v>
      </c>
      <c r="B31" s="35" t="s">
        <v>1311</v>
      </c>
      <c r="E31" s="38" t="s">
        <v>1264</v>
      </c>
      <c r="F31" s="38"/>
      <c r="H31" s="83"/>
      <c r="I31" s="84"/>
      <c r="J31" s="79" t="s">
        <v>1312</v>
      </c>
      <c r="K31" s="80" t="s">
        <v>69</v>
      </c>
      <c r="L31" s="38" t="s">
        <v>1253</v>
      </c>
      <c r="M31" s="81"/>
      <c r="O31" s="82" t="s">
        <v>1313</v>
      </c>
      <c r="P31" s="21"/>
      <c r="T31" s="35" t="s">
        <v>69</v>
      </c>
    </row>
    <row r="32" spans="1:24" s="35" customFormat="1" ht="14.25" customHeight="1">
      <c r="A32" s="35" t="s">
        <v>70</v>
      </c>
      <c r="B32" s="35" t="s">
        <v>1314</v>
      </c>
      <c r="E32" s="38" t="s">
        <v>1262</v>
      </c>
      <c r="F32" s="38"/>
      <c r="H32" s="83" t="str">
        <f>E32</f>
        <v>LGA NAME:</v>
      </c>
      <c r="I32" s="84"/>
      <c r="J32" s="79"/>
      <c r="K32" s="80"/>
      <c r="L32" s="38"/>
      <c r="M32" s="81"/>
      <c r="O32" s="82"/>
      <c r="P32" s="21" t="s">
        <v>1363</v>
      </c>
    </row>
    <row r="33" spans="1:24" s="35" customFormat="1" ht="14.25" customHeight="1">
      <c r="A33" s="35" t="s">
        <v>1265</v>
      </c>
      <c r="B33" s="35" t="s">
        <v>1315</v>
      </c>
      <c r="E33" s="38" t="s">
        <v>1266</v>
      </c>
      <c r="F33" s="38" t="s">
        <v>1267</v>
      </c>
      <c r="H33" s="83" t="s">
        <v>1268</v>
      </c>
      <c r="I33" s="84"/>
      <c r="J33" s="79" t="s">
        <v>1364</v>
      </c>
      <c r="K33" s="80" t="s">
        <v>69</v>
      </c>
      <c r="L33" s="38" t="s">
        <v>1253</v>
      </c>
      <c r="M33" s="81"/>
      <c r="O33" s="82"/>
      <c r="P33" s="21"/>
    </row>
    <row r="34" spans="1:24" s="35" customFormat="1" ht="14.25" customHeight="1">
      <c r="A34" s="35" t="s">
        <v>18</v>
      </c>
      <c r="B34" s="35" t="s">
        <v>1316</v>
      </c>
      <c r="E34" s="38" t="s">
        <v>1268</v>
      </c>
      <c r="F34" s="38"/>
      <c r="H34" s="83"/>
      <c r="I34" s="84"/>
      <c r="J34" s="79" t="s">
        <v>1317</v>
      </c>
      <c r="K34" s="80" t="s">
        <v>69</v>
      </c>
      <c r="L34" s="38" t="s">
        <v>1253</v>
      </c>
      <c r="M34" s="81"/>
      <c r="O34" s="82" t="s">
        <v>1318</v>
      </c>
      <c r="P34" s="21"/>
      <c r="T34" s="35" t="s">
        <v>69</v>
      </c>
    </row>
    <row r="35" spans="1:24" s="35" customFormat="1" ht="14.25" customHeight="1">
      <c r="A35" s="35" t="s">
        <v>70</v>
      </c>
      <c r="B35" s="35" t="s">
        <v>1319</v>
      </c>
      <c r="E35" s="38" t="s">
        <v>1266</v>
      </c>
      <c r="F35" s="38"/>
      <c r="H35" s="83" t="str">
        <f>E35</f>
        <v>DISTRICT NAME:</v>
      </c>
      <c r="I35" s="84"/>
      <c r="J35" s="79"/>
      <c r="K35" s="80"/>
      <c r="L35" s="38"/>
      <c r="M35" s="81"/>
      <c r="O35" s="82"/>
      <c r="P35" s="21" t="s">
        <v>1365</v>
      </c>
    </row>
    <row r="36" spans="1:24" s="35" customFormat="1" ht="14.25" customHeight="1">
      <c r="A36" s="35" t="s">
        <v>18</v>
      </c>
      <c r="B36" s="35" t="s">
        <v>1320</v>
      </c>
      <c r="E36" s="38" t="s">
        <v>1269</v>
      </c>
      <c r="F36" s="38"/>
      <c r="H36" s="83" t="str">
        <f t="shared" ref="H36:H37" si="0">E36</f>
        <v>VILLAGE CODE:</v>
      </c>
      <c r="I36" s="84"/>
      <c r="J36" s="79" t="s">
        <v>1270</v>
      </c>
      <c r="K36" s="80" t="s">
        <v>69</v>
      </c>
      <c r="L36" s="38" t="s">
        <v>1253</v>
      </c>
      <c r="M36" s="81"/>
      <c r="O36" s="82"/>
      <c r="P36" s="21"/>
    </row>
    <row r="37" spans="1:24" s="35" customFormat="1" ht="14.25" customHeight="1">
      <c r="A37" s="35" t="s">
        <v>18</v>
      </c>
      <c r="B37" s="35" t="s">
        <v>1321</v>
      </c>
      <c r="E37" s="38" t="s">
        <v>1271</v>
      </c>
      <c r="F37" s="38"/>
      <c r="H37" s="83" t="str">
        <f t="shared" si="0"/>
        <v>VILLAGE NAME:</v>
      </c>
      <c r="I37" s="84"/>
      <c r="J37" s="79" t="s">
        <v>1272</v>
      </c>
      <c r="K37" s="80" t="s">
        <v>69</v>
      </c>
      <c r="L37" s="38" t="s">
        <v>1253</v>
      </c>
      <c r="M37" s="81"/>
      <c r="O37" s="82"/>
      <c r="P37" s="21"/>
    </row>
    <row r="38" spans="1:24" s="35" customFormat="1" ht="14.25" customHeight="1">
      <c r="A38" s="35" t="s">
        <v>1273</v>
      </c>
      <c r="B38" s="35" t="s">
        <v>1322</v>
      </c>
      <c r="E38" s="38" t="s">
        <v>1274</v>
      </c>
      <c r="F38" s="38" t="s">
        <v>1275</v>
      </c>
      <c r="H38" s="83"/>
      <c r="I38" s="84"/>
      <c r="J38" s="79" t="s">
        <v>1276</v>
      </c>
      <c r="K38" s="80" t="s">
        <v>69</v>
      </c>
      <c r="L38" s="38"/>
      <c r="M38" s="81"/>
      <c r="O38" s="82"/>
      <c r="P38" s="21"/>
      <c r="S38" s="35" t="s">
        <v>69</v>
      </c>
    </row>
    <row r="39" spans="1:24" s="35" customFormat="1" ht="14.25" customHeight="1">
      <c r="A39" s="35" t="s">
        <v>17</v>
      </c>
      <c r="E39" s="38"/>
      <c r="F39" s="38"/>
      <c r="H39" s="83"/>
      <c r="I39" s="84"/>
      <c r="J39" s="79"/>
      <c r="K39" s="80"/>
      <c r="L39" s="38"/>
      <c r="M39" s="81"/>
      <c r="O39" s="82"/>
      <c r="P39" s="21"/>
      <c r="X39" s="35" t="s">
        <v>133</v>
      </c>
    </row>
    <row r="40" spans="1:24" s="35" customFormat="1" ht="14.25" customHeight="1">
      <c r="A40" s="35" t="s">
        <v>14</v>
      </c>
      <c r="B40" s="35" t="s">
        <v>1323</v>
      </c>
      <c r="E40" s="38"/>
      <c r="F40" s="38"/>
      <c r="H40" s="83"/>
      <c r="I40" s="84"/>
      <c r="J40" s="79" t="s">
        <v>1277</v>
      </c>
      <c r="K40" s="80"/>
      <c r="L40" s="38"/>
      <c r="M40" s="81"/>
      <c r="O40" s="82"/>
      <c r="P40" s="21"/>
      <c r="X40" s="35" t="s">
        <v>133</v>
      </c>
    </row>
    <row r="41" spans="1:24" s="35" customFormat="1" ht="15">
      <c r="A41" s="35" t="s">
        <v>1195</v>
      </c>
      <c r="B41" s="45" t="s">
        <v>1324</v>
      </c>
      <c r="E41" s="38" t="s">
        <v>1278</v>
      </c>
      <c r="F41" s="38" t="s">
        <v>1279</v>
      </c>
      <c r="H41" s="83" t="s">
        <v>1280</v>
      </c>
      <c r="I41" s="84"/>
      <c r="J41" s="79" t="s">
        <v>1366</v>
      </c>
      <c r="K41" s="80" t="s">
        <v>69</v>
      </c>
      <c r="L41" s="38" t="s">
        <v>1253</v>
      </c>
      <c r="M41" s="81" t="s">
        <v>1254</v>
      </c>
      <c r="N41" s="35" t="s">
        <v>1281</v>
      </c>
      <c r="O41" s="82"/>
      <c r="P41" s="21"/>
    </row>
    <row r="42" spans="1:24" s="35" customFormat="1" ht="15">
      <c r="A42" s="45" t="s">
        <v>70</v>
      </c>
      <c r="B42" s="45" t="s">
        <v>1325</v>
      </c>
      <c r="E42" s="38" t="s">
        <v>1278</v>
      </c>
      <c r="F42" s="38"/>
      <c r="H42" s="83" t="str">
        <f>E42</f>
        <v>NAME OF HEALTH FACILITY</v>
      </c>
      <c r="I42" s="84"/>
      <c r="J42" s="79"/>
      <c r="K42" s="80"/>
      <c r="L42" s="38"/>
      <c r="M42" s="81"/>
      <c r="O42" s="82"/>
      <c r="P42" s="21" t="s">
        <v>1367</v>
      </c>
    </row>
    <row r="43" spans="1:24" s="35" customFormat="1" ht="15">
      <c r="A43" s="35" t="s">
        <v>18</v>
      </c>
      <c r="B43" s="45" t="s">
        <v>1326</v>
      </c>
      <c r="E43" s="38" t="s">
        <v>1282</v>
      </c>
      <c r="F43" s="38"/>
      <c r="H43" s="83" t="str">
        <f>E43</f>
        <v>LOCATION OF HEALTH FACILITY</v>
      </c>
      <c r="I43" s="84"/>
      <c r="J43" s="79"/>
      <c r="K43" s="80" t="s">
        <v>69</v>
      </c>
      <c r="L43" s="38" t="s">
        <v>1253</v>
      </c>
      <c r="M43" s="81" t="s">
        <v>1254</v>
      </c>
      <c r="N43" s="35" t="s">
        <v>1283</v>
      </c>
      <c r="O43" s="82"/>
      <c r="P43" s="21"/>
    </row>
    <row r="44" spans="1:24" s="35" customFormat="1" ht="14.25" customHeight="1">
      <c r="A44" s="35" t="s">
        <v>17</v>
      </c>
      <c r="E44" s="38"/>
      <c r="F44" s="38"/>
      <c r="H44" s="83"/>
      <c r="I44" s="84"/>
      <c r="J44" s="79"/>
      <c r="K44" s="80"/>
      <c r="L44" s="38"/>
      <c r="M44" s="81"/>
      <c r="O44" s="82"/>
      <c r="P44" s="21"/>
      <c r="X44" s="35" t="s">
        <v>133</v>
      </c>
    </row>
    <row r="45" spans="1:24" s="35" customFormat="1" ht="14.25" customHeight="1">
      <c r="A45" s="87" t="s">
        <v>14</v>
      </c>
      <c r="B45" s="87" t="s">
        <v>1327</v>
      </c>
      <c r="E45" s="38"/>
      <c r="F45" s="38"/>
      <c r="H45" s="83"/>
      <c r="I45" s="84"/>
      <c r="J45" s="79" t="s">
        <v>1247</v>
      </c>
      <c r="K45" s="80"/>
      <c r="L45" s="38"/>
      <c r="M45" s="81"/>
      <c r="O45" s="82"/>
      <c r="P45" s="21"/>
      <c r="X45" s="35" t="s">
        <v>133</v>
      </c>
    </row>
    <row r="46" spans="1:24" s="35" customFormat="1" ht="14.25" customHeight="1">
      <c r="A46" s="87" t="s">
        <v>1284</v>
      </c>
      <c r="B46" s="45" t="s">
        <v>1328</v>
      </c>
      <c r="E46" s="86" t="s">
        <v>1285</v>
      </c>
      <c r="F46" s="38"/>
      <c r="H46" s="83" t="str">
        <f>E46</f>
        <v>VISITS</v>
      </c>
      <c r="I46" s="84"/>
      <c r="J46" s="79" t="s">
        <v>1286</v>
      </c>
      <c r="K46" s="80" t="s">
        <v>69</v>
      </c>
      <c r="L46" s="38" t="s">
        <v>1253</v>
      </c>
      <c r="M46" s="81"/>
      <c r="O46" s="82"/>
      <c r="P46" s="21"/>
    </row>
    <row r="47" spans="1:24" s="35" customFormat="1" ht="14.25" customHeight="1">
      <c r="A47" s="87" t="s">
        <v>70</v>
      </c>
      <c r="B47" s="45" t="s">
        <v>1329</v>
      </c>
      <c r="E47" s="86"/>
      <c r="F47" s="38"/>
      <c r="H47" s="83"/>
      <c r="I47" s="84"/>
      <c r="J47" s="79"/>
      <c r="K47" s="80"/>
      <c r="L47" s="38"/>
      <c r="M47" s="81"/>
      <c r="O47" s="82"/>
      <c r="P47" s="21" t="s">
        <v>1330</v>
      </c>
    </row>
    <row r="48" spans="1:24" s="35" customFormat="1" ht="14.25" customHeight="1">
      <c r="A48" s="87" t="s">
        <v>1287</v>
      </c>
      <c r="B48" s="45" t="s">
        <v>1331</v>
      </c>
      <c r="E48" s="86" t="s">
        <v>1288</v>
      </c>
      <c r="F48" s="38"/>
      <c r="H48" s="83" t="str">
        <f>E48</f>
        <v>VISIT DATE</v>
      </c>
      <c r="I48" s="84"/>
      <c r="J48" s="88" t="s">
        <v>1289</v>
      </c>
      <c r="K48" s="80" t="s">
        <v>69</v>
      </c>
      <c r="L48" s="38" t="s">
        <v>1253</v>
      </c>
      <c r="M48" s="81" t="s">
        <v>1290</v>
      </c>
      <c r="N48" s="87" t="s">
        <v>1291</v>
      </c>
      <c r="O48" s="82"/>
      <c r="P48" s="21"/>
    </row>
    <row r="49" spans="1:24" s="35" customFormat="1" ht="14.25" customHeight="1">
      <c r="A49" s="87" t="s">
        <v>18</v>
      </c>
      <c r="B49" s="45" t="s">
        <v>1332</v>
      </c>
      <c r="E49" s="86" t="s">
        <v>1292</v>
      </c>
      <c r="F49" s="38"/>
      <c r="H49" s="83"/>
      <c r="I49" s="84"/>
      <c r="J49" s="79" t="s">
        <v>1293</v>
      </c>
      <c r="K49" s="80" t="s">
        <v>69</v>
      </c>
      <c r="L49" s="38" t="s">
        <v>1253</v>
      </c>
      <c r="M49" s="81"/>
      <c r="O49" s="82"/>
      <c r="P49" s="21"/>
      <c r="T49" s="35" t="s">
        <v>69</v>
      </c>
    </row>
    <row r="50" spans="1:24" s="35" customFormat="1" ht="14.25" customHeight="1">
      <c r="A50" s="87" t="s">
        <v>18</v>
      </c>
      <c r="B50" s="45" t="s">
        <v>1333</v>
      </c>
      <c r="E50" s="86" t="s">
        <v>1294</v>
      </c>
      <c r="F50" s="38"/>
      <c r="H50" s="83"/>
      <c r="I50" s="84"/>
      <c r="J50" s="79" t="s">
        <v>1295</v>
      </c>
      <c r="K50" s="80" t="s">
        <v>69</v>
      </c>
      <c r="L50" s="38" t="s">
        <v>1253</v>
      </c>
      <c r="M50" s="81"/>
      <c r="O50" s="82"/>
      <c r="P50" s="21"/>
      <c r="T50" s="35" t="s">
        <v>69</v>
      </c>
    </row>
    <row r="51" spans="1:24" s="35" customFormat="1" ht="14.25" customHeight="1">
      <c r="A51" s="87" t="s">
        <v>18</v>
      </c>
      <c r="B51" s="45" t="s">
        <v>1334</v>
      </c>
      <c r="E51" s="38" t="s">
        <v>1296</v>
      </c>
      <c r="F51" s="38"/>
      <c r="H51" s="83" t="s">
        <v>1297</v>
      </c>
      <c r="I51" s="84"/>
      <c r="J51" s="79" t="s">
        <v>1298</v>
      </c>
      <c r="K51" s="80" t="s">
        <v>69</v>
      </c>
      <c r="L51" s="38" t="s">
        <v>1253</v>
      </c>
      <c r="M51" s="81"/>
      <c r="O51" s="82"/>
      <c r="P51" s="21"/>
    </row>
    <row r="52" spans="1:24" s="35" customFormat="1" ht="14.25" customHeight="1">
      <c r="A52" s="87" t="s">
        <v>18</v>
      </c>
      <c r="B52" s="45" t="s">
        <v>1335</v>
      </c>
      <c r="E52" s="89" t="s">
        <v>1294</v>
      </c>
      <c r="F52" s="38"/>
      <c r="H52" s="83" t="s">
        <v>1299</v>
      </c>
      <c r="I52" s="84"/>
      <c r="J52" s="79" t="s">
        <v>1300</v>
      </c>
      <c r="K52" s="80" t="s">
        <v>69</v>
      </c>
      <c r="L52" s="38" t="s">
        <v>1253</v>
      </c>
      <c r="M52" s="81"/>
      <c r="O52" s="82"/>
      <c r="P52" s="21"/>
    </row>
    <row r="53" spans="1:24" s="35" customFormat="1" ht="14.25" customHeight="1">
      <c r="A53" s="87" t="s">
        <v>1287</v>
      </c>
      <c r="B53" s="45" t="s">
        <v>1336</v>
      </c>
      <c r="E53" s="38" t="s">
        <v>1301</v>
      </c>
      <c r="F53" s="38"/>
      <c r="H53" s="83" t="str">
        <f>E53</f>
        <v>DATE</v>
      </c>
      <c r="I53" s="84"/>
      <c r="J53" s="88" t="s">
        <v>1302</v>
      </c>
      <c r="K53" s="80" t="s">
        <v>69</v>
      </c>
      <c r="L53" s="38" t="s">
        <v>1253</v>
      </c>
      <c r="M53" s="81"/>
      <c r="O53" s="82"/>
      <c r="P53" s="21"/>
    </row>
    <row r="54" spans="1:24" s="35" customFormat="1" ht="14.25" customHeight="1">
      <c r="A54" s="35" t="s">
        <v>17</v>
      </c>
      <c r="E54" s="38"/>
      <c r="F54" s="38"/>
      <c r="H54" s="83"/>
      <c r="I54" s="84"/>
      <c r="J54" s="79"/>
      <c r="K54" s="80"/>
      <c r="L54" s="38"/>
      <c r="M54" s="81"/>
      <c r="O54" s="82"/>
      <c r="P54" s="21"/>
      <c r="X54" s="35" t="s">
        <v>133</v>
      </c>
    </row>
    <row r="55" spans="1:24" s="35" customFormat="1" ht="13.5" customHeight="1">
      <c r="A55" s="35" t="s">
        <v>1303</v>
      </c>
      <c r="B55" s="35" t="s">
        <v>1304</v>
      </c>
      <c r="E55" s="38" t="s">
        <v>123</v>
      </c>
      <c r="F55" s="38"/>
      <c r="H55" s="83" t="str">
        <f>E55</f>
        <v>Do you agree to participate and answer the following survey questions?</v>
      </c>
      <c r="I55" s="84"/>
      <c r="J55" s="79" t="s">
        <v>1177</v>
      </c>
      <c r="K55" s="80" t="s">
        <v>69</v>
      </c>
      <c r="L55" s="38" t="s">
        <v>1253</v>
      </c>
      <c r="M55" s="81"/>
      <c r="O55" s="82"/>
      <c r="P55" s="21"/>
    </row>
    <row r="56" spans="1:24" s="35" customFormat="1" ht="13.5" customHeight="1">
      <c r="A56" s="35" t="s">
        <v>17</v>
      </c>
      <c r="E56" s="38"/>
      <c r="F56" s="38"/>
      <c r="H56" s="83"/>
      <c r="I56" s="84"/>
      <c r="J56" s="79"/>
      <c r="K56" s="80"/>
      <c r="L56" s="38"/>
      <c r="M56" s="81"/>
      <c r="O56" s="82"/>
      <c r="P56" s="21"/>
      <c r="X56" s="35" t="s">
        <v>125</v>
      </c>
    </row>
    <row r="57" spans="1:24" ht="13.5" customHeight="1"/>
    <row r="58" spans="1:24" ht="13.5" customHeight="1">
      <c r="A58" s="11" t="s">
        <v>67</v>
      </c>
      <c r="B58" s="47" t="s">
        <v>77</v>
      </c>
      <c r="O58" s="22" t="s">
        <v>92</v>
      </c>
      <c r="X58" s="11" t="s">
        <v>125</v>
      </c>
    </row>
    <row r="59" spans="1:24" ht="14.25" customHeight="1">
      <c r="A59" s="11" t="s">
        <v>14</v>
      </c>
      <c r="B59" s="47" t="s">
        <v>210</v>
      </c>
      <c r="E59" s="12" t="s">
        <v>212</v>
      </c>
      <c r="J59" s="49" t="s">
        <v>125</v>
      </c>
      <c r="X59" s="11" t="s">
        <v>132</v>
      </c>
    </row>
    <row r="60" spans="1:24" ht="14.25" customHeight="1">
      <c r="A60" s="11" t="s">
        <v>21</v>
      </c>
      <c r="B60" s="47" t="s">
        <v>481</v>
      </c>
      <c r="J60" s="49" t="s">
        <v>205</v>
      </c>
      <c r="X60" s="11" t="s">
        <v>133</v>
      </c>
    </row>
    <row r="61" spans="1:24" ht="15" customHeight="1">
      <c r="A61" s="11" t="s">
        <v>19</v>
      </c>
      <c r="B61" s="47" t="s">
        <v>484</v>
      </c>
      <c r="E61" s="12" t="s">
        <v>1368</v>
      </c>
      <c r="J61" s="49" t="s">
        <v>202</v>
      </c>
    </row>
    <row r="62" spans="1:24" ht="14.25" customHeight="1">
      <c r="A62" s="11" t="s">
        <v>19</v>
      </c>
      <c r="B62" s="47" t="s">
        <v>482</v>
      </c>
      <c r="E62" s="12" t="s">
        <v>483</v>
      </c>
      <c r="J62" s="49" t="s">
        <v>203</v>
      </c>
    </row>
    <row r="63" spans="1:24" ht="14.25" customHeight="1">
      <c r="A63" s="11" t="s">
        <v>22</v>
      </c>
      <c r="X63" s="11" t="s">
        <v>133</v>
      </c>
    </row>
    <row r="64" spans="1:24" ht="14.25" customHeight="1">
      <c r="A64" s="11" t="s">
        <v>23</v>
      </c>
      <c r="B64" s="47" t="s">
        <v>485</v>
      </c>
      <c r="J64" s="49" t="s">
        <v>480</v>
      </c>
      <c r="X64" s="11" t="s">
        <v>133</v>
      </c>
    </row>
    <row r="65" spans="1:24" ht="14.25" customHeight="1">
      <c r="A65" s="24" t="s">
        <v>486</v>
      </c>
      <c r="B65" s="47" t="s">
        <v>398</v>
      </c>
      <c r="E65" s="22" t="s">
        <v>493</v>
      </c>
      <c r="F65" s="46"/>
      <c r="J65" s="49" t="s">
        <v>1174</v>
      </c>
      <c r="K65" s="50" t="s">
        <v>69</v>
      </c>
      <c r="L65" s="51" t="str">
        <f t="shared" ref="L65:L73" si="1">IF(K65="yes",("Sorrry, question "&amp;LEFT(E65,7)&amp;" is required"),"")</f>
        <v>Sorrry, question (1.01)  is required</v>
      </c>
      <c r="N65" s="46"/>
    </row>
    <row r="66" spans="1:24" ht="14.25" customHeight="1">
      <c r="A66" s="24" t="s">
        <v>19</v>
      </c>
      <c r="B66" s="47" t="s">
        <v>1201</v>
      </c>
      <c r="E66" s="22" t="s">
        <v>494</v>
      </c>
      <c r="F66" s="46"/>
      <c r="J66" s="49" t="s">
        <v>1205</v>
      </c>
      <c r="K66" s="50"/>
      <c r="L66" s="51"/>
      <c r="N66" s="46"/>
    </row>
    <row r="67" spans="1:24" ht="14.25" customHeight="1">
      <c r="A67" s="24" t="s">
        <v>16</v>
      </c>
      <c r="B67" s="47" t="s">
        <v>487</v>
      </c>
      <c r="E67" s="22" t="s">
        <v>1202</v>
      </c>
      <c r="F67" s="46" t="s">
        <v>495</v>
      </c>
      <c r="J67" s="49" t="s">
        <v>1206</v>
      </c>
      <c r="K67" s="50" t="s">
        <v>69</v>
      </c>
      <c r="L67" s="51" t="str">
        <f>IF(K67="yes",("Sorrry, question "&amp;LEFT(E66,8)&amp;" is required"),"")</f>
        <v>Sorrry, question (1.01_N) is required</v>
      </c>
      <c r="M67" s="14" t="s">
        <v>1200</v>
      </c>
      <c r="N67" s="46" t="s">
        <v>1204</v>
      </c>
    </row>
    <row r="68" spans="1:24" ht="14.25" customHeight="1">
      <c r="A68" s="24" t="s">
        <v>292</v>
      </c>
      <c r="B68" s="47" t="s">
        <v>399</v>
      </c>
      <c r="E68" s="22" t="s">
        <v>496</v>
      </c>
      <c r="F68" s="46"/>
      <c r="J68" s="49" t="s">
        <v>1175</v>
      </c>
      <c r="K68" s="50" t="s">
        <v>69</v>
      </c>
      <c r="L68" s="51" t="str">
        <f t="shared" si="1"/>
        <v>Sorrry, question (1.02)  is required</v>
      </c>
      <c r="N68" s="46"/>
    </row>
    <row r="69" spans="1:24" ht="14.25" customHeight="1">
      <c r="A69" s="24" t="s">
        <v>486</v>
      </c>
      <c r="B69" s="47" t="s">
        <v>400</v>
      </c>
      <c r="E69" s="22" t="s">
        <v>497</v>
      </c>
      <c r="F69" s="46"/>
      <c r="J69" s="49" t="s">
        <v>1207</v>
      </c>
      <c r="K69" s="50" t="s">
        <v>69</v>
      </c>
      <c r="L69" s="51" t="str">
        <f t="shared" si="1"/>
        <v>Sorrry, question (1.03)  is required</v>
      </c>
      <c r="N69" s="46"/>
    </row>
    <row r="70" spans="1:24" ht="14.25" customHeight="1">
      <c r="A70" s="24" t="s">
        <v>19</v>
      </c>
      <c r="B70" s="47" t="s">
        <v>401</v>
      </c>
      <c r="E70" s="22" t="s">
        <v>498</v>
      </c>
      <c r="F70" s="46" t="s">
        <v>499</v>
      </c>
      <c r="J70" s="49" t="s">
        <v>1208</v>
      </c>
      <c r="K70" s="50"/>
      <c r="L70" s="51" t="str">
        <f t="shared" si="1"/>
        <v/>
      </c>
      <c r="N70" s="46"/>
    </row>
    <row r="71" spans="1:24" ht="14.25" customHeight="1">
      <c r="A71" s="24" t="s">
        <v>16</v>
      </c>
      <c r="B71" s="47" t="s">
        <v>488</v>
      </c>
      <c r="E71" s="22" t="s">
        <v>500</v>
      </c>
      <c r="F71" s="46" t="s">
        <v>501</v>
      </c>
      <c r="J71" s="49" t="s">
        <v>1209</v>
      </c>
      <c r="K71" s="50" t="s">
        <v>69</v>
      </c>
      <c r="L71" s="51" t="str">
        <f t="shared" si="1"/>
        <v>Sorrry, question DAY is required</v>
      </c>
      <c r="M71" s="14" t="s">
        <v>506</v>
      </c>
      <c r="N71" s="46" t="s">
        <v>507</v>
      </c>
    </row>
    <row r="72" spans="1:24" ht="14.25" customHeight="1">
      <c r="A72" s="24" t="s">
        <v>16</v>
      </c>
      <c r="B72" s="47" t="s">
        <v>489</v>
      </c>
      <c r="E72" s="22" t="s">
        <v>502</v>
      </c>
      <c r="F72" s="46" t="s">
        <v>503</v>
      </c>
      <c r="J72" s="49" t="s">
        <v>1210</v>
      </c>
      <c r="K72" s="50" t="s">
        <v>69</v>
      </c>
      <c r="L72" s="51" t="str">
        <f t="shared" si="1"/>
        <v>Sorrry, question MONTH is required</v>
      </c>
      <c r="M72" s="14" t="s">
        <v>508</v>
      </c>
      <c r="N72" s="46" t="s">
        <v>509</v>
      </c>
    </row>
    <row r="73" spans="1:24" ht="14.25" customHeight="1">
      <c r="A73" s="24" t="s">
        <v>16</v>
      </c>
      <c r="B73" s="47" t="s">
        <v>490</v>
      </c>
      <c r="E73" s="22" t="s">
        <v>504</v>
      </c>
      <c r="F73" s="46" t="s">
        <v>1170</v>
      </c>
      <c r="J73" s="49" t="s">
        <v>1211</v>
      </c>
      <c r="K73" s="50" t="s">
        <v>69</v>
      </c>
      <c r="L73" s="51" t="str">
        <f t="shared" si="1"/>
        <v>Sorrry, question YEAR is required</v>
      </c>
      <c r="M73" s="14" t="s">
        <v>1171</v>
      </c>
      <c r="N73" s="46" t="s">
        <v>1172</v>
      </c>
    </row>
    <row r="74" spans="1:24" ht="14.25" customHeight="1">
      <c r="A74" s="24" t="s">
        <v>70</v>
      </c>
      <c r="B74" s="47" t="s">
        <v>491</v>
      </c>
      <c r="E74" s="22"/>
      <c r="F74" s="46"/>
      <c r="K74" s="50"/>
      <c r="L74" s="51"/>
      <c r="N74" s="46"/>
      <c r="P74" s="24" t="s">
        <v>510</v>
      </c>
    </row>
    <row r="75" spans="1:24" ht="14.25" customHeight="1">
      <c r="A75" s="24" t="s">
        <v>70</v>
      </c>
      <c r="B75" s="47" t="s">
        <v>492</v>
      </c>
      <c r="E75" s="22"/>
      <c r="F75" s="46"/>
      <c r="K75" s="50"/>
      <c r="L75" s="51"/>
      <c r="N75" s="46"/>
      <c r="P75" s="24" t="s">
        <v>511</v>
      </c>
    </row>
    <row r="76" spans="1:24" ht="14.25" customHeight="1">
      <c r="A76" s="11" t="s">
        <v>25</v>
      </c>
      <c r="X76" s="11" t="s">
        <v>133</v>
      </c>
    </row>
    <row r="77" spans="1:24" ht="14.25" customHeight="1">
      <c r="A77" s="11" t="s">
        <v>27</v>
      </c>
      <c r="B77" s="47" t="s">
        <v>512</v>
      </c>
      <c r="J77" s="49" t="s">
        <v>216</v>
      </c>
      <c r="X77" s="11" t="s">
        <v>133</v>
      </c>
    </row>
    <row r="78" spans="1:24" ht="14.25" customHeight="1">
      <c r="A78" s="22" t="s">
        <v>19</v>
      </c>
      <c r="B78" s="47" t="s">
        <v>513</v>
      </c>
      <c r="E78" s="22" t="s">
        <v>520</v>
      </c>
      <c r="F78" s="46" t="s">
        <v>1370</v>
      </c>
      <c r="J78" s="49" t="s">
        <v>284</v>
      </c>
      <c r="K78" s="50"/>
      <c r="L78" s="51" t="str">
        <f t="shared" ref="L78:L83" si="2">IF(K78="yes",("Sorrry, question "&amp;LEFT(E78,7)&amp;" is required"),"")</f>
        <v/>
      </c>
      <c r="N78" s="46"/>
    </row>
    <row r="79" spans="1:24" ht="14.25" customHeight="1">
      <c r="A79" s="46" t="s">
        <v>16</v>
      </c>
      <c r="B79" s="47" t="s">
        <v>514</v>
      </c>
      <c r="E79" s="22" t="s">
        <v>521</v>
      </c>
      <c r="F79" s="46" t="s">
        <v>522</v>
      </c>
      <c r="J79" s="49" t="s">
        <v>239</v>
      </c>
      <c r="K79" s="50" t="s">
        <v>69</v>
      </c>
      <c r="L79" s="51" t="str">
        <f t="shared" si="2"/>
        <v>Sorrry, question YEARS ( is required</v>
      </c>
      <c r="M79" s="14" t="s">
        <v>1212</v>
      </c>
      <c r="N79" s="46" t="s">
        <v>531</v>
      </c>
    </row>
    <row r="80" spans="1:24" ht="14.25" customHeight="1">
      <c r="A80" s="46" t="s">
        <v>16</v>
      </c>
      <c r="B80" s="47" t="s">
        <v>515</v>
      </c>
      <c r="E80" s="22" t="s">
        <v>523</v>
      </c>
      <c r="F80" s="46" t="s">
        <v>524</v>
      </c>
      <c r="J80" s="49" t="s">
        <v>276</v>
      </c>
      <c r="K80" s="50" t="s">
        <v>69</v>
      </c>
      <c r="L80" s="51" t="str">
        <f t="shared" si="2"/>
        <v>Sorrry, question MONTHS  is required</v>
      </c>
      <c r="M80" s="14" t="s">
        <v>532</v>
      </c>
      <c r="N80" s="46" t="s">
        <v>533</v>
      </c>
    </row>
    <row r="81" spans="1:24" ht="14.25" customHeight="1">
      <c r="A81" s="46" t="s">
        <v>516</v>
      </c>
      <c r="B81" s="47" t="s">
        <v>517</v>
      </c>
      <c r="E81" s="22" t="s">
        <v>1213</v>
      </c>
      <c r="F81" s="46"/>
      <c r="J81" s="49" t="s">
        <v>528</v>
      </c>
      <c r="K81" s="50" t="s">
        <v>69</v>
      </c>
      <c r="L81" s="51" t="str">
        <f t="shared" si="2"/>
        <v>Sorrry, question (1.06)  is required</v>
      </c>
      <c r="M81" s="14" t="s">
        <v>1400</v>
      </c>
      <c r="N81" s="46" t="s">
        <v>1214</v>
      </c>
    </row>
    <row r="82" spans="1:24" ht="14.25" customHeight="1">
      <c r="A82" s="46" t="s">
        <v>18</v>
      </c>
      <c r="B82" s="47" t="s">
        <v>518</v>
      </c>
      <c r="E82" s="22" t="s">
        <v>525</v>
      </c>
      <c r="F82" s="22" t="s">
        <v>525</v>
      </c>
      <c r="J82" s="49" t="s">
        <v>529</v>
      </c>
      <c r="K82" s="50" t="s">
        <v>69</v>
      </c>
      <c r="L82" s="51" t="str">
        <f t="shared" si="2"/>
        <v>Sorrry, question Specify is required</v>
      </c>
      <c r="M82" s="22"/>
      <c r="N82" s="46"/>
      <c r="O82" s="22" t="s">
        <v>530</v>
      </c>
    </row>
    <row r="83" spans="1:24" ht="14.25" customHeight="1">
      <c r="A83" s="46" t="s">
        <v>24</v>
      </c>
      <c r="B83" s="47" t="s">
        <v>519</v>
      </c>
      <c r="E83" s="22" t="s">
        <v>526</v>
      </c>
      <c r="F83" s="46" t="s">
        <v>527</v>
      </c>
      <c r="J83" s="49" t="s">
        <v>1176</v>
      </c>
      <c r="K83" s="50" t="s">
        <v>69</v>
      </c>
      <c r="L83" s="51" t="str">
        <f t="shared" si="2"/>
        <v>Sorrry, question (1.07)  is required</v>
      </c>
      <c r="N83" s="46"/>
    </row>
    <row r="84" spans="1:24" ht="14.25" customHeight="1">
      <c r="A84" s="11" t="s">
        <v>28</v>
      </c>
      <c r="X84" s="11" t="s">
        <v>133</v>
      </c>
    </row>
    <row r="85" spans="1:24" ht="14.25" customHeight="1">
      <c r="A85" s="11" t="s">
        <v>14</v>
      </c>
      <c r="B85" s="47" t="s">
        <v>534</v>
      </c>
      <c r="J85" s="49" t="s">
        <v>15</v>
      </c>
      <c r="X85" s="11" t="s">
        <v>133</v>
      </c>
    </row>
    <row r="86" spans="1:24" ht="14.25" customHeight="1">
      <c r="A86" s="22" t="s">
        <v>535</v>
      </c>
      <c r="B86" s="53" t="s">
        <v>536</v>
      </c>
      <c r="E86" s="22" t="s">
        <v>547</v>
      </c>
      <c r="F86" s="22"/>
      <c r="J86" s="49" t="s">
        <v>207</v>
      </c>
      <c r="K86" s="54" t="s">
        <v>69</v>
      </c>
      <c r="L86" s="51" t="str">
        <f>IF(K86="yes",("Sorrry, question "&amp;LEFT(E86,7)&amp;" is required"),"")</f>
        <v>Sorrry, question (1.08)  is required</v>
      </c>
      <c r="M86" s="55"/>
      <c r="N86" s="22"/>
    </row>
    <row r="87" spans="1:24" ht="14.25" customHeight="1">
      <c r="A87" s="22" t="s">
        <v>18</v>
      </c>
      <c r="B87" s="53" t="s">
        <v>537</v>
      </c>
      <c r="E87" s="22" t="s">
        <v>525</v>
      </c>
      <c r="F87" s="22" t="s">
        <v>525</v>
      </c>
      <c r="J87" s="49" t="s">
        <v>124</v>
      </c>
      <c r="K87" s="54" t="s">
        <v>69</v>
      </c>
      <c r="L87" s="51" t="str">
        <f>IF(K87="yes",("Sorrry, question "&amp;LEFT(E87,7)&amp;" is required"),"")</f>
        <v>Sorrry, question Specify is required</v>
      </c>
      <c r="M87" s="55"/>
      <c r="N87" s="22"/>
      <c r="O87" s="22" t="s">
        <v>552</v>
      </c>
    </row>
    <row r="88" spans="1:24" ht="14.25" customHeight="1">
      <c r="A88" s="22" t="s">
        <v>208</v>
      </c>
      <c r="B88" s="53" t="s">
        <v>538</v>
      </c>
      <c r="E88" s="22" t="s">
        <v>1371</v>
      </c>
      <c r="F88" s="22"/>
      <c r="J88" s="49" t="s">
        <v>1344</v>
      </c>
      <c r="K88" s="54" t="s">
        <v>69</v>
      </c>
      <c r="L88" s="51"/>
      <c r="M88" s="55"/>
      <c r="N88" s="22"/>
      <c r="O88" s="22" t="s">
        <v>553</v>
      </c>
    </row>
    <row r="89" spans="1:24" ht="14.25" customHeight="1">
      <c r="A89" s="22" t="s">
        <v>70</v>
      </c>
      <c r="B89" s="53" t="s">
        <v>539</v>
      </c>
      <c r="E89" s="22"/>
      <c r="F89" s="22"/>
      <c r="K89" s="54"/>
      <c r="L89" s="51"/>
      <c r="M89" s="55"/>
      <c r="N89" s="22"/>
      <c r="P89" s="24" t="s">
        <v>1197</v>
      </c>
    </row>
    <row r="90" spans="1:24" ht="14.25" customHeight="1">
      <c r="A90" s="22" t="s">
        <v>19</v>
      </c>
      <c r="B90" s="53" t="s">
        <v>540</v>
      </c>
      <c r="E90" s="22" t="s">
        <v>548</v>
      </c>
      <c r="F90" s="22"/>
      <c r="K90" s="54"/>
      <c r="L90" s="51"/>
      <c r="M90" s="55"/>
      <c r="N90" s="22"/>
      <c r="O90" s="22" t="s">
        <v>553</v>
      </c>
    </row>
    <row r="91" spans="1:24" ht="14.25" customHeight="1">
      <c r="A91" s="46" t="s">
        <v>209</v>
      </c>
      <c r="B91" s="47" t="s">
        <v>541</v>
      </c>
      <c r="E91" s="22" t="s">
        <v>549</v>
      </c>
      <c r="F91" s="22"/>
      <c r="J91" s="49" t="s">
        <v>207</v>
      </c>
      <c r="K91" s="50" t="s">
        <v>69</v>
      </c>
      <c r="L91" s="51" t="str">
        <f>IF(K91="yes",("Sorrry, question "&amp;LEFT(E91,7)&amp;" is required"),"")</f>
        <v>Sorrry, question (1.09)  is required</v>
      </c>
      <c r="M91" s="52"/>
      <c r="N91" s="46"/>
    </row>
    <row r="92" spans="1:24" ht="14.25" customHeight="1">
      <c r="A92" s="22" t="s">
        <v>535</v>
      </c>
      <c r="B92" s="53" t="s">
        <v>542</v>
      </c>
      <c r="E92" s="22" t="s">
        <v>550</v>
      </c>
      <c r="F92" s="22"/>
      <c r="J92" s="49" t="s">
        <v>207</v>
      </c>
      <c r="K92" s="54" t="s">
        <v>69</v>
      </c>
      <c r="L92" s="51" t="str">
        <f>IF(K92="yes",("Sorrry, question "&amp;LEFT(E92,7)&amp;" is required"),"")</f>
        <v>Sorrry, question (1.10)  is required</v>
      </c>
      <c r="M92" s="55"/>
      <c r="N92" s="22"/>
      <c r="O92" s="22" t="s">
        <v>554</v>
      </c>
    </row>
    <row r="93" spans="1:24" ht="14.25" customHeight="1">
      <c r="A93" s="22" t="s">
        <v>18</v>
      </c>
      <c r="B93" s="53" t="s">
        <v>543</v>
      </c>
      <c r="E93" s="22" t="s">
        <v>525</v>
      </c>
      <c r="F93" s="22" t="s">
        <v>525</v>
      </c>
      <c r="J93" s="49" t="s">
        <v>124</v>
      </c>
      <c r="K93" s="54" t="s">
        <v>69</v>
      </c>
      <c r="L93" s="51" t="str">
        <f>IF(K93="yes",("Sorrry, question "&amp;LEFT(E93,7)&amp;" is required"),"")</f>
        <v>Sorrry, question Specify is required</v>
      </c>
      <c r="M93" s="55"/>
      <c r="N93" s="22"/>
      <c r="O93" s="22" t="s">
        <v>555</v>
      </c>
    </row>
    <row r="94" spans="1:24" ht="14.25" customHeight="1">
      <c r="A94" s="22" t="s">
        <v>208</v>
      </c>
      <c r="B94" s="53" t="s">
        <v>544</v>
      </c>
      <c r="E94" s="22" t="s">
        <v>1372</v>
      </c>
      <c r="F94" s="22"/>
      <c r="J94" s="49" t="s">
        <v>1345</v>
      </c>
      <c r="K94" s="54" t="s">
        <v>69</v>
      </c>
      <c r="L94" s="51"/>
      <c r="M94" s="55"/>
      <c r="N94" s="22"/>
      <c r="O94" s="22" t="s">
        <v>556</v>
      </c>
    </row>
    <row r="95" spans="1:24" ht="14.25" customHeight="1">
      <c r="A95" s="22" t="s">
        <v>70</v>
      </c>
      <c r="B95" s="53" t="s">
        <v>545</v>
      </c>
      <c r="E95" s="22"/>
      <c r="F95" s="22"/>
      <c r="K95" s="54"/>
      <c r="L95" s="51"/>
      <c r="M95" s="55"/>
      <c r="N95" s="22"/>
      <c r="P95" s="24" t="s">
        <v>1198</v>
      </c>
    </row>
    <row r="96" spans="1:24" ht="14.25" customHeight="1">
      <c r="A96" s="22" t="s">
        <v>19</v>
      </c>
      <c r="B96" s="53" t="s">
        <v>546</v>
      </c>
      <c r="E96" s="22" t="s">
        <v>551</v>
      </c>
      <c r="F96" s="22"/>
      <c r="K96" s="54"/>
      <c r="L96" s="51"/>
      <c r="M96" s="55"/>
      <c r="N96" s="22"/>
      <c r="O96" s="22" t="s">
        <v>556</v>
      </c>
    </row>
    <row r="97" spans="1:24" ht="14.25" customHeight="1">
      <c r="A97" s="11" t="s">
        <v>17</v>
      </c>
      <c r="X97" s="11" t="s">
        <v>133</v>
      </c>
    </row>
    <row r="98" spans="1:24" ht="13.5" customHeight="1">
      <c r="A98" s="11" t="s">
        <v>76</v>
      </c>
      <c r="X98" s="11" t="s">
        <v>132</v>
      </c>
    </row>
    <row r="99" spans="1:24" ht="13.5" customHeight="1"/>
    <row r="100" spans="1:24" ht="14.25" customHeight="1">
      <c r="A100" s="11" t="s">
        <v>14</v>
      </c>
      <c r="B100" s="47" t="s">
        <v>211</v>
      </c>
      <c r="E100" s="12" t="s">
        <v>213</v>
      </c>
      <c r="J100" s="49" t="s">
        <v>125</v>
      </c>
      <c r="O100" s="22" t="s">
        <v>214</v>
      </c>
      <c r="X100" s="11" t="s">
        <v>132</v>
      </c>
    </row>
    <row r="101" spans="1:24" ht="14.25" customHeight="1">
      <c r="A101" s="11" t="s">
        <v>67</v>
      </c>
      <c r="B101" s="47" t="s">
        <v>557</v>
      </c>
      <c r="J101" s="49" t="s">
        <v>205</v>
      </c>
      <c r="X101" s="11" t="s">
        <v>133</v>
      </c>
    </row>
    <row r="102" spans="1:24" ht="14.25" customHeight="1">
      <c r="A102" s="48" t="s">
        <v>19</v>
      </c>
      <c r="B102" s="56" t="s">
        <v>559</v>
      </c>
      <c r="E102" s="57" t="s">
        <v>560</v>
      </c>
      <c r="J102" s="49" t="s">
        <v>202</v>
      </c>
    </row>
    <row r="103" spans="1:24" ht="14.25" customHeight="1">
      <c r="A103" s="22" t="s">
        <v>19</v>
      </c>
      <c r="B103" s="56" t="s">
        <v>558</v>
      </c>
      <c r="E103" s="46" t="s">
        <v>561</v>
      </c>
      <c r="J103" s="49" t="s">
        <v>239</v>
      </c>
    </row>
    <row r="104" spans="1:24" ht="14.25" customHeight="1">
      <c r="A104" s="11" t="s">
        <v>17</v>
      </c>
      <c r="X104" s="11" t="s">
        <v>133</v>
      </c>
    </row>
    <row r="105" spans="1:24" ht="14.25" customHeight="1">
      <c r="A105" s="11" t="s">
        <v>67</v>
      </c>
      <c r="B105" s="47" t="s">
        <v>562</v>
      </c>
      <c r="J105" s="49" t="s">
        <v>15</v>
      </c>
      <c r="X105" s="11" t="s">
        <v>133</v>
      </c>
    </row>
    <row r="106" spans="1:24" ht="14.25" customHeight="1">
      <c r="A106" s="22" t="s">
        <v>19</v>
      </c>
      <c r="B106" s="22" t="s">
        <v>563</v>
      </c>
      <c r="C106" s="48"/>
      <c r="D106" s="48"/>
      <c r="E106" s="22" t="s">
        <v>569</v>
      </c>
      <c r="F106" s="22" t="s">
        <v>1373</v>
      </c>
      <c r="K106" s="54"/>
      <c r="L106" s="51"/>
    </row>
    <row r="107" spans="1:24" ht="14.25" customHeight="1">
      <c r="A107" s="22" t="s">
        <v>564</v>
      </c>
      <c r="B107" s="56" t="s">
        <v>402</v>
      </c>
      <c r="C107" s="48"/>
      <c r="D107" s="48"/>
      <c r="E107" s="22" t="s">
        <v>217</v>
      </c>
      <c r="F107" s="22"/>
      <c r="J107" s="49" t="s">
        <v>2</v>
      </c>
      <c r="K107" s="54"/>
      <c r="L107" s="51"/>
      <c r="Q107" s="24"/>
    </row>
    <row r="108" spans="1:24" ht="14.25" customHeight="1">
      <c r="A108" s="48" t="s">
        <v>564</v>
      </c>
      <c r="B108" s="56" t="s">
        <v>565</v>
      </c>
      <c r="C108" s="48" t="str">
        <f>RIGHT(B108,1)&amp;"."</f>
        <v>a.</v>
      </c>
      <c r="D108" s="22" t="s">
        <v>570</v>
      </c>
      <c r="E108" s="22" t="str">
        <f>C108&amp;D108</f>
        <v>a.Vaccination/Immunization</v>
      </c>
      <c r="F108" s="22"/>
      <c r="J108" s="49" t="s">
        <v>68</v>
      </c>
      <c r="K108" s="50" t="s">
        <v>69</v>
      </c>
      <c r="L108" s="51" t="str">
        <f>IF(K108="yes",("Sorrry, question (2.02)"&amp;LEFT(E108,1)&amp;" is required"),"")</f>
        <v>Sorrry, question (2.02)a is required</v>
      </c>
      <c r="Q108" s="24"/>
    </row>
    <row r="109" spans="1:24" ht="14.25" customHeight="1">
      <c r="A109" s="48" t="s">
        <v>564</v>
      </c>
      <c r="B109" s="56" t="s">
        <v>566</v>
      </c>
      <c r="C109" s="48" t="str">
        <f t="shared" ref="C109:C111" si="3">RIGHT(B109,1)&amp;"."</f>
        <v>b.</v>
      </c>
      <c r="D109" s="22" t="s">
        <v>571</v>
      </c>
      <c r="E109" s="22" t="str">
        <f t="shared" ref="E109:E111" si="4">C109&amp;D109</f>
        <v xml:space="preserve">b.Child growth monitoring </v>
      </c>
      <c r="F109" s="22"/>
      <c r="J109" s="49" t="s">
        <v>68</v>
      </c>
      <c r="K109" s="50" t="s">
        <v>69</v>
      </c>
      <c r="L109" s="51" t="str">
        <f>IF(K109="yes",("Sorrry, question (2.02)"&amp;LEFT(E109,1)&amp;" is required"),"")</f>
        <v>Sorrry, question (2.02)b is required</v>
      </c>
      <c r="Q109" s="24"/>
    </row>
    <row r="110" spans="1:24" ht="14.25" customHeight="1">
      <c r="A110" s="48" t="s">
        <v>564</v>
      </c>
      <c r="B110" s="56" t="s">
        <v>567</v>
      </c>
      <c r="C110" s="48" t="str">
        <f t="shared" si="3"/>
        <v>c.</v>
      </c>
      <c r="D110" s="22" t="s">
        <v>572</v>
      </c>
      <c r="E110" s="22" t="str">
        <f t="shared" si="4"/>
        <v>c.Well baby check-up</v>
      </c>
      <c r="F110" s="22"/>
      <c r="J110" s="49" t="s">
        <v>68</v>
      </c>
      <c r="K110" s="50" t="s">
        <v>69</v>
      </c>
      <c r="L110" s="51" t="str">
        <f>IF(K110="yes",("Sorrry, question (2.02)"&amp;LEFT(E110,1)&amp;" is required"),"")</f>
        <v>Sorrry, question (2.02)c is required</v>
      </c>
    </row>
    <row r="111" spans="1:24" ht="14.25" customHeight="1">
      <c r="A111" s="48" t="s">
        <v>564</v>
      </c>
      <c r="B111" s="56" t="s">
        <v>568</v>
      </c>
      <c r="C111" s="48" t="str">
        <f t="shared" si="3"/>
        <v>d.</v>
      </c>
      <c r="D111" s="22" t="s">
        <v>573</v>
      </c>
      <c r="E111" s="22" t="str">
        <f t="shared" si="4"/>
        <v>d.Child illness</v>
      </c>
      <c r="F111" s="22"/>
      <c r="J111" s="49" t="s">
        <v>68</v>
      </c>
      <c r="K111" s="50" t="s">
        <v>69</v>
      </c>
      <c r="L111" s="51" t="str">
        <f>IF(K111="yes",("Sorrry, question (2.02)"&amp;LEFT(E111,1)&amp;" is required"),"")</f>
        <v>Sorrry, question (2.02)d is required</v>
      </c>
    </row>
    <row r="112" spans="1:24" ht="14.25" customHeight="1">
      <c r="A112" s="11" t="s">
        <v>17</v>
      </c>
      <c r="X112" s="11" t="s">
        <v>133</v>
      </c>
    </row>
    <row r="113" spans="1:24" ht="14.25" customHeight="1">
      <c r="A113" s="11" t="s">
        <v>67</v>
      </c>
      <c r="B113" s="47" t="s">
        <v>574</v>
      </c>
      <c r="J113" s="49" t="s">
        <v>15</v>
      </c>
      <c r="O113" s="22" t="s">
        <v>575</v>
      </c>
      <c r="X113" s="11" t="s">
        <v>133</v>
      </c>
    </row>
    <row r="114" spans="1:24" ht="14.25" customHeight="1">
      <c r="A114" s="48" t="s">
        <v>16</v>
      </c>
      <c r="B114" s="56" t="s">
        <v>576</v>
      </c>
      <c r="C114" s="48"/>
      <c r="D114" s="48"/>
      <c r="E114" s="22" t="s">
        <v>590</v>
      </c>
      <c r="F114" s="22" t="s">
        <v>591</v>
      </c>
      <c r="J114" s="49" t="s">
        <v>215</v>
      </c>
      <c r="K114" s="50" t="s">
        <v>69</v>
      </c>
      <c r="L114" s="51" t="str">
        <f>IF(K114="yes",("Sorrry, question "&amp;LEFT(E114,7)&amp;" is required"),"")</f>
        <v>Sorrry, question (2.02)  is required</v>
      </c>
      <c r="M114" s="55" t="s">
        <v>1173</v>
      </c>
      <c r="N114" s="22"/>
    </row>
    <row r="115" spans="1:24" ht="14.25" customHeight="1">
      <c r="A115" s="58" t="s">
        <v>19</v>
      </c>
      <c r="B115" s="59" t="s">
        <v>577</v>
      </c>
      <c r="C115" s="58"/>
      <c r="D115" s="58"/>
      <c r="E115" s="22" t="s">
        <v>592</v>
      </c>
      <c r="F115" s="74" t="s">
        <v>1374</v>
      </c>
      <c r="K115" s="54"/>
      <c r="L115" s="51"/>
      <c r="M115" s="55"/>
      <c r="N115" s="22"/>
    </row>
    <row r="116" spans="1:24" ht="14.25" customHeight="1">
      <c r="A116" s="48" t="s">
        <v>578</v>
      </c>
      <c r="B116" s="56" t="s">
        <v>579</v>
      </c>
      <c r="C116" s="48"/>
      <c r="D116" s="48"/>
      <c r="E116" s="22" t="s">
        <v>593</v>
      </c>
      <c r="F116" s="22"/>
      <c r="J116" s="49" t="s">
        <v>2</v>
      </c>
      <c r="K116" s="54"/>
      <c r="L116" s="51"/>
      <c r="M116" s="55"/>
      <c r="N116" s="22"/>
    </row>
    <row r="117" spans="1:24" ht="14.25" customHeight="1">
      <c r="A117" s="48" t="s">
        <v>578</v>
      </c>
      <c r="B117" s="56" t="s">
        <v>580</v>
      </c>
      <c r="C117" s="48" t="str">
        <f t="shared" ref="C117:C125" si="5">RIGHT(B117,1)&amp;"."</f>
        <v>a.</v>
      </c>
      <c r="D117" s="22" t="s">
        <v>594</v>
      </c>
      <c r="E117" s="22" t="str">
        <f>C117&amp;D117</f>
        <v>a.DIARRHEA</v>
      </c>
      <c r="F117" s="22"/>
      <c r="J117" s="49" t="s">
        <v>68</v>
      </c>
      <c r="K117" s="50" t="s">
        <v>69</v>
      </c>
      <c r="L117" s="51" t="str">
        <f t="shared" ref="L117:L125" si="6">IF(K117="yes",("Sorrry, question (2.03)"&amp;LEFT(E117,1)&amp;" is required"),"")</f>
        <v>Sorrry, question (2.03)a is required</v>
      </c>
      <c r="M117" s="55"/>
      <c r="N117" s="22"/>
    </row>
    <row r="118" spans="1:24" ht="14.25" customHeight="1">
      <c r="A118" s="48" t="s">
        <v>578</v>
      </c>
      <c r="B118" s="56" t="s">
        <v>581</v>
      </c>
      <c r="C118" s="48" t="str">
        <f t="shared" si="5"/>
        <v>b.</v>
      </c>
      <c r="D118" s="22" t="s">
        <v>595</v>
      </c>
      <c r="E118" s="22" t="str">
        <f t="shared" ref="E118:E125" si="7">C118&amp;D118</f>
        <v>b.FEVER</v>
      </c>
      <c r="F118" s="22"/>
      <c r="J118" s="49" t="s">
        <v>68</v>
      </c>
      <c r="K118" s="50" t="s">
        <v>69</v>
      </c>
      <c r="L118" s="51" t="str">
        <f t="shared" si="6"/>
        <v>Sorrry, question (2.03)b is required</v>
      </c>
      <c r="M118" s="55"/>
      <c r="N118" s="22"/>
    </row>
    <row r="119" spans="1:24" ht="14.25" customHeight="1">
      <c r="A119" s="48" t="s">
        <v>578</v>
      </c>
      <c r="B119" s="56" t="s">
        <v>582</v>
      </c>
      <c r="C119" s="48" t="str">
        <f t="shared" si="5"/>
        <v>c.</v>
      </c>
      <c r="D119" s="22" t="s">
        <v>596</v>
      </c>
      <c r="E119" s="22" t="str">
        <f t="shared" si="7"/>
        <v>c.COUGH/DIFFICULTY BREATHING</v>
      </c>
      <c r="F119" s="22"/>
      <c r="J119" s="49" t="s">
        <v>68</v>
      </c>
      <c r="K119" s="50" t="s">
        <v>69</v>
      </c>
      <c r="L119" s="51" t="str">
        <f t="shared" si="6"/>
        <v>Sorrry, question (2.03)c is required</v>
      </c>
      <c r="M119" s="55"/>
      <c r="N119" s="22"/>
    </row>
    <row r="120" spans="1:24" ht="14.25" customHeight="1">
      <c r="A120" s="48" t="s">
        <v>578</v>
      </c>
      <c r="B120" s="56" t="s">
        <v>583</v>
      </c>
      <c r="C120" s="48" t="str">
        <f t="shared" si="5"/>
        <v>d.</v>
      </c>
      <c r="D120" s="22" t="s">
        <v>597</v>
      </c>
      <c r="E120" s="22" t="str">
        <f t="shared" si="7"/>
        <v>d.SKIN INFECTION/ PUS WOUND</v>
      </c>
      <c r="F120" s="22"/>
      <c r="J120" s="49" t="s">
        <v>68</v>
      </c>
      <c r="K120" s="50" t="s">
        <v>69</v>
      </c>
      <c r="L120" s="51" t="str">
        <f t="shared" si="6"/>
        <v>Sorrry, question (2.03)d is required</v>
      </c>
      <c r="M120" s="55"/>
      <c r="N120" s="22"/>
    </row>
    <row r="121" spans="1:24" ht="14.25" customHeight="1">
      <c r="A121" s="48" t="s">
        <v>578</v>
      </c>
      <c r="B121" s="56" t="s">
        <v>584</v>
      </c>
      <c r="C121" s="48" t="str">
        <f t="shared" si="5"/>
        <v>e.</v>
      </c>
      <c r="D121" s="22" t="s">
        <v>598</v>
      </c>
      <c r="E121" s="22" t="str">
        <f t="shared" si="7"/>
        <v>e.TONSILLITIS/ SORE THROAT</v>
      </c>
      <c r="F121" s="22"/>
      <c r="J121" s="49" t="s">
        <v>68</v>
      </c>
      <c r="K121" s="50" t="s">
        <v>69</v>
      </c>
      <c r="L121" s="51" t="str">
        <f t="shared" si="6"/>
        <v>Sorrry, question (2.03)e is required</v>
      </c>
      <c r="M121" s="55"/>
      <c r="N121" s="22"/>
    </row>
    <row r="122" spans="1:24" ht="14.25" customHeight="1">
      <c r="A122" s="48" t="s">
        <v>578</v>
      </c>
      <c r="B122" s="56" t="s">
        <v>585</v>
      </c>
      <c r="C122" s="48" t="str">
        <f t="shared" si="5"/>
        <v>f.</v>
      </c>
      <c r="D122" s="22" t="s">
        <v>599</v>
      </c>
      <c r="E122" s="22" t="str">
        <f t="shared" si="7"/>
        <v>f.OTITIS MEDIA/ PAIN IN EAR</v>
      </c>
      <c r="F122" s="22"/>
      <c r="J122" s="49" t="s">
        <v>68</v>
      </c>
      <c r="K122" s="50" t="s">
        <v>69</v>
      </c>
      <c r="L122" s="51" t="str">
        <f t="shared" si="6"/>
        <v>Sorrry, question (2.03)f is required</v>
      </c>
      <c r="M122" s="55"/>
      <c r="N122" s="22"/>
    </row>
    <row r="123" spans="1:24" ht="14.25" customHeight="1">
      <c r="A123" s="48" t="s">
        <v>578</v>
      </c>
      <c r="B123" s="56" t="s">
        <v>586</v>
      </c>
      <c r="C123" s="48" t="str">
        <f t="shared" si="5"/>
        <v>g.</v>
      </c>
      <c r="D123" s="22" t="s">
        <v>600</v>
      </c>
      <c r="E123" s="22" t="str">
        <f t="shared" si="7"/>
        <v>g.INJURY</v>
      </c>
      <c r="F123" s="22"/>
      <c r="J123" s="49" t="s">
        <v>68</v>
      </c>
      <c r="K123" s="50" t="s">
        <v>69</v>
      </c>
      <c r="L123" s="51" t="str">
        <f t="shared" si="6"/>
        <v>Sorrry, question (2.03)g is required</v>
      </c>
      <c r="M123" s="55"/>
      <c r="N123" s="22"/>
    </row>
    <row r="124" spans="1:24" ht="14.25" customHeight="1">
      <c r="A124" s="48" t="s">
        <v>578</v>
      </c>
      <c r="B124" s="56" t="s">
        <v>587</v>
      </c>
      <c r="C124" s="48" t="str">
        <f t="shared" si="5"/>
        <v>h.</v>
      </c>
      <c r="D124" s="22" t="s">
        <v>601</v>
      </c>
      <c r="E124" s="22" t="str">
        <f t="shared" si="7"/>
        <v>h.VOMITING</v>
      </c>
      <c r="F124" s="22"/>
      <c r="J124" s="49" t="s">
        <v>68</v>
      </c>
      <c r="K124" s="50" t="s">
        <v>69</v>
      </c>
      <c r="L124" s="51" t="str">
        <f t="shared" si="6"/>
        <v>Sorrry, question (2.03)h is required</v>
      </c>
      <c r="M124" s="55"/>
      <c r="N124" s="22"/>
    </row>
    <row r="125" spans="1:24" ht="14.25" customHeight="1">
      <c r="A125" s="48" t="s">
        <v>578</v>
      </c>
      <c r="B125" s="56" t="s">
        <v>588</v>
      </c>
      <c r="C125" s="48" t="str">
        <f t="shared" si="5"/>
        <v>i.</v>
      </c>
      <c r="D125" s="22" t="s">
        <v>29</v>
      </c>
      <c r="E125" s="22" t="str">
        <f t="shared" si="7"/>
        <v>i.OTHER, SPECIFY:</v>
      </c>
      <c r="F125" s="22"/>
      <c r="J125" s="49" t="s">
        <v>68</v>
      </c>
      <c r="K125" s="50" t="s">
        <v>69</v>
      </c>
      <c r="L125" s="51" t="str">
        <f t="shared" si="6"/>
        <v>Sorrry, question (2.03)i is required</v>
      </c>
      <c r="M125" s="55"/>
      <c r="N125" s="22"/>
    </row>
    <row r="126" spans="1:24" ht="14.25" customHeight="1">
      <c r="A126" s="48" t="s">
        <v>18</v>
      </c>
      <c r="B126" s="56" t="s">
        <v>589</v>
      </c>
      <c r="C126" s="48"/>
      <c r="D126" s="48"/>
      <c r="E126" s="22" t="s">
        <v>525</v>
      </c>
      <c r="F126" s="22" t="s">
        <v>525</v>
      </c>
      <c r="J126" s="49" t="s">
        <v>124</v>
      </c>
      <c r="K126" s="54" t="s">
        <v>69</v>
      </c>
      <c r="L126" s="51" t="str">
        <f>IF(K126="yes",("Sorrry, question "&amp;LEFT(E126,7)&amp;" is required"),"")</f>
        <v>Sorrry, question Specify is required</v>
      </c>
      <c r="M126" s="55"/>
      <c r="N126" s="22"/>
      <c r="O126" s="22" t="s">
        <v>602</v>
      </c>
    </row>
    <row r="127" spans="1:24" ht="14.25" customHeight="1">
      <c r="A127" s="11" t="s">
        <v>17</v>
      </c>
      <c r="X127" s="11" t="s">
        <v>133</v>
      </c>
    </row>
    <row r="128" spans="1:24" ht="14.25" customHeight="1">
      <c r="A128" s="11" t="s">
        <v>67</v>
      </c>
      <c r="B128" s="47" t="s">
        <v>603</v>
      </c>
      <c r="J128" s="49" t="s">
        <v>15</v>
      </c>
      <c r="X128" s="11" t="s">
        <v>133</v>
      </c>
    </row>
    <row r="129" spans="1:24" ht="14.25" customHeight="1">
      <c r="A129" s="48" t="s">
        <v>604</v>
      </c>
      <c r="B129" s="56" t="s">
        <v>605</v>
      </c>
      <c r="E129" s="22" t="s">
        <v>611</v>
      </c>
      <c r="F129" s="22"/>
      <c r="J129" s="49" t="s">
        <v>207</v>
      </c>
      <c r="K129" s="50" t="s">
        <v>69</v>
      </c>
      <c r="L129" s="51" t="str">
        <f t="shared" ref="L129:L135" si="8">IF(K129="yes",("Sorrry, question "&amp;LEFT(E129,7)&amp;" is required"),"")</f>
        <v>Sorrry, question (2.04)  is required</v>
      </c>
      <c r="M129" s="55"/>
      <c r="N129" s="22"/>
    </row>
    <row r="130" spans="1:24" ht="14.25" customHeight="1">
      <c r="A130" s="48" t="s">
        <v>24</v>
      </c>
      <c r="B130" s="56" t="s">
        <v>606</v>
      </c>
      <c r="E130" s="22" t="s">
        <v>612</v>
      </c>
      <c r="F130" s="22"/>
      <c r="J130" s="49" t="s">
        <v>1177</v>
      </c>
      <c r="K130" s="50" t="s">
        <v>69</v>
      </c>
      <c r="L130" s="51" t="str">
        <f t="shared" si="8"/>
        <v>Sorrry, question (2.05)  is required</v>
      </c>
      <c r="M130" s="55"/>
      <c r="N130" s="22"/>
    </row>
    <row r="131" spans="1:24" ht="14.25" customHeight="1">
      <c r="A131" s="48" t="s">
        <v>24</v>
      </c>
      <c r="B131" s="56" t="s">
        <v>607</v>
      </c>
      <c r="E131" s="22" t="s">
        <v>613</v>
      </c>
      <c r="F131" s="22"/>
      <c r="J131" s="49" t="s">
        <v>1177</v>
      </c>
      <c r="K131" s="50" t="s">
        <v>69</v>
      </c>
      <c r="L131" s="51" t="str">
        <f t="shared" si="8"/>
        <v>Sorrry, question (2.06)  is required</v>
      </c>
      <c r="M131" s="55"/>
      <c r="N131" s="22"/>
    </row>
    <row r="132" spans="1:24" ht="14.25" customHeight="1">
      <c r="A132" s="48" t="s">
        <v>24</v>
      </c>
      <c r="B132" s="56" t="s">
        <v>608</v>
      </c>
      <c r="E132" s="22" t="s">
        <v>614</v>
      </c>
      <c r="F132" s="22"/>
      <c r="J132" s="49" t="s">
        <v>1177</v>
      </c>
      <c r="K132" s="50" t="s">
        <v>69</v>
      </c>
      <c r="L132" s="51" t="str">
        <f t="shared" si="8"/>
        <v>Sorrry, question (2.07)  is required</v>
      </c>
      <c r="M132" s="55"/>
      <c r="N132" s="22"/>
    </row>
    <row r="133" spans="1:24" ht="14.25" customHeight="1">
      <c r="A133" s="48" t="s">
        <v>292</v>
      </c>
      <c r="B133" s="56" t="s">
        <v>609</v>
      </c>
      <c r="E133" s="22" t="s">
        <v>615</v>
      </c>
      <c r="F133" s="22"/>
      <c r="J133" s="49" t="s">
        <v>1177</v>
      </c>
      <c r="K133" s="50" t="s">
        <v>69</v>
      </c>
      <c r="L133" s="51" t="str">
        <f t="shared" si="8"/>
        <v>Sorrry, question (2.08)  is required</v>
      </c>
      <c r="M133" s="55"/>
      <c r="N133" s="22"/>
    </row>
    <row r="134" spans="1:24" s="62" customFormat="1" ht="14.25" customHeight="1">
      <c r="A134" s="60" t="s">
        <v>24</v>
      </c>
      <c r="B134" s="61" t="s">
        <v>610</v>
      </c>
      <c r="E134" s="63" t="s">
        <v>616</v>
      </c>
      <c r="F134" s="63"/>
      <c r="J134" s="49" t="s">
        <v>1177</v>
      </c>
      <c r="K134" s="50" t="s">
        <v>69</v>
      </c>
      <c r="L134" s="51" t="str">
        <f t="shared" si="8"/>
        <v>Sorrry, question (2.09)  is required</v>
      </c>
      <c r="M134" s="55"/>
      <c r="N134" s="22"/>
      <c r="O134" s="22"/>
      <c r="P134" s="24"/>
    </row>
    <row r="135" spans="1:24" ht="14.25" customHeight="1">
      <c r="A135" s="48" t="s">
        <v>24</v>
      </c>
      <c r="B135" s="56" t="s">
        <v>403</v>
      </c>
      <c r="E135" s="22" t="s">
        <v>617</v>
      </c>
      <c r="F135" s="22"/>
      <c r="J135" s="49" t="s">
        <v>1177</v>
      </c>
      <c r="K135" s="50" t="s">
        <v>69</v>
      </c>
      <c r="L135" s="51" t="str">
        <f t="shared" si="8"/>
        <v>Sorrry, question (2.10)  is required</v>
      </c>
      <c r="M135" s="55"/>
      <c r="N135" s="22"/>
    </row>
    <row r="136" spans="1:24" ht="14.25" customHeight="1">
      <c r="A136" s="11" t="s">
        <v>17</v>
      </c>
      <c r="X136" s="11" t="s">
        <v>133</v>
      </c>
    </row>
    <row r="137" spans="1:24" ht="14.25" customHeight="1">
      <c r="A137" s="11" t="s">
        <v>67</v>
      </c>
      <c r="B137" s="47" t="s">
        <v>618</v>
      </c>
      <c r="J137" s="49" t="s">
        <v>15</v>
      </c>
      <c r="O137" s="22" t="s">
        <v>619</v>
      </c>
      <c r="X137" s="11" t="s">
        <v>133</v>
      </c>
    </row>
    <row r="138" spans="1:24" ht="14.25" customHeight="1">
      <c r="A138" s="22" t="s">
        <v>19</v>
      </c>
      <c r="B138" s="56" t="s">
        <v>620</v>
      </c>
      <c r="C138" s="48"/>
      <c r="D138" s="48"/>
      <c r="E138" s="22" t="s">
        <v>636</v>
      </c>
      <c r="F138" s="51" t="s">
        <v>1375</v>
      </c>
      <c r="K138" s="54"/>
      <c r="L138" s="51"/>
    </row>
    <row r="139" spans="1:24" ht="14.25" customHeight="1">
      <c r="A139" s="48" t="s">
        <v>1181</v>
      </c>
      <c r="B139" s="56" t="s">
        <v>621</v>
      </c>
      <c r="C139" s="48"/>
      <c r="D139" s="48"/>
      <c r="E139" s="22" t="s">
        <v>593</v>
      </c>
      <c r="F139" s="22"/>
      <c r="J139" s="49" t="s">
        <v>2</v>
      </c>
      <c r="K139" s="54"/>
      <c r="L139" s="51"/>
    </row>
    <row r="140" spans="1:24" ht="14.25" customHeight="1">
      <c r="A140" s="48" t="s">
        <v>1181</v>
      </c>
      <c r="B140" s="56" t="s">
        <v>622</v>
      </c>
      <c r="C140" s="48" t="str">
        <f t="shared" ref="C140:C152" si="9">RIGHT(B140,1)&amp;"."</f>
        <v>a.</v>
      </c>
      <c r="D140" s="22" t="s">
        <v>152</v>
      </c>
      <c r="E140" s="22" t="str">
        <f t="shared" ref="E140:E152" si="10">C140&amp;D140</f>
        <v>a.DON'T KNOW</v>
      </c>
      <c r="F140" s="22"/>
      <c r="J140" s="49" t="s">
        <v>68</v>
      </c>
      <c r="K140" s="50" t="s">
        <v>69</v>
      </c>
      <c r="L140" s="51" t="str">
        <f t="shared" ref="L140:L152" si="11">IF(K140="yes",("Sorrry, question (2.11)"&amp;LEFT(E140,1)&amp;" is required"),"")</f>
        <v>Sorrry, question (2.11)a is required</v>
      </c>
    </row>
    <row r="141" spans="1:24" ht="14.25" customHeight="1">
      <c r="A141" s="48" t="s">
        <v>1181</v>
      </c>
      <c r="B141" s="56" t="s">
        <v>623</v>
      </c>
      <c r="C141" s="48" t="str">
        <f t="shared" si="9"/>
        <v>b.</v>
      </c>
      <c r="D141" s="22" t="s">
        <v>637</v>
      </c>
      <c r="E141" s="22" t="str">
        <f t="shared" si="10"/>
        <v>b.MALARIA</v>
      </c>
      <c r="F141" s="22"/>
      <c r="J141" s="49" t="s">
        <v>68</v>
      </c>
      <c r="K141" s="50" t="s">
        <v>69</v>
      </c>
      <c r="L141" s="51" t="str">
        <f t="shared" si="11"/>
        <v>Sorrry, question (2.11)b is required</v>
      </c>
      <c r="M141" s="22" t="s">
        <v>1233</v>
      </c>
      <c r="N141" s="94" t="s">
        <v>1388</v>
      </c>
    </row>
    <row r="142" spans="1:24" ht="14.25" customHeight="1">
      <c r="A142" s="48" t="s">
        <v>1181</v>
      </c>
      <c r="B142" s="56" t="s">
        <v>624</v>
      </c>
      <c r="C142" s="48" t="str">
        <f t="shared" si="9"/>
        <v>c.</v>
      </c>
      <c r="D142" s="22" t="s">
        <v>595</v>
      </c>
      <c r="E142" s="22" t="str">
        <f t="shared" si="10"/>
        <v>c.FEVER</v>
      </c>
      <c r="F142" s="22"/>
      <c r="J142" s="49" t="s">
        <v>68</v>
      </c>
      <c r="K142" s="50" t="s">
        <v>69</v>
      </c>
      <c r="L142" s="51" t="str">
        <f t="shared" si="11"/>
        <v>Sorrry, question (2.11)c is required</v>
      </c>
      <c r="M142" s="22" t="s">
        <v>1233</v>
      </c>
      <c r="N142" s="94" t="s">
        <v>1389</v>
      </c>
    </row>
    <row r="143" spans="1:24" ht="14.25" customHeight="1">
      <c r="A143" s="48" t="s">
        <v>1181</v>
      </c>
      <c r="B143" s="56" t="s">
        <v>625</v>
      </c>
      <c r="C143" s="48" t="str">
        <f t="shared" si="9"/>
        <v>d.</v>
      </c>
      <c r="D143" s="22" t="s">
        <v>638</v>
      </c>
      <c r="E143" s="22" t="str">
        <f t="shared" si="10"/>
        <v>d.MEASLES</v>
      </c>
      <c r="F143" s="22"/>
      <c r="J143" s="49" t="s">
        <v>68</v>
      </c>
      <c r="K143" s="50" t="s">
        <v>69</v>
      </c>
      <c r="L143" s="51" t="str">
        <f t="shared" si="11"/>
        <v>Sorrry, question (2.11)d is required</v>
      </c>
      <c r="M143" s="22" t="s">
        <v>1233</v>
      </c>
      <c r="N143" s="94" t="s">
        <v>1390</v>
      </c>
    </row>
    <row r="144" spans="1:24" ht="14.25" customHeight="1">
      <c r="A144" s="48" t="s">
        <v>1181</v>
      </c>
      <c r="B144" s="56" t="s">
        <v>626</v>
      </c>
      <c r="C144" s="48" t="str">
        <f t="shared" si="9"/>
        <v>e.</v>
      </c>
      <c r="D144" s="22" t="s">
        <v>639</v>
      </c>
      <c r="E144" s="22" t="str">
        <f t="shared" si="10"/>
        <v>e.DEHYDRATION</v>
      </c>
      <c r="F144" s="22"/>
      <c r="J144" s="49" t="s">
        <v>68</v>
      </c>
      <c r="K144" s="50" t="s">
        <v>69</v>
      </c>
      <c r="L144" s="51" t="str">
        <f t="shared" si="11"/>
        <v>Sorrry, question (2.11)e is required</v>
      </c>
      <c r="M144" s="22" t="s">
        <v>1233</v>
      </c>
      <c r="N144" s="94" t="s">
        <v>1391</v>
      </c>
    </row>
    <row r="145" spans="1:24" ht="14.25" customHeight="1">
      <c r="A145" s="48" t="s">
        <v>1181</v>
      </c>
      <c r="B145" s="56" t="s">
        <v>627</v>
      </c>
      <c r="C145" s="48" t="str">
        <f t="shared" si="9"/>
        <v>f.</v>
      </c>
      <c r="D145" s="22" t="s">
        <v>640</v>
      </c>
      <c r="E145" s="22" t="str">
        <f t="shared" si="10"/>
        <v>f.VIRAL INFECTION/FLU</v>
      </c>
      <c r="F145" s="22"/>
      <c r="J145" s="49" t="s">
        <v>68</v>
      </c>
      <c r="K145" s="50" t="s">
        <v>69</v>
      </c>
      <c r="L145" s="51" t="str">
        <f t="shared" si="11"/>
        <v>Sorrry, question (2.11)f is required</v>
      </c>
      <c r="M145" s="22" t="s">
        <v>1233</v>
      </c>
      <c r="N145" s="94" t="s">
        <v>1392</v>
      </c>
    </row>
    <row r="146" spans="1:24" ht="14.25" customHeight="1">
      <c r="A146" s="48" t="s">
        <v>1181</v>
      </c>
      <c r="B146" s="56" t="s">
        <v>628</v>
      </c>
      <c r="C146" s="48" t="str">
        <f t="shared" si="9"/>
        <v>g.</v>
      </c>
      <c r="D146" s="22" t="s">
        <v>594</v>
      </c>
      <c r="E146" s="22" t="str">
        <f t="shared" si="10"/>
        <v>g.DIARRHEA</v>
      </c>
      <c r="F146" s="22"/>
      <c r="J146" s="49" t="s">
        <v>68</v>
      </c>
      <c r="K146" s="50" t="s">
        <v>69</v>
      </c>
      <c r="L146" s="51" t="str">
        <f t="shared" si="11"/>
        <v>Sorrry, question (2.11)g is required</v>
      </c>
      <c r="M146" s="22" t="s">
        <v>1233</v>
      </c>
      <c r="N146" s="94" t="s">
        <v>1393</v>
      </c>
    </row>
    <row r="147" spans="1:24" ht="14.25" customHeight="1">
      <c r="A147" s="48" t="s">
        <v>1181</v>
      </c>
      <c r="B147" s="56" t="s">
        <v>629</v>
      </c>
      <c r="C147" s="48" t="str">
        <f t="shared" si="9"/>
        <v>h.</v>
      </c>
      <c r="D147" s="22" t="s">
        <v>641</v>
      </c>
      <c r="E147" s="22" t="str">
        <f t="shared" si="10"/>
        <v xml:space="preserve">h.DYSENTERY/ BLOODY DIARRHEA </v>
      </c>
      <c r="F147" s="22"/>
      <c r="J147" s="49" t="s">
        <v>68</v>
      </c>
      <c r="K147" s="50" t="s">
        <v>69</v>
      </c>
      <c r="L147" s="51" t="str">
        <f t="shared" si="11"/>
        <v>Sorrry, question (2.11)h is required</v>
      </c>
      <c r="M147" s="22" t="s">
        <v>1233</v>
      </c>
      <c r="N147" s="94" t="s">
        <v>1394</v>
      </c>
    </row>
    <row r="148" spans="1:24" ht="14.25" customHeight="1">
      <c r="A148" s="48" t="s">
        <v>1181</v>
      </c>
      <c r="B148" s="56" t="s">
        <v>630</v>
      </c>
      <c r="C148" s="48" t="str">
        <f t="shared" si="9"/>
        <v>i.</v>
      </c>
      <c r="D148" s="22" t="s">
        <v>642</v>
      </c>
      <c r="E148" s="22" t="str">
        <f t="shared" si="10"/>
        <v xml:space="preserve">i.COLD/ UPPER RESPIRATORY INFECTION </v>
      </c>
      <c r="F148" s="22"/>
      <c r="J148" s="49" t="s">
        <v>68</v>
      </c>
      <c r="K148" s="50" t="s">
        <v>69</v>
      </c>
      <c r="L148" s="51" t="str">
        <f t="shared" si="11"/>
        <v>Sorrry, question (2.11)i is required</v>
      </c>
      <c r="M148" s="22" t="s">
        <v>1233</v>
      </c>
      <c r="N148" s="94" t="s">
        <v>1395</v>
      </c>
    </row>
    <row r="149" spans="1:24" ht="14.25" customHeight="1">
      <c r="A149" s="48" t="s">
        <v>1181</v>
      </c>
      <c r="B149" s="56" t="s">
        <v>631</v>
      </c>
      <c r="C149" s="48" t="str">
        <f t="shared" si="9"/>
        <v>j.</v>
      </c>
      <c r="D149" s="22" t="s">
        <v>643</v>
      </c>
      <c r="E149" s="22" t="str">
        <f t="shared" si="10"/>
        <v xml:space="preserve">j.PNEUMONIA </v>
      </c>
      <c r="F149" s="22"/>
      <c r="J149" s="49" t="s">
        <v>68</v>
      </c>
      <c r="K149" s="50" t="s">
        <v>69</v>
      </c>
      <c r="L149" s="51" t="str">
        <f t="shared" si="11"/>
        <v>Sorrry, question (2.11)j is required</v>
      </c>
      <c r="M149" s="22" t="s">
        <v>1233</v>
      </c>
      <c r="N149" s="94" t="s">
        <v>1396</v>
      </c>
    </row>
    <row r="150" spans="1:24" ht="14.25" customHeight="1">
      <c r="A150" s="48" t="s">
        <v>1181</v>
      </c>
      <c r="B150" s="56" t="s">
        <v>632</v>
      </c>
      <c r="C150" s="48" t="str">
        <f t="shared" si="9"/>
        <v>k.</v>
      </c>
      <c r="D150" s="22" t="s">
        <v>644</v>
      </c>
      <c r="E150" s="22" t="str">
        <f t="shared" si="10"/>
        <v xml:space="preserve">k.MALNUTRITION </v>
      </c>
      <c r="F150" s="22"/>
      <c r="J150" s="49" t="s">
        <v>68</v>
      </c>
      <c r="K150" s="50" t="s">
        <v>69</v>
      </c>
      <c r="L150" s="51" t="str">
        <f t="shared" si="11"/>
        <v>Sorrry, question (2.11)k is required</v>
      </c>
      <c r="M150" s="22" t="s">
        <v>1233</v>
      </c>
      <c r="N150" s="94" t="s">
        <v>1397</v>
      </c>
    </row>
    <row r="151" spans="1:24" ht="14.25" customHeight="1">
      <c r="A151" s="48" t="s">
        <v>1181</v>
      </c>
      <c r="B151" s="56" t="s">
        <v>633</v>
      </c>
      <c r="C151" s="48" t="str">
        <f t="shared" si="9"/>
        <v>l.</v>
      </c>
      <c r="D151" s="22" t="s">
        <v>645</v>
      </c>
      <c r="E151" s="22" t="str">
        <f t="shared" si="10"/>
        <v>l.PARASITIC INFECTIONS</v>
      </c>
      <c r="F151" s="22"/>
      <c r="J151" s="49" t="s">
        <v>68</v>
      </c>
      <c r="K151" s="50" t="s">
        <v>69</v>
      </c>
      <c r="L151" s="51" t="str">
        <f t="shared" si="11"/>
        <v>Sorrry, question (2.11)l is required</v>
      </c>
      <c r="M151" s="22" t="s">
        <v>1233</v>
      </c>
      <c r="N151" s="94" t="s">
        <v>1398</v>
      </c>
    </row>
    <row r="152" spans="1:24" ht="14.25" customHeight="1">
      <c r="A152" s="48" t="s">
        <v>1181</v>
      </c>
      <c r="B152" s="56" t="s">
        <v>634</v>
      </c>
      <c r="C152" s="48" t="str">
        <f t="shared" si="9"/>
        <v>m.</v>
      </c>
      <c r="D152" s="22" t="s">
        <v>29</v>
      </c>
      <c r="E152" s="22" t="str">
        <f t="shared" si="10"/>
        <v>m.OTHER, SPECIFY:</v>
      </c>
      <c r="F152" s="22"/>
      <c r="J152" s="49" t="s">
        <v>68</v>
      </c>
      <c r="K152" s="50" t="s">
        <v>69</v>
      </c>
      <c r="L152" s="51" t="str">
        <f t="shared" si="11"/>
        <v>Sorrry, question (2.11)m is required</v>
      </c>
      <c r="M152" s="22" t="s">
        <v>1233</v>
      </c>
      <c r="N152" s="94" t="s">
        <v>1399</v>
      </c>
    </row>
    <row r="153" spans="1:24" ht="14.25" customHeight="1">
      <c r="A153" s="48" t="s">
        <v>18</v>
      </c>
      <c r="B153" s="56" t="s">
        <v>635</v>
      </c>
      <c r="C153" s="48"/>
      <c r="D153" s="48"/>
      <c r="E153" s="22" t="s">
        <v>525</v>
      </c>
      <c r="F153" s="22" t="s">
        <v>525</v>
      </c>
      <c r="J153" s="49" t="s">
        <v>124</v>
      </c>
      <c r="K153" s="54" t="s">
        <v>69</v>
      </c>
      <c r="L153" s="51" t="str">
        <f>IF(K153="yes",("Sorrry, question "&amp;LEFT(E153,7)&amp;" is required"),"")</f>
        <v>Sorrry, question Specify is required</v>
      </c>
      <c r="N153" s="23"/>
      <c r="O153" s="22" t="s">
        <v>1338</v>
      </c>
    </row>
    <row r="154" spans="1:24" ht="14.25" customHeight="1">
      <c r="A154" s="11" t="s">
        <v>17</v>
      </c>
      <c r="X154" s="11" t="s">
        <v>133</v>
      </c>
    </row>
    <row r="155" spans="1:24" ht="14.25" customHeight="1">
      <c r="A155" s="11" t="s">
        <v>67</v>
      </c>
      <c r="B155" s="47" t="s">
        <v>646</v>
      </c>
      <c r="J155" s="49" t="s">
        <v>15</v>
      </c>
      <c r="O155" s="22" t="s">
        <v>647</v>
      </c>
      <c r="X155" s="11" t="s">
        <v>133</v>
      </c>
    </row>
    <row r="156" spans="1:24" ht="14.25" customHeight="1">
      <c r="A156" s="48" t="s">
        <v>24</v>
      </c>
      <c r="B156" s="56" t="s">
        <v>648</v>
      </c>
      <c r="C156" s="48"/>
      <c r="D156" s="48"/>
      <c r="E156" s="22" t="s">
        <v>659</v>
      </c>
      <c r="F156" s="22"/>
      <c r="J156" s="49" t="s">
        <v>1177</v>
      </c>
      <c r="K156" s="50" t="s">
        <v>69</v>
      </c>
      <c r="L156" s="51" t="str">
        <f>IF(K156="yes",("Sorrry, question "&amp;LEFT(E156,7)&amp;" is required"),"")</f>
        <v>Sorrry, question (2.12)  is required</v>
      </c>
      <c r="M156" s="55"/>
      <c r="N156" s="22"/>
    </row>
    <row r="157" spans="1:24" ht="14.25" customHeight="1">
      <c r="A157" s="22" t="s">
        <v>19</v>
      </c>
      <c r="B157" s="59" t="s">
        <v>649</v>
      </c>
      <c r="C157" s="58"/>
      <c r="D157" s="58"/>
      <c r="E157" s="22" t="s">
        <v>660</v>
      </c>
      <c r="F157" s="51" t="s">
        <v>1376</v>
      </c>
      <c r="K157" s="54"/>
      <c r="L157" s="51"/>
      <c r="M157" s="55"/>
      <c r="N157" s="22"/>
      <c r="O157" s="22" t="s">
        <v>667</v>
      </c>
    </row>
    <row r="158" spans="1:24" ht="14.25" customHeight="1">
      <c r="A158" s="48" t="s">
        <v>1181</v>
      </c>
      <c r="B158" s="56" t="s">
        <v>650</v>
      </c>
      <c r="C158" s="48"/>
      <c r="D158" s="48"/>
      <c r="E158" s="22" t="s">
        <v>217</v>
      </c>
      <c r="F158" s="22"/>
      <c r="J158" s="49" t="s">
        <v>2</v>
      </c>
      <c r="K158" s="54"/>
      <c r="L158" s="51"/>
      <c r="M158" s="55"/>
      <c r="N158" s="22"/>
      <c r="O158" s="22" t="s">
        <v>667</v>
      </c>
    </row>
    <row r="159" spans="1:24" ht="14.25" customHeight="1">
      <c r="A159" s="48" t="s">
        <v>1181</v>
      </c>
      <c r="B159" s="56" t="s">
        <v>651</v>
      </c>
      <c r="C159" s="48" t="str">
        <f t="shared" ref="C159:C164" si="12">RIGHT(B159,1)&amp;"."</f>
        <v>a.</v>
      </c>
      <c r="D159" s="22" t="s">
        <v>661</v>
      </c>
      <c r="E159" s="22" t="str">
        <f t="shared" ref="E159:E164" si="13">C159&amp;D159</f>
        <v xml:space="preserve">a.GIVE MORE FLUIDS </v>
      </c>
      <c r="F159" s="22"/>
      <c r="J159" s="49" t="s">
        <v>68</v>
      </c>
      <c r="K159" s="50" t="s">
        <v>69</v>
      </c>
      <c r="L159" s="51" t="str">
        <f t="shared" ref="L159:L164" si="14">IF(K159="yes",("Sorrry, question (2.13)"&amp;LEFT(E159,1)&amp;" is required"),"")</f>
        <v>Sorrry, question (2.13)a is required</v>
      </c>
      <c r="M159" s="55"/>
      <c r="N159" s="22"/>
      <c r="O159" s="22" t="s">
        <v>667</v>
      </c>
    </row>
    <row r="160" spans="1:24" ht="14.25" customHeight="1">
      <c r="A160" s="48" t="s">
        <v>1181</v>
      </c>
      <c r="B160" s="56" t="s">
        <v>652</v>
      </c>
      <c r="C160" s="48" t="str">
        <f t="shared" si="12"/>
        <v>b.</v>
      </c>
      <c r="D160" s="22" t="s">
        <v>662</v>
      </c>
      <c r="E160" s="22" t="str">
        <f t="shared" si="13"/>
        <v>b.CONTINUE OR INCREASE FEEDINGS AND/OR BREASTFEEDING</v>
      </c>
      <c r="F160" s="22"/>
      <c r="J160" s="49" t="s">
        <v>68</v>
      </c>
      <c r="K160" s="50" t="s">
        <v>69</v>
      </c>
      <c r="L160" s="51" t="str">
        <f t="shared" si="14"/>
        <v>Sorrry, question (2.13)b is required</v>
      </c>
      <c r="M160" s="55"/>
      <c r="N160" s="22"/>
      <c r="O160" s="22" t="s">
        <v>667</v>
      </c>
    </row>
    <row r="161" spans="1:24" ht="14.25" customHeight="1">
      <c r="A161" s="48" t="s">
        <v>1181</v>
      </c>
      <c r="B161" s="56" t="s">
        <v>653</v>
      </c>
      <c r="C161" s="48" t="str">
        <f t="shared" si="12"/>
        <v>c.</v>
      </c>
      <c r="D161" s="22" t="s">
        <v>663</v>
      </c>
      <c r="E161" s="22" t="str">
        <f t="shared" si="13"/>
        <v xml:space="preserve">c.TEPID (slightly warm) BATHS FOR FEVER </v>
      </c>
      <c r="F161" s="22"/>
      <c r="J161" s="49" t="s">
        <v>68</v>
      </c>
      <c r="K161" s="50" t="s">
        <v>69</v>
      </c>
      <c r="L161" s="51" t="str">
        <f t="shared" si="14"/>
        <v>Sorrry, question (2.13)c is required</v>
      </c>
      <c r="M161" s="55"/>
      <c r="N161" s="22"/>
      <c r="O161" s="22" t="s">
        <v>667</v>
      </c>
    </row>
    <row r="162" spans="1:24" ht="14.25" customHeight="1">
      <c r="A162" s="48" t="s">
        <v>1181</v>
      </c>
      <c r="B162" s="56" t="s">
        <v>654</v>
      </c>
      <c r="C162" s="48" t="str">
        <f t="shared" si="12"/>
        <v>d.</v>
      </c>
      <c r="D162" s="22" t="s">
        <v>664</v>
      </c>
      <c r="E162" s="22" t="str">
        <f t="shared" si="13"/>
        <v xml:space="preserve">d.KEEP THE CHILD WARM </v>
      </c>
      <c r="F162" s="22"/>
      <c r="J162" s="49" t="s">
        <v>68</v>
      </c>
      <c r="K162" s="50" t="s">
        <v>69</v>
      </c>
      <c r="L162" s="51" t="str">
        <f t="shared" si="14"/>
        <v>Sorrry, question (2.13)d is required</v>
      </c>
      <c r="M162" s="55"/>
      <c r="N162" s="22"/>
      <c r="O162" s="22" t="s">
        <v>667</v>
      </c>
    </row>
    <row r="163" spans="1:24" ht="14.25" customHeight="1">
      <c r="A163" s="48" t="s">
        <v>1181</v>
      </c>
      <c r="B163" s="56" t="s">
        <v>655</v>
      </c>
      <c r="C163" s="48" t="str">
        <f t="shared" si="12"/>
        <v>e.</v>
      </c>
      <c r="D163" s="22" t="s">
        <v>665</v>
      </c>
      <c r="E163" s="22" t="str">
        <f t="shared" si="13"/>
        <v>e.AVOID GIVING MEDICATIONS OTHER THAN  THOSE PRESCRIBED TODAY</v>
      </c>
      <c r="F163" s="22"/>
      <c r="J163" s="49" t="s">
        <v>68</v>
      </c>
      <c r="K163" s="50" t="s">
        <v>69</v>
      </c>
      <c r="L163" s="51" t="str">
        <f t="shared" si="14"/>
        <v>Sorrry, question (2.13)e is required</v>
      </c>
      <c r="M163" s="55"/>
      <c r="N163" s="22"/>
      <c r="O163" s="22" t="s">
        <v>667</v>
      </c>
    </row>
    <row r="164" spans="1:24" ht="14.25" customHeight="1">
      <c r="A164" s="48" t="s">
        <v>1181</v>
      </c>
      <c r="B164" s="56" t="s">
        <v>656</v>
      </c>
      <c r="C164" s="48" t="str">
        <f t="shared" si="12"/>
        <v>f.</v>
      </c>
      <c r="D164" s="22" t="s">
        <v>29</v>
      </c>
      <c r="E164" s="22" t="str">
        <f t="shared" si="13"/>
        <v>f.OTHER, SPECIFY:</v>
      </c>
      <c r="F164" s="22"/>
      <c r="J164" s="49" t="s">
        <v>68</v>
      </c>
      <c r="K164" s="50" t="s">
        <v>69</v>
      </c>
      <c r="L164" s="51" t="str">
        <f t="shared" si="14"/>
        <v>Sorrry, question (2.13)f is required</v>
      </c>
      <c r="M164" s="55"/>
      <c r="N164" s="22"/>
      <c r="O164" s="22" t="s">
        <v>667</v>
      </c>
    </row>
    <row r="165" spans="1:24" ht="14.25" customHeight="1">
      <c r="A165" s="48" t="s">
        <v>18</v>
      </c>
      <c r="B165" s="56" t="s">
        <v>657</v>
      </c>
      <c r="C165" s="48"/>
      <c r="D165" s="48"/>
      <c r="E165" s="22" t="s">
        <v>525</v>
      </c>
      <c r="F165" s="22" t="s">
        <v>525</v>
      </c>
      <c r="J165" s="49" t="s">
        <v>124</v>
      </c>
      <c r="K165" s="50" t="s">
        <v>69</v>
      </c>
      <c r="L165" s="51" t="str">
        <f>IF(K165="yes",("Sorrry, question "&amp;LEFT(E165,7)&amp;" is required"),"")</f>
        <v>Sorrry, question Specify is required</v>
      </c>
      <c r="M165" s="55"/>
      <c r="N165" s="22"/>
      <c r="O165" s="22" t="s">
        <v>668</v>
      </c>
    </row>
    <row r="166" spans="1:24" ht="14.25" customHeight="1">
      <c r="A166" s="48" t="s">
        <v>24</v>
      </c>
      <c r="B166" s="56" t="s">
        <v>658</v>
      </c>
      <c r="C166" s="48"/>
      <c r="D166" s="48"/>
      <c r="E166" s="22" t="s">
        <v>666</v>
      </c>
      <c r="F166" s="22"/>
      <c r="J166" s="49" t="s">
        <v>1177</v>
      </c>
      <c r="K166" s="50" t="s">
        <v>69</v>
      </c>
      <c r="L166" s="51" t="str">
        <f>IF(K166="yes",("Sorrry, question "&amp;LEFT(E166,7)&amp;" is required"),"")</f>
        <v>Sorrry, question (2.14)  is required</v>
      </c>
      <c r="M166" s="55"/>
      <c r="N166" s="22"/>
    </row>
    <row r="167" spans="1:24" ht="14.25" customHeight="1">
      <c r="A167" s="11" t="s">
        <v>17</v>
      </c>
      <c r="X167" s="11" t="s">
        <v>133</v>
      </c>
    </row>
    <row r="168" spans="1:24" ht="14.25" customHeight="1">
      <c r="A168" s="11" t="s">
        <v>67</v>
      </c>
      <c r="B168" s="47" t="s">
        <v>669</v>
      </c>
      <c r="J168" s="49" t="s">
        <v>15</v>
      </c>
      <c r="O168" s="22" t="s">
        <v>670</v>
      </c>
      <c r="X168" s="11" t="s">
        <v>133</v>
      </c>
    </row>
    <row r="169" spans="1:24" ht="14.25" customHeight="1">
      <c r="A169" s="22" t="s">
        <v>19</v>
      </c>
      <c r="B169" s="59" t="s">
        <v>671</v>
      </c>
      <c r="C169" s="58"/>
      <c r="D169" s="58"/>
      <c r="E169" s="22" t="s">
        <v>684</v>
      </c>
      <c r="F169" s="51" t="s">
        <v>1375</v>
      </c>
      <c r="K169" s="54"/>
      <c r="L169" s="51"/>
      <c r="M169" s="55"/>
      <c r="N169" s="22"/>
    </row>
    <row r="170" spans="1:24" ht="14.25" customHeight="1">
      <c r="A170" s="48" t="s">
        <v>1181</v>
      </c>
      <c r="B170" s="56" t="s">
        <v>672</v>
      </c>
      <c r="C170" s="48"/>
      <c r="D170" s="48"/>
      <c r="E170" s="22" t="s">
        <v>593</v>
      </c>
      <c r="F170" s="22"/>
      <c r="J170" s="49" t="s">
        <v>2</v>
      </c>
      <c r="K170" s="54"/>
      <c r="L170" s="51"/>
      <c r="M170" s="55"/>
      <c r="N170" s="22"/>
    </row>
    <row r="171" spans="1:24" ht="14.25" customHeight="1">
      <c r="A171" s="48" t="s">
        <v>1181</v>
      </c>
      <c r="B171" s="56" t="s">
        <v>673</v>
      </c>
      <c r="C171" s="48" t="str">
        <f t="shared" ref="C171:C180" si="15">RIGHT(B171,1)&amp;"."</f>
        <v>a.</v>
      </c>
      <c r="D171" s="22" t="s">
        <v>685</v>
      </c>
      <c r="E171" s="22" t="str">
        <f t="shared" ref="E171:E180" si="16">C171&amp;D171</f>
        <v>a.FEVER DOES NOT GO AWAY AFTER CERTAIN TIME</v>
      </c>
      <c r="F171" s="22"/>
      <c r="J171" s="49" t="s">
        <v>68</v>
      </c>
      <c r="K171" s="50" t="s">
        <v>69</v>
      </c>
      <c r="L171" s="51" t="str">
        <f t="shared" ref="L171:L180" si="17">IF(K171="yes",("Sorrry, question (2.15)"&amp;LEFT(E171,1)&amp;" is required"),"")</f>
        <v>Sorrry, question (2.15)a is required</v>
      </c>
      <c r="M171" s="55"/>
      <c r="N171" s="22"/>
    </row>
    <row r="172" spans="1:24" ht="14.25" customHeight="1">
      <c r="A172" s="48" t="s">
        <v>1181</v>
      </c>
      <c r="B172" s="56" t="s">
        <v>674</v>
      </c>
      <c r="C172" s="48" t="str">
        <f t="shared" si="15"/>
        <v>b.</v>
      </c>
      <c r="D172" s="22" t="s">
        <v>686</v>
      </c>
      <c r="E172" s="22" t="str">
        <f t="shared" si="16"/>
        <v xml:space="preserve">b.FEVER DEVELOPS </v>
      </c>
      <c r="F172" s="22"/>
      <c r="J172" s="49" t="s">
        <v>68</v>
      </c>
      <c r="K172" s="50" t="s">
        <v>69</v>
      </c>
      <c r="L172" s="51" t="str">
        <f t="shared" si="17"/>
        <v>Sorrry, question (2.15)b is required</v>
      </c>
      <c r="M172" s="55"/>
      <c r="N172" s="22"/>
    </row>
    <row r="173" spans="1:24" ht="14.25" customHeight="1">
      <c r="A173" s="48" t="s">
        <v>1181</v>
      </c>
      <c r="B173" s="56" t="s">
        <v>675</v>
      </c>
      <c r="C173" s="48" t="str">
        <f t="shared" si="15"/>
        <v>c.</v>
      </c>
      <c r="D173" s="22" t="s">
        <v>687</v>
      </c>
      <c r="E173" s="22" t="str">
        <f t="shared" si="16"/>
        <v>c.CHILD IS UNABLE TO DRINK OR IS DRINKING POORLY</v>
      </c>
      <c r="F173" s="22"/>
      <c r="J173" s="49" t="s">
        <v>68</v>
      </c>
      <c r="K173" s="50" t="s">
        <v>69</v>
      </c>
      <c r="L173" s="51" t="str">
        <f t="shared" si="17"/>
        <v>Sorrry, question (2.15)c is required</v>
      </c>
      <c r="M173" s="55"/>
      <c r="N173" s="22"/>
    </row>
    <row r="174" spans="1:24" ht="14.25" customHeight="1">
      <c r="A174" s="48" t="s">
        <v>1181</v>
      </c>
      <c r="B174" s="56" t="s">
        <v>676</v>
      </c>
      <c r="C174" s="48" t="str">
        <f t="shared" si="15"/>
        <v>d.</v>
      </c>
      <c r="D174" s="22" t="s">
        <v>688</v>
      </c>
      <c r="E174" s="22" t="str">
        <f t="shared" si="16"/>
        <v>d.CHANGE IN CONSCIOUSNESS</v>
      </c>
      <c r="F174" s="22"/>
      <c r="J174" s="49" t="s">
        <v>68</v>
      </c>
      <c r="K174" s="50" t="s">
        <v>69</v>
      </c>
      <c r="L174" s="51" t="str">
        <f t="shared" si="17"/>
        <v>Sorrry, question (2.15)d is required</v>
      </c>
      <c r="M174" s="55"/>
      <c r="N174" s="22"/>
    </row>
    <row r="175" spans="1:24" ht="14.25" customHeight="1">
      <c r="A175" s="48" t="s">
        <v>1181</v>
      </c>
      <c r="B175" s="56" t="s">
        <v>677</v>
      </c>
      <c r="C175" s="48" t="str">
        <f t="shared" si="15"/>
        <v>e.</v>
      </c>
      <c r="D175" s="22" t="s">
        <v>689</v>
      </c>
      <c r="E175" s="22" t="str">
        <f t="shared" si="16"/>
        <v xml:space="preserve">e.DIARRHEA PERSISTS </v>
      </c>
      <c r="F175" s="22"/>
      <c r="J175" s="49" t="s">
        <v>68</v>
      </c>
      <c r="K175" s="50" t="s">
        <v>69</v>
      </c>
      <c r="L175" s="51" t="str">
        <f t="shared" si="17"/>
        <v>Sorrry, question (2.15)e is required</v>
      </c>
      <c r="M175" s="55"/>
      <c r="N175" s="22"/>
    </row>
    <row r="176" spans="1:24" ht="14.25" customHeight="1">
      <c r="A176" s="48" t="s">
        <v>1181</v>
      </c>
      <c r="B176" s="56" t="s">
        <v>678</v>
      </c>
      <c r="C176" s="48" t="str">
        <f t="shared" si="15"/>
        <v>f.</v>
      </c>
      <c r="D176" s="22" t="s">
        <v>690</v>
      </c>
      <c r="E176" s="22" t="str">
        <f t="shared" si="16"/>
        <v xml:space="preserve">f.BLOOD APPEARS IN THE STOOL </v>
      </c>
      <c r="F176" s="22"/>
      <c r="J176" s="49" t="s">
        <v>68</v>
      </c>
      <c r="K176" s="50" t="s">
        <v>69</v>
      </c>
      <c r="L176" s="51" t="str">
        <f t="shared" si="17"/>
        <v>Sorrry, question (2.15)f is required</v>
      </c>
      <c r="M176" s="55"/>
      <c r="N176" s="22"/>
    </row>
    <row r="177" spans="1:24" ht="14.25" customHeight="1">
      <c r="A177" s="48" t="s">
        <v>1181</v>
      </c>
      <c r="B177" s="56" t="s">
        <v>679</v>
      </c>
      <c r="C177" s="48" t="str">
        <f t="shared" si="15"/>
        <v>g.</v>
      </c>
      <c r="D177" s="22" t="s">
        <v>691</v>
      </c>
      <c r="E177" s="22" t="str">
        <f t="shared" si="16"/>
        <v>g.CHILD DEVELOPS RAPID OR DIFFICULT BREATHING</v>
      </c>
      <c r="F177" s="22"/>
      <c r="J177" s="49" t="s">
        <v>68</v>
      </c>
      <c r="K177" s="50" t="s">
        <v>69</v>
      </c>
      <c r="L177" s="51" t="str">
        <f t="shared" si="17"/>
        <v>Sorrry, question (2.15)g is required</v>
      </c>
      <c r="M177" s="55"/>
      <c r="N177" s="22"/>
    </row>
    <row r="178" spans="1:24" ht="14.25" customHeight="1">
      <c r="A178" s="48" t="s">
        <v>1181</v>
      </c>
      <c r="B178" s="56" t="s">
        <v>680</v>
      </c>
      <c r="C178" s="48" t="str">
        <f t="shared" si="15"/>
        <v>h.</v>
      </c>
      <c r="D178" s="22" t="s">
        <v>692</v>
      </c>
      <c r="E178" s="22" t="str">
        <f t="shared" si="16"/>
        <v>h.CHILD BECOMES SICKER FOR ANY REASON</v>
      </c>
      <c r="F178" s="22"/>
      <c r="J178" s="49" t="s">
        <v>68</v>
      </c>
      <c r="K178" s="50" t="s">
        <v>69</v>
      </c>
      <c r="L178" s="51" t="str">
        <f t="shared" si="17"/>
        <v>Sorrry, question (2.15)h is required</v>
      </c>
      <c r="M178" s="55"/>
      <c r="N178" s="22"/>
    </row>
    <row r="179" spans="1:24" ht="14.25" customHeight="1">
      <c r="A179" s="48" t="s">
        <v>1181</v>
      </c>
      <c r="B179" s="56" t="s">
        <v>681</v>
      </c>
      <c r="C179" s="48" t="str">
        <f t="shared" si="15"/>
        <v>i.</v>
      </c>
      <c r="D179" s="22" t="s">
        <v>693</v>
      </c>
      <c r="E179" s="22" t="str">
        <f t="shared" si="16"/>
        <v>i.NEW SYMPTOMS DEVELOP</v>
      </c>
      <c r="F179" s="22"/>
      <c r="J179" s="49" t="s">
        <v>68</v>
      </c>
      <c r="K179" s="50" t="s">
        <v>69</v>
      </c>
      <c r="L179" s="51" t="str">
        <f t="shared" si="17"/>
        <v>Sorrry, question (2.15)i is required</v>
      </c>
      <c r="M179" s="55"/>
      <c r="N179" s="22"/>
    </row>
    <row r="180" spans="1:24" ht="14.25" customHeight="1">
      <c r="A180" s="48" t="s">
        <v>1181</v>
      </c>
      <c r="B180" s="56" t="s">
        <v>682</v>
      </c>
      <c r="C180" s="48" t="str">
        <f t="shared" si="15"/>
        <v>j.</v>
      </c>
      <c r="D180" s="22" t="s">
        <v>29</v>
      </c>
      <c r="E180" s="22" t="str">
        <f t="shared" si="16"/>
        <v>j.OTHER, SPECIFY:</v>
      </c>
      <c r="F180" s="22"/>
      <c r="J180" s="49" t="s">
        <v>68</v>
      </c>
      <c r="K180" s="50" t="s">
        <v>69</v>
      </c>
      <c r="L180" s="51" t="str">
        <f t="shared" si="17"/>
        <v>Sorrry, question (2.15)j is required</v>
      </c>
      <c r="M180" s="55"/>
      <c r="N180" s="22"/>
    </row>
    <row r="181" spans="1:24" ht="14.25" customHeight="1">
      <c r="A181" s="48" t="s">
        <v>18</v>
      </c>
      <c r="B181" s="56" t="s">
        <v>683</v>
      </c>
      <c r="C181" s="48"/>
      <c r="D181" s="48"/>
      <c r="E181" s="22" t="s">
        <v>525</v>
      </c>
      <c r="F181" s="22" t="s">
        <v>525</v>
      </c>
      <c r="J181" s="49" t="s">
        <v>124</v>
      </c>
      <c r="K181" s="50" t="s">
        <v>69</v>
      </c>
      <c r="L181" s="51" t="str">
        <f>IF(K181="yes",("Sorrry, question "&amp;LEFT(E181,7)&amp;" is required"),"")</f>
        <v>Sorrry, question Specify is required</v>
      </c>
      <c r="M181" s="55"/>
      <c r="N181" s="22"/>
      <c r="O181" s="22" t="s">
        <v>694</v>
      </c>
    </row>
    <row r="182" spans="1:24" ht="14.25" customHeight="1">
      <c r="A182" s="11" t="s">
        <v>17</v>
      </c>
      <c r="X182" s="11" t="s">
        <v>133</v>
      </c>
    </row>
    <row r="183" spans="1:24" ht="14.25" customHeight="1">
      <c r="A183" s="11" t="s">
        <v>67</v>
      </c>
      <c r="B183" s="47" t="s">
        <v>695</v>
      </c>
      <c r="J183" s="49" t="s">
        <v>15</v>
      </c>
      <c r="O183" s="22" t="s">
        <v>647</v>
      </c>
      <c r="X183" s="11" t="s">
        <v>133</v>
      </c>
    </row>
    <row r="184" spans="1:24" ht="14.25" customHeight="1">
      <c r="A184" s="48" t="s">
        <v>696</v>
      </c>
      <c r="B184" s="56" t="s">
        <v>697</v>
      </c>
      <c r="E184" s="22" t="s">
        <v>703</v>
      </c>
      <c r="F184" s="22"/>
      <c r="J184" s="49" t="s">
        <v>207</v>
      </c>
      <c r="K184" s="50" t="s">
        <v>69</v>
      </c>
      <c r="L184" s="51" t="str">
        <f>IF(K184="yes",("Sorrry, question "&amp;LEFT(E184,7)&amp;" is required"),"")</f>
        <v>Sorrry, question (2.16)  is required</v>
      </c>
      <c r="M184" s="55"/>
      <c r="N184" s="22"/>
    </row>
    <row r="185" spans="1:24" ht="14.25" customHeight="1">
      <c r="A185" s="48" t="s">
        <v>16</v>
      </c>
      <c r="B185" s="56" t="s">
        <v>698</v>
      </c>
      <c r="E185" s="22" t="s">
        <v>704</v>
      </c>
      <c r="F185" s="22" t="s">
        <v>705</v>
      </c>
      <c r="J185" s="49" t="s">
        <v>215</v>
      </c>
      <c r="K185" s="50" t="s">
        <v>69</v>
      </c>
      <c r="L185" s="51" t="str">
        <f>IF(K185="yes",("Sorrry, question "&amp;LEFT(E185,7)&amp;" is required"),"")</f>
        <v>Sorrry, question (2.17)  is required</v>
      </c>
      <c r="M185" s="55" t="s">
        <v>713</v>
      </c>
      <c r="N185" s="22" t="s">
        <v>714</v>
      </c>
      <c r="O185" s="22" t="s">
        <v>711</v>
      </c>
    </row>
    <row r="186" spans="1:24" ht="14.25" customHeight="1">
      <c r="A186" s="48" t="s">
        <v>24</v>
      </c>
      <c r="B186" s="56" t="s">
        <v>699</v>
      </c>
      <c r="E186" s="22" t="s">
        <v>706</v>
      </c>
      <c r="F186" s="22"/>
      <c r="J186" s="49" t="s">
        <v>1177</v>
      </c>
      <c r="K186" s="50" t="s">
        <v>69</v>
      </c>
      <c r="L186" s="51" t="str">
        <f>IF(K186="yes",("Sorrry, question "&amp;LEFT(E186,7)&amp;" is required"),"")</f>
        <v>Sorrry, question (2.20)  is required</v>
      </c>
      <c r="M186" s="55"/>
      <c r="N186" s="22"/>
      <c r="O186" s="22" t="s">
        <v>711</v>
      </c>
    </row>
    <row r="187" spans="1:24" ht="14.25" customHeight="1">
      <c r="A187" s="48" t="s">
        <v>16</v>
      </c>
      <c r="B187" s="56" t="s">
        <v>700</v>
      </c>
      <c r="E187" s="22" t="s">
        <v>707</v>
      </c>
      <c r="F187" s="22" t="s">
        <v>1377</v>
      </c>
      <c r="J187" s="49" t="s">
        <v>215</v>
      </c>
      <c r="K187" s="50" t="s">
        <v>69</v>
      </c>
      <c r="L187" s="51" t="str">
        <f>IF(K187="yes",("Sorrry, question "&amp;LEFT(E187,10)&amp;" is required"),"")</f>
        <v>Sorrry, question (2.20.1_N) is required</v>
      </c>
      <c r="M187" s="55" t="s">
        <v>275</v>
      </c>
      <c r="N187" s="22" t="s">
        <v>715</v>
      </c>
      <c r="O187" s="22" t="s">
        <v>712</v>
      </c>
    </row>
    <row r="188" spans="1:24" ht="14.25" customHeight="1">
      <c r="A188" s="48" t="s">
        <v>16</v>
      </c>
      <c r="B188" s="56" t="s">
        <v>701</v>
      </c>
      <c r="E188" s="22" t="s">
        <v>708</v>
      </c>
      <c r="F188" s="22" t="s">
        <v>1377</v>
      </c>
      <c r="J188" s="49" t="s">
        <v>215</v>
      </c>
      <c r="K188" s="50" t="s">
        <v>69</v>
      </c>
      <c r="L188" s="51" t="str">
        <f>IF(K188="yes",("Sorrry, question "&amp;LEFT(E188,10)&amp;" is required"),"")</f>
        <v>Sorrry, question (2.20.2_N) is required</v>
      </c>
      <c r="M188" s="55" t="s">
        <v>1346</v>
      </c>
      <c r="N188" s="22" t="s">
        <v>1369</v>
      </c>
      <c r="O188" s="22" t="s">
        <v>712</v>
      </c>
    </row>
    <row r="189" spans="1:24" ht="14.25" customHeight="1">
      <c r="A189" s="48" t="s">
        <v>16</v>
      </c>
      <c r="B189" s="56" t="s">
        <v>702</v>
      </c>
      <c r="E189" s="22" t="s">
        <v>709</v>
      </c>
      <c r="F189" s="22" t="s">
        <v>710</v>
      </c>
      <c r="J189" s="49" t="s">
        <v>215</v>
      </c>
      <c r="K189" s="50" t="s">
        <v>69</v>
      </c>
      <c r="L189" s="51" t="str">
        <f>IF(K189="yes",("Sorrry, question "&amp;LEFT(E189,7)&amp;" is required"),"")</f>
        <v>Sorrry, question (2.21)  is required</v>
      </c>
      <c r="M189" s="55" t="s">
        <v>716</v>
      </c>
      <c r="N189" s="22" t="s">
        <v>717</v>
      </c>
      <c r="O189" s="22" t="s">
        <v>711</v>
      </c>
    </row>
    <row r="190" spans="1:24" ht="14.25" customHeight="1">
      <c r="A190" s="11" t="s">
        <v>17</v>
      </c>
      <c r="X190" s="11" t="s">
        <v>133</v>
      </c>
    </row>
    <row r="191" spans="1:24" ht="14.25" customHeight="1">
      <c r="A191" s="11" t="s">
        <v>67</v>
      </c>
      <c r="B191" s="47" t="s">
        <v>718</v>
      </c>
      <c r="J191" s="49" t="s">
        <v>15</v>
      </c>
      <c r="O191" s="22" t="s">
        <v>647</v>
      </c>
      <c r="X191" s="11" t="s">
        <v>133</v>
      </c>
    </row>
    <row r="192" spans="1:24" ht="14.25" customHeight="1">
      <c r="A192" s="48" t="s">
        <v>16</v>
      </c>
      <c r="B192" s="56" t="s">
        <v>719</v>
      </c>
      <c r="E192" s="22" t="s">
        <v>720</v>
      </c>
      <c r="F192" s="22" t="s">
        <v>721</v>
      </c>
      <c r="J192" s="49" t="s">
        <v>215</v>
      </c>
      <c r="K192" s="50" t="s">
        <v>69</v>
      </c>
      <c r="L192" s="51" t="str">
        <f>IF(K192="yes",("Sorrry, question "&amp;LEFT(E192,7)&amp;" is required"),"")</f>
        <v>Sorrry, question (2.22)  is required</v>
      </c>
      <c r="M192" s="55" t="s">
        <v>725</v>
      </c>
      <c r="N192" s="22" t="s">
        <v>726</v>
      </c>
      <c r="O192" s="22" t="s">
        <v>711</v>
      </c>
    </row>
    <row r="193" spans="1:24" ht="14.25" customHeight="1">
      <c r="A193" s="48" t="s">
        <v>24</v>
      </c>
      <c r="B193" s="56" t="s">
        <v>404</v>
      </c>
      <c r="E193" s="22" t="s">
        <v>722</v>
      </c>
      <c r="F193" s="22"/>
      <c r="J193" s="49" t="s">
        <v>1177</v>
      </c>
      <c r="K193" s="50" t="s">
        <v>69</v>
      </c>
      <c r="L193" s="51" t="str">
        <f>IF(K193="yes",("Sorrry, question "&amp;LEFT(E193,7)&amp;" is required"),"")</f>
        <v>Sorrry, question (2.23)  is required</v>
      </c>
      <c r="M193" s="55"/>
      <c r="N193" s="22"/>
      <c r="O193" s="22" t="s">
        <v>711</v>
      </c>
    </row>
    <row r="194" spans="1:24" ht="14.25" customHeight="1">
      <c r="A194" s="48" t="s">
        <v>24</v>
      </c>
      <c r="B194" s="56" t="s">
        <v>405</v>
      </c>
      <c r="E194" s="22" t="s">
        <v>723</v>
      </c>
      <c r="F194" s="22"/>
      <c r="J194" s="49" t="s">
        <v>1177</v>
      </c>
      <c r="K194" s="50" t="s">
        <v>69</v>
      </c>
      <c r="L194" s="51" t="str">
        <f>IF(K194="yes",("Sorrry, question "&amp;LEFT(E194,7)&amp;" is required"),"")</f>
        <v>Sorrry, question (2.24)  is required</v>
      </c>
      <c r="M194" s="55"/>
      <c r="N194" s="22"/>
      <c r="O194" s="22" t="s">
        <v>711</v>
      </c>
    </row>
    <row r="195" spans="1:24" ht="14.25" customHeight="1">
      <c r="A195" s="48" t="s">
        <v>24</v>
      </c>
      <c r="B195" s="56" t="s">
        <v>406</v>
      </c>
      <c r="E195" s="22" t="s">
        <v>724</v>
      </c>
      <c r="F195" s="22"/>
      <c r="J195" s="49" t="s">
        <v>1177</v>
      </c>
      <c r="K195" s="50" t="s">
        <v>69</v>
      </c>
      <c r="L195" s="51" t="str">
        <f>IF(K195="yes",("Sorrry, question "&amp;LEFT(E195,7)&amp;" is required"),"")</f>
        <v>Sorrry, question (2.25)  is required</v>
      </c>
      <c r="M195" s="55"/>
      <c r="N195" s="22"/>
    </row>
    <row r="196" spans="1:24" ht="14.25" customHeight="1">
      <c r="A196" s="11" t="s">
        <v>17</v>
      </c>
      <c r="X196" s="11" t="s">
        <v>133</v>
      </c>
    </row>
    <row r="197" spans="1:24" ht="14.25" customHeight="1">
      <c r="A197" s="11" t="s">
        <v>67</v>
      </c>
      <c r="B197" s="47" t="s">
        <v>727</v>
      </c>
      <c r="J197" s="49" t="s">
        <v>15</v>
      </c>
      <c r="X197" s="11" t="s">
        <v>133</v>
      </c>
    </row>
    <row r="198" spans="1:24" ht="14.25" customHeight="1">
      <c r="A198" s="48" t="s">
        <v>24</v>
      </c>
      <c r="B198" s="56" t="s">
        <v>407</v>
      </c>
      <c r="C198" s="48"/>
      <c r="D198" s="48"/>
      <c r="E198" s="22" t="s">
        <v>751</v>
      </c>
      <c r="F198" s="22"/>
      <c r="J198" s="49" t="s">
        <v>1177</v>
      </c>
      <c r="K198" s="50" t="s">
        <v>69</v>
      </c>
      <c r="L198" s="51" t="str">
        <f>IF(K198="yes",("Sorrry, question "&amp;LEFT(E198,7)&amp;" is required"),"")</f>
        <v>Sorrry, question (2.26)  is required</v>
      </c>
      <c r="M198" s="55"/>
      <c r="N198" s="22"/>
    </row>
    <row r="199" spans="1:24" ht="14.25" customHeight="1">
      <c r="A199" s="22" t="s">
        <v>19</v>
      </c>
      <c r="B199" s="59" t="s">
        <v>728</v>
      </c>
      <c r="C199" s="58"/>
      <c r="D199" s="58"/>
      <c r="E199" s="22" t="s">
        <v>752</v>
      </c>
      <c r="F199" s="22" t="s">
        <v>1378</v>
      </c>
      <c r="K199" s="54"/>
      <c r="L199" s="51"/>
      <c r="M199" s="55"/>
      <c r="N199" s="22"/>
      <c r="O199" s="22" t="s">
        <v>773</v>
      </c>
    </row>
    <row r="200" spans="1:24" ht="14.25" customHeight="1">
      <c r="A200" s="48" t="s">
        <v>729</v>
      </c>
      <c r="B200" s="56" t="s">
        <v>730</v>
      </c>
      <c r="C200" s="48"/>
      <c r="D200" s="48"/>
      <c r="E200" s="22" t="s">
        <v>217</v>
      </c>
      <c r="F200" s="22"/>
      <c r="J200" s="49" t="s">
        <v>2</v>
      </c>
      <c r="K200" s="54"/>
      <c r="L200" s="51"/>
      <c r="M200" s="55"/>
      <c r="N200" s="22"/>
      <c r="O200" s="22" t="s">
        <v>773</v>
      </c>
    </row>
    <row r="201" spans="1:24" ht="14.25" customHeight="1">
      <c r="A201" s="48" t="s">
        <v>729</v>
      </c>
      <c r="B201" s="53" t="s">
        <v>731</v>
      </c>
      <c r="C201" s="22" t="str">
        <f>RIGHT(B201,1)&amp;"."</f>
        <v>a.</v>
      </c>
      <c r="D201" s="22" t="s">
        <v>753</v>
      </c>
      <c r="E201" s="22" t="str">
        <f>C201&amp;D201</f>
        <v>a.BCG</v>
      </c>
      <c r="F201" s="22"/>
      <c r="J201" s="49" t="s">
        <v>68</v>
      </c>
      <c r="K201" s="50" t="s">
        <v>69</v>
      </c>
      <c r="L201" s="51" t="str">
        <f t="shared" ref="L201:L220" si="18">IF(K201="yes",("Sorrry, question (2.27)"&amp;LEFT(E201,1)&amp;" is required"),"")</f>
        <v>Sorrry, question (2.27)a is required</v>
      </c>
      <c r="M201" s="55"/>
      <c r="N201" s="22"/>
      <c r="O201" s="22" t="s">
        <v>773</v>
      </c>
    </row>
    <row r="202" spans="1:24" ht="14.25" customHeight="1">
      <c r="A202" s="48" t="s">
        <v>729</v>
      </c>
      <c r="B202" s="53" t="s">
        <v>732</v>
      </c>
      <c r="C202" s="22" t="str">
        <f t="shared" ref="C202:C220" si="19">RIGHT(B202,1)&amp;"."</f>
        <v>b.</v>
      </c>
      <c r="D202" s="22" t="s">
        <v>754</v>
      </c>
      <c r="E202" s="22" t="str">
        <f t="shared" ref="E202:E220" si="20">C202&amp;D202</f>
        <v>b.Pentavalent DTP/Hep B/Hib 1</v>
      </c>
      <c r="F202" s="22"/>
      <c r="J202" s="49" t="s">
        <v>68</v>
      </c>
      <c r="K202" s="50" t="s">
        <v>69</v>
      </c>
      <c r="L202" s="51" t="str">
        <f t="shared" si="18"/>
        <v>Sorrry, question (2.27)b is required</v>
      </c>
      <c r="M202" s="55"/>
      <c r="N202" s="22"/>
      <c r="O202" s="22" t="s">
        <v>773</v>
      </c>
    </row>
    <row r="203" spans="1:24" ht="14.25" customHeight="1">
      <c r="A203" s="48" t="s">
        <v>729</v>
      </c>
      <c r="B203" s="53" t="s">
        <v>733</v>
      </c>
      <c r="C203" s="22" t="str">
        <f t="shared" si="19"/>
        <v>c.</v>
      </c>
      <c r="D203" s="22" t="s">
        <v>755</v>
      </c>
      <c r="E203" s="22" t="str">
        <f t="shared" si="20"/>
        <v>c.Pentavalent DTP/Hep B/Hib 2</v>
      </c>
      <c r="F203" s="22"/>
      <c r="J203" s="49" t="s">
        <v>68</v>
      </c>
      <c r="K203" s="50" t="s">
        <v>69</v>
      </c>
      <c r="L203" s="51" t="str">
        <f t="shared" si="18"/>
        <v>Sorrry, question (2.27)c is required</v>
      </c>
      <c r="M203" s="55"/>
      <c r="N203" s="22"/>
      <c r="O203" s="22" t="s">
        <v>773</v>
      </c>
    </row>
    <row r="204" spans="1:24" ht="14.25" customHeight="1">
      <c r="A204" s="48" t="s">
        <v>729</v>
      </c>
      <c r="B204" s="53" t="s">
        <v>734</v>
      </c>
      <c r="C204" s="22" t="str">
        <f t="shared" si="19"/>
        <v>d.</v>
      </c>
      <c r="D204" s="22" t="s">
        <v>756</v>
      </c>
      <c r="E204" s="22" t="str">
        <f t="shared" si="20"/>
        <v>d.Pentavalent DTP/Hep B/Hib 3</v>
      </c>
      <c r="F204" s="22"/>
      <c r="J204" s="49" t="s">
        <v>68</v>
      </c>
      <c r="K204" s="50" t="s">
        <v>69</v>
      </c>
      <c r="L204" s="51" t="str">
        <f t="shared" si="18"/>
        <v>Sorrry, question (2.27)d is required</v>
      </c>
      <c r="M204" s="55"/>
      <c r="N204" s="22"/>
      <c r="O204" s="22" t="s">
        <v>773</v>
      </c>
    </row>
    <row r="205" spans="1:24" ht="14.25" customHeight="1">
      <c r="A205" s="48" t="s">
        <v>729</v>
      </c>
      <c r="B205" s="53" t="s">
        <v>735</v>
      </c>
      <c r="C205" s="22" t="str">
        <f t="shared" si="19"/>
        <v>e.</v>
      </c>
      <c r="D205" s="22" t="s">
        <v>757</v>
      </c>
      <c r="E205" s="22" t="str">
        <f t="shared" si="20"/>
        <v>e.Pentavalent DTP/Hep B/Hib 4</v>
      </c>
      <c r="F205" s="22"/>
      <c r="J205" s="49" t="s">
        <v>68</v>
      </c>
      <c r="K205" s="50" t="s">
        <v>69</v>
      </c>
      <c r="L205" s="51" t="str">
        <f t="shared" si="18"/>
        <v>Sorrry, question (2.27)e is required</v>
      </c>
      <c r="M205" s="55"/>
      <c r="N205" s="22"/>
      <c r="O205" s="22" t="s">
        <v>773</v>
      </c>
    </row>
    <row r="206" spans="1:24" ht="14.25" customHeight="1">
      <c r="A206" s="48" t="s">
        <v>729</v>
      </c>
      <c r="B206" s="53" t="s">
        <v>736</v>
      </c>
      <c r="C206" s="22" t="str">
        <f t="shared" si="19"/>
        <v>f.</v>
      </c>
      <c r="D206" s="22" t="s">
        <v>758</v>
      </c>
      <c r="E206" s="22" t="str">
        <f t="shared" si="20"/>
        <v>f.Rotavirus</v>
      </c>
      <c r="F206" s="22"/>
      <c r="J206" s="49" t="s">
        <v>68</v>
      </c>
      <c r="K206" s="50" t="s">
        <v>69</v>
      </c>
      <c r="L206" s="51" t="str">
        <f t="shared" si="18"/>
        <v>Sorrry, question (2.27)f is required</v>
      </c>
      <c r="M206" s="55"/>
      <c r="N206" s="22"/>
      <c r="O206" s="22" t="s">
        <v>773</v>
      </c>
    </row>
    <row r="207" spans="1:24" ht="14.25" customHeight="1">
      <c r="A207" s="48" t="s">
        <v>729</v>
      </c>
      <c r="B207" s="53" t="s">
        <v>737</v>
      </c>
      <c r="C207" s="22" t="str">
        <f t="shared" si="19"/>
        <v>g.</v>
      </c>
      <c r="D207" s="22" t="s">
        <v>759</v>
      </c>
      <c r="E207" s="22" t="str">
        <f t="shared" si="20"/>
        <v>g.Yellow Fever</v>
      </c>
      <c r="F207" s="22"/>
      <c r="J207" s="49" t="s">
        <v>68</v>
      </c>
      <c r="K207" s="50" t="s">
        <v>69</v>
      </c>
      <c r="L207" s="51" t="str">
        <f t="shared" si="18"/>
        <v>Sorrry, question (2.27)g is required</v>
      </c>
      <c r="M207" s="55"/>
      <c r="N207" s="22"/>
      <c r="O207" s="22" t="s">
        <v>773</v>
      </c>
    </row>
    <row r="208" spans="1:24" ht="14.25" customHeight="1">
      <c r="A208" s="48" t="s">
        <v>729</v>
      </c>
      <c r="B208" s="53" t="s">
        <v>738</v>
      </c>
      <c r="C208" s="22" t="str">
        <f t="shared" si="19"/>
        <v>h.</v>
      </c>
      <c r="D208" s="22" t="s">
        <v>760</v>
      </c>
      <c r="E208" s="22" t="str">
        <f t="shared" si="20"/>
        <v>h.OPV0</v>
      </c>
      <c r="F208" s="22"/>
      <c r="J208" s="49" t="s">
        <v>68</v>
      </c>
      <c r="K208" s="50" t="s">
        <v>69</v>
      </c>
      <c r="L208" s="51" t="str">
        <f t="shared" si="18"/>
        <v>Sorrry, question (2.27)h is required</v>
      </c>
      <c r="M208" s="55"/>
      <c r="N208" s="22"/>
      <c r="O208" s="22" t="s">
        <v>773</v>
      </c>
    </row>
    <row r="209" spans="1:24" ht="14.25" customHeight="1">
      <c r="A209" s="48" t="s">
        <v>729</v>
      </c>
      <c r="B209" s="53" t="s">
        <v>739</v>
      </c>
      <c r="C209" s="22" t="str">
        <f t="shared" si="19"/>
        <v>i.</v>
      </c>
      <c r="D209" s="22" t="s">
        <v>761</v>
      </c>
      <c r="E209" s="22" t="str">
        <f t="shared" si="20"/>
        <v>i.OPV1</v>
      </c>
      <c r="F209" s="22"/>
      <c r="J209" s="49" t="s">
        <v>68</v>
      </c>
      <c r="K209" s="50" t="s">
        <v>69</v>
      </c>
      <c r="L209" s="51" t="str">
        <f t="shared" si="18"/>
        <v>Sorrry, question (2.27)i is required</v>
      </c>
      <c r="M209" s="55"/>
      <c r="N209" s="22"/>
      <c r="O209" s="22" t="s">
        <v>773</v>
      </c>
    </row>
    <row r="210" spans="1:24" ht="14.25" customHeight="1">
      <c r="A210" s="48" t="s">
        <v>729</v>
      </c>
      <c r="B210" s="53" t="s">
        <v>740</v>
      </c>
      <c r="C210" s="22" t="str">
        <f t="shared" si="19"/>
        <v>j.</v>
      </c>
      <c r="D210" s="22" t="s">
        <v>762</v>
      </c>
      <c r="E210" s="22" t="str">
        <f t="shared" si="20"/>
        <v>j.OPV2</v>
      </c>
      <c r="F210" s="22"/>
      <c r="J210" s="49" t="s">
        <v>68</v>
      </c>
      <c r="K210" s="50" t="s">
        <v>69</v>
      </c>
      <c r="L210" s="51" t="str">
        <f t="shared" si="18"/>
        <v>Sorrry, question (2.27)j is required</v>
      </c>
      <c r="M210" s="55"/>
      <c r="N210" s="22"/>
      <c r="O210" s="22" t="s">
        <v>773</v>
      </c>
    </row>
    <row r="211" spans="1:24" ht="14.25" customHeight="1">
      <c r="A211" s="48" t="s">
        <v>729</v>
      </c>
      <c r="B211" s="53" t="s">
        <v>741</v>
      </c>
      <c r="C211" s="22" t="str">
        <f t="shared" si="19"/>
        <v>k.</v>
      </c>
      <c r="D211" s="22" t="s">
        <v>763</v>
      </c>
      <c r="E211" s="22" t="str">
        <f t="shared" si="20"/>
        <v>k.OPV3</v>
      </c>
      <c r="F211" s="22"/>
      <c r="J211" s="49" t="s">
        <v>68</v>
      </c>
      <c r="K211" s="50" t="s">
        <v>69</v>
      </c>
      <c r="L211" s="51" t="str">
        <f t="shared" si="18"/>
        <v>Sorrry, question (2.27)k is required</v>
      </c>
      <c r="M211" s="55"/>
      <c r="N211" s="22"/>
      <c r="O211" s="22" t="s">
        <v>773</v>
      </c>
    </row>
    <row r="212" spans="1:24" ht="14.25" customHeight="1">
      <c r="A212" s="48" t="s">
        <v>729</v>
      </c>
      <c r="B212" s="53" t="s">
        <v>742</v>
      </c>
      <c r="C212" s="22" t="str">
        <f t="shared" si="19"/>
        <v>l.</v>
      </c>
      <c r="D212" s="22" t="s">
        <v>764</v>
      </c>
      <c r="E212" s="22" t="str">
        <f t="shared" si="20"/>
        <v>l.OPV4</v>
      </c>
      <c r="F212" s="22"/>
      <c r="J212" s="49" t="s">
        <v>68</v>
      </c>
      <c r="K212" s="50" t="s">
        <v>69</v>
      </c>
      <c r="L212" s="51" t="str">
        <f t="shared" si="18"/>
        <v>Sorrry, question (2.27)l is required</v>
      </c>
      <c r="M212" s="55"/>
      <c r="N212" s="22"/>
      <c r="O212" s="22" t="s">
        <v>773</v>
      </c>
    </row>
    <row r="213" spans="1:24" ht="14.25" customHeight="1">
      <c r="A213" s="48" t="s">
        <v>729</v>
      </c>
      <c r="B213" s="53" t="s">
        <v>743</v>
      </c>
      <c r="C213" s="22" t="str">
        <f t="shared" si="19"/>
        <v>m.</v>
      </c>
      <c r="D213" s="22" t="s">
        <v>765</v>
      </c>
      <c r="E213" s="22" t="str">
        <f t="shared" si="20"/>
        <v>m.OPV5</v>
      </c>
      <c r="F213" s="22"/>
      <c r="J213" s="49" t="s">
        <v>68</v>
      </c>
      <c r="K213" s="50" t="s">
        <v>69</v>
      </c>
      <c r="L213" s="51" t="str">
        <f t="shared" si="18"/>
        <v>Sorrry, question (2.27)m is required</v>
      </c>
      <c r="M213" s="55"/>
      <c r="N213" s="22"/>
      <c r="O213" s="22" t="s">
        <v>773</v>
      </c>
    </row>
    <row r="214" spans="1:24" ht="14.25" customHeight="1">
      <c r="A214" s="48" t="s">
        <v>729</v>
      </c>
      <c r="B214" s="53" t="s">
        <v>744</v>
      </c>
      <c r="C214" s="22" t="str">
        <f t="shared" si="19"/>
        <v>n.</v>
      </c>
      <c r="D214" s="22" t="s">
        <v>766</v>
      </c>
      <c r="E214" s="22" t="str">
        <f t="shared" si="20"/>
        <v>n.Pneumococcal Vaccine</v>
      </c>
      <c r="F214" s="22"/>
      <c r="J214" s="49" t="s">
        <v>68</v>
      </c>
      <c r="K214" s="50" t="s">
        <v>69</v>
      </c>
      <c r="L214" s="51" t="str">
        <f t="shared" si="18"/>
        <v>Sorrry, question (2.27)n is required</v>
      </c>
      <c r="M214" s="55"/>
      <c r="N214" s="22"/>
      <c r="O214" s="22" t="s">
        <v>773</v>
      </c>
    </row>
    <row r="215" spans="1:24" ht="14.25" customHeight="1">
      <c r="A215" s="48" t="s">
        <v>729</v>
      </c>
      <c r="B215" s="53" t="s">
        <v>745</v>
      </c>
      <c r="C215" s="22" t="str">
        <f t="shared" si="19"/>
        <v>o.</v>
      </c>
      <c r="D215" s="22" t="s">
        <v>767</v>
      </c>
      <c r="E215" s="22" t="str">
        <f t="shared" si="20"/>
        <v>o.Rotaviris</v>
      </c>
      <c r="F215" s="22"/>
      <c r="J215" s="49" t="s">
        <v>68</v>
      </c>
      <c r="K215" s="50" t="s">
        <v>69</v>
      </c>
      <c r="L215" s="51" t="str">
        <f t="shared" si="18"/>
        <v>Sorrry, question (2.27)o is required</v>
      </c>
      <c r="M215" s="55"/>
      <c r="N215" s="22"/>
      <c r="O215" s="22" t="s">
        <v>773</v>
      </c>
    </row>
    <row r="216" spans="1:24" ht="14.25" customHeight="1">
      <c r="A216" s="48" t="s">
        <v>729</v>
      </c>
      <c r="B216" s="53" t="s">
        <v>746</v>
      </c>
      <c r="C216" s="22" t="str">
        <f t="shared" si="19"/>
        <v>p.</v>
      </c>
      <c r="D216" s="22" t="s">
        <v>768</v>
      </c>
      <c r="E216" s="22" t="str">
        <f t="shared" si="20"/>
        <v>p.Measles</v>
      </c>
      <c r="F216" s="22"/>
      <c r="J216" s="49" t="s">
        <v>68</v>
      </c>
      <c r="K216" s="50" t="s">
        <v>69</v>
      </c>
      <c r="L216" s="51" t="str">
        <f t="shared" si="18"/>
        <v>Sorrry, question (2.27)p is required</v>
      </c>
      <c r="M216" s="55"/>
      <c r="N216" s="22"/>
      <c r="O216" s="22" t="s">
        <v>773</v>
      </c>
    </row>
    <row r="217" spans="1:24" ht="14.25" customHeight="1">
      <c r="A217" s="48" t="s">
        <v>729</v>
      </c>
      <c r="B217" s="53" t="s">
        <v>747</v>
      </c>
      <c r="C217" s="22" t="str">
        <f t="shared" si="19"/>
        <v>q.</v>
      </c>
      <c r="D217" s="22" t="s">
        <v>769</v>
      </c>
      <c r="E217" s="22" t="str">
        <f t="shared" si="20"/>
        <v>q.Vitamin A</v>
      </c>
      <c r="F217" s="22"/>
      <c r="J217" s="49" t="s">
        <v>68</v>
      </c>
      <c r="K217" s="50" t="s">
        <v>69</v>
      </c>
      <c r="L217" s="51" t="str">
        <f t="shared" si="18"/>
        <v>Sorrry, question (2.27)q is required</v>
      </c>
      <c r="M217" s="55"/>
      <c r="N217" s="22"/>
      <c r="O217" s="22" t="s">
        <v>773</v>
      </c>
    </row>
    <row r="218" spans="1:24" ht="14.25" customHeight="1">
      <c r="A218" s="48" t="s">
        <v>729</v>
      </c>
      <c r="B218" s="53" t="s">
        <v>748</v>
      </c>
      <c r="C218" s="22" t="str">
        <f t="shared" si="19"/>
        <v>r.</v>
      </c>
      <c r="D218" s="22" t="s">
        <v>770</v>
      </c>
      <c r="E218" s="22" t="str">
        <f t="shared" si="20"/>
        <v>r.Deworming</v>
      </c>
      <c r="F218" s="22"/>
      <c r="J218" s="49" t="s">
        <v>68</v>
      </c>
      <c r="K218" s="50" t="s">
        <v>69</v>
      </c>
      <c r="L218" s="51" t="str">
        <f t="shared" si="18"/>
        <v>Sorrry, question (2.27)r is required</v>
      </c>
      <c r="M218" s="55"/>
      <c r="N218" s="22"/>
      <c r="O218" s="22" t="s">
        <v>773</v>
      </c>
    </row>
    <row r="219" spans="1:24" ht="14.25" customHeight="1">
      <c r="A219" s="48" t="s">
        <v>729</v>
      </c>
      <c r="B219" s="53" t="s">
        <v>749</v>
      </c>
      <c r="C219" s="22" t="str">
        <f t="shared" si="19"/>
        <v>s.</v>
      </c>
      <c r="D219" s="22" t="s">
        <v>771</v>
      </c>
      <c r="E219" s="22" t="str">
        <f t="shared" si="20"/>
        <v>s.Post-partum Vitamin A for the mother</v>
      </c>
      <c r="F219" s="22"/>
      <c r="J219" s="49" t="s">
        <v>68</v>
      </c>
      <c r="K219" s="50" t="s">
        <v>69</v>
      </c>
      <c r="L219" s="51" t="str">
        <f t="shared" si="18"/>
        <v>Sorrry, question (2.27)s is required</v>
      </c>
      <c r="M219" s="55"/>
      <c r="N219" s="22"/>
      <c r="O219" s="22" t="s">
        <v>773</v>
      </c>
    </row>
    <row r="220" spans="1:24" ht="14.25" customHeight="1">
      <c r="A220" s="48" t="s">
        <v>729</v>
      </c>
      <c r="B220" s="53" t="s">
        <v>750</v>
      </c>
      <c r="C220" s="22" t="str">
        <f t="shared" si="19"/>
        <v>t.</v>
      </c>
      <c r="D220" s="22" t="s">
        <v>772</v>
      </c>
      <c r="E220" s="22" t="str">
        <f t="shared" si="20"/>
        <v>t.Post-partum iron supplementation for the mother</v>
      </c>
      <c r="F220" s="22"/>
      <c r="J220" s="49" t="s">
        <v>68</v>
      </c>
      <c r="K220" s="50" t="s">
        <v>69</v>
      </c>
      <c r="L220" s="51" t="str">
        <f t="shared" si="18"/>
        <v>Sorrry, question (2.27)t is required</v>
      </c>
      <c r="M220" s="55"/>
      <c r="N220" s="22"/>
      <c r="O220" s="22" t="s">
        <v>773</v>
      </c>
    </row>
    <row r="221" spans="1:24" ht="14.25" customHeight="1">
      <c r="A221" s="11" t="s">
        <v>17</v>
      </c>
      <c r="X221" s="11" t="s">
        <v>133</v>
      </c>
    </row>
    <row r="222" spans="1:24" ht="14.25" customHeight="1">
      <c r="A222" s="11" t="s">
        <v>67</v>
      </c>
      <c r="B222" s="47" t="s">
        <v>774</v>
      </c>
      <c r="J222" s="49" t="s">
        <v>480</v>
      </c>
      <c r="X222" s="11" t="s">
        <v>133</v>
      </c>
    </row>
    <row r="223" spans="1:24" ht="14.25" customHeight="1">
      <c r="A223" s="48" t="s">
        <v>24</v>
      </c>
      <c r="B223" s="56" t="s">
        <v>408</v>
      </c>
      <c r="E223" s="22" t="s">
        <v>779</v>
      </c>
      <c r="F223" s="22"/>
      <c r="J223" s="49" t="s">
        <v>1174</v>
      </c>
      <c r="K223" s="50" t="s">
        <v>69</v>
      </c>
      <c r="L223" s="51" t="str">
        <f t="shared" ref="L223:L228" si="21">IF(K223="yes",("Sorrry, question "&amp;LEFT(E223,7)&amp;" is required"),"")</f>
        <v>Sorrry, question (2.28)  is required</v>
      </c>
      <c r="M223" s="55"/>
      <c r="N223" s="22"/>
    </row>
    <row r="224" spans="1:24" ht="14.25" customHeight="1">
      <c r="A224" s="48" t="s">
        <v>292</v>
      </c>
      <c r="B224" s="56" t="s">
        <v>409</v>
      </c>
      <c r="E224" s="22" t="s">
        <v>780</v>
      </c>
      <c r="F224" s="22"/>
      <c r="J224" s="49" t="s">
        <v>1178</v>
      </c>
      <c r="K224" s="50" t="s">
        <v>69</v>
      </c>
      <c r="L224" s="51" t="str">
        <f t="shared" si="21"/>
        <v>Sorrry, question (2.29)  is required</v>
      </c>
      <c r="M224" s="55"/>
      <c r="N224" s="22"/>
    </row>
    <row r="225" spans="1:24" ht="14.25" customHeight="1">
      <c r="A225" s="22" t="s">
        <v>19</v>
      </c>
      <c r="B225" s="56" t="s">
        <v>775</v>
      </c>
      <c r="E225" s="22" t="s">
        <v>781</v>
      </c>
      <c r="F225" s="22" t="s">
        <v>782</v>
      </c>
      <c r="J225" s="49" t="s">
        <v>505</v>
      </c>
      <c r="K225" s="54"/>
      <c r="L225" s="51" t="str">
        <f t="shared" si="21"/>
        <v/>
      </c>
      <c r="M225" s="55"/>
      <c r="N225" s="22"/>
      <c r="O225" s="22" t="s">
        <v>788</v>
      </c>
    </row>
    <row r="226" spans="1:24" ht="14.25" customHeight="1">
      <c r="A226" s="48" t="s">
        <v>16</v>
      </c>
      <c r="B226" s="56" t="s">
        <v>776</v>
      </c>
      <c r="E226" s="22" t="s">
        <v>500</v>
      </c>
      <c r="F226" s="22" t="s">
        <v>783</v>
      </c>
      <c r="J226" s="49" t="s">
        <v>785</v>
      </c>
      <c r="K226" s="50" t="s">
        <v>69</v>
      </c>
      <c r="L226" s="51" t="str">
        <f t="shared" si="21"/>
        <v>Sorrry, question DAY is required</v>
      </c>
      <c r="M226" s="55" t="s">
        <v>789</v>
      </c>
      <c r="N226" s="22" t="s">
        <v>790</v>
      </c>
      <c r="O226" s="22" t="s">
        <v>788</v>
      </c>
    </row>
    <row r="227" spans="1:24" ht="14.25" customHeight="1">
      <c r="A227" s="48" t="s">
        <v>16</v>
      </c>
      <c r="B227" s="56" t="s">
        <v>777</v>
      </c>
      <c r="E227" s="22" t="s">
        <v>502</v>
      </c>
      <c r="F227" s="22" t="s">
        <v>783</v>
      </c>
      <c r="J227" s="49" t="s">
        <v>786</v>
      </c>
      <c r="K227" s="50" t="s">
        <v>69</v>
      </c>
      <c r="L227" s="51" t="str">
        <f t="shared" si="21"/>
        <v>Sorrry, question MONTH is required</v>
      </c>
      <c r="M227" s="55" t="s">
        <v>791</v>
      </c>
      <c r="N227" s="22" t="s">
        <v>792</v>
      </c>
      <c r="O227" s="22" t="s">
        <v>788</v>
      </c>
    </row>
    <row r="228" spans="1:24" ht="14.25" customHeight="1">
      <c r="A228" s="48" t="s">
        <v>16</v>
      </c>
      <c r="B228" s="56" t="s">
        <v>778</v>
      </c>
      <c r="E228" s="22" t="s">
        <v>504</v>
      </c>
      <c r="F228" s="22" t="s">
        <v>784</v>
      </c>
      <c r="J228" s="49" t="s">
        <v>787</v>
      </c>
      <c r="K228" s="50" t="s">
        <v>69</v>
      </c>
      <c r="L228" s="51" t="str">
        <f t="shared" si="21"/>
        <v>Sorrry, question YEAR is required</v>
      </c>
      <c r="M228" s="55" t="s">
        <v>793</v>
      </c>
      <c r="N228" s="22" t="s">
        <v>794</v>
      </c>
      <c r="O228" s="22" t="s">
        <v>788</v>
      </c>
    </row>
    <row r="229" spans="1:24" ht="14.25" customHeight="1">
      <c r="A229" s="11" t="s">
        <v>17</v>
      </c>
      <c r="X229" s="11" t="s">
        <v>133</v>
      </c>
    </row>
    <row r="230" spans="1:24" ht="14.25" customHeight="1">
      <c r="A230" s="11" t="s">
        <v>67</v>
      </c>
      <c r="B230" s="47" t="s">
        <v>795</v>
      </c>
      <c r="J230" s="49" t="s">
        <v>216</v>
      </c>
      <c r="X230" s="11" t="s">
        <v>133</v>
      </c>
    </row>
    <row r="231" spans="1:24" ht="14.25" customHeight="1">
      <c r="A231" s="48" t="s">
        <v>24</v>
      </c>
      <c r="B231" s="56" t="s">
        <v>796</v>
      </c>
      <c r="E231" s="22" t="s">
        <v>800</v>
      </c>
      <c r="F231" s="22"/>
      <c r="J231" s="49" t="s">
        <v>1179</v>
      </c>
      <c r="K231" s="50" t="s">
        <v>69</v>
      </c>
      <c r="L231" s="51" t="str">
        <f>IF(K231="yes",("Sorrry, question "&amp;LEFT(E231,7)&amp;" is required"),"")</f>
        <v>Sorrry, question (2.31)  is required</v>
      </c>
      <c r="M231" s="55"/>
      <c r="N231" s="22"/>
      <c r="O231" s="22" t="s">
        <v>788</v>
      </c>
    </row>
    <row r="232" spans="1:24" ht="14.25" customHeight="1">
      <c r="A232" s="22" t="s">
        <v>19</v>
      </c>
      <c r="B232" s="56" t="s">
        <v>797</v>
      </c>
      <c r="E232" s="22" t="s">
        <v>801</v>
      </c>
      <c r="F232" s="22"/>
      <c r="J232" s="49" t="s">
        <v>803</v>
      </c>
      <c r="K232" s="54"/>
      <c r="L232" s="51" t="str">
        <f>IF(K232="yes",("Sorrry, question "&amp;LEFT(E232,7)&amp;" is required"),"")</f>
        <v/>
      </c>
      <c r="M232" s="55"/>
      <c r="N232" s="22"/>
      <c r="O232" s="22" t="s">
        <v>806</v>
      </c>
    </row>
    <row r="233" spans="1:24" ht="14.25" customHeight="1">
      <c r="A233" s="48" t="s">
        <v>16</v>
      </c>
      <c r="B233" s="56" t="s">
        <v>798</v>
      </c>
      <c r="E233" s="22" t="s">
        <v>502</v>
      </c>
      <c r="F233" s="22" t="s">
        <v>503</v>
      </c>
      <c r="J233" s="49" t="s">
        <v>804</v>
      </c>
      <c r="K233" s="50" t="s">
        <v>69</v>
      </c>
      <c r="L233" s="51" t="str">
        <f>IF(K233="yes",("Sorrry, question "&amp;LEFT(E233,7)&amp;" is required"),"")</f>
        <v>Sorrry, question MONTH is required</v>
      </c>
      <c r="M233" s="55" t="s">
        <v>508</v>
      </c>
      <c r="N233" s="22" t="s">
        <v>807</v>
      </c>
      <c r="O233" s="22" t="s">
        <v>806</v>
      </c>
    </row>
    <row r="234" spans="1:24" ht="14.25" customHeight="1">
      <c r="A234" s="48" t="s">
        <v>16</v>
      </c>
      <c r="B234" s="56" t="s">
        <v>799</v>
      </c>
      <c r="E234" s="22" t="s">
        <v>504</v>
      </c>
      <c r="F234" s="22" t="s">
        <v>802</v>
      </c>
      <c r="J234" s="49" t="s">
        <v>805</v>
      </c>
      <c r="K234" s="50" t="s">
        <v>69</v>
      </c>
      <c r="L234" s="51" t="str">
        <f>IF(K234="yes",("Sorrry, question "&amp;LEFT(E234,7)&amp;" is required"),"")</f>
        <v>Sorrry, question YEAR is required</v>
      </c>
      <c r="M234" s="55" t="s">
        <v>808</v>
      </c>
      <c r="N234" s="22" t="s">
        <v>809</v>
      </c>
      <c r="O234" s="22" t="s">
        <v>806</v>
      </c>
    </row>
    <row r="235" spans="1:24" ht="14.25" customHeight="1">
      <c r="A235" s="11" t="s">
        <v>17</v>
      </c>
      <c r="X235" s="11" t="s">
        <v>133</v>
      </c>
    </row>
    <row r="236" spans="1:24" ht="13.5" customHeight="1">
      <c r="A236" s="11" t="s">
        <v>76</v>
      </c>
      <c r="X236" s="11" t="s">
        <v>132</v>
      </c>
    </row>
    <row r="237" spans="1:24" ht="13.5" customHeight="1"/>
    <row r="238" spans="1:24" ht="14.25" customHeight="1">
      <c r="A238" s="11" t="s">
        <v>14</v>
      </c>
      <c r="B238" s="47" t="s">
        <v>218</v>
      </c>
      <c r="E238" s="12" t="s">
        <v>219</v>
      </c>
      <c r="J238" s="49" t="s">
        <v>125</v>
      </c>
      <c r="O238" s="22" t="s">
        <v>214</v>
      </c>
      <c r="X238" s="11" t="s">
        <v>132</v>
      </c>
    </row>
    <row r="239" spans="1:24" ht="14.25" customHeight="1">
      <c r="A239" s="11" t="s">
        <v>67</v>
      </c>
      <c r="B239" s="47" t="s">
        <v>810</v>
      </c>
      <c r="J239" s="49" t="s">
        <v>205</v>
      </c>
      <c r="X239" s="11" t="s">
        <v>133</v>
      </c>
    </row>
    <row r="240" spans="1:24" ht="14.25" customHeight="1">
      <c r="A240" s="19" t="s">
        <v>19</v>
      </c>
      <c r="B240" s="47" t="s">
        <v>410</v>
      </c>
      <c r="E240" s="22" t="s">
        <v>811</v>
      </c>
      <c r="F240" s="20"/>
      <c r="J240" s="49" t="s">
        <v>202</v>
      </c>
      <c r="K240" s="16"/>
      <c r="L240" s="25"/>
    </row>
    <row r="241" spans="1:24" ht="14.25" customHeight="1">
      <c r="A241" s="11" t="s">
        <v>17</v>
      </c>
      <c r="X241" s="11" t="s">
        <v>133</v>
      </c>
    </row>
    <row r="242" spans="1:24" ht="14.25" customHeight="1">
      <c r="A242" s="11" t="s">
        <v>67</v>
      </c>
      <c r="B242" s="47" t="s">
        <v>812</v>
      </c>
      <c r="J242" s="49" t="s">
        <v>15</v>
      </c>
      <c r="X242" s="11" t="s">
        <v>133</v>
      </c>
    </row>
    <row r="243" spans="1:24" ht="14.25" customHeight="1">
      <c r="A243" s="48" t="s">
        <v>18</v>
      </c>
      <c r="B243" s="56" t="s">
        <v>813</v>
      </c>
      <c r="E243" s="22" t="s">
        <v>818</v>
      </c>
      <c r="F243" s="22" t="s">
        <v>819</v>
      </c>
      <c r="J243" s="49" t="s">
        <v>215</v>
      </c>
      <c r="K243" s="50" t="s">
        <v>69</v>
      </c>
      <c r="L243" s="51" t="str">
        <f t="shared" ref="L243:L249" si="22">IF(K243="yes",("Sorrry, question "&amp;LEFT(E243,7)&amp;" is required"),"")</f>
        <v>Sorrry, question (3.0_N) is required</v>
      </c>
      <c r="M243" s="55"/>
      <c r="N243" s="22"/>
      <c r="O243" s="22" t="s">
        <v>806</v>
      </c>
    </row>
    <row r="244" spans="1:24" ht="14.25" customHeight="1">
      <c r="A244" s="22" t="s">
        <v>19</v>
      </c>
      <c r="B244" s="56" t="s">
        <v>814</v>
      </c>
      <c r="E244" s="22" t="s">
        <v>820</v>
      </c>
      <c r="F244" s="22"/>
      <c r="K244" s="54"/>
      <c r="L244" s="51" t="str">
        <f t="shared" si="22"/>
        <v/>
      </c>
      <c r="M244" s="55"/>
      <c r="N244" s="22"/>
    </row>
    <row r="245" spans="1:24" ht="14.25" customHeight="1">
      <c r="A245" s="48" t="s">
        <v>16</v>
      </c>
      <c r="B245" s="56" t="s">
        <v>411</v>
      </c>
      <c r="E245" s="22" t="s">
        <v>1379</v>
      </c>
      <c r="F245" s="22" t="s">
        <v>821</v>
      </c>
      <c r="J245" s="49" t="s">
        <v>215</v>
      </c>
      <c r="K245" s="50" t="s">
        <v>69</v>
      </c>
      <c r="L245" s="51" t="str">
        <f t="shared" si="22"/>
        <v>Sorrry, question (3.01)  is required</v>
      </c>
      <c r="M245" s="55" t="s">
        <v>824</v>
      </c>
      <c r="N245" s="22" t="s">
        <v>825</v>
      </c>
    </row>
    <row r="246" spans="1:24" ht="14.25" customHeight="1">
      <c r="A246" s="22" t="s">
        <v>74</v>
      </c>
      <c r="B246" s="56" t="s">
        <v>815</v>
      </c>
      <c r="E246" s="22" t="s">
        <v>1380</v>
      </c>
      <c r="F246" s="22" t="s">
        <v>220</v>
      </c>
      <c r="J246" s="49" t="s">
        <v>215</v>
      </c>
      <c r="K246" s="54"/>
      <c r="L246" s="51" t="str">
        <f t="shared" si="22"/>
        <v/>
      </c>
      <c r="M246" s="55" t="s">
        <v>826</v>
      </c>
      <c r="N246" s="22" t="s">
        <v>827</v>
      </c>
    </row>
    <row r="247" spans="1:24" ht="14.25" customHeight="1">
      <c r="A247" s="48" t="s">
        <v>816</v>
      </c>
      <c r="B247" s="56" t="s">
        <v>412</v>
      </c>
      <c r="E247" s="22" t="s">
        <v>1381</v>
      </c>
      <c r="F247" s="22"/>
      <c r="J247" s="49" t="s">
        <v>207</v>
      </c>
      <c r="K247" s="50" t="s">
        <v>69</v>
      </c>
      <c r="L247" s="51" t="str">
        <f t="shared" si="22"/>
        <v>Sorrry, question (3.03)  is required</v>
      </c>
      <c r="M247" s="55"/>
      <c r="N247" s="22"/>
    </row>
    <row r="248" spans="1:24" ht="14.25" customHeight="1">
      <c r="A248" s="48" t="s">
        <v>18</v>
      </c>
      <c r="B248" s="56" t="s">
        <v>817</v>
      </c>
      <c r="E248" s="22" t="s">
        <v>525</v>
      </c>
      <c r="F248" s="22" t="s">
        <v>525</v>
      </c>
      <c r="J248" s="49" t="s">
        <v>124</v>
      </c>
      <c r="K248" s="50" t="s">
        <v>69</v>
      </c>
      <c r="L248" s="51" t="str">
        <f t="shared" si="22"/>
        <v>Sorrry, question Specify is required</v>
      </c>
      <c r="M248" s="55"/>
      <c r="N248" s="22"/>
      <c r="O248" s="22" t="s">
        <v>413</v>
      </c>
    </row>
    <row r="249" spans="1:24" ht="14.25" customHeight="1">
      <c r="A249" s="48" t="s">
        <v>16</v>
      </c>
      <c r="B249" s="56" t="s">
        <v>414</v>
      </c>
      <c r="E249" s="22" t="s">
        <v>1382</v>
      </c>
      <c r="F249" s="22" t="s">
        <v>822</v>
      </c>
      <c r="J249" s="49" t="s">
        <v>215</v>
      </c>
      <c r="K249" s="50" t="s">
        <v>69</v>
      </c>
      <c r="L249" s="51" t="str">
        <f t="shared" si="22"/>
        <v>Sorrry, question (3.04)  is required</v>
      </c>
      <c r="M249" s="55" t="s">
        <v>828</v>
      </c>
      <c r="N249" s="22" t="s">
        <v>829</v>
      </c>
      <c r="O249" s="22" t="s">
        <v>823</v>
      </c>
    </row>
    <row r="250" spans="1:24" ht="14.25" customHeight="1">
      <c r="A250" s="11" t="s">
        <v>17</v>
      </c>
      <c r="X250" s="11" t="s">
        <v>133</v>
      </c>
    </row>
    <row r="251" spans="1:24" ht="14.25" customHeight="1">
      <c r="A251" s="11" t="s">
        <v>67</v>
      </c>
      <c r="B251" s="47" t="s">
        <v>830</v>
      </c>
      <c r="J251" s="49" t="s">
        <v>15</v>
      </c>
      <c r="X251" s="11" t="s">
        <v>133</v>
      </c>
    </row>
    <row r="252" spans="1:24" ht="14.25" customHeight="1">
      <c r="A252" s="48" t="s">
        <v>16</v>
      </c>
      <c r="B252" s="56" t="s">
        <v>415</v>
      </c>
      <c r="E252" s="22" t="s">
        <v>831</v>
      </c>
      <c r="F252" s="22" t="s">
        <v>710</v>
      </c>
      <c r="J252" s="49" t="s">
        <v>215</v>
      </c>
      <c r="K252" s="50" t="s">
        <v>69</v>
      </c>
      <c r="L252" s="51" t="str">
        <f>IF(K252="yes",("Sorrry, question "&amp;LEFT(E252,7)&amp;" is required"),"")</f>
        <v>Sorrry, question (3.05)  is required</v>
      </c>
      <c r="M252" s="55" t="s">
        <v>835</v>
      </c>
      <c r="N252" s="22" t="s">
        <v>836</v>
      </c>
    </row>
    <row r="253" spans="1:24" ht="14.25" customHeight="1">
      <c r="A253" s="48" t="s">
        <v>24</v>
      </c>
      <c r="B253" s="56" t="s">
        <v>416</v>
      </c>
      <c r="E253" s="22" t="s">
        <v>222</v>
      </c>
      <c r="F253" s="22"/>
      <c r="J253" s="49" t="s">
        <v>1177</v>
      </c>
      <c r="K253" s="50" t="s">
        <v>69</v>
      </c>
      <c r="L253" s="51" t="str">
        <f>IF(K253="yes",("Sorrry, question "&amp;LEFT(E253,7)&amp;" is required"),"")</f>
        <v>Sorrry, question (3.06)  is required</v>
      </c>
      <c r="M253" s="55"/>
      <c r="N253" s="22"/>
    </row>
    <row r="254" spans="1:24" ht="14.25" customHeight="1">
      <c r="A254" s="48" t="s">
        <v>16</v>
      </c>
      <c r="B254" s="56" t="s">
        <v>417</v>
      </c>
      <c r="E254" s="22" t="s">
        <v>832</v>
      </c>
      <c r="F254" s="22" t="s">
        <v>1383</v>
      </c>
      <c r="J254" s="49" t="s">
        <v>215</v>
      </c>
      <c r="K254" s="50" t="s">
        <v>69</v>
      </c>
      <c r="L254" s="51" t="str">
        <f>IF(K254="yes",("Sorrry, question "&amp;LEFT(E254,7)&amp;" is required"),"")</f>
        <v>Sorrry, question (3.07)  is required</v>
      </c>
      <c r="M254" s="55" t="s">
        <v>837</v>
      </c>
      <c r="N254" s="22" t="s">
        <v>838</v>
      </c>
    </row>
    <row r="255" spans="1:24" ht="14.25" customHeight="1">
      <c r="A255" s="48" t="s">
        <v>24</v>
      </c>
      <c r="B255" s="56" t="s">
        <v>418</v>
      </c>
      <c r="E255" s="22" t="s">
        <v>833</v>
      </c>
      <c r="F255" s="22"/>
      <c r="J255" s="49" t="s">
        <v>1177</v>
      </c>
      <c r="K255" s="50" t="s">
        <v>69</v>
      </c>
      <c r="L255" s="51" t="str">
        <f>IF(K255="yes",("Sorrry, question "&amp;LEFT(E255,7)&amp;" is required"),"")</f>
        <v>Sorrry, question (3.08)  is required</v>
      </c>
      <c r="M255" s="55"/>
      <c r="N255" s="22"/>
    </row>
    <row r="256" spans="1:24" ht="14.25" customHeight="1">
      <c r="A256" s="11" t="s">
        <v>17</v>
      </c>
      <c r="X256" s="11" t="s">
        <v>133</v>
      </c>
    </row>
    <row r="257" spans="1:24" ht="14.25" customHeight="1">
      <c r="A257" s="11" t="s">
        <v>67</v>
      </c>
      <c r="B257" s="47" t="s">
        <v>839</v>
      </c>
      <c r="J257" s="49" t="s">
        <v>15</v>
      </c>
      <c r="X257" s="11" t="s">
        <v>133</v>
      </c>
    </row>
    <row r="258" spans="1:24" ht="14.25" customHeight="1">
      <c r="A258" s="48" t="s">
        <v>24</v>
      </c>
      <c r="B258" s="56" t="s">
        <v>419</v>
      </c>
      <c r="E258" s="22" t="s">
        <v>834</v>
      </c>
      <c r="F258" s="22"/>
      <c r="J258" s="49" t="s">
        <v>1177</v>
      </c>
      <c r="K258" s="50" t="s">
        <v>69</v>
      </c>
      <c r="L258" s="51" t="str">
        <f>IF(K258="yes",("Sorrry, question "&amp;LEFT(E258,7)&amp;" is required"),"")</f>
        <v>Sorrry, question (3.09)  is required</v>
      </c>
      <c r="M258" s="55"/>
      <c r="N258" s="22"/>
    </row>
    <row r="259" spans="1:24" ht="14.25" customHeight="1">
      <c r="A259" s="48" t="s">
        <v>16</v>
      </c>
      <c r="B259" s="56" t="s">
        <v>420</v>
      </c>
      <c r="E259" s="22" t="s">
        <v>841</v>
      </c>
      <c r="F259" s="22" t="s">
        <v>822</v>
      </c>
      <c r="J259" s="49" t="s">
        <v>215</v>
      </c>
      <c r="K259" s="50" t="s">
        <v>69</v>
      </c>
      <c r="L259" s="51" t="str">
        <f t="shared" ref="L259:L270" si="23">IF(K259="yes",("Sorrry, question "&amp;LEFT(E259,7)&amp;" is required"),"")</f>
        <v>Sorrry, question (3.10)  is required</v>
      </c>
      <c r="M259" s="55" t="s">
        <v>828</v>
      </c>
      <c r="N259" s="22" t="s">
        <v>847</v>
      </c>
      <c r="O259" s="22" t="s">
        <v>1184</v>
      </c>
    </row>
    <row r="260" spans="1:24" ht="14.25" customHeight="1">
      <c r="A260" s="22" t="s">
        <v>70</v>
      </c>
      <c r="B260" s="56" t="s">
        <v>426</v>
      </c>
      <c r="E260" s="22"/>
      <c r="F260" s="22"/>
      <c r="K260" s="50"/>
      <c r="L260" s="51" t="str">
        <f t="shared" si="23"/>
        <v/>
      </c>
      <c r="M260" s="55"/>
      <c r="N260" s="22"/>
      <c r="O260" s="22" t="s">
        <v>1184</v>
      </c>
      <c r="P260" s="24" t="s">
        <v>853</v>
      </c>
    </row>
    <row r="261" spans="1:24" ht="14.25" customHeight="1">
      <c r="A261" s="48" t="s">
        <v>24</v>
      </c>
      <c r="B261" s="56" t="s">
        <v>421</v>
      </c>
      <c r="E261" s="22" t="s">
        <v>842</v>
      </c>
      <c r="F261" s="22"/>
      <c r="J261" s="49" t="s">
        <v>1177</v>
      </c>
      <c r="K261" s="50" t="s">
        <v>69</v>
      </c>
      <c r="L261" s="51" t="str">
        <f t="shared" si="23"/>
        <v>Sorrry, question (3.11)  is required</v>
      </c>
      <c r="M261" s="55"/>
      <c r="N261" s="22"/>
    </row>
    <row r="262" spans="1:24" ht="14.25" customHeight="1">
      <c r="A262" s="48" t="s">
        <v>16</v>
      </c>
      <c r="B262" s="56" t="s">
        <v>422</v>
      </c>
      <c r="E262" s="22" t="s">
        <v>843</v>
      </c>
      <c r="F262" s="22" t="s">
        <v>822</v>
      </c>
      <c r="J262" s="49" t="s">
        <v>215</v>
      </c>
      <c r="K262" s="50" t="s">
        <v>69</v>
      </c>
      <c r="L262" s="51" t="str">
        <f t="shared" si="23"/>
        <v>Sorrry, question (3.12)  is required</v>
      </c>
      <c r="M262" s="55" t="s">
        <v>828</v>
      </c>
      <c r="N262" s="22" t="s">
        <v>848</v>
      </c>
      <c r="O262" s="22" t="s">
        <v>1185</v>
      </c>
    </row>
    <row r="263" spans="1:24" ht="14.25" customHeight="1">
      <c r="A263" s="22" t="s">
        <v>70</v>
      </c>
      <c r="B263" s="56" t="s">
        <v>427</v>
      </c>
      <c r="E263" s="22"/>
      <c r="F263" s="22"/>
      <c r="K263" s="50"/>
      <c r="L263" s="51" t="str">
        <f t="shared" si="23"/>
        <v/>
      </c>
      <c r="M263" s="55"/>
      <c r="N263" s="22"/>
      <c r="O263" s="22" t="s">
        <v>1185</v>
      </c>
      <c r="P263" s="24" t="s">
        <v>854</v>
      </c>
    </row>
    <row r="264" spans="1:24" ht="14.25" customHeight="1">
      <c r="A264" s="48" t="s">
        <v>24</v>
      </c>
      <c r="B264" s="56" t="s">
        <v>423</v>
      </c>
      <c r="E264" s="22" t="s">
        <v>844</v>
      </c>
      <c r="F264" s="22"/>
      <c r="J264" s="49" t="s">
        <v>1177</v>
      </c>
      <c r="K264" s="50" t="s">
        <v>69</v>
      </c>
      <c r="L264" s="51" t="str">
        <f t="shared" si="23"/>
        <v>Sorrry, question (3.13)  is required</v>
      </c>
      <c r="M264" s="55"/>
      <c r="N264" s="22"/>
    </row>
    <row r="265" spans="1:24" ht="14.25" customHeight="1">
      <c r="A265" s="48" t="s">
        <v>16</v>
      </c>
      <c r="B265" s="56" t="s">
        <v>424</v>
      </c>
      <c r="E265" s="22" t="s">
        <v>845</v>
      </c>
      <c r="F265" s="22" t="s">
        <v>822</v>
      </c>
      <c r="J265" s="49" t="s">
        <v>215</v>
      </c>
      <c r="K265" s="50" t="s">
        <v>69</v>
      </c>
      <c r="L265" s="51" t="str">
        <f t="shared" si="23"/>
        <v>Sorrry, question (3.14)  is required</v>
      </c>
      <c r="M265" s="55" t="s">
        <v>828</v>
      </c>
      <c r="N265" s="22" t="s">
        <v>849</v>
      </c>
      <c r="O265" s="22" t="s">
        <v>1186</v>
      </c>
    </row>
    <row r="266" spans="1:24" ht="14.25" customHeight="1">
      <c r="A266" s="22" t="s">
        <v>70</v>
      </c>
      <c r="B266" s="56" t="s">
        <v>428</v>
      </c>
      <c r="E266" s="22"/>
      <c r="F266" s="22"/>
      <c r="K266" s="50"/>
      <c r="L266" s="51" t="str">
        <f t="shared" si="23"/>
        <v/>
      </c>
      <c r="M266" s="55"/>
      <c r="N266" s="22"/>
      <c r="O266" s="22" t="s">
        <v>1186</v>
      </c>
      <c r="P266" s="24" t="s">
        <v>855</v>
      </c>
    </row>
    <row r="267" spans="1:24" ht="14.25" customHeight="1">
      <c r="A267" s="48" t="s">
        <v>16</v>
      </c>
      <c r="B267" s="56" t="s">
        <v>425</v>
      </c>
      <c r="E267" s="22" t="s">
        <v>846</v>
      </c>
      <c r="F267" s="22" t="s">
        <v>822</v>
      </c>
      <c r="J267" s="49" t="s">
        <v>1177</v>
      </c>
      <c r="K267" s="50" t="s">
        <v>69</v>
      </c>
      <c r="L267" s="51" t="str">
        <f t="shared" si="23"/>
        <v>Sorrry, question (3.16)  is required</v>
      </c>
      <c r="M267" s="55" t="s">
        <v>828</v>
      </c>
      <c r="N267" s="22" t="s">
        <v>850</v>
      </c>
      <c r="O267" s="22" t="s">
        <v>1199</v>
      </c>
    </row>
    <row r="268" spans="1:24" ht="14.25" customHeight="1">
      <c r="A268" s="22" t="s">
        <v>70</v>
      </c>
      <c r="B268" s="56" t="s">
        <v>429</v>
      </c>
      <c r="E268" s="22"/>
      <c r="F268" s="22"/>
      <c r="K268" s="50"/>
      <c r="L268" s="51" t="str">
        <f t="shared" si="23"/>
        <v/>
      </c>
      <c r="M268" s="55"/>
      <c r="N268" s="22"/>
      <c r="O268" s="22" t="s">
        <v>1199</v>
      </c>
      <c r="P268" s="24" t="s">
        <v>856</v>
      </c>
    </row>
    <row r="269" spans="1:24" ht="14.25" customHeight="1">
      <c r="A269" s="22" t="s">
        <v>70</v>
      </c>
      <c r="B269" s="56" t="s">
        <v>840</v>
      </c>
      <c r="E269" s="22"/>
      <c r="F269" s="22"/>
      <c r="K269" s="50"/>
      <c r="L269" s="51" t="str">
        <f t="shared" si="23"/>
        <v/>
      </c>
      <c r="M269" s="55"/>
      <c r="N269" s="22"/>
      <c r="P269" s="24" t="s">
        <v>857</v>
      </c>
    </row>
    <row r="270" spans="1:24" ht="14.25" customHeight="1">
      <c r="A270" s="48" t="s">
        <v>16</v>
      </c>
      <c r="B270" s="56" t="s">
        <v>431</v>
      </c>
      <c r="E270" s="22" t="s">
        <v>223</v>
      </c>
      <c r="F270" s="58" t="s">
        <v>221</v>
      </c>
      <c r="J270" s="49" t="s">
        <v>215</v>
      </c>
      <c r="K270" s="50" t="s">
        <v>69</v>
      </c>
      <c r="L270" s="51" t="str">
        <f t="shared" si="23"/>
        <v>Sorrry, question (3.17)  is required</v>
      </c>
      <c r="M270" s="55" t="s">
        <v>275</v>
      </c>
      <c r="N270" s="22"/>
    </row>
    <row r="271" spans="1:24" ht="14.25" customHeight="1">
      <c r="A271" s="11" t="s">
        <v>17</v>
      </c>
      <c r="X271" s="11" t="s">
        <v>133</v>
      </c>
    </row>
    <row r="272" spans="1:24" ht="14.25" customHeight="1">
      <c r="A272" s="48" t="s">
        <v>24</v>
      </c>
      <c r="B272" s="48" t="s">
        <v>430</v>
      </c>
      <c r="E272" s="22" t="s">
        <v>851</v>
      </c>
      <c r="F272" s="58"/>
      <c r="K272" s="58"/>
      <c r="L272" s="51" t="str">
        <f>IF(K272="yes",("Sorrry, question "&amp;LEFT(E272,7)&amp;" is required"),"")</f>
        <v/>
      </c>
      <c r="M272" s="64" t="s">
        <v>224</v>
      </c>
      <c r="N272" s="22" t="s">
        <v>225</v>
      </c>
      <c r="O272" s="22" t="s">
        <v>852</v>
      </c>
    </row>
    <row r="273" spans="1:24" ht="14.25" customHeight="1">
      <c r="A273" s="11" t="s">
        <v>67</v>
      </c>
      <c r="B273" s="47" t="s">
        <v>858</v>
      </c>
      <c r="J273" s="49" t="s">
        <v>15</v>
      </c>
      <c r="X273" s="11" t="s">
        <v>133</v>
      </c>
    </row>
    <row r="274" spans="1:24" ht="14.25" customHeight="1">
      <c r="A274" s="22" t="s">
        <v>19</v>
      </c>
      <c r="B274" s="56" t="s">
        <v>859</v>
      </c>
      <c r="E274" s="22" t="s">
        <v>861</v>
      </c>
      <c r="F274" s="22" t="s">
        <v>226</v>
      </c>
      <c r="K274" s="54"/>
      <c r="L274" s="51" t="str">
        <f>IF(K274="yes",("Sorrry, question "&amp;LEFT(E274,7)&amp;" is required"),"")</f>
        <v/>
      </c>
      <c r="M274" s="55"/>
      <c r="N274" s="22"/>
      <c r="O274" s="22" t="s">
        <v>865</v>
      </c>
    </row>
    <row r="275" spans="1:24" ht="14.25" customHeight="1">
      <c r="A275" s="48" t="s">
        <v>1181</v>
      </c>
      <c r="B275" s="56" t="s">
        <v>432</v>
      </c>
      <c r="E275" s="22" t="s">
        <v>593</v>
      </c>
      <c r="F275" s="22"/>
      <c r="J275" s="49" t="s">
        <v>2</v>
      </c>
      <c r="K275" s="54"/>
      <c r="L275" s="51" t="str">
        <f>IF(K275="yes",("Sorrry, question "&amp;LEFT(E275,7)&amp;" is required"),"")</f>
        <v/>
      </c>
      <c r="M275" s="55"/>
      <c r="N275" s="22"/>
      <c r="O275" s="22" t="s">
        <v>865</v>
      </c>
    </row>
    <row r="276" spans="1:24" ht="14.25" customHeight="1">
      <c r="A276" s="48" t="s">
        <v>1181</v>
      </c>
      <c r="B276" s="56" t="s">
        <v>433</v>
      </c>
      <c r="E276" s="22" t="s">
        <v>227</v>
      </c>
      <c r="F276" s="22"/>
      <c r="J276" s="49" t="s">
        <v>68</v>
      </c>
      <c r="K276" s="50" t="s">
        <v>69</v>
      </c>
      <c r="L276" s="51" t="str">
        <f t="shared" ref="L276:L282" si="24">IF(K276="yes",("Sorrry, question (3.18)"&amp;LEFT(E276,1)&amp;" is required"),"")</f>
        <v>Sorrry, question (3.18)a is required</v>
      </c>
      <c r="M276" s="55"/>
      <c r="N276" s="22"/>
      <c r="O276" s="22" t="s">
        <v>865</v>
      </c>
    </row>
    <row r="277" spans="1:24" ht="14.25" customHeight="1">
      <c r="A277" s="48" t="s">
        <v>1181</v>
      </c>
      <c r="B277" s="56" t="s">
        <v>434</v>
      </c>
      <c r="E277" s="22" t="s">
        <v>228</v>
      </c>
      <c r="F277" s="22"/>
      <c r="J277" s="49" t="s">
        <v>68</v>
      </c>
      <c r="K277" s="50" t="s">
        <v>69</v>
      </c>
      <c r="L277" s="51" t="str">
        <f t="shared" si="24"/>
        <v>Sorrry, question (3.18)b is required</v>
      </c>
      <c r="M277" s="55"/>
      <c r="N277" s="22"/>
      <c r="O277" s="22" t="s">
        <v>865</v>
      </c>
    </row>
    <row r="278" spans="1:24" ht="14.25" customHeight="1">
      <c r="A278" s="48" t="s">
        <v>1181</v>
      </c>
      <c r="B278" s="56" t="s">
        <v>435</v>
      </c>
      <c r="E278" s="22" t="s">
        <v>229</v>
      </c>
      <c r="F278" s="22"/>
      <c r="J278" s="49" t="s">
        <v>68</v>
      </c>
      <c r="K278" s="50" t="s">
        <v>69</v>
      </c>
      <c r="L278" s="51" t="str">
        <f t="shared" si="24"/>
        <v>Sorrry, question (3.18)c is required</v>
      </c>
      <c r="M278" s="55"/>
      <c r="N278" s="22"/>
      <c r="O278" s="22" t="s">
        <v>865</v>
      </c>
    </row>
    <row r="279" spans="1:24" ht="14.25" customHeight="1">
      <c r="A279" s="48" t="s">
        <v>1181</v>
      </c>
      <c r="B279" s="56" t="s">
        <v>436</v>
      </c>
      <c r="E279" s="22" t="s">
        <v>230</v>
      </c>
      <c r="F279" s="22"/>
      <c r="J279" s="49" t="s">
        <v>68</v>
      </c>
      <c r="K279" s="50" t="s">
        <v>69</v>
      </c>
      <c r="L279" s="51" t="str">
        <f t="shared" si="24"/>
        <v>Sorrry, question (3.18)d is required</v>
      </c>
      <c r="M279" s="55"/>
      <c r="N279" s="22"/>
      <c r="O279" s="22" t="s">
        <v>865</v>
      </c>
    </row>
    <row r="280" spans="1:24" ht="14.25" customHeight="1">
      <c r="A280" s="48" t="s">
        <v>1181</v>
      </c>
      <c r="B280" s="56" t="s">
        <v>437</v>
      </c>
      <c r="E280" s="22" t="s">
        <v>231</v>
      </c>
      <c r="F280" s="22"/>
      <c r="J280" s="49" t="s">
        <v>68</v>
      </c>
      <c r="K280" s="50" t="s">
        <v>69</v>
      </c>
      <c r="L280" s="51" t="str">
        <f t="shared" si="24"/>
        <v>Sorrry, question (3.18)e is required</v>
      </c>
      <c r="M280" s="55"/>
      <c r="N280" s="22"/>
      <c r="O280" s="22" t="s">
        <v>865</v>
      </c>
    </row>
    <row r="281" spans="1:24" ht="14.25" customHeight="1">
      <c r="A281" s="48" t="s">
        <v>1181</v>
      </c>
      <c r="B281" s="56" t="s">
        <v>438</v>
      </c>
      <c r="E281" s="22" t="s">
        <v>232</v>
      </c>
      <c r="F281" s="22"/>
      <c r="J281" s="49" t="s">
        <v>68</v>
      </c>
      <c r="K281" s="50" t="s">
        <v>69</v>
      </c>
      <c r="L281" s="51" t="str">
        <f t="shared" si="24"/>
        <v>Sorrry, question (3.18)f is required</v>
      </c>
      <c r="M281" s="55"/>
      <c r="N281" s="22"/>
      <c r="O281" s="22" t="s">
        <v>865</v>
      </c>
    </row>
    <row r="282" spans="1:24" ht="14.25" customHeight="1">
      <c r="A282" s="48" t="s">
        <v>1181</v>
      </c>
      <c r="B282" s="56" t="s">
        <v>439</v>
      </c>
      <c r="E282" s="22" t="s">
        <v>233</v>
      </c>
      <c r="F282" s="22"/>
      <c r="J282" s="49" t="s">
        <v>68</v>
      </c>
      <c r="K282" s="50" t="s">
        <v>69</v>
      </c>
      <c r="L282" s="51" t="str">
        <f t="shared" si="24"/>
        <v>Sorrry, question (3.18)g is required</v>
      </c>
      <c r="M282" s="55"/>
      <c r="N282" s="22"/>
      <c r="O282" s="22" t="s">
        <v>865</v>
      </c>
    </row>
    <row r="283" spans="1:24" ht="14.25" customHeight="1">
      <c r="A283" s="48" t="s">
        <v>18</v>
      </c>
      <c r="B283" s="56" t="s">
        <v>860</v>
      </c>
      <c r="E283" s="22" t="s">
        <v>525</v>
      </c>
      <c r="F283" s="22" t="s">
        <v>525</v>
      </c>
      <c r="J283" s="49" t="s">
        <v>124</v>
      </c>
      <c r="K283" s="50" t="s">
        <v>69</v>
      </c>
      <c r="L283" s="51" t="str">
        <f>IF(K283="yes",("Sorrry, question "&amp;LEFT(E283,7)&amp;" is required"),"")</f>
        <v>Sorrry, question Specify is required</v>
      </c>
      <c r="M283" s="55"/>
      <c r="N283" s="22"/>
      <c r="O283" s="22" t="s">
        <v>866</v>
      </c>
    </row>
    <row r="284" spans="1:24" ht="14.25" customHeight="1">
      <c r="A284" s="48" t="s">
        <v>24</v>
      </c>
      <c r="B284" s="56" t="s">
        <v>440</v>
      </c>
      <c r="E284" s="22" t="s">
        <v>1203</v>
      </c>
      <c r="F284" s="22"/>
      <c r="J284" s="49" t="s">
        <v>1177</v>
      </c>
      <c r="K284" s="50" t="s">
        <v>69</v>
      </c>
      <c r="L284" s="51" t="str">
        <f>IF(K284="yes",("Sorrry, question "&amp;LEFT(E284,7)&amp;" is required"),"")</f>
        <v>Sorrry, question (3.19)  is required</v>
      </c>
      <c r="M284" s="55"/>
      <c r="N284" s="22"/>
    </row>
    <row r="285" spans="1:24" ht="14.25" customHeight="1">
      <c r="A285" s="48" t="s">
        <v>234</v>
      </c>
      <c r="B285" s="56" t="s">
        <v>441</v>
      </c>
      <c r="E285" s="22" t="s">
        <v>862</v>
      </c>
      <c r="F285" s="22"/>
      <c r="J285" s="49" t="s">
        <v>1177</v>
      </c>
      <c r="K285" s="50" t="s">
        <v>69</v>
      </c>
      <c r="L285" s="51" t="str">
        <f>IF(K285="yes",("Sorrry, question "&amp;LEFT(E285,7)&amp;" is required"),"")</f>
        <v>Sorrry, question (3.20)  is required</v>
      </c>
      <c r="M285" s="55"/>
      <c r="N285" s="22"/>
      <c r="O285" s="22" t="s">
        <v>442</v>
      </c>
    </row>
    <row r="286" spans="1:24" ht="14.25" customHeight="1">
      <c r="A286" s="48" t="s">
        <v>16</v>
      </c>
      <c r="B286" s="56" t="s">
        <v>443</v>
      </c>
      <c r="E286" s="22" t="s">
        <v>863</v>
      </c>
      <c r="F286" s="22" t="s">
        <v>864</v>
      </c>
      <c r="J286" s="49" t="s">
        <v>215</v>
      </c>
      <c r="K286" s="50" t="s">
        <v>69</v>
      </c>
      <c r="L286" s="51" t="str">
        <f>IF(K286="yes",("Sorrry, question "&amp;LEFT(E286,7)&amp;" is required"),"")</f>
        <v>Sorrry, question (3.21)  is required</v>
      </c>
      <c r="M286" s="55" t="s">
        <v>867</v>
      </c>
      <c r="N286" s="22" t="s">
        <v>868</v>
      </c>
      <c r="O286" s="22" t="s">
        <v>442</v>
      </c>
    </row>
    <row r="287" spans="1:24" ht="14.25" customHeight="1">
      <c r="A287" s="11" t="s">
        <v>17</v>
      </c>
      <c r="X287" s="11" t="s">
        <v>133</v>
      </c>
    </row>
    <row r="288" spans="1:24" ht="13.5" customHeight="1">
      <c r="A288" s="11" t="s">
        <v>76</v>
      </c>
      <c r="X288" s="11" t="s">
        <v>132</v>
      </c>
    </row>
    <row r="289" spans="1:24" ht="13.5" customHeight="1"/>
    <row r="290" spans="1:24" ht="14.25" customHeight="1">
      <c r="A290" s="11" t="s">
        <v>14</v>
      </c>
      <c r="B290" s="47" t="s">
        <v>235</v>
      </c>
      <c r="E290" s="12" t="s">
        <v>236</v>
      </c>
      <c r="J290" s="49" t="s">
        <v>125</v>
      </c>
      <c r="O290" s="22" t="s">
        <v>214</v>
      </c>
      <c r="X290" s="11" t="s">
        <v>132</v>
      </c>
    </row>
    <row r="291" spans="1:24" ht="14.25" customHeight="1">
      <c r="A291" s="11" t="s">
        <v>67</v>
      </c>
      <c r="B291" s="47" t="s">
        <v>869</v>
      </c>
      <c r="J291" s="49" t="s">
        <v>205</v>
      </c>
      <c r="X291" s="11" t="s">
        <v>133</v>
      </c>
    </row>
    <row r="292" spans="1:24" ht="14.25" customHeight="1">
      <c r="A292" s="22" t="s">
        <v>19</v>
      </c>
      <c r="B292" s="22" t="s">
        <v>870</v>
      </c>
      <c r="E292" s="22" t="s">
        <v>871</v>
      </c>
      <c r="F292" s="22"/>
      <c r="J292" s="49" t="s">
        <v>202</v>
      </c>
    </row>
    <row r="293" spans="1:24" ht="14.25" customHeight="1">
      <c r="A293" s="11" t="s">
        <v>17</v>
      </c>
      <c r="X293" s="11" t="s">
        <v>133</v>
      </c>
    </row>
    <row r="294" spans="1:24" ht="14.25" customHeight="1">
      <c r="A294" s="11" t="s">
        <v>67</v>
      </c>
      <c r="B294" s="47" t="s">
        <v>872</v>
      </c>
      <c r="J294" s="49" t="s">
        <v>15</v>
      </c>
      <c r="X294" s="11" t="s">
        <v>133</v>
      </c>
    </row>
    <row r="295" spans="1:24" ht="14.25" customHeight="1">
      <c r="A295" s="48" t="s">
        <v>873</v>
      </c>
      <c r="B295" s="56" t="s">
        <v>874</v>
      </c>
      <c r="C295" s="48"/>
      <c r="D295" s="48"/>
      <c r="E295" s="22" t="s">
        <v>1219</v>
      </c>
      <c r="F295" s="22" t="s">
        <v>238</v>
      </c>
      <c r="J295" s="49" t="s">
        <v>207</v>
      </c>
      <c r="K295" s="50" t="s">
        <v>69</v>
      </c>
      <c r="L295" s="51" t="str">
        <f>IF(K295="yes",("Sorrry, question "&amp;LEFT(E295,7)&amp;" is required"),"")</f>
        <v>Sorrry, question (4.01)  is required</v>
      </c>
    </row>
    <row r="296" spans="1:24" ht="14.25" customHeight="1">
      <c r="A296" s="48" t="s">
        <v>18</v>
      </c>
      <c r="B296" s="56" t="s">
        <v>875</v>
      </c>
      <c r="C296" s="48"/>
      <c r="D296" s="48"/>
      <c r="E296" s="22" t="s">
        <v>525</v>
      </c>
      <c r="F296" s="22" t="s">
        <v>525</v>
      </c>
      <c r="J296" s="49" t="s">
        <v>206</v>
      </c>
      <c r="K296" s="50" t="s">
        <v>69</v>
      </c>
      <c r="L296" s="51" t="str">
        <f>IF(K296="yes",("Sorrry, question "&amp;LEFT(E296,7)&amp;" is required"),"")</f>
        <v>Sorrry, question Specify is required</v>
      </c>
      <c r="O296" s="22" t="s">
        <v>884</v>
      </c>
      <c r="Q296" s="24"/>
    </row>
    <row r="297" spans="1:24" ht="14.25" customHeight="1">
      <c r="A297" s="48" t="s">
        <v>237</v>
      </c>
      <c r="B297" s="56" t="s">
        <v>876</v>
      </c>
      <c r="C297" s="48"/>
      <c r="D297" s="48"/>
      <c r="E297" s="22" t="s">
        <v>882</v>
      </c>
      <c r="F297" s="46"/>
      <c r="J297" s="49" t="s">
        <v>207</v>
      </c>
      <c r="K297" s="54" t="s">
        <v>69</v>
      </c>
      <c r="L297" s="51" t="str">
        <f>IF(K297="yes",("Sorrry, question "&amp;LEFT(E297,8)&amp;" is required"),"")</f>
        <v>Sorrry, question (4.01_N) is required</v>
      </c>
      <c r="O297" s="22" t="s">
        <v>885</v>
      </c>
      <c r="Q297" s="24"/>
    </row>
    <row r="298" spans="1:24" ht="14.25" customHeight="1">
      <c r="A298" s="48" t="s">
        <v>18</v>
      </c>
      <c r="B298" s="56" t="s">
        <v>444</v>
      </c>
      <c r="C298" s="48"/>
      <c r="D298" s="48"/>
      <c r="E298" s="22" t="s">
        <v>525</v>
      </c>
      <c r="F298" s="22" t="s">
        <v>525</v>
      </c>
      <c r="J298" s="49" t="s">
        <v>124</v>
      </c>
      <c r="K298" s="50" t="s">
        <v>69</v>
      </c>
      <c r="L298" s="51" t="str">
        <f>IF(K298="yes",("Sorrry, question "&amp;LEFT(E298,7)&amp;" is required"),"")</f>
        <v>Sorrry, question Specify is required</v>
      </c>
      <c r="O298" s="22" t="s">
        <v>886</v>
      </c>
      <c r="Q298" s="24"/>
    </row>
    <row r="299" spans="1:24" ht="14.25" customHeight="1">
      <c r="A299" s="48" t="s">
        <v>877</v>
      </c>
      <c r="B299" s="56" t="s">
        <v>878</v>
      </c>
      <c r="C299" s="48"/>
      <c r="D299" s="48"/>
      <c r="E299" s="22" t="s">
        <v>1220</v>
      </c>
      <c r="F299" s="22" t="s">
        <v>238</v>
      </c>
      <c r="J299" s="49" t="s">
        <v>207</v>
      </c>
      <c r="K299" s="50" t="s">
        <v>69</v>
      </c>
      <c r="L299" s="51" t="str">
        <f>IF(K299="yes",("Sorrry, question "&amp;LEFT(E299,7)&amp;" is required"),"")</f>
        <v>Sorrry, question (4.02)  is required</v>
      </c>
      <c r="Q299" s="24"/>
    </row>
    <row r="300" spans="1:24" ht="14.25" customHeight="1">
      <c r="A300" s="48" t="s">
        <v>18</v>
      </c>
      <c r="B300" s="56" t="s">
        <v>879</v>
      </c>
      <c r="C300" s="48"/>
      <c r="D300" s="48"/>
      <c r="E300" s="22" t="s">
        <v>525</v>
      </c>
      <c r="F300" s="22" t="s">
        <v>525</v>
      </c>
      <c r="J300" s="49" t="s">
        <v>124</v>
      </c>
      <c r="K300" s="50" t="s">
        <v>69</v>
      </c>
      <c r="L300" s="51" t="str">
        <f>IF(K300="yes",("Sorrry, question "&amp;LEFT(E300,7)&amp;" is required"),"")</f>
        <v>Sorrry, question Specify is required</v>
      </c>
      <c r="O300" s="22" t="s">
        <v>887</v>
      </c>
      <c r="Q300" s="24"/>
    </row>
    <row r="301" spans="1:24" ht="14.25" customHeight="1">
      <c r="A301" s="48" t="s">
        <v>237</v>
      </c>
      <c r="B301" s="56" t="s">
        <v>880</v>
      </c>
      <c r="C301" s="48"/>
      <c r="D301" s="22"/>
      <c r="E301" s="22" t="s">
        <v>883</v>
      </c>
      <c r="F301" s="22"/>
      <c r="J301" s="49" t="s">
        <v>207</v>
      </c>
      <c r="K301" s="54" t="s">
        <v>69</v>
      </c>
      <c r="L301" s="51" t="str">
        <f>IF(K301="yes",("Sorrry, question "&amp;LEFT(E301,8)&amp;" is required"),"")</f>
        <v>Sorrry, question (4.02_N) is required</v>
      </c>
      <c r="O301" s="22" t="s">
        <v>888</v>
      </c>
      <c r="Q301" s="24"/>
    </row>
    <row r="302" spans="1:24" ht="14.25" customHeight="1">
      <c r="A302" s="48" t="s">
        <v>18</v>
      </c>
      <c r="B302" s="56" t="s">
        <v>881</v>
      </c>
      <c r="C302" s="48"/>
      <c r="D302" s="22"/>
      <c r="E302" s="22" t="s">
        <v>525</v>
      </c>
      <c r="F302" s="22" t="s">
        <v>525</v>
      </c>
      <c r="J302" s="49" t="s">
        <v>124</v>
      </c>
      <c r="K302" s="50" t="s">
        <v>69</v>
      </c>
      <c r="L302" s="51" t="str">
        <f>IF(K302="yes",("Sorrry, question "&amp;LEFT(E302,7)&amp;" is required"),"")</f>
        <v>Sorrry, question Specify is required</v>
      </c>
      <c r="O302" s="22" t="s">
        <v>889</v>
      </c>
      <c r="Q302" s="24"/>
    </row>
    <row r="303" spans="1:24" ht="14.25" customHeight="1">
      <c r="A303" s="11" t="s">
        <v>17</v>
      </c>
      <c r="X303" s="11" t="s">
        <v>133</v>
      </c>
    </row>
    <row r="304" spans="1:24" ht="13.5" customHeight="1">
      <c r="A304" s="11" t="s">
        <v>76</v>
      </c>
      <c r="X304" s="11" t="s">
        <v>132</v>
      </c>
    </row>
    <row r="305" spans="1:24" ht="13.5" customHeight="1"/>
    <row r="306" spans="1:24" ht="13.5" customHeight="1"/>
    <row r="307" spans="1:24" ht="14.25" customHeight="1">
      <c r="A307" s="11" t="s">
        <v>14</v>
      </c>
      <c r="B307" s="47" t="s">
        <v>891</v>
      </c>
      <c r="E307" s="12" t="s">
        <v>890</v>
      </c>
      <c r="J307" s="49" t="s">
        <v>125</v>
      </c>
      <c r="O307" s="22" t="s">
        <v>214</v>
      </c>
      <c r="X307" s="11" t="s">
        <v>132</v>
      </c>
    </row>
    <row r="308" spans="1:24" ht="14.25" customHeight="1">
      <c r="A308" s="11" t="s">
        <v>67</v>
      </c>
      <c r="B308" s="47" t="s">
        <v>892</v>
      </c>
      <c r="J308" s="49" t="s">
        <v>205</v>
      </c>
      <c r="X308" s="11" t="s">
        <v>133</v>
      </c>
    </row>
    <row r="309" spans="1:24" ht="14.25" customHeight="1">
      <c r="A309" s="22" t="s">
        <v>19</v>
      </c>
      <c r="B309" s="22" t="s">
        <v>893</v>
      </c>
      <c r="E309" s="22" t="s">
        <v>896</v>
      </c>
      <c r="F309" s="22"/>
      <c r="J309" s="49" t="s">
        <v>202</v>
      </c>
    </row>
    <row r="310" spans="1:24" ht="14.25" customHeight="1">
      <c r="A310" s="22" t="s">
        <v>19</v>
      </c>
      <c r="B310" s="56" t="s">
        <v>894</v>
      </c>
      <c r="E310" s="22" t="s">
        <v>897</v>
      </c>
      <c r="F310" s="22"/>
      <c r="J310" s="49" t="s">
        <v>203</v>
      </c>
    </row>
    <row r="311" spans="1:24" ht="14.25" customHeight="1">
      <c r="A311" s="22" t="s">
        <v>19</v>
      </c>
      <c r="B311" s="56" t="s">
        <v>895</v>
      </c>
      <c r="E311" s="22" t="s">
        <v>898</v>
      </c>
      <c r="F311" s="22"/>
      <c r="J311" s="49" t="s">
        <v>204</v>
      </c>
    </row>
    <row r="312" spans="1:24" ht="14.25" customHeight="1">
      <c r="A312" s="11" t="s">
        <v>17</v>
      </c>
      <c r="X312" s="11" t="s">
        <v>133</v>
      </c>
    </row>
    <row r="313" spans="1:24" ht="14.25" customHeight="1">
      <c r="A313" s="11" t="s">
        <v>67</v>
      </c>
      <c r="B313" s="47" t="s">
        <v>899</v>
      </c>
      <c r="J313" s="49" t="s">
        <v>15</v>
      </c>
      <c r="X313" s="11" t="s">
        <v>133</v>
      </c>
    </row>
    <row r="314" spans="1:24" ht="14.25" customHeight="1">
      <c r="A314" s="48" t="s">
        <v>240</v>
      </c>
      <c r="B314" s="56" t="s">
        <v>900</v>
      </c>
      <c r="E314" s="22" t="s">
        <v>290</v>
      </c>
      <c r="F314" s="22"/>
      <c r="J314" s="49" t="s">
        <v>2</v>
      </c>
      <c r="K314" s="54"/>
      <c r="L314" s="51"/>
      <c r="M314" s="55"/>
      <c r="N314" s="22"/>
    </row>
    <row r="315" spans="1:24" ht="14.25" customHeight="1">
      <c r="A315" s="48" t="s">
        <v>240</v>
      </c>
      <c r="B315" s="56" t="s">
        <v>901</v>
      </c>
      <c r="E315" s="22" t="s">
        <v>241</v>
      </c>
      <c r="F315" s="22"/>
      <c r="J315" s="49" t="s">
        <v>68</v>
      </c>
      <c r="K315" s="50" t="s">
        <v>69</v>
      </c>
      <c r="L315" s="51" t="str">
        <f>IF(K315="yes",("Sorrry, question "&amp;LEFT(E315,7)&amp;" is required"),"")</f>
        <v>Sorrry, question (4.03)  is required</v>
      </c>
      <c r="M315" s="55"/>
      <c r="N315" s="22"/>
    </row>
    <row r="316" spans="1:24" ht="14.25" customHeight="1">
      <c r="A316" s="48" t="s">
        <v>240</v>
      </c>
      <c r="B316" s="56" t="s">
        <v>902</v>
      </c>
      <c r="C316" s="48"/>
      <c r="D316" s="48"/>
      <c r="E316" s="22" t="s">
        <v>242</v>
      </c>
      <c r="F316" s="22"/>
      <c r="J316" s="49" t="s">
        <v>68</v>
      </c>
      <c r="K316" s="50" t="s">
        <v>69</v>
      </c>
      <c r="L316" s="51" t="str">
        <f>IF(K316="yes",("Sorrry, question "&amp;LEFT(E316,7)&amp;" is required"),"")</f>
        <v>Sorrry, question (4.04)  is required</v>
      </c>
      <c r="M316" s="55"/>
      <c r="N316" s="22"/>
    </row>
    <row r="317" spans="1:24" ht="14.25" customHeight="1">
      <c r="A317" s="48" t="s">
        <v>240</v>
      </c>
      <c r="B317" s="56" t="s">
        <v>903</v>
      </c>
      <c r="C317" s="48"/>
      <c r="D317" s="48"/>
      <c r="E317" s="22" t="s">
        <v>908</v>
      </c>
      <c r="F317" s="22"/>
      <c r="J317" s="49" t="s">
        <v>68</v>
      </c>
      <c r="K317" s="50" t="s">
        <v>69</v>
      </c>
      <c r="L317" s="51" t="str">
        <f>IF(K317="yes",("Sorrry, question "&amp;LEFT(E317,7)&amp;" is required"),"")</f>
        <v>Sorrry, question (4.05)  is required</v>
      </c>
      <c r="M317" s="55"/>
      <c r="N317" s="22"/>
      <c r="Q317" s="24"/>
    </row>
    <row r="318" spans="1:24" ht="14.25" customHeight="1">
      <c r="A318" s="48" t="s">
        <v>240</v>
      </c>
      <c r="B318" s="56" t="s">
        <v>904</v>
      </c>
      <c r="C318" s="48"/>
      <c r="D318" s="48"/>
      <c r="E318" s="22" t="s">
        <v>909</v>
      </c>
      <c r="F318" s="22"/>
      <c r="J318" s="49" t="s">
        <v>68</v>
      </c>
      <c r="K318" s="50" t="s">
        <v>69</v>
      </c>
      <c r="L318" s="51" t="str">
        <f>IF(K318="yes",("Sorrry, question "&amp;LEFT(E318,7)&amp;" is required"),"")</f>
        <v>Sorrry, question (4.06)  is required</v>
      </c>
      <c r="M318" s="55"/>
      <c r="N318" s="22"/>
      <c r="Q318" s="24"/>
    </row>
    <row r="319" spans="1:24" ht="14.25" customHeight="1">
      <c r="A319" s="48" t="s">
        <v>240</v>
      </c>
      <c r="B319" s="56" t="s">
        <v>905</v>
      </c>
      <c r="C319" s="48"/>
      <c r="D319" s="48"/>
      <c r="E319" s="22" t="s">
        <v>910</v>
      </c>
      <c r="F319" s="22"/>
      <c r="J319" s="49" t="s">
        <v>68</v>
      </c>
      <c r="K319" s="50" t="s">
        <v>69</v>
      </c>
      <c r="L319" s="51" t="str">
        <f>IF(K319="yes",("Sorrry, question "&amp;LEFT(E319,10)&amp;" is required"),"")</f>
        <v>Sorrry, question (4.06_1_N) is required</v>
      </c>
      <c r="M319" s="55"/>
      <c r="N319" s="22"/>
      <c r="Q319" s="24"/>
    </row>
    <row r="320" spans="1:24" ht="14.25" customHeight="1">
      <c r="A320" s="48" t="s">
        <v>240</v>
      </c>
      <c r="B320" s="56" t="s">
        <v>906</v>
      </c>
      <c r="C320" s="48"/>
      <c r="D320" s="48"/>
      <c r="E320" s="22" t="s">
        <v>243</v>
      </c>
      <c r="F320" s="22"/>
      <c r="J320" s="49" t="s">
        <v>68</v>
      </c>
      <c r="K320" s="50" t="s">
        <v>69</v>
      </c>
      <c r="L320" s="51" t="str">
        <f>IF(K320="yes",("Sorrry, question "&amp;LEFT(E320,7)&amp;" is required"),"")</f>
        <v>Sorrry, question (4.07)  is required</v>
      </c>
      <c r="M320" s="55"/>
      <c r="N320" s="22"/>
      <c r="Q320" s="24"/>
    </row>
    <row r="321" spans="1:24" ht="14.25" customHeight="1">
      <c r="A321" s="48" t="s">
        <v>240</v>
      </c>
      <c r="B321" s="56" t="s">
        <v>907</v>
      </c>
      <c r="C321" s="48"/>
      <c r="D321" s="48"/>
      <c r="E321" s="22" t="s">
        <v>244</v>
      </c>
      <c r="F321" s="22"/>
      <c r="J321" s="49" t="s">
        <v>68</v>
      </c>
      <c r="K321" s="50" t="s">
        <v>69</v>
      </c>
      <c r="L321" s="51" t="str">
        <f>IF(K321="yes",("Sorrry, question "&amp;LEFT(E321,7)&amp;" is required"),"")</f>
        <v>Sorrry, question (4.08)  is required</v>
      </c>
      <c r="M321" s="55"/>
      <c r="N321" s="22"/>
      <c r="Q321" s="24"/>
    </row>
    <row r="322" spans="1:24" ht="14.25" customHeight="1">
      <c r="A322" s="11" t="s">
        <v>17</v>
      </c>
      <c r="X322" s="11" t="s">
        <v>133</v>
      </c>
    </row>
    <row r="323" spans="1:24" ht="14.25" customHeight="1">
      <c r="A323" s="11" t="s">
        <v>67</v>
      </c>
      <c r="B323" s="47" t="s">
        <v>911</v>
      </c>
      <c r="J323" s="49" t="s">
        <v>15</v>
      </c>
      <c r="X323" s="11" t="s">
        <v>133</v>
      </c>
    </row>
    <row r="324" spans="1:24" ht="14.25" customHeight="1">
      <c r="A324" s="48" t="s">
        <v>240</v>
      </c>
      <c r="B324" s="56" t="s">
        <v>912</v>
      </c>
      <c r="E324" s="22" t="s">
        <v>290</v>
      </c>
      <c r="F324" s="22"/>
      <c r="J324" s="49" t="s">
        <v>2</v>
      </c>
      <c r="K324" s="54"/>
      <c r="L324" s="51"/>
      <c r="M324" s="55"/>
      <c r="N324" s="22"/>
    </row>
    <row r="325" spans="1:24" ht="14.25" customHeight="1">
      <c r="A325" s="48" t="s">
        <v>240</v>
      </c>
      <c r="B325" s="56" t="s">
        <v>913</v>
      </c>
      <c r="E325" s="22" t="s">
        <v>245</v>
      </c>
      <c r="F325" s="22"/>
      <c r="J325" s="49" t="s">
        <v>68</v>
      </c>
      <c r="K325" s="50" t="s">
        <v>69</v>
      </c>
      <c r="L325" s="51" t="str">
        <f>IF(K325="yes",("Sorrry, question "&amp;LEFT(E325,7)&amp;" is required"),"")</f>
        <v>Sorrry, question (4.09)  is required</v>
      </c>
      <c r="M325" s="55"/>
      <c r="N325" s="22"/>
    </row>
    <row r="326" spans="1:24" ht="14.25" customHeight="1">
      <c r="A326" s="48" t="s">
        <v>240</v>
      </c>
      <c r="B326" s="56" t="s">
        <v>914</v>
      </c>
      <c r="C326" s="48"/>
      <c r="D326" s="48"/>
      <c r="E326" s="22" t="s">
        <v>246</v>
      </c>
      <c r="F326" s="22"/>
      <c r="J326" s="49" t="s">
        <v>68</v>
      </c>
      <c r="K326" s="50" t="s">
        <v>69</v>
      </c>
      <c r="L326" s="51" t="str">
        <f>IF(K326="yes",("Sorrry, question "&amp;LEFT(E326,7)&amp;" is required"),"")</f>
        <v>Sorrry, question (4.10)  is required</v>
      </c>
      <c r="M326" s="55"/>
      <c r="N326" s="22"/>
    </row>
    <row r="327" spans="1:24" ht="14.25" customHeight="1">
      <c r="A327" s="48" t="s">
        <v>240</v>
      </c>
      <c r="B327" s="56" t="s">
        <v>915</v>
      </c>
      <c r="C327" s="48"/>
      <c r="D327" s="48"/>
      <c r="E327" s="22" t="s">
        <v>247</v>
      </c>
      <c r="F327" s="22"/>
      <c r="J327" s="49" t="s">
        <v>68</v>
      </c>
      <c r="K327" s="50" t="s">
        <v>69</v>
      </c>
      <c r="L327" s="51" t="str">
        <f>IF(K327="yes",("Sorrry, question "&amp;LEFT(E327,7)&amp;" is required"),"")</f>
        <v>Sorrry, question (4.11)  is required</v>
      </c>
      <c r="M327" s="55"/>
      <c r="N327" s="22"/>
      <c r="Q327" s="24"/>
    </row>
    <row r="328" spans="1:24" ht="14.25" customHeight="1">
      <c r="A328" s="48" t="s">
        <v>240</v>
      </c>
      <c r="B328" s="56" t="s">
        <v>916</v>
      </c>
      <c r="C328" s="48"/>
      <c r="D328" s="48"/>
      <c r="E328" s="22" t="s">
        <v>248</v>
      </c>
      <c r="F328" s="22"/>
      <c r="J328" s="49" t="s">
        <v>68</v>
      </c>
      <c r="K328" s="50" t="s">
        <v>69</v>
      </c>
      <c r="L328" s="51" t="str">
        <f>IF(K328="yes",("Sorrry, question "&amp;LEFT(E328,7)&amp;" is required"),"")</f>
        <v>Sorrry, question (4.12)  is required</v>
      </c>
      <c r="M328" s="55"/>
      <c r="N328" s="22"/>
      <c r="Q328" s="24"/>
    </row>
    <row r="329" spans="1:24" ht="14.25" customHeight="1">
      <c r="A329" s="48" t="s">
        <v>240</v>
      </c>
      <c r="B329" s="56" t="s">
        <v>917</v>
      </c>
      <c r="C329" s="48"/>
      <c r="D329" s="48"/>
      <c r="E329" s="22" t="s">
        <v>921</v>
      </c>
      <c r="F329" s="22"/>
      <c r="J329" s="49" t="s">
        <v>68</v>
      </c>
      <c r="K329" s="50" t="s">
        <v>69</v>
      </c>
      <c r="L329" s="51" t="str">
        <f>IF(K329="yes",("Sorrry, question "&amp;LEFT(E329,7)&amp;" is required"),"")</f>
        <v>Sorrry, question (4.13)  is required</v>
      </c>
      <c r="M329" s="55"/>
      <c r="N329" s="22"/>
      <c r="Q329" s="24"/>
    </row>
    <row r="330" spans="1:24" ht="14.25" customHeight="1">
      <c r="A330" s="48" t="s">
        <v>240</v>
      </c>
      <c r="B330" s="56" t="s">
        <v>918</v>
      </c>
      <c r="C330" s="48"/>
      <c r="D330" s="48"/>
      <c r="E330" s="22" t="s">
        <v>922</v>
      </c>
      <c r="F330" s="22"/>
      <c r="J330" s="49" t="s">
        <v>68</v>
      </c>
      <c r="K330" s="50" t="s">
        <v>69</v>
      </c>
      <c r="L330" s="51" t="str">
        <f>IF(K330="yes",("Sorrry, question "&amp;LEFT(E330,10)&amp;" is required"),"")</f>
        <v>Sorrry, question (4.13_1_N) is required</v>
      </c>
      <c r="M330" s="55"/>
      <c r="N330" s="22"/>
      <c r="Q330" s="24"/>
    </row>
    <row r="331" spans="1:24" ht="14.25" customHeight="1">
      <c r="A331" s="48" t="s">
        <v>240</v>
      </c>
      <c r="B331" s="56" t="s">
        <v>919</v>
      </c>
      <c r="C331" s="48"/>
      <c r="D331" s="48"/>
      <c r="E331" s="22" t="s">
        <v>923</v>
      </c>
      <c r="F331" s="22"/>
      <c r="J331" s="49" t="s">
        <v>68</v>
      </c>
      <c r="K331" s="50" t="s">
        <v>69</v>
      </c>
      <c r="L331" s="51" t="str">
        <f>IF(K331="yes",("Sorrry, question "&amp;LEFT(E331,7)&amp;" is required"),"")</f>
        <v>Sorrry, question (4.14)  is required</v>
      </c>
      <c r="M331" s="55"/>
      <c r="N331" s="22"/>
      <c r="Q331" s="24"/>
    </row>
    <row r="332" spans="1:24" ht="14.25" customHeight="1">
      <c r="A332" s="48" t="s">
        <v>240</v>
      </c>
      <c r="B332" s="56" t="s">
        <v>920</v>
      </c>
      <c r="C332" s="48"/>
      <c r="D332" s="48"/>
      <c r="E332" s="22" t="s">
        <v>249</v>
      </c>
      <c r="F332" s="22"/>
      <c r="J332" s="49" t="s">
        <v>68</v>
      </c>
      <c r="K332" s="50" t="s">
        <v>69</v>
      </c>
      <c r="L332" s="51" t="str">
        <f>IF(K332="yes",("Sorrry, question "&amp;LEFT(E332,7)&amp;" is required"),"")</f>
        <v>Sorrry, question (4.15)  is required</v>
      </c>
      <c r="M332" s="55"/>
      <c r="N332" s="22"/>
      <c r="Q332" s="24"/>
    </row>
    <row r="333" spans="1:24" ht="14.25" customHeight="1">
      <c r="A333" s="11" t="s">
        <v>17</v>
      </c>
      <c r="X333" s="11" t="s">
        <v>133</v>
      </c>
    </row>
    <row r="334" spans="1:24" ht="14.25" customHeight="1">
      <c r="A334" s="11" t="s">
        <v>67</v>
      </c>
      <c r="B334" s="47" t="s">
        <v>924</v>
      </c>
      <c r="J334" s="49" t="s">
        <v>15</v>
      </c>
      <c r="X334" s="11" t="s">
        <v>133</v>
      </c>
    </row>
    <row r="335" spans="1:24" ht="14.25" customHeight="1">
      <c r="A335" s="48" t="s">
        <v>240</v>
      </c>
      <c r="B335" s="56" t="s">
        <v>925</v>
      </c>
      <c r="E335" s="22" t="s">
        <v>290</v>
      </c>
      <c r="F335" s="22"/>
      <c r="J335" s="49" t="s">
        <v>2</v>
      </c>
      <c r="K335" s="54"/>
      <c r="L335" s="51"/>
      <c r="M335" s="55"/>
      <c r="N335" s="22"/>
    </row>
    <row r="336" spans="1:24" ht="14.25" customHeight="1">
      <c r="A336" s="48" t="s">
        <v>240</v>
      </c>
      <c r="B336" s="56" t="s">
        <v>926</v>
      </c>
      <c r="E336" s="22" t="s">
        <v>250</v>
      </c>
      <c r="F336" s="22"/>
      <c r="J336" s="49" t="s">
        <v>68</v>
      </c>
      <c r="K336" s="50" t="s">
        <v>69</v>
      </c>
      <c r="L336" s="51" t="str">
        <f t="shared" ref="L336:L343" si="25">IF(K336="yes",("Sorrry, question "&amp;LEFT(E336,7)&amp;" is required"),"")</f>
        <v>Sorrry, question (4.16)  is required</v>
      </c>
      <c r="M336" s="55"/>
      <c r="N336" s="22"/>
    </row>
    <row r="337" spans="1:24" ht="14.25" customHeight="1">
      <c r="A337" s="48" t="s">
        <v>240</v>
      </c>
      <c r="B337" s="56" t="s">
        <v>927</v>
      </c>
      <c r="C337" s="48"/>
      <c r="D337" s="48"/>
      <c r="E337" s="22" t="s">
        <v>934</v>
      </c>
      <c r="F337" s="22"/>
      <c r="J337" s="49" t="s">
        <v>68</v>
      </c>
      <c r="K337" s="50" t="s">
        <v>69</v>
      </c>
      <c r="L337" s="51" t="str">
        <f t="shared" si="25"/>
        <v>Sorrry, question (4.17)  is required</v>
      </c>
      <c r="M337" s="55"/>
      <c r="N337" s="22"/>
    </row>
    <row r="338" spans="1:24" ht="14.25" customHeight="1">
      <c r="A338" s="48" t="s">
        <v>240</v>
      </c>
      <c r="B338" s="56" t="s">
        <v>928</v>
      </c>
      <c r="C338" s="48"/>
      <c r="D338" s="48"/>
      <c r="E338" s="22" t="s">
        <v>935</v>
      </c>
      <c r="F338" s="22"/>
      <c r="J338" s="49" t="s">
        <v>68</v>
      </c>
      <c r="K338" s="50" t="s">
        <v>69</v>
      </c>
      <c r="L338" s="51" t="str">
        <f t="shared" si="25"/>
        <v>Sorrry, question (4.18)  is required</v>
      </c>
      <c r="M338" s="55"/>
      <c r="N338" s="22"/>
      <c r="Q338" s="24"/>
    </row>
    <row r="339" spans="1:24" ht="14.25" customHeight="1">
      <c r="A339" s="48" t="s">
        <v>240</v>
      </c>
      <c r="B339" s="56" t="s">
        <v>929</v>
      </c>
      <c r="C339" s="48"/>
      <c r="D339" s="48"/>
      <c r="E339" s="22" t="s">
        <v>1182</v>
      </c>
      <c r="F339" s="22"/>
      <c r="J339" s="49" t="s">
        <v>68</v>
      </c>
      <c r="K339" s="50" t="s">
        <v>69</v>
      </c>
      <c r="L339" s="51" t="str">
        <f t="shared" si="25"/>
        <v>Sorrry, question (4.19)  is required</v>
      </c>
      <c r="M339" s="55"/>
      <c r="N339" s="22"/>
      <c r="Q339" s="24"/>
    </row>
    <row r="340" spans="1:24" ht="14.25" customHeight="1">
      <c r="A340" s="48" t="s">
        <v>240</v>
      </c>
      <c r="B340" s="56" t="s">
        <v>930</v>
      </c>
      <c r="C340" s="48"/>
      <c r="D340" s="48"/>
      <c r="E340" s="22" t="s">
        <v>936</v>
      </c>
      <c r="F340" s="22"/>
      <c r="J340" s="49" t="s">
        <v>68</v>
      </c>
      <c r="K340" s="50" t="s">
        <v>69</v>
      </c>
      <c r="L340" s="51" t="str">
        <f t="shared" si="25"/>
        <v>Sorrry, question (4.20)  is required</v>
      </c>
      <c r="M340" s="55"/>
      <c r="N340" s="22"/>
      <c r="Q340" s="24"/>
    </row>
    <row r="341" spans="1:24" ht="14.25" customHeight="1">
      <c r="A341" s="48" t="s">
        <v>240</v>
      </c>
      <c r="B341" s="56" t="s">
        <v>931</v>
      </c>
      <c r="C341" s="48"/>
      <c r="D341" s="48"/>
      <c r="E341" s="22" t="s">
        <v>937</v>
      </c>
      <c r="F341" s="22"/>
      <c r="J341" s="49" t="s">
        <v>68</v>
      </c>
      <c r="K341" s="50" t="s">
        <v>69</v>
      </c>
      <c r="L341" s="51" t="str">
        <f t="shared" si="25"/>
        <v>Sorrry, question (4.21)  is required</v>
      </c>
      <c r="M341" s="55"/>
      <c r="N341" s="22"/>
      <c r="Q341" s="24"/>
    </row>
    <row r="342" spans="1:24" ht="14.25" customHeight="1">
      <c r="A342" s="48" t="s">
        <v>240</v>
      </c>
      <c r="B342" s="56" t="s">
        <v>932</v>
      </c>
      <c r="C342" s="48"/>
      <c r="D342" s="48"/>
      <c r="E342" s="22" t="s">
        <v>938</v>
      </c>
      <c r="F342" s="22"/>
      <c r="J342" s="49" t="s">
        <v>68</v>
      </c>
      <c r="K342" s="50" t="s">
        <v>69</v>
      </c>
      <c r="L342" s="51" t="str">
        <f t="shared" si="25"/>
        <v>Sorrry, question (4.22)  is required</v>
      </c>
      <c r="M342" s="55"/>
      <c r="N342" s="22"/>
      <c r="Q342" s="24"/>
    </row>
    <row r="343" spans="1:24" ht="14.25" customHeight="1">
      <c r="A343" s="48" t="s">
        <v>240</v>
      </c>
      <c r="B343" s="56" t="s">
        <v>933</v>
      </c>
      <c r="C343" s="48"/>
      <c r="D343" s="48"/>
      <c r="E343" s="22" t="s">
        <v>939</v>
      </c>
      <c r="F343" s="22"/>
      <c r="J343" s="49" t="s">
        <v>68</v>
      </c>
      <c r="K343" s="50" t="s">
        <v>69</v>
      </c>
      <c r="L343" s="51" t="str">
        <f t="shared" si="25"/>
        <v>Sorrry, question (4.23)  is required</v>
      </c>
      <c r="M343" s="55"/>
      <c r="N343" s="22"/>
      <c r="Q343" s="24"/>
    </row>
    <row r="344" spans="1:24" ht="14.25" customHeight="1">
      <c r="A344" s="11" t="s">
        <v>17</v>
      </c>
      <c r="X344" s="11" t="s">
        <v>133</v>
      </c>
    </row>
    <row r="345" spans="1:24" ht="13.5" customHeight="1">
      <c r="A345" s="11" t="s">
        <v>76</v>
      </c>
      <c r="X345" s="11" t="s">
        <v>132</v>
      </c>
    </row>
    <row r="346" spans="1:24" ht="13.5" customHeight="1"/>
    <row r="347" spans="1:24" ht="14.25" customHeight="1">
      <c r="A347" s="11" t="s">
        <v>14</v>
      </c>
      <c r="B347" s="47" t="s">
        <v>252</v>
      </c>
      <c r="E347" s="12" t="s">
        <v>251</v>
      </c>
      <c r="J347" s="49" t="s">
        <v>125</v>
      </c>
      <c r="O347" s="22" t="s">
        <v>214</v>
      </c>
      <c r="X347" s="11" t="s">
        <v>132</v>
      </c>
    </row>
    <row r="348" spans="1:24" ht="14.25" customHeight="1">
      <c r="A348" s="11" t="s">
        <v>67</v>
      </c>
      <c r="B348" s="47" t="s">
        <v>940</v>
      </c>
      <c r="J348" s="49" t="s">
        <v>205</v>
      </c>
      <c r="X348" s="11" t="s">
        <v>133</v>
      </c>
    </row>
    <row r="349" spans="1:24" ht="14.25" customHeight="1">
      <c r="A349" s="22" t="s">
        <v>19</v>
      </c>
      <c r="B349" s="22" t="s">
        <v>941</v>
      </c>
      <c r="E349" s="22" t="s">
        <v>944</v>
      </c>
      <c r="F349" s="22"/>
      <c r="J349" s="49" t="s">
        <v>202</v>
      </c>
    </row>
    <row r="350" spans="1:24" ht="14.25" customHeight="1">
      <c r="A350" s="22" t="s">
        <v>19</v>
      </c>
      <c r="B350" s="56" t="s">
        <v>942</v>
      </c>
      <c r="E350" s="22" t="s">
        <v>945</v>
      </c>
      <c r="F350" s="22"/>
      <c r="J350" s="49" t="s">
        <v>203</v>
      </c>
    </row>
    <row r="351" spans="1:24" ht="14.25" customHeight="1">
      <c r="A351" s="22" t="s">
        <v>19</v>
      </c>
      <c r="B351" s="56" t="s">
        <v>943</v>
      </c>
      <c r="E351" s="22" t="s">
        <v>898</v>
      </c>
      <c r="F351" s="22"/>
      <c r="J351" s="49" t="s">
        <v>204</v>
      </c>
    </row>
    <row r="352" spans="1:24" ht="14.25" customHeight="1">
      <c r="A352" s="11" t="s">
        <v>17</v>
      </c>
      <c r="X352" s="11" t="s">
        <v>133</v>
      </c>
    </row>
    <row r="353" spans="1:24" ht="14.25" customHeight="1">
      <c r="A353" s="11" t="s">
        <v>67</v>
      </c>
      <c r="B353" s="47" t="s">
        <v>946</v>
      </c>
      <c r="J353" s="49" t="s">
        <v>15</v>
      </c>
      <c r="X353" s="11" t="s">
        <v>133</v>
      </c>
    </row>
    <row r="354" spans="1:24" ht="14.25" customHeight="1">
      <c r="A354" s="48" t="s">
        <v>240</v>
      </c>
      <c r="B354" s="56" t="s">
        <v>445</v>
      </c>
      <c r="E354" s="22" t="s">
        <v>290</v>
      </c>
      <c r="F354" s="22"/>
      <c r="J354" s="49" t="s">
        <v>2</v>
      </c>
      <c r="K354" s="54"/>
      <c r="L354" s="51"/>
    </row>
    <row r="355" spans="1:24" ht="14.25" customHeight="1">
      <c r="A355" s="48" t="s">
        <v>240</v>
      </c>
      <c r="B355" s="56" t="s">
        <v>446</v>
      </c>
      <c r="E355" s="22" t="s">
        <v>947</v>
      </c>
      <c r="F355" s="22"/>
      <c r="J355" s="49" t="s">
        <v>68</v>
      </c>
      <c r="K355" s="50" t="s">
        <v>69</v>
      </c>
      <c r="L355" s="51" t="str">
        <f t="shared" ref="L355:L363" si="26">IF(K355="yes",("Sorrry, question "&amp;LEFT(E355,7)&amp;" is required"),"")</f>
        <v>Sorrry, question (5.01)  is required</v>
      </c>
    </row>
    <row r="356" spans="1:24" ht="14.25" customHeight="1">
      <c r="A356" s="48" t="s">
        <v>240</v>
      </c>
      <c r="B356" s="56" t="s">
        <v>447</v>
      </c>
      <c r="E356" s="22" t="s">
        <v>253</v>
      </c>
      <c r="F356" s="22"/>
      <c r="J356" s="49" t="s">
        <v>68</v>
      </c>
      <c r="K356" s="50" t="s">
        <v>69</v>
      </c>
      <c r="L356" s="51" t="str">
        <f t="shared" si="26"/>
        <v>Sorrry, question (5.02)  is required</v>
      </c>
    </row>
    <row r="357" spans="1:24" ht="14.25" customHeight="1">
      <c r="A357" s="48" t="s">
        <v>240</v>
      </c>
      <c r="B357" s="56" t="s">
        <v>448</v>
      </c>
      <c r="E357" s="22" t="s">
        <v>254</v>
      </c>
      <c r="F357" s="22"/>
      <c r="J357" s="49" t="s">
        <v>68</v>
      </c>
      <c r="K357" s="50" t="s">
        <v>69</v>
      </c>
      <c r="L357" s="51" t="str">
        <f t="shared" si="26"/>
        <v>Sorrry, question (5.03)  is required</v>
      </c>
      <c r="M357" s="55"/>
      <c r="N357" s="22"/>
    </row>
    <row r="358" spans="1:24" ht="14.25" customHeight="1">
      <c r="A358" s="48" t="s">
        <v>240</v>
      </c>
      <c r="B358" s="56" t="s">
        <v>449</v>
      </c>
      <c r="E358" s="22" t="s">
        <v>255</v>
      </c>
      <c r="F358" s="22"/>
      <c r="J358" s="49" t="s">
        <v>68</v>
      </c>
      <c r="K358" s="50" t="s">
        <v>69</v>
      </c>
      <c r="L358" s="51" t="str">
        <f t="shared" si="26"/>
        <v>Sorrry, question (5.04)  is required</v>
      </c>
      <c r="M358" s="55"/>
      <c r="N358" s="22"/>
    </row>
    <row r="359" spans="1:24" ht="14.25" customHeight="1">
      <c r="A359" s="48" t="s">
        <v>240</v>
      </c>
      <c r="B359" s="56" t="s">
        <v>450</v>
      </c>
      <c r="C359" s="48"/>
      <c r="D359" s="48"/>
      <c r="E359" s="22" t="s">
        <v>256</v>
      </c>
      <c r="F359" s="22"/>
      <c r="J359" s="49" t="s">
        <v>68</v>
      </c>
      <c r="K359" s="50" t="s">
        <v>69</v>
      </c>
      <c r="L359" s="51" t="str">
        <f t="shared" si="26"/>
        <v>Sorrry, question (5.05)  is required</v>
      </c>
      <c r="M359" s="55"/>
      <c r="N359" s="22"/>
    </row>
    <row r="360" spans="1:24" ht="14.25" customHeight="1">
      <c r="A360" s="48" t="s">
        <v>240</v>
      </c>
      <c r="B360" s="56" t="s">
        <v>451</v>
      </c>
      <c r="C360" s="48"/>
      <c r="D360" s="48"/>
      <c r="E360" s="22" t="s">
        <v>257</v>
      </c>
      <c r="F360" s="22"/>
      <c r="J360" s="49" t="s">
        <v>68</v>
      </c>
      <c r="K360" s="50" t="s">
        <v>69</v>
      </c>
      <c r="L360" s="51" t="str">
        <f t="shared" si="26"/>
        <v>Sorrry, question (5.06)  is required</v>
      </c>
      <c r="M360" s="55"/>
      <c r="N360" s="22"/>
      <c r="Q360" s="24"/>
    </row>
    <row r="361" spans="1:24" ht="14.25" customHeight="1">
      <c r="A361" s="48" t="s">
        <v>240</v>
      </c>
      <c r="B361" s="56" t="s">
        <v>452</v>
      </c>
      <c r="C361" s="48"/>
      <c r="D361" s="48"/>
      <c r="E361" s="22" t="s">
        <v>948</v>
      </c>
      <c r="F361" s="22"/>
      <c r="J361" s="49" t="s">
        <v>68</v>
      </c>
      <c r="K361" s="50" t="s">
        <v>69</v>
      </c>
      <c r="L361" s="51" t="str">
        <f t="shared" si="26"/>
        <v>Sorrry, question (5.07)  is required</v>
      </c>
      <c r="M361" s="55"/>
      <c r="N361" s="22"/>
      <c r="Q361" s="24"/>
    </row>
    <row r="362" spans="1:24" ht="14.25" customHeight="1">
      <c r="A362" s="48" t="s">
        <v>240</v>
      </c>
      <c r="B362" s="56" t="s">
        <v>453</v>
      </c>
      <c r="C362" s="48"/>
      <c r="D362" s="48"/>
      <c r="E362" s="22" t="s">
        <v>258</v>
      </c>
      <c r="F362" s="22"/>
      <c r="J362" s="49" t="s">
        <v>68</v>
      </c>
      <c r="K362" s="50" t="s">
        <v>69</v>
      </c>
      <c r="L362" s="51" t="str">
        <f t="shared" si="26"/>
        <v>Sorrry, question (5.08)  is required</v>
      </c>
      <c r="M362" s="55"/>
      <c r="N362" s="22"/>
      <c r="Q362" s="24"/>
    </row>
    <row r="363" spans="1:24" ht="14.25" customHeight="1">
      <c r="A363" s="48" t="s">
        <v>240</v>
      </c>
      <c r="B363" s="56" t="s">
        <v>454</v>
      </c>
      <c r="C363" s="48"/>
      <c r="D363" s="48"/>
      <c r="E363" s="22" t="s">
        <v>949</v>
      </c>
      <c r="F363" s="22"/>
      <c r="J363" s="49" t="s">
        <v>68</v>
      </c>
      <c r="K363" s="50" t="s">
        <v>69</v>
      </c>
      <c r="L363" s="51" t="str">
        <f t="shared" si="26"/>
        <v>Sorrry, question (5.09)  is required</v>
      </c>
      <c r="M363" s="55"/>
      <c r="N363" s="22"/>
      <c r="Q363" s="24"/>
    </row>
    <row r="364" spans="1:24" ht="14.25" customHeight="1">
      <c r="A364" s="11" t="s">
        <v>17</v>
      </c>
      <c r="X364" s="11" t="s">
        <v>133</v>
      </c>
    </row>
    <row r="365" spans="1:24" ht="13.5" customHeight="1">
      <c r="A365" s="11" t="s">
        <v>76</v>
      </c>
      <c r="X365" s="11" t="s">
        <v>132</v>
      </c>
    </row>
    <row r="366" spans="1:24" ht="13.5" customHeight="1"/>
    <row r="367" spans="1:24" ht="14.25" customHeight="1">
      <c r="A367" s="11" t="s">
        <v>14</v>
      </c>
      <c r="B367" s="47" t="s">
        <v>286</v>
      </c>
      <c r="E367" s="12" t="s">
        <v>950</v>
      </c>
      <c r="J367" s="49" t="s">
        <v>125</v>
      </c>
      <c r="O367" s="22" t="s">
        <v>214</v>
      </c>
      <c r="X367" s="11" t="s">
        <v>132</v>
      </c>
    </row>
    <row r="368" spans="1:24" ht="14.25" customHeight="1">
      <c r="A368" s="11" t="s">
        <v>67</v>
      </c>
      <c r="B368" s="47" t="s">
        <v>951</v>
      </c>
      <c r="J368" s="49" t="s">
        <v>205</v>
      </c>
      <c r="X368" s="11" t="s">
        <v>133</v>
      </c>
    </row>
    <row r="369" spans="1:24" ht="14.25" customHeight="1">
      <c r="A369" s="22" t="s">
        <v>19</v>
      </c>
      <c r="B369" s="22" t="s">
        <v>455</v>
      </c>
      <c r="E369" s="22" t="s">
        <v>952</v>
      </c>
      <c r="F369" s="22"/>
      <c r="J369" s="49" t="s">
        <v>202</v>
      </c>
    </row>
    <row r="370" spans="1:24" ht="14.25" customHeight="1">
      <c r="A370" s="11" t="s">
        <v>17</v>
      </c>
      <c r="X370" s="11" t="s">
        <v>133</v>
      </c>
    </row>
    <row r="371" spans="1:24" ht="14.25" customHeight="1">
      <c r="A371" s="11" t="s">
        <v>67</v>
      </c>
      <c r="B371" s="47" t="s">
        <v>953</v>
      </c>
      <c r="J371" s="49" t="s">
        <v>15</v>
      </c>
      <c r="X371" s="11" t="s">
        <v>133</v>
      </c>
    </row>
    <row r="372" spans="1:24" ht="14.25" customHeight="1">
      <c r="A372" s="48" t="s">
        <v>292</v>
      </c>
      <c r="B372" s="56" t="s">
        <v>456</v>
      </c>
      <c r="E372" s="22" t="s">
        <v>262</v>
      </c>
      <c r="F372" s="22"/>
      <c r="J372" s="49" t="s">
        <v>1177</v>
      </c>
      <c r="K372" s="50" t="s">
        <v>69</v>
      </c>
      <c r="L372" s="51" t="str">
        <f t="shared" ref="L372:L379" si="27">IF(K372="yes",("Sorrry, question "&amp;LEFT(E372,7)&amp;" is required"),"")</f>
        <v>Sorrry, question (6.01)  is required</v>
      </c>
      <c r="M372" s="55"/>
      <c r="N372" s="22"/>
    </row>
    <row r="373" spans="1:24" ht="14.25" customHeight="1">
      <c r="A373" s="48" t="s">
        <v>16</v>
      </c>
      <c r="B373" s="56" t="s">
        <v>457</v>
      </c>
      <c r="E373" s="22" t="s">
        <v>263</v>
      </c>
      <c r="F373" s="22" t="s">
        <v>221</v>
      </c>
      <c r="J373" s="49" t="s">
        <v>215</v>
      </c>
      <c r="K373" s="50" t="s">
        <v>69</v>
      </c>
      <c r="L373" s="51" t="str">
        <f t="shared" si="27"/>
        <v>Sorrry, question (6.02)  is required</v>
      </c>
      <c r="M373" s="55" t="s">
        <v>275</v>
      </c>
      <c r="N373" s="22" t="s">
        <v>959</v>
      </c>
      <c r="O373" s="22" t="s">
        <v>458</v>
      </c>
    </row>
    <row r="374" spans="1:24" ht="14.25" customHeight="1">
      <c r="A374" s="48" t="s">
        <v>259</v>
      </c>
      <c r="B374" s="56" t="s">
        <v>459</v>
      </c>
      <c r="E374" s="22" t="s">
        <v>264</v>
      </c>
      <c r="F374" s="22"/>
      <c r="J374" s="49" t="s">
        <v>207</v>
      </c>
      <c r="K374" s="50" t="s">
        <v>69</v>
      </c>
      <c r="L374" s="51" t="str">
        <f t="shared" si="27"/>
        <v>Sorrry, question (6.03)  is required</v>
      </c>
      <c r="M374" s="55"/>
      <c r="N374" s="22"/>
    </row>
    <row r="375" spans="1:24" ht="14.25" customHeight="1">
      <c r="A375" s="48" t="s">
        <v>18</v>
      </c>
      <c r="B375" s="56" t="s">
        <v>954</v>
      </c>
      <c r="E375" s="22" t="s">
        <v>525</v>
      </c>
      <c r="F375" s="22" t="s">
        <v>525</v>
      </c>
      <c r="J375" s="49" t="s">
        <v>124</v>
      </c>
      <c r="K375" s="50" t="s">
        <v>69</v>
      </c>
      <c r="L375" s="51" t="str">
        <f t="shared" si="27"/>
        <v>Sorrry, question Specify is required</v>
      </c>
      <c r="M375" s="55"/>
      <c r="N375" s="22"/>
      <c r="O375" s="22" t="s">
        <v>460</v>
      </c>
    </row>
    <row r="376" spans="1:24" ht="14.25" customHeight="1">
      <c r="A376" s="48" t="s">
        <v>260</v>
      </c>
      <c r="B376" s="56" t="s">
        <v>461</v>
      </c>
      <c r="E376" s="22" t="s">
        <v>265</v>
      </c>
      <c r="F376" s="22"/>
      <c r="J376" s="49" t="s">
        <v>207</v>
      </c>
      <c r="K376" s="50" t="s">
        <v>69</v>
      </c>
      <c r="L376" s="51" t="str">
        <f t="shared" si="27"/>
        <v>Sorrry, question (6.04)  is required</v>
      </c>
      <c r="M376" s="55"/>
      <c r="N376" s="22"/>
    </row>
    <row r="377" spans="1:24" ht="14.25" customHeight="1">
      <c r="A377" s="48" t="s">
        <v>18</v>
      </c>
      <c r="B377" s="56" t="s">
        <v>955</v>
      </c>
      <c r="C377" s="48"/>
      <c r="D377" s="48"/>
      <c r="E377" s="22" t="s">
        <v>525</v>
      </c>
      <c r="F377" s="22" t="s">
        <v>525</v>
      </c>
      <c r="J377" s="49" t="s">
        <v>124</v>
      </c>
      <c r="K377" s="50" t="s">
        <v>69</v>
      </c>
      <c r="L377" s="51" t="str">
        <f t="shared" si="27"/>
        <v>Sorrry, question Specify is required</v>
      </c>
      <c r="M377" s="55"/>
      <c r="N377" s="22"/>
      <c r="O377" s="22" t="s">
        <v>957</v>
      </c>
    </row>
    <row r="378" spans="1:24" ht="14.25" customHeight="1">
      <c r="A378" s="48" t="s">
        <v>261</v>
      </c>
      <c r="B378" s="56" t="s">
        <v>462</v>
      </c>
      <c r="C378" s="48"/>
      <c r="D378" s="48"/>
      <c r="E378" s="22" t="s">
        <v>266</v>
      </c>
      <c r="F378" s="22"/>
      <c r="J378" s="49" t="s">
        <v>207</v>
      </c>
      <c r="K378" s="50" t="s">
        <v>69</v>
      </c>
      <c r="L378" s="51" t="str">
        <f t="shared" si="27"/>
        <v>Sorrry, question (6.05)  is required</v>
      </c>
      <c r="M378" s="55"/>
      <c r="N378" s="22"/>
      <c r="Q378" s="24"/>
    </row>
    <row r="379" spans="1:24" ht="14.25" customHeight="1">
      <c r="A379" s="48" t="s">
        <v>18</v>
      </c>
      <c r="B379" s="56" t="s">
        <v>956</v>
      </c>
      <c r="C379" s="48"/>
      <c r="D379" s="48"/>
      <c r="E379" s="22" t="s">
        <v>525</v>
      </c>
      <c r="F379" s="22" t="s">
        <v>525</v>
      </c>
      <c r="J379" s="49" t="s">
        <v>124</v>
      </c>
      <c r="K379" s="50" t="s">
        <v>69</v>
      </c>
      <c r="L379" s="51" t="str">
        <f t="shared" si="27"/>
        <v>Sorrry, question Specify is required</v>
      </c>
      <c r="M379" s="55"/>
      <c r="N379" s="22"/>
      <c r="O379" s="22" t="s">
        <v>958</v>
      </c>
      <c r="Q379" s="24"/>
    </row>
    <row r="380" spans="1:24" ht="14.25" customHeight="1">
      <c r="A380" s="11" t="s">
        <v>17</v>
      </c>
      <c r="X380" s="11" t="s">
        <v>133</v>
      </c>
    </row>
    <row r="381" spans="1:24" ht="14.25" customHeight="1">
      <c r="A381" s="11" t="s">
        <v>67</v>
      </c>
      <c r="B381" s="47" t="s">
        <v>960</v>
      </c>
      <c r="J381" s="49" t="s">
        <v>15</v>
      </c>
      <c r="X381" s="11" t="s">
        <v>133</v>
      </c>
    </row>
    <row r="382" spans="1:24" ht="14.25" customHeight="1">
      <c r="A382" s="48" t="s">
        <v>16</v>
      </c>
      <c r="B382" s="56" t="s">
        <v>463</v>
      </c>
      <c r="E382" s="22" t="s">
        <v>267</v>
      </c>
      <c r="F382" s="22" t="s">
        <v>966</v>
      </c>
      <c r="J382" s="49" t="s">
        <v>215</v>
      </c>
      <c r="K382" s="50" t="s">
        <v>69</v>
      </c>
      <c r="L382" s="51" t="str">
        <f>IF(K382="yes",("Sorrry, question "&amp;LEFT(E382,7)&amp;" is required"),"")</f>
        <v>Sorrry, question (6.06)  is required</v>
      </c>
      <c r="M382" s="55" t="s">
        <v>968</v>
      </c>
      <c r="N382" s="22" t="s">
        <v>969</v>
      </c>
    </row>
    <row r="383" spans="1:24" ht="14.25" customHeight="1">
      <c r="A383" s="22" t="s">
        <v>19</v>
      </c>
      <c r="B383" s="56" t="s">
        <v>961</v>
      </c>
      <c r="E383" s="22" t="s">
        <v>967</v>
      </c>
      <c r="F383" s="22" t="s">
        <v>268</v>
      </c>
      <c r="K383" s="54"/>
      <c r="L383" s="51" t="str">
        <f>IF(K383="yes",("Sorrry, question "&amp;LEFT(E383,7)&amp;" is required"),"")</f>
        <v/>
      </c>
      <c r="M383" s="55"/>
      <c r="N383" s="22"/>
    </row>
    <row r="384" spans="1:24" ht="14.25" customHeight="1">
      <c r="A384" s="48" t="s">
        <v>16</v>
      </c>
      <c r="B384" s="56" t="s">
        <v>962</v>
      </c>
      <c r="E384" s="22" t="s">
        <v>269</v>
      </c>
      <c r="F384" s="46"/>
      <c r="K384" s="50" t="s">
        <v>69</v>
      </c>
      <c r="L384" s="51" t="str">
        <f>IF(K384="yes",("Sorrry, question (6.07)"&amp;LEFT(E384,1)&amp;" is required"),"")</f>
        <v>Sorrry, question (6.07)a is required</v>
      </c>
      <c r="M384" s="55" t="s">
        <v>970</v>
      </c>
      <c r="N384" s="22" t="str">
        <f xml:space="preserve"> "(6.07) " &amp; LEFT(E384,2) &amp; " MAXIMUM 15"</f>
        <v>(6.07) a. MAXIMUM 15</v>
      </c>
    </row>
    <row r="385" spans="1:24" ht="14.25" customHeight="1">
      <c r="A385" s="48" t="s">
        <v>16</v>
      </c>
      <c r="B385" s="56" t="s">
        <v>963</v>
      </c>
      <c r="E385" s="22" t="s">
        <v>270</v>
      </c>
      <c r="F385" s="46"/>
      <c r="K385" s="50" t="s">
        <v>69</v>
      </c>
      <c r="L385" s="51" t="str">
        <f>IF(K385="yes",("Sorrry, question (6.07)"&amp;LEFT(E385,1)&amp;" is required"),"")</f>
        <v>Sorrry, question (6.07)b is required</v>
      </c>
      <c r="M385" s="55" t="s">
        <v>970</v>
      </c>
      <c r="N385" s="22" t="str">
        <f xml:space="preserve"> "(6.07) " &amp; LEFT(E385,2) &amp; " MAXIMUM 15"</f>
        <v>(6.07) b. MAXIMUM 15</v>
      </c>
    </row>
    <row r="386" spans="1:24" ht="14.25" customHeight="1">
      <c r="A386" s="48" t="s">
        <v>16</v>
      </c>
      <c r="B386" s="56" t="s">
        <v>964</v>
      </c>
      <c r="E386" s="22" t="s">
        <v>271</v>
      </c>
      <c r="F386" s="46"/>
      <c r="K386" s="50" t="s">
        <v>69</v>
      </c>
      <c r="L386" s="51" t="str">
        <f>IF(K386="yes",("Sorrry, question (6.07)"&amp;LEFT(E386,1)&amp;" is required"),"")</f>
        <v>Sorrry, question (6.07)c is required</v>
      </c>
      <c r="M386" s="55" t="s">
        <v>970</v>
      </c>
      <c r="N386" s="22" t="str">
        <f xml:space="preserve"> "(6.07) " &amp; LEFT(E386,2) &amp; " MAXIMUM 15"</f>
        <v>(6.07) c. MAXIMUM 15</v>
      </c>
    </row>
    <row r="387" spans="1:24" ht="14.25" customHeight="1">
      <c r="A387" s="48" t="s">
        <v>16</v>
      </c>
      <c r="B387" s="56" t="s">
        <v>965</v>
      </c>
      <c r="C387" s="48"/>
      <c r="D387" s="48"/>
      <c r="E387" s="22" t="s">
        <v>272</v>
      </c>
      <c r="F387" s="46"/>
      <c r="K387" s="50" t="s">
        <v>69</v>
      </c>
      <c r="L387" s="51" t="str">
        <f>IF(K387="yes",("Sorrry, question (6.07)"&amp;LEFT(E387,1)&amp;" is required"),"")</f>
        <v>Sorrry, question (6.07)d is required</v>
      </c>
      <c r="M387" s="55" t="s">
        <v>970</v>
      </c>
      <c r="N387" s="22" t="str">
        <f xml:space="preserve"> "(6.07) " &amp; LEFT(E387,2) &amp; " MAXIMUM 15"</f>
        <v>(6.07) d. MAXIMUM 15</v>
      </c>
    </row>
    <row r="388" spans="1:24" ht="14.25" customHeight="1">
      <c r="A388" s="11" t="s">
        <v>17</v>
      </c>
      <c r="X388" s="11" t="s">
        <v>133</v>
      </c>
    </row>
    <row r="389" spans="1:24" ht="14.25" customHeight="1">
      <c r="A389" s="11" t="s">
        <v>67</v>
      </c>
      <c r="B389" s="47" t="s">
        <v>971</v>
      </c>
      <c r="J389" s="49" t="s">
        <v>15</v>
      </c>
      <c r="X389" s="11" t="s">
        <v>133</v>
      </c>
    </row>
    <row r="390" spans="1:24" ht="14.25" customHeight="1">
      <c r="A390" s="22" t="s">
        <v>70</v>
      </c>
      <c r="B390" s="56" t="s">
        <v>972</v>
      </c>
      <c r="E390" s="22"/>
      <c r="F390" s="46"/>
      <c r="K390" s="54"/>
      <c r="L390" s="51"/>
      <c r="M390" s="55"/>
      <c r="N390" s="22"/>
      <c r="P390" s="24" t="s">
        <v>976</v>
      </c>
    </row>
    <row r="391" spans="1:24" ht="14.25" customHeight="1">
      <c r="A391" s="48" t="s">
        <v>24</v>
      </c>
      <c r="B391" s="56" t="s">
        <v>973</v>
      </c>
      <c r="E391" s="22" t="s">
        <v>974</v>
      </c>
      <c r="F391" s="22"/>
      <c r="J391" s="49" t="s">
        <v>1177</v>
      </c>
      <c r="K391" s="50" t="s">
        <v>69</v>
      </c>
      <c r="L391" s="51"/>
      <c r="M391" s="55" t="s">
        <v>224</v>
      </c>
      <c r="N391" s="22" t="s">
        <v>975</v>
      </c>
    </row>
    <row r="392" spans="1:24" ht="14.25" customHeight="1">
      <c r="A392" s="48" t="s">
        <v>24</v>
      </c>
      <c r="B392" s="56" t="s">
        <v>464</v>
      </c>
      <c r="E392" s="22" t="s">
        <v>273</v>
      </c>
      <c r="F392" s="22"/>
      <c r="J392" s="49" t="s">
        <v>1177</v>
      </c>
      <c r="K392" s="50" t="s">
        <v>69</v>
      </c>
      <c r="L392" s="51" t="str">
        <f>IF(K392="yes",("Sorrry, question "&amp;LEFT(E392,7)&amp;" is required"),"")</f>
        <v>Sorrry, question (6.08)  is required</v>
      </c>
      <c r="M392" s="55"/>
      <c r="N392" s="22"/>
    </row>
    <row r="393" spans="1:24" ht="14.25" customHeight="1">
      <c r="A393" s="11" t="s">
        <v>17</v>
      </c>
      <c r="X393" s="11" t="s">
        <v>133</v>
      </c>
    </row>
    <row r="394" spans="1:24" ht="13.5" customHeight="1">
      <c r="A394" s="11" t="s">
        <v>76</v>
      </c>
      <c r="X394" s="11" t="s">
        <v>132</v>
      </c>
    </row>
    <row r="395" spans="1:24" ht="13.5" customHeight="1"/>
    <row r="396" spans="1:24" ht="14.25" customHeight="1">
      <c r="A396" s="11" t="s">
        <v>14</v>
      </c>
      <c r="B396" s="47" t="s">
        <v>285</v>
      </c>
      <c r="E396" s="12" t="s">
        <v>977</v>
      </c>
      <c r="J396" s="49" t="s">
        <v>125</v>
      </c>
      <c r="O396" s="22" t="s">
        <v>214</v>
      </c>
      <c r="X396" s="11" t="s">
        <v>132</v>
      </c>
    </row>
    <row r="397" spans="1:24" ht="14.25" customHeight="1">
      <c r="A397" s="11" t="s">
        <v>67</v>
      </c>
      <c r="B397" s="47" t="s">
        <v>978</v>
      </c>
      <c r="J397" s="49" t="s">
        <v>205</v>
      </c>
      <c r="X397" s="11" t="s">
        <v>133</v>
      </c>
    </row>
    <row r="398" spans="1:24" ht="14.25" customHeight="1">
      <c r="A398" s="22" t="s">
        <v>19</v>
      </c>
      <c r="B398" s="22" t="s">
        <v>979</v>
      </c>
      <c r="E398" s="22" t="s">
        <v>980</v>
      </c>
      <c r="F398" s="22"/>
      <c r="J398" s="49" t="s">
        <v>202</v>
      </c>
    </row>
    <row r="399" spans="1:24" ht="14.25" customHeight="1">
      <c r="A399" s="11" t="s">
        <v>17</v>
      </c>
      <c r="X399" s="11" t="s">
        <v>133</v>
      </c>
    </row>
    <row r="400" spans="1:24" ht="14.25" customHeight="1">
      <c r="A400" s="11" t="s">
        <v>67</v>
      </c>
      <c r="B400" s="47" t="s">
        <v>981</v>
      </c>
      <c r="J400" s="49" t="s">
        <v>216</v>
      </c>
      <c r="X400" s="11" t="s">
        <v>133</v>
      </c>
    </row>
    <row r="401" spans="1:24" ht="14.25" customHeight="1">
      <c r="A401" s="22" t="s">
        <v>19</v>
      </c>
      <c r="B401" s="56" t="s">
        <v>982</v>
      </c>
      <c r="C401" s="48"/>
      <c r="D401" s="48"/>
      <c r="E401" s="22" t="s">
        <v>1384</v>
      </c>
      <c r="F401" s="22" t="s">
        <v>993</v>
      </c>
      <c r="J401" s="49" t="s">
        <v>274</v>
      </c>
      <c r="K401" s="54"/>
      <c r="L401" s="51"/>
      <c r="M401" s="55"/>
      <c r="N401" s="22"/>
    </row>
    <row r="402" spans="1:24" ht="14.25" customHeight="1">
      <c r="A402" s="48" t="s">
        <v>16</v>
      </c>
      <c r="B402" s="53" t="s">
        <v>983</v>
      </c>
      <c r="C402" s="22" t="str">
        <f>RIGHT(B402,1)&amp;"."</f>
        <v>a.</v>
      </c>
      <c r="D402" s="22" t="s">
        <v>994</v>
      </c>
      <c r="E402" s="22" t="str">
        <f>C402&amp;D402</f>
        <v>a.Radio/CD/cassette player?</v>
      </c>
      <c r="F402" s="22"/>
      <c r="J402" s="49" t="s">
        <v>239</v>
      </c>
      <c r="K402" s="50" t="s">
        <v>69</v>
      </c>
      <c r="L402" s="51" t="str">
        <f t="shared" ref="L402:L411" si="28">IF(K402="yes",("Sorrry, question (7.01)"&amp;LEFT(E402,1)&amp;" is required"),"")</f>
        <v>Sorrry, question (7.01)a is required</v>
      </c>
      <c r="M402" s="55" t="s">
        <v>1004</v>
      </c>
      <c r="N402" s="22" t="str">
        <f t="shared" ref="N402:N411" si="29" xml:space="preserve"> "(7.01) " &amp; LEFT(E402,2) &amp; " MAXIMUM 30"</f>
        <v>(7.01) a. MAXIMUM 30</v>
      </c>
    </row>
    <row r="403" spans="1:24" ht="14.25" customHeight="1">
      <c r="A403" s="48" t="s">
        <v>16</v>
      </c>
      <c r="B403" s="53" t="s">
        <v>984</v>
      </c>
      <c r="C403" s="22" t="str">
        <f t="shared" ref="C403:C411" si="30">RIGHT(B403,1)&amp;"."</f>
        <v>b.</v>
      </c>
      <c r="D403" s="22" t="s">
        <v>995</v>
      </c>
      <c r="E403" s="22" t="str">
        <f t="shared" ref="E403:E411" si="31">C403&amp;D403</f>
        <v>b.Television?</v>
      </c>
      <c r="F403" s="22"/>
      <c r="J403" s="49" t="s">
        <v>276</v>
      </c>
      <c r="K403" s="50" t="s">
        <v>69</v>
      </c>
      <c r="L403" s="51" t="str">
        <f t="shared" si="28"/>
        <v>Sorrry, question (7.01)b is required</v>
      </c>
      <c r="M403" s="55" t="s">
        <v>1004</v>
      </c>
      <c r="N403" s="22" t="str">
        <f t="shared" si="29"/>
        <v>(7.01) b. MAXIMUM 30</v>
      </c>
    </row>
    <row r="404" spans="1:24" ht="14.25" customHeight="1">
      <c r="A404" s="48" t="s">
        <v>16</v>
      </c>
      <c r="B404" s="53" t="s">
        <v>985</v>
      </c>
      <c r="C404" s="22" t="str">
        <f t="shared" si="30"/>
        <v>c.</v>
      </c>
      <c r="D404" s="22" t="s">
        <v>996</v>
      </c>
      <c r="E404" s="22" t="str">
        <f t="shared" si="31"/>
        <v>c.Electric clothes iron?</v>
      </c>
      <c r="F404" s="22"/>
      <c r="J404" s="49" t="s">
        <v>204</v>
      </c>
      <c r="K404" s="50" t="s">
        <v>69</v>
      </c>
      <c r="L404" s="51" t="str">
        <f t="shared" si="28"/>
        <v>Sorrry, question (7.01)c is required</v>
      </c>
      <c r="M404" s="55" t="s">
        <v>1004</v>
      </c>
      <c r="N404" s="22" t="str">
        <f t="shared" si="29"/>
        <v>(7.01) c. MAXIMUM 30</v>
      </c>
      <c r="S404" s="11" t="s">
        <v>69</v>
      </c>
    </row>
    <row r="405" spans="1:24" ht="14.25" customHeight="1">
      <c r="A405" s="48" t="s">
        <v>16</v>
      </c>
      <c r="B405" s="53" t="s">
        <v>986</v>
      </c>
      <c r="C405" s="22" t="str">
        <f t="shared" si="30"/>
        <v>d.</v>
      </c>
      <c r="D405" s="22" t="s">
        <v>997</v>
      </c>
      <c r="E405" s="22" t="str">
        <f t="shared" si="31"/>
        <v>d.Electric stove?</v>
      </c>
      <c r="F405" s="22"/>
      <c r="J405" s="49" t="s">
        <v>277</v>
      </c>
      <c r="K405" s="50" t="s">
        <v>69</v>
      </c>
      <c r="L405" s="51" t="str">
        <f t="shared" si="28"/>
        <v>Sorrry, question (7.01)d is required</v>
      </c>
      <c r="M405" s="55" t="s">
        <v>1004</v>
      </c>
      <c r="N405" s="22" t="str">
        <f t="shared" si="29"/>
        <v>(7.01) d. MAXIMUM 30</v>
      </c>
      <c r="S405" s="11" t="s">
        <v>69</v>
      </c>
    </row>
    <row r="406" spans="1:24" ht="14.25" customHeight="1">
      <c r="A406" s="48" t="s">
        <v>16</v>
      </c>
      <c r="B406" s="53" t="s">
        <v>987</v>
      </c>
      <c r="C406" s="22" t="str">
        <f t="shared" si="30"/>
        <v>e.</v>
      </c>
      <c r="D406" s="22" t="s">
        <v>998</v>
      </c>
      <c r="E406" s="22" t="str">
        <f t="shared" si="31"/>
        <v>e.Gas stove?</v>
      </c>
      <c r="F406" s="22"/>
      <c r="J406" s="49" t="s">
        <v>278</v>
      </c>
      <c r="K406" s="50" t="s">
        <v>69</v>
      </c>
      <c r="L406" s="51" t="str">
        <f t="shared" si="28"/>
        <v>Sorrry, question (7.01)e is required</v>
      </c>
      <c r="M406" s="55" t="s">
        <v>1004</v>
      </c>
      <c r="N406" s="22" t="str">
        <f t="shared" si="29"/>
        <v>(7.01) e. MAXIMUM 30</v>
      </c>
    </row>
    <row r="407" spans="1:24" ht="14.25" customHeight="1">
      <c r="A407" s="48" t="s">
        <v>16</v>
      </c>
      <c r="B407" s="53" t="s">
        <v>988</v>
      </c>
      <c r="C407" s="22" t="str">
        <f t="shared" si="30"/>
        <v>f.</v>
      </c>
      <c r="D407" s="22" t="s">
        <v>999</v>
      </c>
      <c r="E407" s="22" t="str">
        <f t="shared" si="31"/>
        <v>f.Paraffin lamp?</v>
      </c>
      <c r="F407" s="22"/>
      <c r="J407" s="49" t="s">
        <v>279</v>
      </c>
      <c r="K407" s="50" t="s">
        <v>69</v>
      </c>
      <c r="L407" s="51" t="str">
        <f t="shared" si="28"/>
        <v>Sorrry, question (7.01)f is required</v>
      </c>
      <c r="M407" s="55" t="s">
        <v>1004</v>
      </c>
      <c r="N407" s="22" t="str">
        <f t="shared" si="29"/>
        <v>(7.01) f. MAXIMUM 30</v>
      </c>
    </row>
    <row r="408" spans="1:24" ht="14.25" customHeight="1">
      <c r="A408" s="48" t="s">
        <v>16</v>
      </c>
      <c r="B408" s="53" t="s">
        <v>989</v>
      </c>
      <c r="C408" s="22" t="str">
        <f t="shared" si="30"/>
        <v>g.</v>
      </c>
      <c r="D408" s="22" t="s">
        <v>1000</v>
      </c>
      <c r="E408" s="22" t="str">
        <f t="shared" si="31"/>
        <v>g.Bed?</v>
      </c>
      <c r="F408" s="22"/>
      <c r="J408" s="49" t="s">
        <v>280</v>
      </c>
      <c r="K408" s="50" t="s">
        <v>69</v>
      </c>
      <c r="L408" s="51" t="str">
        <f t="shared" si="28"/>
        <v>Sorrry, question (7.01)g is required</v>
      </c>
      <c r="M408" s="55" t="s">
        <v>1004</v>
      </c>
      <c r="N408" s="22" t="str">
        <f t="shared" si="29"/>
        <v>(7.01) g. MAXIMUM 30</v>
      </c>
    </row>
    <row r="409" spans="1:24" ht="14.25" customHeight="1">
      <c r="A409" s="48" t="s">
        <v>16</v>
      </c>
      <c r="B409" s="53" t="s">
        <v>990</v>
      </c>
      <c r="C409" s="22" t="str">
        <f t="shared" si="30"/>
        <v>h.</v>
      </c>
      <c r="D409" s="22" t="s">
        <v>1001</v>
      </c>
      <c r="E409" s="22" t="str">
        <f t="shared" si="31"/>
        <v>h.Mattress?</v>
      </c>
      <c r="F409" s="22"/>
      <c r="J409" s="49" t="s">
        <v>281</v>
      </c>
      <c r="K409" s="50" t="s">
        <v>69</v>
      </c>
      <c r="L409" s="51" t="str">
        <f t="shared" si="28"/>
        <v>Sorrry, question (7.01)h is required</v>
      </c>
      <c r="M409" s="55" t="s">
        <v>1004</v>
      </c>
      <c r="N409" s="22" t="str">
        <f t="shared" si="29"/>
        <v>(7.01) h. MAXIMUM 30</v>
      </c>
    </row>
    <row r="410" spans="1:24" ht="14.25" customHeight="1">
      <c r="A410" s="48" t="s">
        <v>16</v>
      </c>
      <c r="B410" s="53" t="s">
        <v>991</v>
      </c>
      <c r="C410" s="22" t="str">
        <f t="shared" si="30"/>
        <v>i.</v>
      </c>
      <c r="D410" s="22" t="s">
        <v>1002</v>
      </c>
      <c r="E410" s="22" t="str">
        <f t="shared" si="31"/>
        <v>i.Refrigerator / freezer?</v>
      </c>
      <c r="F410" s="22"/>
      <c r="J410" s="49" t="s">
        <v>282</v>
      </c>
      <c r="K410" s="50" t="s">
        <v>69</v>
      </c>
      <c r="L410" s="51" t="str">
        <f t="shared" si="28"/>
        <v>Sorrry, question (7.01)i is required</v>
      </c>
      <c r="M410" s="55" t="s">
        <v>1004</v>
      </c>
      <c r="N410" s="22" t="str">
        <f t="shared" si="29"/>
        <v>(7.01) i. MAXIMUM 30</v>
      </c>
    </row>
    <row r="411" spans="1:24" ht="14.25" customHeight="1">
      <c r="A411" s="48" t="s">
        <v>16</v>
      </c>
      <c r="B411" s="53" t="s">
        <v>992</v>
      </c>
      <c r="C411" s="22" t="str">
        <f t="shared" si="30"/>
        <v>j.</v>
      </c>
      <c r="D411" s="22" t="s">
        <v>1003</v>
      </c>
      <c r="E411" s="22" t="str">
        <f t="shared" si="31"/>
        <v>j.Sewing machine?</v>
      </c>
      <c r="F411" s="22"/>
      <c r="J411" s="49" t="s">
        <v>283</v>
      </c>
      <c r="K411" s="50" t="s">
        <v>69</v>
      </c>
      <c r="L411" s="51" t="str">
        <f t="shared" si="28"/>
        <v>Sorrry, question (7.01)j is required</v>
      </c>
      <c r="M411" s="55" t="s">
        <v>1004</v>
      </c>
      <c r="N411" s="22" t="str">
        <f t="shared" si="29"/>
        <v>(7.01) j. MAXIMUM 30</v>
      </c>
      <c r="Q411" s="24"/>
      <c r="S411" s="11" t="s">
        <v>69</v>
      </c>
    </row>
    <row r="412" spans="1:24" ht="14.25" customHeight="1">
      <c r="A412" s="11" t="s">
        <v>17</v>
      </c>
      <c r="X412" s="11" t="s">
        <v>133</v>
      </c>
    </row>
    <row r="413" spans="1:24" ht="14.25" customHeight="1">
      <c r="A413" s="11" t="s">
        <v>67</v>
      </c>
      <c r="B413" s="47" t="s">
        <v>1005</v>
      </c>
      <c r="J413" s="49" t="s">
        <v>216</v>
      </c>
      <c r="X413" s="11" t="s">
        <v>133</v>
      </c>
    </row>
    <row r="414" spans="1:24" ht="14.25" customHeight="1">
      <c r="A414" s="22" t="s">
        <v>19</v>
      </c>
      <c r="B414" s="56" t="s">
        <v>1006</v>
      </c>
      <c r="C414" s="48"/>
      <c r="D414" s="48"/>
      <c r="E414" s="22" t="s">
        <v>1020</v>
      </c>
      <c r="F414" s="22" t="s">
        <v>1021</v>
      </c>
      <c r="J414" s="49" t="s">
        <v>274</v>
      </c>
      <c r="K414" s="54"/>
      <c r="L414" s="51"/>
      <c r="M414" s="55"/>
      <c r="N414" s="22"/>
    </row>
    <row r="415" spans="1:24" ht="14.25" customHeight="1">
      <c r="A415" s="48" t="s">
        <v>16</v>
      </c>
      <c r="B415" s="53" t="s">
        <v>1007</v>
      </c>
      <c r="C415" s="22" t="str">
        <f t="shared" ref="C415:C427" si="32">RIGHT(B415,1)&amp;"."</f>
        <v>k.</v>
      </c>
      <c r="D415" s="22" t="s">
        <v>1022</v>
      </c>
      <c r="E415" s="22" t="str">
        <f t="shared" ref="E415:E427" si="33">C415&amp;D415</f>
        <v xml:space="preserve">k.Table? </v>
      </c>
      <c r="F415" s="22"/>
      <c r="J415" s="49" t="s">
        <v>1032</v>
      </c>
      <c r="K415" s="50" t="s">
        <v>69</v>
      </c>
      <c r="L415" s="51" t="str">
        <f t="shared" ref="L415:L427" si="34">IF(K415="yes",("Sorrry, question (7.01)"&amp;LEFT(E415,1)&amp;" is required"),"")</f>
        <v>Sorrry, question (7.01)k is required</v>
      </c>
      <c r="M415" s="55" t="s">
        <v>1004</v>
      </c>
      <c r="N415" s="22" t="str">
        <f t="shared" ref="N415:N427" si="35" xml:space="preserve"> "(7.01) " &amp; LEFT(E415,2) &amp; " MAXIMUM 30"</f>
        <v>(7.01) k. MAXIMUM 30</v>
      </c>
    </row>
    <row r="416" spans="1:24" ht="14.25" customHeight="1">
      <c r="A416" s="48" t="s">
        <v>16</v>
      </c>
      <c r="B416" s="53" t="s">
        <v>1008</v>
      </c>
      <c r="C416" s="22" t="str">
        <f t="shared" si="32"/>
        <v>l.</v>
      </c>
      <c r="D416" s="22" t="s">
        <v>1339</v>
      </c>
      <c r="E416" s="22" t="str">
        <f>C416&amp;D416</f>
        <v>l.Sofa/Chairs?</v>
      </c>
      <c r="F416" s="22"/>
      <c r="J416" s="49" t="s">
        <v>1033</v>
      </c>
      <c r="K416" s="50" t="s">
        <v>69</v>
      </c>
      <c r="L416" s="51" t="str">
        <f t="shared" si="34"/>
        <v>Sorrry, question (7.01)l is required</v>
      </c>
      <c r="M416" s="55" t="s">
        <v>1004</v>
      </c>
      <c r="N416" s="22" t="str">
        <f t="shared" si="35"/>
        <v>(7.01) l. MAXIMUM 30</v>
      </c>
    </row>
    <row r="417" spans="1:24" ht="14.25" customHeight="1">
      <c r="A417" s="48" t="s">
        <v>16</v>
      </c>
      <c r="B417" s="53" t="s">
        <v>1009</v>
      </c>
      <c r="C417" s="22" t="str">
        <f t="shared" si="32"/>
        <v>m.</v>
      </c>
      <c r="D417" s="22" t="s">
        <v>1023</v>
      </c>
      <c r="E417" s="22" t="str">
        <f t="shared" si="33"/>
        <v>m.Land line telephone?</v>
      </c>
      <c r="F417" s="22"/>
      <c r="K417" s="50" t="s">
        <v>69</v>
      </c>
      <c r="L417" s="51" t="str">
        <f t="shared" si="34"/>
        <v>Sorrry, question (7.01)m is required</v>
      </c>
      <c r="M417" s="55" t="s">
        <v>1004</v>
      </c>
      <c r="N417" s="22" t="str">
        <f t="shared" si="35"/>
        <v>(7.01) m. MAXIMUM 30</v>
      </c>
      <c r="S417" s="11" t="s">
        <v>69</v>
      </c>
    </row>
    <row r="418" spans="1:24" ht="14.25" customHeight="1">
      <c r="A418" s="48" t="s">
        <v>16</v>
      </c>
      <c r="B418" s="53" t="s">
        <v>1010</v>
      </c>
      <c r="C418" s="22" t="str">
        <f t="shared" si="32"/>
        <v>n.</v>
      </c>
      <c r="D418" s="22" t="s">
        <v>1024</v>
      </c>
      <c r="E418" s="22" t="str">
        <f t="shared" si="33"/>
        <v>n.Mobile / Telephone?</v>
      </c>
      <c r="F418" s="22"/>
      <c r="J418" s="49" t="s">
        <v>1034</v>
      </c>
      <c r="K418" s="50" t="s">
        <v>69</v>
      </c>
      <c r="L418" s="51" t="str">
        <f t="shared" si="34"/>
        <v>Sorrry, question (7.01)n is required</v>
      </c>
      <c r="M418" s="55" t="s">
        <v>1004</v>
      </c>
      <c r="N418" s="22" t="str">
        <f t="shared" si="35"/>
        <v>(7.01) n. MAXIMUM 30</v>
      </c>
    </row>
    <row r="419" spans="1:24" ht="14.25" customHeight="1">
      <c r="A419" s="48" t="s">
        <v>16</v>
      </c>
      <c r="B419" s="53" t="s">
        <v>1011</v>
      </c>
      <c r="C419" s="22" t="str">
        <f t="shared" si="32"/>
        <v>o.</v>
      </c>
      <c r="D419" s="22" t="s">
        <v>1025</v>
      </c>
      <c r="E419" s="22" t="str">
        <f t="shared" si="33"/>
        <v>o.Motorcycle?</v>
      </c>
      <c r="F419" s="22"/>
      <c r="J419" s="49" t="s">
        <v>1035</v>
      </c>
      <c r="K419" s="50" t="s">
        <v>69</v>
      </c>
      <c r="L419" s="51" t="str">
        <f t="shared" si="34"/>
        <v>Sorrry, question (7.01)o is required</v>
      </c>
      <c r="M419" s="55" t="s">
        <v>1004</v>
      </c>
      <c r="N419" s="22" t="str">
        <f t="shared" si="35"/>
        <v>(7.01) o. MAXIMUM 30</v>
      </c>
    </row>
    <row r="420" spans="1:24" ht="14.25" customHeight="1">
      <c r="A420" s="48" t="s">
        <v>16</v>
      </c>
      <c r="B420" s="53" t="s">
        <v>1012</v>
      </c>
      <c r="C420" s="22" t="str">
        <f t="shared" si="32"/>
        <v>p.</v>
      </c>
      <c r="D420" s="22" t="s">
        <v>1026</v>
      </c>
      <c r="E420" s="22" t="str">
        <f t="shared" si="33"/>
        <v>p.Bicycle?</v>
      </c>
      <c r="F420" s="22"/>
      <c r="J420" s="49" t="s">
        <v>1036</v>
      </c>
      <c r="K420" s="50" t="s">
        <v>69</v>
      </c>
      <c r="L420" s="51" t="str">
        <f t="shared" si="34"/>
        <v>Sorrry, question (7.01)p is required</v>
      </c>
      <c r="M420" s="55" t="s">
        <v>1004</v>
      </c>
      <c r="N420" s="22" t="str">
        <f t="shared" si="35"/>
        <v>(7.01) p. MAXIMUM 30</v>
      </c>
    </row>
    <row r="421" spans="1:24" ht="14.25" customHeight="1">
      <c r="A421" s="48" t="s">
        <v>16</v>
      </c>
      <c r="B421" s="53" t="s">
        <v>1013</v>
      </c>
      <c r="C421" s="22" t="str">
        <f t="shared" si="32"/>
        <v>q.</v>
      </c>
      <c r="D421" s="22" t="s">
        <v>1027</v>
      </c>
      <c r="E421" s="22" t="str">
        <f t="shared" si="33"/>
        <v>q.Truck or car?</v>
      </c>
      <c r="F421" s="22"/>
      <c r="J421" s="49" t="s">
        <v>1037</v>
      </c>
      <c r="K421" s="50" t="s">
        <v>69</v>
      </c>
      <c r="L421" s="51" t="str">
        <f t="shared" si="34"/>
        <v>Sorrry, question (7.01)q is required</v>
      </c>
      <c r="M421" s="55" t="s">
        <v>1004</v>
      </c>
      <c r="N421" s="22" t="str">
        <f t="shared" si="35"/>
        <v>(7.01) q. MAXIMUM 30</v>
      </c>
    </row>
    <row r="422" spans="1:24" ht="14.25" customHeight="1">
      <c r="A422" s="48" t="s">
        <v>16</v>
      </c>
      <c r="B422" s="53" t="s">
        <v>1014</v>
      </c>
      <c r="C422" s="22" t="str">
        <f t="shared" si="32"/>
        <v>r.</v>
      </c>
      <c r="D422" s="22" t="s">
        <v>1028</v>
      </c>
      <c r="E422" s="22" t="str">
        <f t="shared" si="33"/>
        <v>r.Wheelbarrow?</v>
      </c>
      <c r="F422" s="22"/>
      <c r="J422" s="49" t="s">
        <v>1038</v>
      </c>
      <c r="K422" s="50" t="s">
        <v>69</v>
      </c>
      <c r="L422" s="51" t="str">
        <f t="shared" si="34"/>
        <v>Sorrry, question (7.01)r is required</v>
      </c>
      <c r="M422" s="55" t="s">
        <v>1004</v>
      </c>
      <c r="N422" s="22" t="str">
        <f t="shared" si="35"/>
        <v>(7.01) r. MAXIMUM 30</v>
      </c>
    </row>
    <row r="423" spans="1:24" ht="14.25" customHeight="1">
      <c r="A423" s="48" t="s">
        <v>16</v>
      </c>
      <c r="B423" s="53" t="s">
        <v>1015</v>
      </c>
      <c r="C423" s="22" t="str">
        <f t="shared" si="32"/>
        <v>s.</v>
      </c>
      <c r="D423" s="22" t="s">
        <v>1029</v>
      </c>
      <c r="E423" s="22" t="str">
        <f t="shared" si="33"/>
        <v>s.Plough?</v>
      </c>
      <c r="F423" s="22"/>
      <c r="J423" s="49" t="s">
        <v>1039</v>
      </c>
      <c r="K423" s="50" t="s">
        <v>69</v>
      </c>
      <c r="L423" s="51" t="str">
        <f t="shared" si="34"/>
        <v>Sorrry, question (7.01)s is required</v>
      </c>
      <c r="M423" s="55" t="s">
        <v>1004</v>
      </c>
      <c r="N423" s="22" t="str">
        <f t="shared" si="35"/>
        <v>(7.01) s. MAXIMUM 30</v>
      </c>
    </row>
    <row r="424" spans="1:24" ht="14.25" customHeight="1">
      <c r="A424" s="48" t="s">
        <v>16</v>
      </c>
      <c r="B424" s="53" t="s">
        <v>1016</v>
      </c>
      <c r="C424" s="22" t="str">
        <f t="shared" si="32"/>
        <v>t.</v>
      </c>
      <c r="D424" s="22" t="s">
        <v>1340</v>
      </c>
      <c r="E424" s="22" t="str">
        <f t="shared" si="33"/>
        <v>t.Hoes / axes ?</v>
      </c>
      <c r="F424" s="22"/>
      <c r="J424" s="49" t="s">
        <v>1040</v>
      </c>
      <c r="K424" s="50" t="s">
        <v>69</v>
      </c>
      <c r="L424" s="51" t="str">
        <f t="shared" si="34"/>
        <v>Sorrry, question (7.01)t is required</v>
      </c>
      <c r="M424" s="55" t="s">
        <v>1004</v>
      </c>
      <c r="N424" s="22" t="str">
        <f t="shared" si="35"/>
        <v>(7.01) t. MAXIMUM 30</v>
      </c>
    </row>
    <row r="425" spans="1:24" ht="14.25" customHeight="1">
      <c r="A425" s="48" t="s">
        <v>16</v>
      </c>
      <c r="B425" s="53" t="s">
        <v>1017</v>
      </c>
      <c r="C425" s="22" t="str">
        <f t="shared" si="32"/>
        <v>u.</v>
      </c>
      <c r="D425" s="22" t="s">
        <v>1341</v>
      </c>
      <c r="E425" s="22" t="str">
        <f t="shared" si="33"/>
        <v>u.Harrows?</v>
      </c>
      <c r="F425" s="22"/>
      <c r="J425" s="49" t="s">
        <v>1041</v>
      </c>
      <c r="K425" s="50" t="s">
        <v>69</v>
      </c>
      <c r="L425" s="51" t="str">
        <f t="shared" si="34"/>
        <v>Sorrry, question (7.01)u is required</v>
      </c>
      <c r="M425" s="55" t="s">
        <v>1004</v>
      </c>
      <c r="N425" s="22" t="str">
        <f t="shared" si="35"/>
        <v>(7.01) u. MAXIMUM 30</v>
      </c>
    </row>
    <row r="426" spans="1:24" ht="14.25" customHeight="1">
      <c r="A426" s="48" t="s">
        <v>16</v>
      </c>
      <c r="B426" s="59" t="s">
        <v>1018</v>
      </c>
      <c r="C426" s="22" t="str">
        <f t="shared" si="32"/>
        <v>v.</v>
      </c>
      <c r="D426" s="22" t="s">
        <v>1030</v>
      </c>
      <c r="E426" s="22" t="str">
        <f t="shared" si="33"/>
        <v>v.Tractor?</v>
      </c>
      <c r="F426" s="22"/>
      <c r="K426" s="50" t="s">
        <v>69</v>
      </c>
      <c r="L426" s="51" t="str">
        <f t="shared" si="34"/>
        <v>Sorrry, question (7.01)v is required</v>
      </c>
      <c r="M426" s="55" t="s">
        <v>1004</v>
      </c>
      <c r="N426" s="22" t="str">
        <f t="shared" si="35"/>
        <v>(7.01) v. MAXIMUM 30</v>
      </c>
      <c r="S426" s="11" t="s">
        <v>69</v>
      </c>
    </row>
    <row r="427" spans="1:24" ht="14.25" customHeight="1">
      <c r="A427" s="48" t="s">
        <v>16</v>
      </c>
      <c r="B427" s="53" t="s">
        <v>1019</v>
      </c>
      <c r="C427" s="22" t="str">
        <f t="shared" si="32"/>
        <v>w.</v>
      </c>
      <c r="D427" s="22" t="s">
        <v>1031</v>
      </c>
      <c r="E427" s="22" t="str">
        <f t="shared" si="33"/>
        <v>w.Power tiller?</v>
      </c>
      <c r="F427" s="65"/>
      <c r="J427" s="49" t="s">
        <v>1042</v>
      </c>
      <c r="K427" s="50" t="s">
        <v>69</v>
      </c>
      <c r="L427" s="51" t="str">
        <f t="shared" si="34"/>
        <v>Sorrry, question (7.01)w is required</v>
      </c>
      <c r="M427" s="55" t="s">
        <v>1004</v>
      </c>
      <c r="N427" s="22" t="str">
        <f t="shared" si="35"/>
        <v>(7.01) w. MAXIMUM 30</v>
      </c>
      <c r="Q427" s="24"/>
    </row>
    <row r="428" spans="1:24" ht="14.25" customHeight="1">
      <c r="A428" s="11" t="s">
        <v>17</v>
      </c>
      <c r="X428" s="11" t="s">
        <v>133</v>
      </c>
    </row>
    <row r="429" spans="1:24" ht="14.25" customHeight="1">
      <c r="A429" s="11" t="s">
        <v>67</v>
      </c>
      <c r="B429" s="47" t="s">
        <v>1043</v>
      </c>
      <c r="J429" s="49" t="s">
        <v>480</v>
      </c>
      <c r="X429" s="11" t="s">
        <v>133</v>
      </c>
    </row>
    <row r="430" spans="1:24" ht="14.25" customHeight="1">
      <c r="A430" s="22" t="s">
        <v>19</v>
      </c>
      <c r="B430" s="56" t="s">
        <v>1044</v>
      </c>
      <c r="C430" s="48"/>
      <c r="D430" s="48"/>
      <c r="E430" s="22" t="s">
        <v>1056</v>
      </c>
      <c r="F430" s="22" t="s">
        <v>1057</v>
      </c>
      <c r="J430" s="49" t="s">
        <v>1065</v>
      </c>
      <c r="K430" s="54"/>
      <c r="L430" s="51"/>
      <c r="M430" s="55"/>
      <c r="N430" s="22"/>
    </row>
    <row r="431" spans="1:24" ht="14.25" customHeight="1">
      <c r="A431" s="48" t="s">
        <v>16</v>
      </c>
      <c r="B431" s="53" t="s">
        <v>1045</v>
      </c>
      <c r="C431" s="22" t="str">
        <f t="shared" ref="C431:C438" si="36">RIGHT(B431,1)&amp;"."</f>
        <v>a.</v>
      </c>
      <c r="D431" s="22" t="s">
        <v>1058</v>
      </c>
      <c r="E431" s="22" t="str">
        <f t="shared" ref="E431:E438" si="37">C431&amp;D431</f>
        <v>a.Cattle?</v>
      </c>
      <c r="F431" s="22"/>
      <c r="J431" s="49" t="s">
        <v>239</v>
      </c>
      <c r="K431" s="50" t="s">
        <v>69</v>
      </c>
      <c r="L431" s="51" t="str">
        <f t="shared" ref="L431:L438" si="38">IF(K431="yes",("Sorrry, question (7.02)"&amp;LEFT(E431,1)&amp;" is required"),"")</f>
        <v>Sorrry, question (7.02)a is required</v>
      </c>
      <c r="M431" s="55" t="s">
        <v>1068</v>
      </c>
      <c r="N431" s="22" t="str">
        <f t="shared" ref="N431:N438" si="39" xml:space="preserve"> "(7.02) " &amp; LEFT(E431,2) &amp; " MAXIMUM 299"</f>
        <v>(7.02) a. MAXIMUM 299</v>
      </c>
    </row>
    <row r="432" spans="1:24" ht="14.25" customHeight="1">
      <c r="A432" s="48" t="s">
        <v>16</v>
      </c>
      <c r="B432" s="53" t="s">
        <v>1046</v>
      </c>
      <c r="C432" s="22" t="str">
        <f t="shared" si="36"/>
        <v>b.</v>
      </c>
      <c r="D432" s="22" t="s">
        <v>1342</v>
      </c>
      <c r="E432" s="22" t="str">
        <f t="shared" si="37"/>
        <v>b.Goats?</v>
      </c>
      <c r="F432" s="22"/>
      <c r="J432" s="49" t="s">
        <v>276</v>
      </c>
      <c r="K432" s="50" t="s">
        <v>69</v>
      </c>
      <c r="L432" s="51" t="str">
        <f t="shared" si="38"/>
        <v>Sorrry, question (7.02)b is required</v>
      </c>
      <c r="M432" s="55" t="s">
        <v>1068</v>
      </c>
      <c r="N432" s="22" t="str">
        <f t="shared" si="39"/>
        <v>(7.02) b. MAXIMUM 299</v>
      </c>
    </row>
    <row r="433" spans="1:24" ht="14.25" customHeight="1">
      <c r="A433" s="48" t="s">
        <v>16</v>
      </c>
      <c r="B433" s="53" t="s">
        <v>1047</v>
      </c>
      <c r="C433" s="22" t="str">
        <f t="shared" si="36"/>
        <v>c.</v>
      </c>
      <c r="D433" s="22" t="s">
        <v>1059</v>
      </c>
      <c r="E433" s="22" t="str">
        <f t="shared" si="37"/>
        <v>c.Sheep?</v>
      </c>
      <c r="F433" s="22"/>
      <c r="J433" s="49" t="s">
        <v>1066</v>
      </c>
      <c r="K433" s="50" t="s">
        <v>69</v>
      </c>
      <c r="L433" s="51" t="str">
        <f t="shared" si="38"/>
        <v>Sorrry, question (7.02)c is required</v>
      </c>
      <c r="M433" s="55" t="s">
        <v>1068</v>
      </c>
      <c r="N433" s="22" t="str">
        <f t="shared" si="39"/>
        <v>(7.02) c. MAXIMUM 299</v>
      </c>
    </row>
    <row r="434" spans="1:24" ht="14.25" customHeight="1">
      <c r="A434" s="48" t="s">
        <v>16</v>
      </c>
      <c r="B434" s="53" t="s">
        <v>1048</v>
      </c>
      <c r="C434" s="22" t="str">
        <f t="shared" si="36"/>
        <v>d.</v>
      </c>
      <c r="D434" s="22" t="s">
        <v>1343</v>
      </c>
      <c r="E434" s="22" t="str">
        <f t="shared" si="37"/>
        <v>d.Pigs?</v>
      </c>
      <c r="F434" s="22"/>
      <c r="J434" s="49" t="s">
        <v>204</v>
      </c>
      <c r="K434" s="50" t="s">
        <v>69</v>
      </c>
      <c r="L434" s="51" t="str">
        <f t="shared" si="38"/>
        <v>Sorrry, question (7.02)d is required</v>
      </c>
      <c r="M434" s="55" t="s">
        <v>1068</v>
      </c>
      <c r="N434" s="22" t="str">
        <f t="shared" si="39"/>
        <v>(7.02) d. MAXIMUM 299</v>
      </c>
    </row>
    <row r="435" spans="1:24" ht="14.25" customHeight="1">
      <c r="A435" s="48" t="s">
        <v>16</v>
      </c>
      <c r="B435" s="53" t="s">
        <v>1049</v>
      </c>
      <c r="C435" s="22" t="str">
        <f t="shared" si="36"/>
        <v>e.</v>
      </c>
      <c r="D435" s="22" t="s">
        <v>1060</v>
      </c>
      <c r="E435" s="22" t="str">
        <f t="shared" si="37"/>
        <v>e.Poultry?</v>
      </c>
      <c r="F435" s="22"/>
      <c r="J435" s="49" t="s">
        <v>277</v>
      </c>
      <c r="K435" s="50" t="s">
        <v>69</v>
      </c>
      <c r="L435" s="51" t="str">
        <f t="shared" si="38"/>
        <v>Sorrry, question (7.02)e is required</v>
      </c>
      <c r="M435" s="55" t="s">
        <v>1068</v>
      </c>
      <c r="N435" s="22" t="str">
        <f t="shared" si="39"/>
        <v>(7.02) e. MAXIMUM 299</v>
      </c>
    </row>
    <row r="436" spans="1:24" ht="14.25" customHeight="1">
      <c r="A436" s="48" t="s">
        <v>16</v>
      </c>
      <c r="B436" s="53" t="s">
        <v>1050</v>
      </c>
      <c r="C436" s="22" t="str">
        <f t="shared" si="36"/>
        <v>f.</v>
      </c>
      <c r="D436" s="22" t="s">
        <v>1061</v>
      </c>
      <c r="E436" s="22" t="str">
        <f t="shared" si="37"/>
        <v>f.Donkey?</v>
      </c>
      <c r="F436" s="22"/>
      <c r="J436" s="49" t="s">
        <v>1067</v>
      </c>
      <c r="K436" s="50" t="s">
        <v>69</v>
      </c>
      <c r="L436" s="51" t="str">
        <f t="shared" si="38"/>
        <v>Sorrry, question (7.02)f is required</v>
      </c>
      <c r="M436" s="55" t="s">
        <v>1068</v>
      </c>
      <c r="N436" s="22" t="str">
        <f t="shared" si="39"/>
        <v>(7.02) f. MAXIMUM 299</v>
      </c>
    </row>
    <row r="437" spans="1:24" ht="14.25" customHeight="1">
      <c r="A437" s="48" t="s">
        <v>16</v>
      </c>
      <c r="B437" s="53" t="s">
        <v>1051</v>
      </c>
      <c r="C437" s="22" t="str">
        <f t="shared" si="36"/>
        <v>g.</v>
      </c>
      <c r="D437" s="22" t="s">
        <v>1062</v>
      </c>
      <c r="E437" s="22" t="str">
        <f t="shared" si="37"/>
        <v>g.Horse?</v>
      </c>
      <c r="F437" s="22"/>
      <c r="J437" s="49" t="s">
        <v>278</v>
      </c>
      <c r="K437" s="50" t="s">
        <v>69</v>
      </c>
      <c r="L437" s="51" t="str">
        <f t="shared" si="38"/>
        <v>Sorrry, question (7.02)g is required</v>
      </c>
      <c r="M437" s="55" t="s">
        <v>1068</v>
      </c>
      <c r="N437" s="22" t="str">
        <f t="shared" si="39"/>
        <v>(7.02) g. MAXIMUM 299</v>
      </c>
    </row>
    <row r="438" spans="1:24" ht="14.25" customHeight="1">
      <c r="A438" s="48" t="s">
        <v>1052</v>
      </c>
      <c r="B438" s="53" t="s">
        <v>1053</v>
      </c>
      <c r="C438" s="22" t="str">
        <f t="shared" si="36"/>
        <v>h.</v>
      </c>
      <c r="D438" s="22" t="s">
        <v>1063</v>
      </c>
      <c r="E438" s="22" t="str">
        <f t="shared" si="37"/>
        <v>h.Oxen?</v>
      </c>
      <c r="F438" s="22"/>
      <c r="J438" s="49" t="s">
        <v>279</v>
      </c>
      <c r="K438" s="50" t="s">
        <v>69</v>
      </c>
      <c r="L438" s="51" t="str">
        <f t="shared" si="38"/>
        <v>Sorrry, question (7.02)h is required</v>
      </c>
      <c r="M438" s="55" t="s">
        <v>1068</v>
      </c>
      <c r="N438" s="22" t="str">
        <f t="shared" si="39"/>
        <v>(7.02) h. MAXIMUM 299</v>
      </c>
    </row>
    <row r="439" spans="1:24" ht="14.25" customHeight="1">
      <c r="A439" s="48" t="s">
        <v>1231</v>
      </c>
      <c r="B439" s="53" t="s">
        <v>1223</v>
      </c>
      <c r="C439" s="22" t="s">
        <v>1224</v>
      </c>
      <c r="D439" s="22" t="s">
        <v>1064</v>
      </c>
      <c r="E439" s="22" t="str">
        <f t="shared" ref="E439" si="40">C439&amp;D439</f>
        <v>i.Other?</v>
      </c>
      <c r="F439" s="22"/>
      <c r="J439" s="49" t="s">
        <v>1230</v>
      </c>
      <c r="K439" s="50"/>
      <c r="L439" s="51"/>
      <c r="M439" s="55"/>
      <c r="N439" s="22"/>
    </row>
    <row r="440" spans="1:24" ht="14.25" customHeight="1">
      <c r="A440" s="48" t="s">
        <v>16</v>
      </c>
      <c r="B440" s="53" t="s">
        <v>1054</v>
      </c>
      <c r="C440" s="22"/>
      <c r="D440" s="22"/>
      <c r="E440" s="22" t="s">
        <v>197</v>
      </c>
      <c r="F440" s="22" t="s">
        <v>1232</v>
      </c>
      <c r="J440" s="49" t="s">
        <v>1228</v>
      </c>
      <c r="K440" s="50" t="s">
        <v>69</v>
      </c>
      <c r="L440" s="51" t="str">
        <f>IF(K440="yes",("Sorrry, question (7.02)"&amp;LEFT(E439,1)&amp;" is required"),"")</f>
        <v>Sorrry, question (7.02)i is required</v>
      </c>
      <c r="M440" s="55" t="s">
        <v>1226</v>
      </c>
      <c r="N440" s="22" t="str">
        <f xml:space="preserve"> "(7.02) " &amp; LEFT(E439,2) &amp; " MAXIMUM 299"</f>
        <v>(7.02) i. MAXIMUM 299</v>
      </c>
      <c r="O440" s="22" t="s">
        <v>1225</v>
      </c>
    </row>
    <row r="441" spans="1:24" ht="14.25" customHeight="1">
      <c r="A441" s="22" t="s">
        <v>18</v>
      </c>
      <c r="B441" s="53" t="s">
        <v>1055</v>
      </c>
      <c r="C441" s="22"/>
      <c r="D441" s="22"/>
      <c r="E441" s="22" t="s">
        <v>525</v>
      </c>
      <c r="F441" s="22" t="s">
        <v>1227</v>
      </c>
      <c r="J441" s="49" t="s">
        <v>1229</v>
      </c>
      <c r="K441" s="50" t="s">
        <v>69</v>
      </c>
      <c r="L441" s="51" t="str">
        <f>IF(K441="yes",("Sorrry, question "&amp;LEFT(E441,7)&amp;" is required"),"")</f>
        <v>Sorrry, question Specify is required</v>
      </c>
      <c r="M441" s="55"/>
      <c r="N441" s="22"/>
      <c r="O441" s="22" t="s">
        <v>1225</v>
      </c>
    </row>
    <row r="442" spans="1:24" ht="14.25" customHeight="1">
      <c r="A442" s="11" t="s">
        <v>17</v>
      </c>
      <c r="X442" s="11" t="s">
        <v>133</v>
      </c>
    </row>
    <row r="443" spans="1:24" ht="13.5" customHeight="1">
      <c r="A443" s="11" t="s">
        <v>76</v>
      </c>
      <c r="X443" s="11" t="s">
        <v>132</v>
      </c>
    </row>
    <row r="444" spans="1:24" ht="13.5" customHeight="1"/>
    <row r="445" spans="1:24" ht="14.25" customHeight="1">
      <c r="A445" s="11" t="s">
        <v>14</v>
      </c>
      <c r="B445" s="47" t="s">
        <v>291</v>
      </c>
      <c r="E445" s="12" t="s">
        <v>1069</v>
      </c>
      <c r="J445" s="49" t="s">
        <v>125</v>
      </c>
      <c r="O445" s="22" t="s">
        <v>214</v>
      </c>
      <c r="X445" s="11" t="s">
        <v>132</v>
      </c>
    </row>
    <row r="446" spans="1:24" ht="14.25" customHeight="1">
      <c r="A446" s="11" t="s">
        <v>67</v>
      </c>
      <c r="B446" s="47" t="s">
        <v>1070</v>
      </c>
      <c r="J446" s="49" t="s">
        <v>205</v>
      </c>
      <c r="X446" s="11" t="s">
        <v>133</v>
      </c>
    </row>
    <row r="447" spans="1:24" ht="14.25" customHeight="1">
      <c r="A447" s="22" t="s">
        <v>19</v>
      </c>
      <c r="B447" s="22" t="s">
        <v>1071</v>
      </c>
      <c r="E447" s="22" t="s">
        <v>1072</v>
      </c>
      <c r="F447" s="22"/>
      <c r="J447" s="49" t="s">
        <v>202</v>
      </c>
    </row>
    <row r="448" spans="1:24" ht="14.25" customHeight="1">
      <c r="A448" s="11" t="s">
        <v>17</v>
      </c>
      <c r="X448" s="11" t="s">
        <v>133</v>
      </c>
    </row>
    <row r="449" spans="1:24" ht="14.25" customHeight="1">
      <c r="A449" s="11" t="s">
        <v>67</v>
      </c>
      <c r="B449" s="47" t="s">
        <v>1073</v>
      </c>
      <c r="J449" s="49" t="s">
        <v>15</v>
      </c>
      <c r="X449" s="11" t="s">
        <v>133</v>
      </c>
    </row>
    <row r="450" spans="1:24" ht="14.25" customHeight="1">
      <c r="A450" s="48" t="s">
        <v>24</v>
      </c>
      <c r="B450" s="56" t="s">
        <v>465</v>
      </c>
      <c r="C450" s="48"/>
      <c r="D450" s="48"/>
      <c r="E450" s="22" t="s">
        <v>1077</v>
      </c>
      <c r="F450" s="22"/>
      <c r="J450" s="49" t="s">
        <v>1177</v>
      </c>
      <c r="K450" s="50" t="s">
        <v>69</v>
      </c>
      <c r="L450" s="51" t="str">
        <f>IF(K450="yes",("Sorrry, question "&amp;LEFT(E450,7)&amp;" is required"),"")</f>
        <v>Sorrry, question (8.01)  is required</v>
      </c>
      <c r="M450" s="55"/>
      <c r="N450" s="22"/>
    </row>
    <row r="451" spans="1:24" ht="14.25" customHeight="1">
      <c r="A451" s="48" t="s">
        <v>1074</v>
      </c>
      <c r="B451" s="56" t="s">
        <v>466</v>
      </c>
      <c r="C451" s="48"/>
      <c r="D451" s="48"/>
      <c r="E451" s="22" t="s">
        <v>1078</v>
      </c>
      <c r="F451" s="22"/>
      <c r="J451" s="49" t="s">
        <v>207</v>
      </c>
      <c r="K451" s="50" t="s">
        <v>69</v>
      </c>
      <c r="L451" s="51" t="str">
        <f>IF(K451="yes",("Sorrry, question "&amp;LEFT(E451,7)&amp;" is required"),"")</f>
        <v>Sorrry, question (8.02)  is required</v>
      </c>
      <c r="M451" s="55"/>
      <c r="N451" s="22"/>
      <c r="O451" s="22" t="s">
        <v>467</v>
      </c>
    </row>
    <row r="452" spans="1:24" ht="14.25" customHeight="1">
      <c r="A452" s="48" t="s">
        <v>1075</v>
      </c>
      <c r="B452" s="56" t="s">
        <v>1076</v>
      </c>
      <c r="C452" s="48"/>
      <c r="D452" s="48"/>
      <c r="E452" s="22" t="s">
        <v>1079</v>
      </c>
      <c r="F452" s="22"/>
      <c r="J452" s="49" t="s">
        <v>207</v>
      </c>
      <c r="K452" s="50" t="s">
        <v>69</v>
      </c>
      <c r="L452" s="51" t="str">
        <f>IF(K452="yes",("Sorrry, question "&amp;LEFT(E452,7)&amp;" is required"),"")</f>
        <v>Sorrry, question (8.03)  is required</v>
      </c>
      <c r="M452" s="55"/>
      <c r="N452" s="22"/>
      <c r="O452" s="22" t="s">
        <v>467</v>
      </c>
    </row>
    <row r="453" spans="1:24" ht="14.25" customHeight="1">
      <c r="A453" s="11" t="s">
        <v>17</v>
      </c>
      <c r="X453" s="11" t="s">
        <v>133</v>
      </c>
    </row>
    <row r="454" spans="1:24" ht="14.25" customHeight="1">
      <c r="A454" s="11" t="s">
        <v>67</v>
      </c>
      <c r="B454" s="47" t="s">
        <v>1080</v>
      </c>
      <c r="J454" s="49" t="s">
        <v>15</v>
      </c>
      <c r="O454" s="22" t="s">
        <v>1183</v>
      </c>
      <c r="X454" s="11" t="s">
        <v>133</v>
      </c>
    </row>
    <row r="455" spans="1:24" ht="14.25" customHeight="1">
      <c r="A455" s="22" t="s">
        <v>19</v>
      </c>
      <c r="B455" s="56" t="s">
        <v>1081</v>
      </c>
      <c r="C455" s="48"/>
      <c r="D455" s="48"/>
      <c r="E455" s="22" t="s">
        <v>1093</v>
      </c>
      <c r="F455" s="22" t="s">
        <v>287</v>
      </c>
      <c r="K455" s="54"/>
      <c r="L455" s="51"/>
      <c r="M455" s="55"/>
      <c r="N455" s="22"/>
    </row>
    <row r="456" spans="1:24" ht="14.25" customHeight="1">
      <c r="A456" s="48" t="s">
        <v>578</v>
      </c>
      <c r="B456" s="56" t="s">
        <v>1082</v>
      </c>
      <c r="C456" s="48"/>
      <c r="D456" s="48"/>
      <c r="E456" s="22" t="s">
        <v>593</v>
      </c>
      <c r="F456" s="22"/>
      <c r="J456" s="49" t="s">
        <v>2</v>
      </c>
      <c r="K456" s="54"/>
      <c r="L456" s="51"/>
      <c r="M456" s="55"/>
      <c r="N456" s="22"/>
    </row>
    <row r="457" spans="1:24" ht="14.25" customHeight="1">
      <c r="A457" s="48" t="s">
        <v>578</v>
      </c>
      <c r="B457" s="56" t="s">
        <v>1083</v>
      </c>
      <c r="C457" s="48"/>
      <c r="D457" s="48"/>
      <c r="E457" s="22" t="s">
        <v>288</v>
      </c>
      <c r="F457" s="22"/>
      <c r="J457" s="49" t="s">
        <v>68</v>
      </c>
      <c r="K457" s="50" t="s">
        <v>69</v>
      </c>
      <c r="L457" s="51" t="str">
        <f t="shared" ref="L457:L465" si="41">IF(K457="yes",("Sorrry, question (8.04)"&amp;LEFT(E457,1)&amp;" is required"),"")</f>
        <v>Sorrry, question (8.04)a is required</v>
      </c>
      <c r="M457" s="55"/>
      <c r="N457" s="22"/>
    </row>
    <row r="458" spans="1:24" ht="14.25" customHeight="1">
      <c r="A458" s="48" t="s">
        <v>578</v>
      </c>
      <c r="B458" s="56" t="s">
        <v>1084</v>
      </c>
      <c r="C458" s="48"/>
      <c r="D458" s="48"/>
      <c r="E458" s="22" t="s">
        <v>289</v>
      </c>
      <c r="F458" s="22"/>
      <c r="J458" s="49" t="s">
        <v>68</v>
      </c>
      <c r="K458" s="50" t="s">
        <v>69</v>
      </c>
      <c r="L458" s="51" t="str">
        <f t="shared" si="41"/>
        <v>Sorrry, question (8.04)b is required</v>
      </c>
      <c r="M458" s="55"/>
      <c r="N458" s="22"/>
    </row>
    <row r="459" spans="1:24" ht="14.25" customHeight="1">
      <c r="A459" s="48" t="s">
        <v>578</v>
      </c>
      <c r="B459" s="56" t="s">
        <v>1085</v>
      </c>
      <c r="C459" s="48"/>
      <c r="D459" s="48"/>
      <c r="E459" s="22" t="s">
        <v>384</v>
      </c>
      <c r="F459" s="22"/>
      <c r="J459" s="49" t="s">
        <v>68</v>
      </c>
      <c r="K459" s="50" t="s">
        <v>69</v>
      </c>
      <c r="L459" s="51" t="str">
        <f t="shared" si="41"/>
        <v>Sorrry, question (8.04)c is required</v>
      </c>
      <c r="M459" s="55"/>
      <c r="N459" s="22"/>
    </row>
    <row r="460" spans="1:24" ht="14.25" customHeight="1">
      <c r="A460" s="48" t="s">
        <v>578</v>
      </c>
      <c r="B460" s="56" t="s">
        <v>1086</v>
      </c>
      <c r="C460" s="48"/>
      <c r="D460" s="48"/>
      <c r="E460" s="22" t="s">
        <v>1094</v>
      </c>
      <c r="F460" s="22"/>
      <c r="J460" s="49" t="s">
        <v>68</v>
      </c>
      <c r="K460" s="50" t="s">
        <v>69</v>
      </c>
      <c r="L460" s="51" t="str">
        <f t="shared" si="41"/>
        <v>Sorrry, question (8.04)d is required</v>
      </c>
      <c r="M460" s="55"/>
      <c r="N460" s="22"/>
    </row>
    <row r="461" spans="1:24" ht="14.25" customHeight="1">
      <c r="A461" s="48" t="s">
        <v>578</v>
      </c>
      <c r="B461" s="56" t="s">
        <v>1087</v>
      </c>
      <c r="C461" s="48"/>
      <c r="D461" s="48"/>
      <c r="E461" s="22" t="s">
        <v>1095</v>
      </c>
      <c r="F461" s="22"/>
      <c r="J461" s="49" t="s">
        <v>68</v>
      </c>
      <c r="K461" s="50" t="s">
        <v>69</v>
      </c>
      <c r="L461" s="51" t="str">
        <f t="shared" si="41"/>
        <v>Sorrry, question (8.04)e is required</v>
      </c>
      <c r="M461" s="55"/>
      <c r="N461" s="22"/>
    </row>
    <row r="462" spans="1:24" ht="14.25" customHeight="1">
      <c r="A462" s="48" t="s">
        <v>578</v>
      </c>
      <c r="B462" s="56" t="s">
        <v>1088</v>
      </c>
      <c r="C462" s="48"/>
      <c r="D462" s="48"/>
      <c r="E462" s="22" t="s">
        <v>296</v>
      </c>
      <c r="F462" s="22"/>
      <c r="J462" s="49" t="s">
        <v>68</v>
      </c>
      <c r="K462" s="50" t="s">
        <v>69</v>
      </c>
      <c r="L462" s="51" t="str">
        <f t="shared" si="41"/>
        <v>Sorrry, question (8.04)f is required</v>
      </c>
      <c r="M462" s="55"/>
      <c r="N462" s="22"/>
    </row>
    <row r="463" spans="1:24" ht="14.25" customHeight="1">
      <c r="A463" s="48" t="s">
        <v>578</v>
      </c>
      <c r="B463" s="56" t="s">
        <v>1089</v>
      </c>
      <c r="C463" s="48"/>
      <c r="D463" s="48"/>
      <c r="E463" s="22" t="s">
        <v>1096</v>
      </c>
      <c r="F463" s="22"/>
      <c r="J463" s="49" t="s">
        <v>68</v>
      </c>
      <c r="K463" s="50" t="s">
        <v>69</v>
      </c>
      <c r="L463" s="51" t="str">
        <f t="shared" si="41"/>
        <v>Sorrry, question (8.04)g is required</v>
      </c>
      <c r="M463" s="55"/>
      <c r="N463" s="22"/>
    </row>
    <row r="464" spans="1:24" ht="14.25" customHeight="1">
      <c r="A464" s="48" t="s">
        <v>578</v>
      </c>
      <c r="B464" s="56" t="s">
        <v>1090</v>
      </c>
      <c r="C464" s="48"/>
      <c r="D464" s="48"/>
      <c r="E464" s="22" t="s">
        <v>1097</v>
      </c>
      <c r="F464" s="22"/>
      <c r="J464" s="49" t="s">
        <v>68</v>
      </c>
      <c r="K464" s="50" t="s">
        <v>69</v>
      </c>
      <c r="L464" s="51" t="str">
        <f t="shared" si="41"/>
        <v>Sorrry, question (8.04)h is required</v>
      </c>
      <c r="M464" s="55"/>
      <c r="N464" s="22"/>
    </row>
    <row r="465" spans="1:24" ht="14.25" customHeight="1">
      <c r="A465" s="48" t="s">
        <v>578</v>
      </c>
      <c r="B465" s="56" t="s">
        <v>1091</v>
      </c>
      <c r="C465" s="48"/>
      <c r="D465" s="48"/>
      <c r="E465" s="22" t="s">
        <v>299</v>
      </c>
      <c r="F465" s="22"/>
      <c r="J465" s="49" t="s">
        <v>68</v>
      </c>
      <c r="K465" s="50" t="s">
        <v>69</v>
      </c>
      <c r="L465" s="51" t="str">
        <f t="shared" si="41"/>
        <v>Sorrry, question (8.04)i is required</v>
      </c>
      <c r="M465" s="55"/>
      <c r="N465" s="22"/>
    </row>
    <row r="466" spans="1:24" ht="14.25" customHeight="1">
      <c r="A466" s="48" t="s">
        <v>18</v>
      </c>
      <c r="B466" s="56" t="s">
        <v>1092</v>
      </c>
      <c r="C466" s="48"/>
      <c r="D466" s="48"/>
      <c r="E466" s="22" t="s">
        <v>525</v>
      </c>
      <c r="F466" s="22" t="s">
        <v>525</v>
      </c>
      <c r="J466" s="49" t="s">
        <v>124</v>
      </c>
      <c r="K466" s="50" t="s">
        <v>69</v>
      </c>
      <c r="L466" s="51" t="str">
        <f>IF(K466="yes",("Sorrry, question "&amp;LEFT(E466,7)&amp;" is required"),"")</f>
        <v>Sorrry, question Specify is required</v>
      </c>
      <c r="M466" s="55"/>
      <c r="N466" s="22"/>
      <c r="O466" s="22" t="s">
        <v>1098</v>
      </c>
    </row>
    <row r="467" spans="1:24" ht="14.25" customHeight="1">
      <c r="A467" s="11" t="s">
        <v>17</v>
      </c>
      <c r="X467" s="11" t="s">
        <v>133</v>
      </c>
    </row>
    <row r="468" spans="1:24" ht="14.25" customHeight="1">
      <c r="A468" s="11" t="s">
        <v>67</v>
      </c>
      <c r="B468" s="47" t="s">
        <v>1099</v>
      </c>
      <c r="J468" s="49" t="s">
        <v>15</v>
      </c>
      <c r="O468" s="22" t="s">
        <v>1100</v>
      </c>
      <c r="X468" s="11" t="s">
        <v>133</v>
      </c>
    </row>
    <row r="469" spans="1:24" ht="14.25" customHeight="1">
      <c r="A469" s="22" t="s">
        <v>19</v>
      </c>
      <c r="B469" s="56" t="s">
        <v>1101</v>
      </c>
      <c r="C469" s="48"/>
      <c r="D469" s="48"/>
      <c r="E469" s="51" t="s">
        <v>1106</v>
      </c>
      <c r="F469" s="22"/>
      <c r="K469" s="50"/>
      <c r="L469" s="51" t="str">
        <f t="shared" ref="L469:L474" si="42">IF(K469="yes",("Sorrry, question "&amp;LEFT(E469,7)&amp;" is required"),"")</f>
        <v/>
      </c>
      <c r="M469" s="55"/>
      <c r="N469" s="22"/>
    </row>
    <row r="470" spans="1:24" ht="14.25" customHeight="1">
      <c r="A470" s="22" t="s">
        <v>19</v>
      </c>
      <c r="B470" s="56" t="s">
        <v>1102</v>
      </c>
      <c r="C470" s="48"/>
      <c r="D470" s="48"/>
      <c r="E470" s="22" t="s">
        <v>898</v>
      </c>
      <c r="F470" s="22"/>
      <c r="K470" s="66"/>
      <c r="L470" s="51" t="str">
        <f t="shared" si="42"/>
        <v/>
      </c>
      <c r="M470" s="67"/>
      <c r="N470" s="68"/>
    </row>
    <row r="471" spans="1:24" ht="14.25" customHeight="1">
      <c r="A471" s="48" t="s">
        <v>1103</v>
      </c>
      <c r="B471" s="56" t="s">
        <v>1104</v>
      </c>
      <c r="C471" s="48"/>
      <c r="D471" s="48"/>
      <c r="E471" s="22" t="s">
        <v>290</v>
      </c>
      <c r="F471" s="22"/>
      <c r="J471" s="49" t="s">
        <v>2</v>
      </c>
      <c r="K471" s="54"/>
      <c r="L471" s="51" t="str">
        <f t="shared" si="42"/>
        <v/>
      </c>
      <c r="M471" s="55"/>
      <c r="N471" s="22"/>
    </row>
    <row r="472" spans="1:24" ht="14.25" customHeight="1">
      <c r="A472" s="48" t="s">
        <v>1103</v>
      </c>
      <c r="B472" s="56" t="s">
        <v>468</v>
      </c>
      <c r="C472" s="48"/>
      <c r="D472" s="48"/>
      <c r="E472" s="22" t="s">
        <v>1107</v>
      </c>
      <c r="F472" s="22"/>
      <c r="J472" s="49" t="s">
        <v>68</v>
      </c>
      <c r="K472" s="50" t="s">
        <v>69</v>
      </c>
      <c r="L472" s="51" t="str">
        <f t="shared" si="42"/>
        <v>Sorrry, question (8.05)  is required</v>
      </c>
      <c r="M472" s="55"/>
      <c r="N472" s="22"/>
    </row>
    <row r="473" spans="1:24" ht="14.25" customHeight="1">
      <c r="A473" s="48" t="s">
        <v>1103</v>
      </c>
      <c r="B473" s="56" t="s">
        <v>469</v>
      </c>
      <c r="C473" s="48"/>
      <c r="D473" s="48"/>
      <c r="E473" s="22" t="s">
        <v>1108</v>
      </c>
      <c r="F473" s="22"/>
      <c r="J473" s="49" t="s">
        <v>68</v>
      </c>
      <c r="K473" s="50" t="s">
        <v>69</v>
      </c>
      <c r="L473" s="51" t="str">
        <f t="shared" si="42"/>
        <v>Sorrry, question (8.06)  is required</v>
      </c>
      <c r="M473" s="55"/>
      <c r="N473" s="22"/>
    </row>
    <row r="474" spans="1:24" ht="14.25" customHeight="1">
      <c r="A474" s="48" t="s">
        <v>1103</v>
      </c>
      <c r="B474" s="56" t="s">
        <v>1105</v>
      </c>
      <c r="C474" s="48"/>
      <c r="D474" s="48"/>
      <c r="E474" s="22" t="s">
        <v>1109</v>
      </c>
      <c r="F474" s="46"/>
      <c r="J474" s="49" t="s">
        <v>68</v>
      </c>
      <c r="K474" s="50" t="s">
        <v>69</v>
      </c>
      <c r="L474" s="51" t="str">
        <f t="shared" si="42"/>
        <v>Sorrry, question (8.07)  is required</v>
      </c>
      <c r="M474" s="55"/>
      <c r="N474" s="22"/>
    </row>
    <row r="475" spans="1:24" ht="14.25" customHeight="1">
      <c r="A475" s="11" t="s">
        <v>17</v>
      </c>
      <c r="X475" s="11" t="s">
        <v>133</v>
      </c>
    </row>
    <row r="476" spans="1:24" ht="13.5" customHeight="1">
      <c r="A476" s="11" t="s">
        <v>76</v>
      </c>
      <c r="X476" s="11" t="s">
        <v>132</v>
      </c>
    </row>
    <row r="477" spans="1:24" ht="13.5" customHeight="1"/>
    <row r="478" spans="1:24" ht="14.25" customHeight="1">
      <c r="A478" s="11" t="s">
        <v>14</v>
      </c>
      <c r="B478" s="47" t="s">
        <v>1110</v>
      </c>
      <c r="E478" s="12" t="s">
        <v>1111</v>
      </c>
      <c r="J478" s="49" t="s">
        <v>125</v>
      </c>
      <c r="O478" s="22" t="s">
        <v>214</v>
      </c>
      <c r="X478" s="11" t="s">
        <v>132</v>
      </c>
    </row>
    <row r="479" spans="1:24" ht="14.25" customHeight="1">
      <c r="A479" s="11" t="s">
        <v>67</v>
      </c>
      <c r="B479" s="47" t="s">
        <v>1112</v>
      </c>
      <c r="J479" s="49" t="s">
        <v>205</v>
      </c>
      <c r="X479" s="11" t="s">
        <v>133</v>
      </c>
    </row>
    <row r="480" spans="1:24" ht="14.25" customHeight="1">
      <c r="A480" s="22" t="s">
        <v>19</v>
      </c>
      <c r="B480" s="22" t="s">
        <v>1113</v>
      </c>
      <c r="E480" s="22" t="s">
        <v>1114</v>
      </c>
      <c r="F480" s="22"/>
      <c r="J480" s="49" t="s">
        <v>202</v>
      </c>
    </row>
    <row r="481" spans="1:24" ht="14.25" customHeight="1">
      <c r="A481" s="11" t="s">
        <v>17</v>
      </c>
      <c r="X481" s="11" t="s">
        <v>133</v>
      </c>
    </row>
    <row r="482" spans="1:24" ht="14.25" customHeight="1">
      <c r="A482" s="11" t="s">
        <v>67</v>
      </c>
      <c r="B482" s="47" t="s">
        <v>1115</v>
      </c>
      <c r="J482" s="49" t="s">
        <v>15</v>
      </c>
      <c r="X482" s="11" t="s">
        <v>133</v>
      </c>
    </row>
    <row r="483" spans="1:24" ht="14.25" customHeight="1">
      <c r="A483" s="48" t="s">
        <v>24</v>
      </c>
      <c r="B483" s="56" t="s">
        <v>1116</v>
      </c>
      <c r="C483" s="48"/>
      <c r="D483" s="48"/>
      <c r="E483" s="22" t="s">
        <v>1119</v>
      </c>
      <c r="F483" s="46"/>
      <c r="J483" s="49" t="s">
        <v>1177</v>
      </c>
      <c r="K483" s="50" t="s">
        <v>69</v>
      </c>
      <c r="L483" s="51" t="str">
        <f>IF(K483="yes",("Sorrry, question "&amp;LEFT(E483,7)&amp;" is required"),"")</f>
        <v>Sorrry, question (9.01)  is required</v>
      </c>
      <c r="M483" s="55"/>
      <c r="N483" s="22"/>
    </row>
    <row r="484" spans="1:24" ht="14.25" customHeight="1">
      <c r="A484" s="48" t="s">
        <v>1117</v>
      </c>
      <c r="B484" s="56" t="s">
        <v>1118</v>
      </c>
      <c r="C484" s="48"/>
      <c r="D484" s="48"/>
      <c r="E484" s="22" t="s">
        <v>1120</v>
      </c>
      <c r="F484" s="46"/>
      <c r="J484" s="49" t="s">
        <v>207</v>
      </c>
      <c r="K484" s="50" t="s">
        <v>69</v>
      </c>
      <c r="L484" s="51" t="str">
        <f>IF(K484="yes",("Sorrry, question "&amp;LEFT(E484,7)&amp;" is required"),"")</f>
        <v>Sorrry, question (9.02)  is required</v>
      </c>
      <c r="M484" s="55"/>
      <c r="N484" s="22"/>
      <c r="O484" s="22" t="s">
        <v>1121</v>
      </c>
    </row>
    <row r="485" spans="1:24" ht="14.25" customHeight="1">
      <c r="A485" s="11" t="s">
        <v>17</v>
      </c>
      <c r="X485" s="11" t="s">
        <v>133</v>
      </c>
    </row>
    <row r="486" spans="1:24" ht="14.25" customHeight="1">
      <c r="A486" s="11" t="s">
        <v>67</v>
      </c>
      <c r="B486" s="47" t="s">
        <v>1122</v>
      </c>
      <c r="J486" s="49" t="s">
        <v>15</v>
      </c>
      <c r="O486" s="22" t="s">
        <v>1123</v>
      </c>
      <c r="X486" s="11" t="s">
        <v>133</v>
      </c>
    </row>
    <row r="487" spans="1:24" ht="14.25" customHeight="1">
      <c r="A487" s="22" t="s">
        <v>19</v>
      </c>
      <c r="B487" s="56"/>
      <c r="C487" s="48"/>
      <c r="D487" s="48"/>
      <c r="E487" s="22" t="s">
        <v>1135</v>
      </c>
      <c r="F487" s="22" t="s">
        <v>287</v>
      </c>
      <c r="K487" s="50"/>
      <c r="L487" s="51" t="str">
        <f>IF(K487="yes",("Sorrry, question (8.04)"&amp;LEFT(E487,1)&amp;" is required"),"")</f>
        <v/>
      </c>
      <c r="M487" s="55"/>
      <c r="N487" s="22"/>
    </row>
    <row r="488" spans="1:24" ht="14.25" customHeight="1">
      <c r="A488" s="48" t="s">
        <v>578</v>
      </c>
      <c r="B488" s="56" t="s">
        <v>1124</v>
      </c>
      <c r="C488" s="48"/>
      <c r="D488" s="48"/>
      <c r="E488" s="22" t="s">
        <v>217</v>
      </c>
      <c r="F488" s="46"/>
      <c r="J488" s="49" t="s">
        <v>2</v>
      </c>
      <c r="K488" s="50"/>
      <c r="L488" s="51" t="str">
        <f>IF(K488="yes",("Sorrry, question (8.04)"&amp;LEFT(E488,1)&amp;" is required"),"")</f>
        <v/>
      </c>
      <c r="M488" s="55"/>
      <c r="N488" s="22"/>
    </row>
    <row r="489" spans="1:24" ht="14.25" customHeight="1">
      <c r="A489" s="48" t="s">
        <v>578</v>
      </c>
      <c r="B489" s="56" t="s">
        <v>1125</v>
      </c>
      <c r="C489" s="48"/>
      <c r="D489" s="48"/>
      <c r="E489" s="22" t="s">
        <v>1385</v>
      </c>
      <c r="F489" s="46"/>
      <c r="J489" s="49" t="s">
        <v>68</v>
      </c>
      <c r="K489" s="50" t="s">
        <v>69</v>
      </c>
      <c r="L489" s="51" t="str">
        <f t="shared" ref="L489:L497" si="43">IF(K489="yes",("Sorrry, question (9.03)"&amp;LEFT(E489,1)&amp;" is required"),"")</f>
        <v>Sorrry, question (9.03)a is required</v>
      </c>
      <c r="M489" s="55"/>
      <c r="N489" s="22"/>
    </row>
    <row r="490" spans="1:24" ht="14.25" customHeight="1">
      <c r="A490" s="48" t="s">
        <v>578</v>
      </c>
      <c r="B490" s="56" t="s">
        <v>1126</v>
      </c>
      <c r="C490" s="48"/>
      <c r="D490" s="48"/>
      <c r="E490" s="22" t="s">
        <v>1136</v>
      </c>
      <c r="F490" s="46"/>
      <c r="J490" s="49" t="s">
        <v>68</v>
      </c>
      <c r="K490" s="50" t="s">
        <v>69</v>
      </c>
      <c r="L490" s="51" t="str">
        <f t="shared" si="43"/>
        <v>Sorrry, question (9.03)b is required</v>
      </c>
      <c r="M490" s="55"/>
      <c r="N490" s="22"/>
    </row>
    <row r="491" spans="1:24" ht="14.25" customHeight="1">
      <c r="A491" s="48" t="s">
        <v>578</v>
      </c>
      <c r="B491" s="56" t="s">
        <v>1127</v>
      </c>
      <c r="C491" s="48"/>
      <c r="D491" s="48"/>
      <c r="E491" s="22" t="s">
        <v>293</v>
      </c>
      <c r="F491" s="46"/>
      <c r="J491" s="49" t="s">
        <v>68</v>
      </c>
      <c r="K491" s="50" t="s">
        <v>69</v>
      </c>
      <c r="L491" s="51" t="str">
        <f t="shared" si="43"/>
        <v>Sorrry, question (9.03)c is required</v>
      </c>
      <c r="M491" s="55"/>
      <c r="N491" s="22"/>
    </row>
    <row r="492" spans="1:24" ht="14.25" customHeight="1">
      <c r="A492" s="48" t="s">
        <v>578</v>
      </c>
      <c r="B492" s="56" t="s">
        <v>1128</v>
      </c>
      <c r="C492" s="48"/>
      <c r="D492" s="48"/>
      <c r="E492" s="22" t="s">
        <v>294</v>
      </c>
      <c r="F492" s="46"/>
      <c r="J492" s="49" t="s">
        <v>68</v>
      </c>
      <c r="K492" s="50" t="s">
        <v>69</v>
      </c>
      <c r="L492" s="51" t="str">
        <f t="shared" si="43"/>
        <v>Sorrry, question (9.03)d is required</v>
      </c>
      <c r="M492" s="55"/>
      <c r="N492" s="22"/>
    </row>
    <row r="493" spans="1:24" ht="14.25" customHeight="1">
      <c r="A493" s="48" t="s">
        <v>578</v>
      </c>
      <c r="B493" s="56" t="s">
        <v>1129</v>
      </c>
      <c r="C493" s="48"/>
      <c r="D493" s="48"/>
      <c r="E493" s="22" t="s">
        <v>295</v>
      </c>
      <c r="F493" s="46"/>
      <c r="J493" s="49" t="s">
        <v>68</v>
      </c>
      <c r="K493" s="50" t="s">
        <v>69</v>
      </c>
      <c r="L493" s="51" t="str">
        <f t="shared" si="43"/>
        <v>Sorrry, question (9.03)e is required</v>
      </c>
      <c r="M493" s="55"/>
      <c r="N493" s="22"/>
    </row>
    <row r="494" spans="1:24" ht="14.25" customHeight="1">
      <c r="A494" s="48" t="s">
        <v>578</v>
      </c>
      <c r="B494" s="56" t="s">
        <v>1130</v>
      </c>
      <c r="C494" s="48"/>
      <c r="D494" s="48"/>
      <c r="E494" s="22" t="s">
        <v>296</v>
      </c>
      <c r="F494" s="46"/>
      <c r="J494" s="49" t="s">
        <v>68</v>
      </c>
      <c r="K494" s="50" t="s">
        <v>69</v>
      </c>
      <c r="L494" s="51" t="str">
        <f t="shared" si="43"/>
        <v>Sorrry, question (9.03)f is required</v>
      </c>
      <c r="M494" s="55"/>
      <c r="N494" s="22"/>
    </row>
    <row r="495" spans="1:24" ht="14.25" customHeight="1">
      <c r="A495" s="48" t="s">
        <v>578</v>
      </c>
      <c r="B495" s="56" t="s">
        <v>1131</v>
      </c>
      <c r="C495" s="48"/>
      <c r="D495" s="48"/>
      <c r="E495" s="22" t="s">
        <v>297</v>
      </c>
      <c r="F495" s="46"/>
      <c r="J495" s="49" t="s">
        <v>68</v>
      </c>
      <c r="K495" s="50" t="s">
        <v>69</v>
      </c>
      <c r="L495" s="51" t="str">
        <f t="shared" si="43"/>
        <v>Sorrry, question (9.03)g is required</v>
      </c>
      <c r="M495" s="55"/>
      <c r="N495" s="22"/>
    </row>
    <row r="496" spans="1:24" ht="14.25" customHeight="1">
      <c r="A496" s="48" t="s">
        <v>578</v>
      </c>
      <c r="B496" s="56" t="s">
        <v>1132</v>
      </c>
      <c r="C496" s="48"/>
      <c r="D496" s="48"/>
      <c r="E496" s="22" t="s">
        <v>298</v>
      </c>
      <c r="F496" s="46"/>
      <c r="J496" s="49" t="s">
        <v>68</v>
      </c>
      <c r="K496" s="50" t="s">
        <v>69</v>
      </c>
      <c r="L496" s="51" t="str">
        <f t="shared" si="43"/>
        <v>Sorrry, question (9.03)h is required</v>
      </c>
      <c r="M496" s="55"/>
      <c r="N496" s="22"/>
    </row>
    <row r="497" spans="1:24" ht="14.25" customHeight="1">
      <c r="A497" s="48" t="s">
        <v>578</v>
      </c>
      <c r="B497" s="56" t="s">
        <v>1133</v>
      </c>
      <c r="C497" s="48"/>
      <c r="D497" s="48"/>
      <c r="E497" s="22" t="s">
        <v>1137</v>
      </c>
      <c r="F497" s="46"/>
      <c r="J497" s="49" t="s">
        <v>68</v>
      </c>
      <c r="K497" s="50" t="s">
        <v>69</v>
      </c>
      <c r="L497" s="51" t="str">
        <f t="shared" si="43"/>
        <v>Sorrry, question (9.03)i is required</v>
      </c>
      <c r="M497" s="55"/>
      <c r="N497" s="22"/>
    </row>
    <row r="498" spans="1:24" ht="14.25" customHeight="1">
      <c r="A498" s="48" t="s">
        <v>18</v>
      </c>
      <c r="B498" s="56" t="s">
        <v>1134</v>
      </c>
      <c r="C498" s="48"/>
      <c r="D498" s="48"/>
      <c r="E498" s="22" t="s">
        <v>525</v>
      </c>
      <c r="F498" s="22" t="s">
        <v>525</v>
      </c>
      <c r="J498" s="49" t="s">
        <v>124</v>
      </c>
      <c r="K498" s="50" t="s">
        <v>69</v>
      </c>
      <c r="L498" s="51" t="str">
        <f>IF(K498="yes",("Sorrry, question "&amp;LEFT(E498,7)&amp;" is required"),"")</f>
        <v>Sorrry, question Specify is required</v>
      </c>
      <c r="M498" s="55"/>
      <c r="N498" s="22"/>
      <c r="O498" s="22" t="s">
        <v>1138</v>
      </c>
    </row>
    <row r="499" spans="1:24" ht="14.25" customHeight="1">
      <c r="A499" s="11" t="s">
        <v>17</v>
      </c>
      <c r="X499" s="11" t="s">
        <v>133</v>
      </c>
    </row>
    <row r="500" spans="1:24" ht="14.25" customHeight="1">
      <c r="A500" s="11" t="s">
        <v>67</v>
      </c>
      <c r="B500" s="47" t="s">
        <v>1139</v>
      </c>
      <c r="J500" s="49" t="s">
        <v>15</v>
      </c>
      <c r="O500" s="22" t="s">
        <v>1121</v>
      </c>
      <c r="X500" s="11" t="s">
        <v>133</v>
      </c>
    </row>
    <row r="501" spans="1:24" ht="14.25" customHeight="1">
      <c r="A501" s="22" t="s">
        <v>19</v>
      </c>
      <c r="B501" s="56" t="s">
        <v>1140</v>
      </c>
      <c r="C501" s="48"/>
      <c r="D501" s="48"/>
      <c r="E501" s="22" t="s">
        <v>1187</v>
      </c>
      <c r="F501" s="46"/>
      <c r="K501" s="50"/>
      <c r="L501" s="51"/>
      <c r="M501" s="55"/>
      <c r="N501" s="22"/>
    </row>
    <row r="502" spans="1:24" ht="14.25" customHeight="1">
      <c r="A502" s="48" t="s">
        <v>1103</v>
      </c>
      <c r="B502" s="56" t="s">
        <v>1141</v>
      </c>
      <c r="C502" s="48"/>
      <c r="D502" s="48"/>
      <c r="E502" s="22" t="s">
        <v>290</v>
      </c>
      <c r="F502" s="46"/>
      <c r="J502" s="49" t="s">
        <v>2</v>
      </c>
      <c r="K502" s="50"/>
      <c r="L502" s="51"/>
      <c r="M502" s="55"/>
      <c r="N502" s="22"/>
    </row>
    <row r="503" spans="1:24" ht="14.25" customHeight="1">
      <c r="A503" s="48" t="s">
        <v>1103</v>
      </c>
      <c r="B503" s="56" t="s">
        <v>1142</v>
      </c>
      <c r="C503" s="48"/>
      <c r="D503" s="48"/>
      <c r="E503" s="22" t="s">
        <v>1145</v>
      </c>
      <c r="F503" s="46"/>
      <c r="J503" s="49" t="s">
        <v>68</v>
      </c>
      <c r="K503" s="50" t="s">
        <v>69</v>
      </c>
      <c r="L503" s="51" t="str">
        <f>IF(K503="yes",("Sorrry, question "&amp;LEFT(E503,7)&amp;" is required"),"")</f>
        <v>Sorrry, question (9.04)  is required</v>
      </c>
      <c r="M503" s="55"/>
      <c r="N503" s="22"/>
    </row>
    <row r="504" spans="1:24" ht="14.25" customHeight="1">
      <c r="A504" s="48" t="s">
        <v>1103</v>
      </c>
      <c r="B504" s="56" t="s">
        <v>1143</v>
      </c>
      <c r="C504" s="48"/>
      <c r="D504" s="48"/>
      <c r="E504" s="22" t="s">
        <v>1146</v>
      </c>
      <c r="F504" s="46"/>
      <c r="J504" s="49" t="s">
        <v>68</v>
      </c>
      <c r="K504" s="50" t="s">
        <v>69</v>
      </c>
      <c r="L504" s="51" t="str">
        <f>IF(K504="yes",("Sorrry, question "&amp;LEFT(E504,7)&amp;" is required"),"")</f>
        <v>Sorrry, question (9.05)  is required</v>
      </c>
      <c r="M504" s="55"/>
      <c r="N504" s="22"/>
    </row>
    <row r="505" spans="1:24" ht="14.25" customHeight="1">
      <c r="A505" s="48" t="s">
        <v>1103</v>
      </c>
      <c r="B505" s="56" t="s">
        <v>1144</v>
      </c>
      <c r="C505" s="48"/>
      <c r="D505" s="48"/>
      <c r="E505" s="22" t="s">
        <v>1147</v>
      </c>
      <c r="F505" s="22"/>
      <c r="J505" s="49" t="s">
        <v>68</v>
      </c>
      <c r="K505" s="50" t="s">
        <v>69</v>
      </c>
      <c r="L505" s="51" t="str">
        <f>IF(K505="yes",("Sorrry, question "&amp;LEFT(E505,7)&amp;" is required"),"")</f>
        <v>Sorrry, question (9.06)  is required</v>
      </c>
      <c r="M505" s="55"/>
      <c r="N505" s="22"/>
    </row>
    <row r="506" spans="1:24" ht="14.25" customHeight="1">
      <c r="A506" s="11" t="s">
        <v>17</v>
      </c>
      <c r="X506" s="11" t="s">
        <v>133</v>
      </c>
    </row>
    <row r="507" spans="1:24" ht="14.25" customHeight="1">
      <c r="A507" s="11" t="s">
        <v>67</v>
      </c>
      <c r="B507" s="47" t="s">
        <v>1148</v>
      </c>
      <c r="J507" s="49" t="s">
        <v>15</v>
      </c>
      <c r="X507" s="11" t="s">
        <v>133</v>
      </c>
    </row>
    <row r="508" spans="1:24" ht="14.25" customHeight="1">
      <c r="A508" s="48" t="s">
        <v>300</v>
      </c>
      <c r="B508" s="56" t="s">
        <v>1149</v>
      </c>
      <c r="C508" s="48"/>
      <c r="D508" s="48"/>
      <c r="E508" s="22" t="s">
        <v>1158</v>
      </c>
      <c r="F508" s="22"/>
      <c r="J508" s="49" t="s">
        <v>207</v>
      </c>
      <c r="K508" s="50" t="s">
        <v>69</v>
      </c>
      <c r="L508" s="51" t="str">
        <f>IF(K508="yes",("Sorrry, question "&amp;LEFT(E508,8)&amp;" is required"),"")</f>
        <v>Sorrry, question (9.07_N) is required</v>
      </c>
      <c r="M508" s="55"/>
      <c r="N508" s="22"/>
    </row>
    <row r="509" spans="1:24" ht="14.25" customHeight="1">
      <c r="A509" s="48" t="s">
        <v>18</v>
      </c>
      <c r="B509" s="56" t="s">
        <v>1150</v>
      </c>
      <c r="C509" s="48"/>
      <c r="D509" s="48"/>
      <c r="E509" s="22" t="s">
        <v>525</v>
      </c>
      <c r="F509" s="22" t="s">
        <v>525</v>
      </c>
      <c r="J509" s="49" t="s">
        <v>124</v>
      </c>
      <c r="K509" s="50" t="s">
        <v>69</v>
      </c>
      <c r="L509" s="51" t="str">
        <f>IF(K509="yes",("Sorrry, question "&amp;LEFT(E509,7)&amp;" is required"),"")</f>
        <v>Sorrry, question Specify is required</v>
      </c>
      <c r="M509" s="55"/>
      <c r="N509" s="22"/>
      <c r="O509" s="22" t="s">
        <v>1165</v>
      </c>
    </row>
    <row r="510" spans="1:24" ht="14.25" customHeight="1">
      <c r="A510" s="48" t="s">
        <v>292</v>
      </c>
      <c r="B510" s="56" t="s">
        <v>1151</v>
      </c>
      <c r="C510" s="48"/>
      <c r="D510" s="48"/>
      <c r="E510" s="22" t="s">
        <v>1159</v>
      </c>
      <c r="F510" s="22"/>
      <c r="J510" s="49" t="s">
        <v>1177</v>
      </c>
      <c r="K510" s="50" t="s">
        <v>69</v>
      </c>
      <c r="L510" s="51" t="str">
        <f t="shared" ref="L510:L515" si="44">IF(K510="yes",("Sorrry, question "&amp;LEFT(E510,8)&amp;" is required"),"")</f>
        <v>Sorrry, question (9.08_N) is required</v>
      </c>
      <c r="M510" s="55"/>
      <c r="N510" s="22"/>
    </row>
    <row r="511" spans="1:24" ht="14.25" customHeight="1">
      <c r="A511" s="48" t="s">
        <v>1152</v>
      </c>
      <c r="B511" s="56" t="s">
        <v>1153</v>
      </c>
      <c r="C511" s="48"/>
      <c r="D511" s="48"/>
      <c r="E511" s="22" t="s">
        <v>1160</v>
      </c>
      <c r="F511" s="22"/>
      <c r="J511" s="49" t="s">
        <v>207</v>
      </c>
      <c r="K511" s="50" t="s">
        <v>69</v>
      </c>
      <c r="L511" s="51" t="str">
        <f t="shared" si="44"/>
        <v>Sorrry, question (9.09_N) is required</v>
      </c>
      <c r="M511" s="55"/>
      <c r="N511" s="22"/>
      <c r="O511" s="22" t="s">
        <v>1166</v>
      </c>
    </row>
    <row r="512" spans="1:24" ht="14.25" customHeight="1">
      <c r="A512" s="48" t="s">
        <v>24</v>
      </c>
      <c r="B512" s="56" t="s">
        <v>1154</v>
      </c>
      <c r="C512" s="48"/>
      <c r="D512" s="48"/>
      <c r="E512" s="22" t="s">
        <v>1161</v>
      </c>
      <c r="F512" s="22"/>
      <c r="J512" s="49" t="s">
        <v>1177</v>
      </c>
      <c r="K512" s="50" t="s">
        <v>69</v>
      </c>
      <c r="L512" s="51" t="str">
        <f t="shared" si="44"/>
        <v>Sorrry, question (9.10_N) is required</v>
      </c>
      <c r="M512" s="55"/>
      <c r="N512" s="22"/>
      <c r="O512" s="22" t="s">
        <v>1166</v>
      </c>
    </row>
    <row r="513" spans="1:24" ht="14.25" customHeight="1">
      <c r="A513" s="48" t="s">
        <v>24</v>
      </c>
      <c r="B513" s="56" t="s">
        <v>1155</v>
      </c>
      <c r="C513" s="48"/>
      <c r="D513" s="48"/>
      <c r="E513" s="22" t="s">
        <v>1162</v>
      </c>
      <c r="F513" s="22"/>
      <c r="J513" s="49" t="s">
        <v>1177</v>
      </c>
      <c r="K513" s="50" t="s">
        <v>69</v>
      </c>
      <c r="L513" s="51" t="str">
        <f t="shared" si="44"/>
        <v>Sorrry, question (9.11_N) is required</v>
      </c>
      <c r="M513" s="55"/>
      <c r="N513" s="22"/>
      <c r="O513" s="22" t="s">
        <v>1166</v>
      </c>
    </row>
    <row r="514" spans="1:24" ht="14.25" customHeight="1">
      <c r="A514" s="48" t="s">
        <v>24</v>
      </c>
      <c r="B514" s="56" t="s">
        <v>1156</v>
      </c>
      <c r="C514" s="48"/>
      <c r="D514" s="48"/>
      <c r="E514" s="22" t="s">
        <v>1163</v>
      </c>
      <c r="F514" s="22"/>
      <c r="J514" s="49" t="s">
        <v>1177</v>
      </c>
      <c r="K514" s="50" t="s">
        <v>69</v>
      </c>
      <c r="L514" s="51" t="str">
        <f t="shared" si="44"/>
        <v>Sorrry, question (9.12_N) is required</v>
      </c>
      <c r="M514" s="55"/>
      <c r="N514" s="22"/>
    </row>
    <row r="515" spans="1:24" ht="14.25" customHeight="1">
      <c r="A515" s="48" t="s">
        <v>301</v>
      </c>
      <c r="B515" s="56" t="s">
        <v>1157</v>
      </c>
      <c r="C515" s="48"/>
      <c r="D515" s="48"/>
      <c r="E515" s="22" t="s">
        <v>1164</v>
      </c>
      <c r="F515" s="22"/>
      <c r="J515" s="49" t="s">
        <v>207</v>
      </c>
      <c r="K515" s="50" t="s">
        <v>69</v>
      </c>
      <c r="L515" s="51" t="str">
        <f t="shared" si="44"/>
        <v>Sorrry, question (9.13_N) is required</v>
      </c>
      <c r="M515" s="55"/>
      <c r="N515" s="22"/>
    </row>
    <row r="516" spans="1:24" ht="14.25" customHeight="1">
      <c r="A516" s="11" t="s">
        <v>17</v>
      </c>
      <c r="X516" s="11" t="s">
        <v>133</v>
      </c>
    </row>
    <row r="517" spans="1:24" ht="14.25" customHeight="1">
      <c r="A517" s="48" t="s">
        <v>19</v>
      </c>
      <c r="B517" s="56" t="s">
        <v>1167</v>
      </c>
      <c r="E517" s="22" t="s">
        <v>1168</v>
      </c>
      <c r="F517" s="22"/>
      <c r="J517" s="49" t="s">
        <v>1169</v>
      </c>
    </row>
    <row r="518" spans="1:24" ht="13.5" customHeight="1">
      <c r="A518" s="11" t="s">
        <v>76</v>
      </c>
      <c r="X518" s="11" t="s">
        <v>132</v>
      </c>
    </row>
    <row r="519" spans="1:24" ht="15.75" customHeight="1">
      <c r="A519" s="11" t="s">
        <v>17</v>
      </c>
      <c r="X519" s="11" t="s">
        <v>125</v>
      </c>
    </row>
    <row r="520" spans="1:24" ht="13.5" customHeight="1"/>
    <row r="521" spans="1:24" ht="15.75" customHeight="1">
      <c r="A521" s="11" t="s">
        <v>78</v>
      </c>
      <c r="B521" s="47" t="s">
        <v>129</v>
      </c>
      <c r="E521" s="12" t="s">
        <v>128</v>
      </c>
      <c r="J521" s="49" t="s">
        <v>125</v>
      </c>
      <c r="X521" s="11" t="s">
        <v>125</v>
      </c>
    </row>
    <row r="522" spans="1:24" ht="15.75" customHeight="1">
      <c r="A522" s="11" t="s">
        <v>78</v>
      </c>
      <c r="B522" s="47" t="s">
        <v>470</v>
      </c>
      <c r="J522" s="49" t="s">
        <v>15</v>
      </c>
      <c r="X522" s="11" t="s">
        <v>132</v>
      </c>
    </row>
    <row r="523" spans="1:24" ht="15.75" customHeight="1">
      <c r="A523" s="20" t="s">
        <v>302</v>
      </c>
      <c r="B523" s="47" t="s">
        <v>471</v>
      </c>
      <c r="E523" s="20" t="s">
        <v>304</v>
      </c>
      <c r="F523" s="20"/>
      <c r="J523" s="49" t="s">
        <v>305</v>
      </c>
      <c r="K523" s="20" t="s">
        <v>69</v>
      </c>
    </row>
    <row r="524" spans="1:24" ht="15.75" customHeight="1">
      <c r="A524" s="20" t="s">
        <v>311</v>
      </c>
      <c r="B524" s="47" t="s">
        <v>472</v>
      </c>
      <c r="E524" s="20" t="s">
        <v>79</v>
      </c>
      <c r="F524" s="20"/>
      <c r="K524" s="20" t="s">
        <v>69</v>
      </c>
    </row>
    <row r="525" spans="1:24" ht="15.75" customHeight="1">
      <c r="A525" s="20" t="s">
        <v>303</v>
      </c>
      <c r="B525" s="47" t="s">
        <v>473</v>
      </c>
      <c r="E525" s="20" t="s">
        <v>20</v>
      </c>
      <c r="F525" s="20"/>
      <c r="K525" s="20" t="s">
        <v>69</v>
      </c>
      <c r="O525" s="22" t="s">
        <v>474</v>
      </c>
    </row>
    <row r="526" spans="1:24" ht="15.75" customHeight="1">
      <c r="A526" s="11" t="s">
        <v>17</v>
      </c>
      <c r="X526" s="11" t="s">
        <v>132</v>
      </c>
    </row>
    <row r="527" spans="1:24" ht="15.75" customHeight="1">
      <c r="A527" s="11" t="s">
        <v>80</v>
      </c>
      <c r="B527" s="47" t="s">
        <v>475</v>
      </c>
      <c r="J527" s="49" t="s">
        <v>15</v>
      </c>
      <c r="X527" s="11" t="s">
        <v>132</v>
      </c>
    </row>
    <row r="528" spans="1:24" ht="15.75" customHeight="1">
      <c r="A528" s="20" t="s">
        <v>312</v>
      </c>
      <c r="B528" s="47" t="s">
        <v>476</v>
      </c>
      <c r="E528" s="20" t="s">
        <v>81</v>
      </c>
      <c r="F528" s="20"/>
      <c r="K528" s="20" t="s">
        <v>69</v>
      </c>
    </row>
    <row r="529" spans="1:24" ht="15.75" customHeight="1">
      <c r="A529" s="20" t="s">
        <v>313</v>
      </c>
      <c r="B529" s="47" t="s">
        <v>477</v>
      </c>
      <c r="E529" s="20" t="s">
        <v>308</v>
      </c>
      <c r="F529" s="20"/>
      <c r="K529" s="20" t="s">
        <v>69</v>
      </c>
    </row>
    <row r="530" spans="1:24" ht="15.75" customHeight="1">
      <c r="A530" s="20" t="s">
        <v>314</v>
      </c>
      <c r="B530" s="47" t="s">
        <v>478</v>
      </c>
      <c r="E530" s="20" t="s">
        <v>20</v>
      </c>
      <c r="F530" s="20"/>
      <c r="K530" s="20"/>
      <c r="O530" s="22" t="s">
        <v>479</v>
      </c>
    </row>
    <row r="531" spans="1:24" ht="15.75" customHeight="1">
      <c r="A531" s="27" t="s">
        <v>18</v>
      </c>
      <c r="B531" s="47" t="s">
        <v>306</v>
      </c>
      <c r="E531" s="27" t="s">
        <v>309</v>
      </c>
      <c r="F531" s="27"/>
      <c r="J531" s="49" t="s">
        <v>1386</v>
      </c>
      <c r="K531" s="27"/>
    </row>
    <row r="532" spans="1:24" ht="15.75" customHeight="1">
      <c r="A532" s="27" t="s">
        <v>18</v>
      </c>
      <c r="B532" s="47" t="s">
        <v>307</v>
      </c>
      <c r="E532" s="27" t="s">
        <v>310</v>
      </c>
      <c r="F532" s="27"/>
      <c r="J532" s="49" t="s">
        <v>1387</v>
      </c>
      <c r="K532" s="27"/>
    </row>
    <row r="533" spans="1:24" ht="15.75" customHeight="1">
      <c r="A533" s="11" t="s">
        <v>17</v>
      </c>
      <c r="X533" s="11" t="s">
        <v>132</v>
      </c>
    </row>
    <row r="534" spans="1:24" ht="15.75" customHeight="1">
      <c r="A534" s="11" t="s">
        <v>17</v>
      </c>
      <c r="X534" s="11" t="s">
        <v>125</v>
      </c>
    </row>
  </sheetData>
  <phoneticPr fontId="4"/>
  <conditionalFormatting sqref="O1:O1048576">
    <cfRule type="expression" dxfId="2857" priority="5921">
      <formula>$O$1 = "relevant"</formula>
    </cfRule>
  </conditionalFormatting>
  <conditionalFormatting sqref="D301:E302 D431:D441 D451:D452 D456:D466 D470:D474 D488:D498 D484 D502:D505 D514:D515 F69:F255 E104:E255 E68:E101 D439:E439 E1:F56 F57:F67 E57:E65 E256:F1048576">
    <cfRule type="expression" dxfId="2856" priority="5917">
      <formula>$A1 = "calculate"</formula>
    </cfRule>
  </conditionalFormatting>
  <conditionalFormatting sqref="M516:M1048576 M287:M313 M322:M371 M380:M381 M388:M389 M393:M400 M412:M413 M428:M429 M442:M449 M453:M454 M467:M468 M475:M482 M485:M486 M499:M500 M506:M507 M256:M257 M259:M273 M97:M113 M127:M128 M167:M168 M182:M183 M190:M191 M196:M197 M221:M222 M229:M230 M235:M242 M250:M251 M136:M155 M1:M85">
    <cfRule type="expression" dxfId="2855" priority="5920">
      <formula>$M$1 = "constraint"</formula>
    </cfRule>
  </conditionalFormatting>
  <conditionalFormatting sqref="J1:J1048576">
    <cfRule type="expression" dxfId="2854" priority="5918">
      <formula>$J$1 = "appearance"</formula>
    </cfRule>
  </conditionalFormatting>
  <conditionalFormatting sqref="K516:K1048576 K322:K353 K364:K371 K380:K381 K388:K389 K393:K400 K412:K413 K428:K429 K442:K449 K453:K454 K467:K468 K475:K482 K485:K486 K499:K500 K506:K507 K256:K257 K259:K273 K76:K77 K84:K85 K97:K105 K112:K113 K127:K128 K136:K137 K154:K155 K167:K168 K182:K183 K190:K191 K196:K197 K221:K222 K229:K230 K235:K242 K250:K251 K287:K313 K1:K64">
    <cfRule type="expression" dxfId="2853" priority="5919">
      <formula>$K$1 = "required"</formula>
    </cfRule>
  </conditionalFormatting>
  <conditionalFormatting sqref="Q378:Q379 Q360:Q363 Q317:Q321 Q296:Q302 Q327:Q332 Q338:Q343 Q411 Q427 Q107:Q109 P1:P1048576">
    <cfRule type="expression" dxfId="2852" priority="5922">
      <formula xml:space="preserve"> $P$1 = "calculation"</formula>
    </cfRule>
  </conditionalFormatting>
  <conditionalFormatting sqref="C1:L56 C57:C60 D57:D62 K57:L64 M1:O64 E57:E65 P1:Y67 A65:A75 A63:D67 F57:I67 K76:N77 A85:J97 K84:O85 E69:E101 K97:L105 M97:O113 K112:L113 K127:O128 K136:L137 K154:L155 K167:O168 K182:O183 K190:O191 J196:O197 J221:O222 J229:O230 K235:N242 K250:N251 A69:D255 F69:I255 E104:E255 A256:N257 K271:O271 J273:O273 P272:Y286 K287:Y311 A306:Y306 K322:L353 M334:Y369 M322:O371 K364:L371 K380:N381 K388:N389 J393:N400 J412:N413 J428:N429 J442:O449 K453:O454 K467:N468 J475:N482 K485:O486 K499:N500 P394:Y517 K506:N507 K259:N272 Q69:Y271 K288:N313 A1:B62 K516:O1048576 Q288:Y1048576 A258:J1048576 J1:J255 O1:P1048576 M1:M85 M136:M155 N136:N140 N153:N155">
    <cfRule type="expression" dxfId="2851" priority="5908">
      <formula>AND($S$1="disabled",$S1="yes")</formula>
    </cfRule>
    <cfRule type="expression" dxfId="2850" priority="5909">
      <formula xml:space="preserve"> AND($A1 = "begin group",$X1 = "section")</formula>
    </cfRule>
    <cfRule type="expression" dxfId="2849" priority="5910">
      <formula>AND($A1 = "end group", $X1 = "section")</formula>
    </cfRule>
    <cfRule type="expression" dxfId="2848" priority="5911">
      <formula xml:space="preserve"> AND($A1="begin group",$X1="gg")</formula>
    </cfRule>
    <cfRule type="expression" dxfId="2847" priority="5912">
      <formula xml:space="preserve"> AND($A1 = "end group",$X1 = "gg")</formula>
    </cfRule>
    <cfRule type="expression" dxfId="2846" priority="5913">
      <formula>AND($A1="begin group",$X1="ggg")</formula>
    </cfRule>
    <cfRule type="expression" dxfId="2845" priority="5914">
      <formula>AND($A1="end group",$X1="ggg")</formula>
    </cfRule>
    <cfRule type="expression" dxfId="2844" priority="5915">
      <formula>AND($A1 = "begin repeat",$X1 = "rr")</formula>
    </cfRule>
    <cfRule type="expression" dxfId="2843" priority="5916">
      <formula>AND($A1 = "end repeat", $X1 = "rr")</formula>
    </cfRule>
  </conditionalFormatting>
  <conditionalFormatting sqref="E523:F525 J523:K525 A523:B525 E528:F530 J528:K530 A528:B530 A518 P518 E518:F518 K518:N518 A378:A379 E378:E379 Q378:Q379 A360:A363 E360:E363 Q360:Q363 A317:A321 E317:E321 Q317:Q321 A272 P272 E274:F286 E272:F272 K272:N272 E258:F270 A258:B270 A296:A302 E296:E302 Q296:Q302 P304:P306 K304:N306 A304:A306 E304:F306 A327:A332 E327:E332 Q327:Q332 A338:A343 Q338:Q343 E338:E343 P345:P346 K345:N346 A345:A346 E345:F346 P365:P366 K365:N366 A365:A366 E365:F366 P394:P395 K394:N395 A394:A395 E394:F395 A411 E411 Q411 A427 E427 Q427 P443:P444 K443:N444 A443:A444 E443:F444 P476:P477 K476:N477 A476:A477 E476:F477 A252:B255 E252:F255 A240:B240 E240:F240 J240:L240 A243:B249 E243:F249 E231:E232 A231:B234 E231:F231 E233:F234 A216:B220 E216:F220 A223:B228 E223:E224 E225:F228 F223 A192:B195 E192:F195 A184:B189 E184:F189 E169:F181 E156:F166 A150:B153 E150:E153 O1:O1048576 A133:B135 E133:E135 A126:B126 E126:F126 A107:A111 E107:E111 Q107:Q109 P110 F111 E61:E62 A69:A73 A67 A78:A81 E78:E81 A86:A95 E86:F96 A169:B181 A156:B166 A274:B286 E68:E73 E65:E66 B1:B1048576 J1:J1048576 M151:M153 N153">
    <cfRule type="cellIs" dxfId="2842" priority="5905" operator="equal">
      <formula>"note"</formula>
    </cfRule>
    <cfRule type="cellIs" dxfId="2841" priority="5906" operator="equal">
      <formula>"end group"</formula>
    </cfRule>
    <cfRule type="cellIs" dxfId="2840" priority="5907" operator="equal">
      <formula>"begin group"</formula>
    </cfRule>
  </conditionalFormatting>
  <conditionalFormatting sqref="E74:E75 A65:A75 A82:A83 E82:E83 J81:J83 A96 E96 J86:J96 A106 E106 A295 E295 Q296:Q302 A316 E316 Q317:Q321 A326 E326 Q327:Q332 A337 E337 Q338:Q343 A359 E359 Q360:Q363 A377 E377 Q378:Q379 A387 E387 A410 E410 Q411 A426 E426 Q427 E531:F532 J531:K532 A531:B532 Q107:Q109 P1:P1048576">
    <cfRule type="expression" dxfId="2839" priority="5863">
      <formula>AND($S$1="disabled",$S1="yes")</formula>
    </cfRule>
    <cfRule type="expression" dxfId="2838" priority="5864">
      <formula xml:space="preserve"> AND($A1 = "begin group",$X1 = "section")</formula>
    </cfRule>
    <cfRule type="expression" dxfId="2837" priority="5865">
      <formula>AND($A1 = "end group", $X1 = "section")</formula>
    </cfRule>
    <cfRule type="expression" dxfId="2836" priority="5866">
      <formula xml:space="preserve"> AND($A1="begin group",$X1="gg")</formula>
    </cfRule>
    <cfRule type="expression" dxfId="2835" priority="5867">
      <formula xml:space="preserve"> AND($A1 = "end group",$X1 = "gg")</formula>
    </cfRule>
    <cfRule type="expression" dxfId="2834" priority="5868">
      <formula>AND($A1="begin group",$X1="ggg")</formula>
    </cfRule>
    <cfRule type="expression" dxfId="2833" priority="5869">
      <formula>AND($A1="end group",$X1="ggg")</formula>
    </cfRule>
  </conditionalFormatting>
  <conditionalFormatting sqref="A96 E96 J95:J96 Q317:Q321 Q327:Q332 Q338:Q343 Q360:Q363 Q378:Q379 Q411 Q427 A65:A75 P1:P1048576">
    <cfRule type="expression" dxfId="2832" priority="5861">
      <formula>AND($A1 = "begin repeat",$X1 = "rr")</formula>
    </cfRule>
    <cfRule type="expression" dxfId="2831" priority="5862">
      <formula>AND($A1 = "end repeat", $X1 = "rr")</formula>
    </cfRule>
  </conditionalFormatting>
  <conditionalFormatting sqref="E65">
    <cfRule type="expression" dxfId="2830" priority="5857">
      <formula>$A65 = "calculate"</formula>
    </cfRule>
  </conditionalFormatting>
  <conditionalFormatting sqref="E75">
    <cfRule type="expression" dxfId="2829" priority="5836">
      <formula>$A75 = "calculate"</formula>
    </cfRule>
  </conditionalFormatting>
  <conditionalFormatting sqref="E74:E75">
    <cfRule type="expression" dxfId="2828" priority="5827">
      <formula>AND($A74 = "begin repeat",$X74 = "rr")</formula>
    </cfRule>
    <cfRule type="expression" dxfId="2827" priority="5828">
      <formula>AND($A74 = "end repeat", $X74 = "rr")</formula>
    </cfRule>
  </conditionalFormatting>
  <conditionalFormatting sqref="A82:A83">
    <cfRule type="expression" dxfId="2826" priority="5735">
      <formula>AND($A82 = "begin repeat",$X82 = "rr")</formula>
    </cfRule>
    <cfRule type="expression" dxfId="2825" priority="5736">
      <formula>AND($A82 = "end repeat", $X82 = "rr")</formula>
    </cfRule>
  </conditionalFormatting>
  <conditionalFormatting sqref="B1:B1048576">
    <cfRule type="duplicateValues" dxfId="2824" priority="6108"/>
  </conditionalFormatting>
  <conditionalFormatting sqref="E68">
    <cfRule type="expression" dxfId="2823" priority="6296">
      <formula>#REF! = "calculate"</formula>
    </cfRule>
  </conditionalFormatting>
  <conditionalFormatting sqref="B68:E68 B1:B1048576">
    <cfRule type="expression" dxfId="2822" priority="6297">
      <formula>AND($S$1="disabled",#REF!="yes")</formula>
    </cfRule>
    <cfRule type="expression" dxfId="2821" priority="6298">
      <formula xml:space="preserve"> AND(#REF! = "begin group",#REF! = "section")</formula>
    </cfRule>
    <cfRule type="expression" dxfId="2820" priority="6299">
      <formula>AND(#REF! = "end group",#REF! = "section")</formula>
    </cfRule>
    <cfRule type="expression" dxfId="2819" priority="6300">
      <formula xml:space="preserve"> AND(#REF!="begin group",#REF!="gg")</formula>
    </cfRule>
    <cfRule type="expression" dxfId="2818" priority="6301">
      <formula xml:space="preserve"> AND(#REF! = "end group",#REF! = "gg")</formula>
    </cfRule>
    <cfRule type="expression" dxfId="2817" priority="6302">
      <formula>AND(#REF!="begin group",#REF!="ggg")</formula>
    </cfRule>
    <cfRule type="expression" dxfId="2816" priority="6303">
      <formula>AND(#REF!="end group",#REF!="ggg")</formula>
    </cfRule>
    <cfRule type="expression" dxfId="2815" priority="6304">
      <formula>AND(#REF! = "begin repeat",#REF! = "rr")</formula>
    </cfRule>
    <cfRule type="expression" dxfId="2814" priority="6305">
      <formula>AND(#REF! = "end repeat",#REF! = "rr")</formula>
    </cfRule>
  </conditionalFormatting>
  <conditionalFormatting sqref="E83">
    <cfRule type="expression" dxfId="2813" priority="5716">
      <formula>$A83 = "calculate"</formula>
    </cfRule>
  </conditionalFormatting>
  <conditionalFormatting sqref="E82:E83">
    <cfRule type="expression" dxfId="2812" priority="5707">
      <formula>AND($A82 = "begin repeat",$X82 = "rr")</formula>
    </cfRule>
    <cfRule type="expression" dxfId="2811" priority="5708">
      <formula>AND($A82 = "end repeat", $X82 = "rr")</formula>
    </cfRule>
  </conditionalFormatting>
  <conditionalFormatting sqref="J82">
    <cfRule type="expression" dxfId="2810" priority="5684">
      <formula>$A82 = "calculate"</formula>
    </cfRule>
  </conditionalFormatting>
  <conditionalFormatting sqref="J83">
    <cfRule type="expression" dxfId="2809" priority="5682">
      <formula>$A83 = "calculate"</formula>
    </cfRule>
  </conditionalFormatting>
  <conditionalFormatting sqref="J81:J83">
    <cfRule type="expression" dxfId="2808" priority="5673">
      <formula>AND($A81 = "begin repeat",$X81 = "rr")</formula>
    </cfRule>
    <cfRule type="expression" dxfId="2807" priority="5674">
      <formula>AND($A81 = "end repeat", $X81 = "rr")</formula>
    </cfRule>
  </conditionalFormatting>
  <conditionalFormatting sqref="A106">
    <cfRule type="expression" dxfId="2806" priority="5615">
      <formula>AND($A106 = "begin repeat",$X106 = "rr")</formula>
    </cfRule>
    <cfRule type="expression" dxfId="2805" priority="5616">
      <formula>AND($A106 = "end repeat", $X106 = "rr")</formula>
    </cfRule>
  </conditionalFormatting>
  <conditionalFormatting sqref="E106">
    <cfRule type="expression" dxfId="2804" priority="5598">
      <formula>$A106 = "calculate"</formula>
    </cfRule>
  </conditionalFormatting>
  <conditionalFormatting sqref="E106">
    <cfRule type="expression" dxfId="2803" priority="5596">
      <formula>AND($A106 = "begin repeat",$X106 = "rr")</formula>
    </cfRule>
    <cfRule type="expression" dxfId="2802" priority="5597">
      <formula>AND($A106 = "end repeat", $X106 = "rr")</formula>
    </cfRule>
  </conditionalFormatting>
  <conditionalFormatting sqref="A531:B532">
    <cfRule type="expression" dxfId="2801" priority="4126">
      <formula>AND($A531 = "begin repeat",$X531 = "rr")</formula>
    </cfRule>
    <cfRule type="expression" dxfId="2800" priority="4127">
      <formula>AND($A531 = "end repeat", $X531 = "rr")</formula>
    </cfRule>
  </conditionalFormatting>
  <conditionalFormatting sqref="B531:B532">
    <cfRule type="duplicateValues" dxfId="2799" priority="4125"/>
  </conditionalFormatting>
  <conditionalFormatting sqref="B531:B532">
    <cfRule type="duplicateValues" dxfId="2798" priority="4124"/>
  </conditionalFormatting>
  <conditionalFormatting sqref="E531:E532">
    <cfRule type="expression" dxfId="2797" priority="4120">
      <formula>$A531 = "calculate"</formula>
    </cfRule>
  </conditionalFormatting>
  <conditionalFormatting sqref="E531:F532">
    <cfRule type="expression" dxfId="2796" priority="4111">
      <formula>AND($A531 = "begin repeat",$X531 = "rr")</formula>
    </cfRule>
    <cfRule type="expression" dxfId="2795" priority="4112">
      <formula>AND($A531 = "end repeat", $X531 = "rr")</formula>
    </cfRule>
  </conditionalFormatting>
  <conditionalFormatting sqref="J531:K532">
    <cfRule type="expression" dxfId="2794" priority="4096">
      <formula>AND($A531 = "begin repeat",$X531 = "rr")</formula>
    </cfRule>
    <cfRule type="expression" dxfId="2793" priority="4097">
      <formula>AND($A531 = "end repeat", $X531 = "rr")</formula>
    </cfRule>
  </conditionalFormatting>
  <conditionalFormatting sqref="A531:A532">
    <cfRule type="expression" dxfId="2792" priority="4083">
      <formula>AND($A531 = "begin repeat",$X531 = "rr")</formula>
    </cfRule>
    <cfRule type="expression" dxfId="2791" priority="4084">
      <formula>AND($A531 = "end repeat", $X531 = "rr")</formula>
    </cfRule>
  </conditionalFormatting>
  <conditionalFormatting sqref="A349:A351 A354:A363 A309:A311 A272 A264:A265 A261:A262 A267 A258:A259 A270 A292 A295:A302 A314:A321 A324:A332 A335:A343 A369 A372:A379 A382:A387 A390:A392 A398 A401:A411 A414:A427 A447 A450:A452 A455:A466 A469:A474 A480 A483:A484 A487:A498 A501:A505 A508:A515 A517 A61 A71:A75 A65:A69 A79:A83 A86:A96 A102 A108:A111 A114 A116:A126 A129:A135 A156 A184:A189 A192:A195 A200:A220 A198 A226:A228 A223:A224 A231 A233:A234 A245 A243 A247:A249 A252:A255 A139:A153 A158:A166 A170:A181 A274:A286 A430:A441">
    <cfRule type="cellIs" dxfId="2790" priority="4077" operator="equal">
      <formula>"note"</formula>
    </cfRule>
    <cfRule type="cellIs" dxfId="2789" priority="4078" operator="equal">
      <formula>"end group"</formula>
    </cfRule>
    <cfRule type="cellIs" dxfId="2788" priority="4079" operator="equal">
      <formula>"begin group"</formula>
    </cfRule>
  </conditionalFormatting>
  <conditionalFormatting sqref="A349:A351 A354:A363 A309:A311 A272 A264:A265 A261:A262 A267 A258:A259 A270 A292 A295:A302 A314:A321 A324:A332 A335:A343 A369 A372:A379 A382:A387 A390:A392 A398 A401:A411 A414:A427 A447 A450:A452 A455:A466 A469:A474 A480 A483:A484 A487:A498 A501:A505 A508:A515 A517 A61 A71:A75 A65:A69 A79:A83 A86:A96 A102 A108:A111 A114 A116:A126 A129:A135 A156 A184:A189 A192:A195 A200:A220 A198 A226:A228 A223:A224 A233:A234 A231 A245 A243 A247:A249 A252:A255 A139:A153 A158:A166 A170:A181 A274:A286 A430:A441">
    <cfRule type="cellIs" dxfId="2787" priority="4076" operator="equal">
      <formula>"calculate"</formula>
    </cfRule>
  </conditionalFormatting>
  <conditionalFormatting sqref="B61:B62">
    <cfRule type="duplicateValues" dxfId="2786" priority="4075"/>
  </conditionalFormatting>
  <conditionalFormatting sqref="B61:B62">
    <cfRule type="duplicateValues" dxfId="2785" priority="4074"/>
  </conditionalFormatting>
  <conditionalFormatting sqref="E61:E62">
    <cfRule type="expression" dxfId="2784" priority="4073">
      <formula>$A61 = "calculate"</formula>
    </cfRule>
  </conditionalFormatting>
  <conditionalFormatting sqref="E61:E62 D451:D452 D456:D466 D470:D474 D484 D502:D505 D514:D515 E252:E255 E258:E270 E68:E75 D431:D441 E82:F82 E78:E81 E87:F87 E93:F93 E86:E95 E198 E201:E220 E243:E247 E249 E284:E286 E276:E282 F274 E317:F317 E316 E320 E296:F296 E300:F300 E295 E301 E299 E327:F327 E326 E330 E337 E341 E339 E360:F360 E359 E363 E375:F375 E377:F379 E372:E374 E376:E377 E387:F387 E382:E384 E386 E404:F408 E410:F410 E401:E403 E409:E410 E417:F424 E426:F426 E414:E416 E425:E426 E433:F441 E455:E457 E466 E487:E489 E498 E508 E510:E515">
    <cfRule type="expression" dxfId="2783" priority="4064">
      <formula>AND(#REF!="disabled",#REF!="yes")</formula>
    </cfRule>
    <cfRule type="expression" dxfId="2782" priority="4065">
      <formula xml:space="preserve"> AND($A61 = "begin group",$V61 = "section")</formula>
    </cfRule>
    <cfRule type="expression" dxfId="2781" priority="4066">
      <formula>AND($A61 = "end group", $V61 = "section")</formula>
    </cfRule>
    <cfRule type="expression" dxfId="2780" priority="4067">
      <formula xml:space="preserve"> AND($A61="begin group",$V61="gg")</formula>
    </cfRule>
    <cfRule type="expression" dxfId="2779" priority="4068">
      <formula xml:space="preserve"> AND($A61 = "end group",$V61 = "gg")</formula>
    </cfRule>
    <cfRule type="expression" dxfId="2778" priority="4069">
      <formula>AND($A61="begin group",$V61="ggg")</formula>
    </cfRule>
    <cfRule type="expression" dxfId="2777" priority="4070">
      <formula>AND($A61="end group",$V61="ggg")</formula>
    </cfRule>
    <cfRule type="expression" dxfId="2776" priority="4071">
      <formula>AND($A61 = "begin repeat",$V61 = "rr")</formula>
    </cfRule>
    <cfRule type="expression" dxfId="2775" priority="4072">
      <formula>AND($A61 = "end repeat", $V61 = "rr")</formula>
    </cfRule>
  </conditionalFormatting>
  <conditionalFormatting sqref="A74:A75">
    <cfRule type="expression" dxfId="2774" priority="4038">
      <formula>AND($A74 = "begin repeat",$X74 = "rr")</formula>
    </cfRule>
    <cfRule type="expression" dxfId="2773" priority="4039">
      <formula>AND($A74 = "end repeat", $X74 = "rr")</formula>
    </cfRule>
  </conditionalFormatting>
  <conditionalFormatting sqref="B71">
    <cfRule type="duplicateValues" dxfId="2772" priority="4035"/>
  </conditionalFormatting>
  <conditionalFormatting sqref="B71">
    <cfRule type="duplicateValues" dxfId="2771" priority="4034"/>
  </conditionalFormatting>
  <conditionalFormatting sqref="B72">
    <cfRule type="duplicateValues" dxfId="2770" priority="4033"/>
  </conditionalFormatting>
  <conditionalFormatting sqref="B72">
    <cfRule type="duplicateValues" dxfId="2769" priority="4032"/>
  </conditionalFormatting>
  <conditionalFormatting sqref="B73:B75">
    <cfRule type="duplicateValues" dxfId="2768" priority="4031"/>
  </conditionalFormatting>
  <conditionalFormatting sqref="B73:B75">
    <cfRule type="duplicateValues" dxfId="2767" priority="4030"/>
  </conditionalFormatting>
  <conditionalFormatting sqref="B1:B1048576">
    <cfRule type="duplicateValues" dxfId="2766" priority="4029"/>
  </conditionalFormatting>
  <conditionalFormatting sqref="B1:B1048576">
    <cfRule type="duplicateValues" dxfId="2765" priority="4028"/>
  </conditionalFormatting>
  <conditionalFormatting sqref="E65">
    <cfRule type="expression" dxfId="2764" priority="4027">
      <formula>$A65 = "calculate"</formula>
    </cfRule>
  </conditionalFormatting>
  <conditionalFormatting sqref="E65">
    <cfRule type="expression" dxfId="2763" priority="4018">
      <formula>AND(#REF!="disabled",#REF!="yes")</formula>
    </cfRule>
    <cfRule type="expression" dxfId="2762" priority="4019">
      <formula xml:space="preserve"> AND($A65 = "begin group",$V65 = "section")</formula>
    </cfRule>
    <cfRule type="expression" dxfId="2761" priority="4020">
      <formula>AND($A65 = "end group", $V65 = "section")</formula>
    </cfRule>
    <cfRule type="expression" dxfId="2760" priority="4021">
      <formula xml:space="preserve"> AND($A65="begin group",$V65="gg")</formula>
    </cfRule>
    <cfRule type="expression" dxfId="2759" priority="4022">
      <formula xml:space="preserve"> AND($A65 = "end group",$V65 = "gg")</formula>
    </cfRule>
    <cfRule type="expression" dxfId="2758" priority="4023">
      <formula>AND($A65="begin group",$V65="ggg")</formula>
    </cfRule>
    <cfRule type="expression" dxfId="2757" priority="4024">
      <formula>AND($A65="end group",$V65="ggg")</formula>
    </cfRule>
    <cfRule type="expression" dxfId="2756" priority="4025">
      <formula>AND($A65 = "begin repeat",$V65 = "rr")</formula>
    </cfRule>
    <cfRule type="expression" dxfId="2755" priority="4026">
      <formula>AND($A65 = "end repeat", $V65 = "rr")</formula>
    </cfRule>
  </conditionalFormatting>
  <conditionalFormatting sqref="P74:P75">
    <cfRule type="expression" dxfId="2754" priority="3989">
      <formula>AND($A74 = "begin repeat",$X74 = "rr")</formula>
    </cfRule>
    <cfRule type="expression" dxfId="2753" priority="3990">
      <formula>AND($A74 = "end repeat", $X74 = "rr")</formula>
    </cfRule>
  </conditionalFormatting>
  <conditionalFormatting sqref="B81">
    <cfRule type="duplicateValues" dxfId="2752" priority="3985"/>
  </conditionalFormatting>
  <conditionalFormatting sqref="B79">
    <cfRule type="duplicateValues" dxfId="2751" priority="3984"/>
  </conditionalFormatting>
  <conditionalFormatting sqref="B79">
    <cfRule type="duplicateValues" dxfId="2750" priority="3983"/>
  </conditionalFormatting>
  <conditionalFormatting sqref="B80">
    <cfRule type="duplicateValues" dxfId="2749" priority="3982"/>
  </conditionalFormatting>
  <conditionalFormatting sqref="B80">
    <cfRule type="duplicateValues" dxfId="2748" priority="3981"/>
  </conditionalFormatting>
  <conditionalFormatting sqref="B78 B82:B83">
    <cfRule type="duplicateValues" dxfId="2747" priority="3979"/>
  </conditionalFormatting>
  <conditionalFormatting sqref="B78 B81:B83">
    <cfRule type="duplicateValues" dxfId="2746" priority="3978"/>
  </conditionalFormatting>
  <conditionalFormatting sqref="E83 E78:E81">
    <cfRule type="expression" dxfId="2745" priority="3977">
      <formula>$A78 = "calculate"</formula>
    </cfRule>
  </conditionalFormatting>
  <conditionalFormatting sqref="E82:F82">
    <cfRule type="expression" dxfId="2744" priority="3976">
      <formula>$A82 = "calculate"</formula>
    </cfRule>
  </conditionalFormatting>
  <conditionalFormatting sqref="E83">
    <cfRule type="expression" dxfId="2743" priority="3967">
      <formula>AND(#REF!="disabled",#REF!="yes")</formula>
    </cfRule>
    <cfRule type="expression" dxfId="2742" priority="3968">
      <formula xml:space="preserve"> AND($A83 = "begin group",$V83 = "section")</formula>
    </cfRule>
    <cfRule type="expression" dxfId="2741" priority="3969">
      <formula>AND($A83 = "end group", $V83 = "section")</formula>
    </cfRule>
    <cfRule type="expression" dxfId="2740" priority="3970">
      <formula xml:space="preserve"> AND($A83="begin group",$V83="gg")</formula>
    </cfRule>
    <cfRule type="expression" dxfId="2739" priority="3971">
      <formula xml:space="preserve"> AND($A83 = "end group",$V83 = "gg")</formula>
    </cfRule>
    <cfRule type="expression" dxfId="2738" priority="3972">
      <formula>AND($A83="begin group",$V83="ggg")</formula>
    </cfRule>
    <cfRule type="expression" dxfId="2737" priority="3973">
      <formula>AND($A83="end group",$V83="ggg")</formula>
    </cfRule>
    <cfRule type="expression" dxfId="2736" priority="3974">
      <formula>AND($A83 = "begin repeat",$V83 = "rr")</formula>
    </cfRule>
    <cfRule type="expression" dxfId="2735" priority="3975">
      <formula>AND($A83 = "end repeat", $V83 = "rr")</formula>
    </cfRule>
  </conditionalFormatting>
  <conditionalFormatting sqref="J82 A369:B369 E369:F369 J369 J93 E302:F302 J300 J302 E398:F398 J398 E447:F447 J447 E480:F480 J480">
    <cfRule type="expression" dxfId="2734" priority="3957">
      <formula>AND(#REF!="disabled",#REF!="yes")</formula>
    </cfRule>
    <cfRule type="expression" dxfId="2733" priority="3958">
      <formula xml:space="preserve"> AND($A82 = "begin group",$V82 = "section")</formula>
    </cfRule>
    <cfRule type="expression" dxfId="2732" priority="3959">
      <formula>AND($A82 = "end group", $V82 = "section")</formula>
    </cfRule>
    <cfRule type="expression" dxfId="2731" priority="3960">
      <formula xml:space="preserve"> AND($A82="begin group",$V82="gg")</formula>
    </cfRule>
    <cfRule type="expression" dxfId="2730" priority="3961">
      <formula xml:space="preserve"> AND($A82 = "end group",$V82 = "gg")</formula>
    </cfRule>
    <cfRule type="expression" dxfId="2729" priority="3962">
      <formula>AND($A82="begin group",$V82="ggg")</formula>
    </cfRule>
    <cfRule type="expression" dxfId="2728" priority="3963">
      <formula>AND($A82="end group",$V82="ggg")</formula>
    </cfRule>
    <cfRule type="expression" dxfId="2727" priority="3964">
      <formula>AND($A82 = "begin repeat",$V82 = "rr")</formula>
    </cfRule>
    <cfRule type="expression" dxfId="2726" priority="3965">
      <formula>AND($A82 = "end repeat", $V82 = "rr")</formula>
    </cfRule>
  </conditionalFormatting>
  <conditionalFormatting sqref="J96">
    <cfRule type="expression" dxfId="2725" priority="3944">
      <formula>$A96 = "calculate"</formula>
    </cfRule>
  </conditionalFormatting>
  <conditionalFormatting sqref="B95">
    <cfRule type="duplicateValues" dxfId="2724" priority="3935"/>
  </conditionalFormatting>
  <conditionalFormatting sqref="B91">
    <cfRule type="duplicateValues" dxfId="2723" priority="3934"/>
  </conditionalFormatting>
  <conditionalFormatting sqref="B91">
    <cfRule type="duplicateValues" dxfId="2722" priority="3933"/>
  </conditionalFormatting>
  <conditionalFormatting sqref="B92:B94">
    <cfRule type="duplicateValues" dxfId="2721" priority="3932"/>
  </conditionalFormatting>
  <conditionalFormatting sqref="B92:B94">
    <cfRule type="duplicateValues" dxfId="2720" priority="3931"/>
  </conditionalFormatting>
  <conditionalFormatting sqref="E86:E95">
    <cfRule type="expression" dxfId="2719" priority="3927">
      <formula>$A86 = "calculate"</formula>
    </cfRule>
  </conditionalFormatting>
  <conditionalFormatting sqref="E96:F96">
    <cfRule type="expression" dxfId="2718" priority="3926">
      <formula>$A96 = "calculate"</formula>
    </cfRule>
  </conditionalFormatting>
  <conditionalFormatting sqref="E96:F96">
    <cfRule type="expression" dxfId="2717" priority="3917">
      <formula>AND(#REF!="disabled",#REF!="yes")</formula>
    </cfRule>
    <cfRule type="expression" dxfId="2716" priority="3918">
      <formula xml:space="preserve"> AND($A96 = "begin group",$V96 = "section")</formula>
    </cfRule>
    <cfRule type="expression" dxfId="2715" priority="3919">
      <formula>AND($A96 = "end group", $V96 = "section")</formula>
    </cfRule>
    <cfRule type="expression" dxfId="2714" priority="3920">
      <formula xml:space="preserve"> AND($A96="begin group",$V96="gg")</formula>
    </cfRule>
    <cfRule type="expression" dxfId="2713" priority="3921">
      <formula xml:space="preserve"> AND($A96 = "end group",$V96 = "gg")</formula>
    </cfRule>
    <cfRule type="expression" dxfId="2712" priority="3922">
      <formula>AND($A96="begin group",$V96="ggg")</formula>
    </cfRule>
    <cfRule type="expression" dxfId="2711" priority="3923">
      <formula>AND($A96="end group",$V96="ggg")</formula>
    </cfRule>
    <cfRule type="expression" dxfId="2710" priority="3924">
      <formula>AND($A96 = "begin repeat",$V96 = "rr")</formula>
    </cfRule>
    <cfRule type="expression" dxfId="2709" priority="3925">
      <formula>AND($A96 = "end repeat", $V96 = "rr")</formula>
    </cfRule>
  </conditionalFormatting>
  <conditionalFormatting sqref="J96">
    <cfRule type="expression" dxfId="2708" priority="3907">
      <formula>AND(#REF!="disabled",#REF!="yes")</formula>
    </cfRule>
    <cfRule type="expression" dxfId="2707" priority="3908">
      <formula xml:space="preserve"> AND($A96 = "begin group",$V96 = "section")</formula>
    </cfRule>
    <cfRule type="expression" dxfId="2706" priority="3909">
      <formula>AND($A96 = "end group", $V96 = "section")</formula>
    </cfRule>
    <cfRule type="expression" dxfId="2705" priority="3910">
      <formula xml:space="preserve"> AND($A96="begin group",$V96="gg")</formula>
    </cfRule>
    <cfRule type="expression" dxfId="2704" priority="3911">
      <formula xml:space="preserve"> AND($A96 = "end group",$V96 = "gg")</formula>
    </cfRule>
    <cfRule type="expression" dxfId="2703" priority="3912">
      <formula>AND($A96="begin group",$V96="ggg")</formula>
    </cfRule>
    <cfRule type="expression" dxfId="2702" priority="3913">
      <formula>AND($A96="end group",$V96="ggg")</formula>
    </cfRule>
    <cfRule type="expression" dxfId="2701" priority="3914">
      <formula>AND($A96 = "begin repeat",$V96 = "rr")</formula>
    </cfRule>
    <cfRule type="expression" dxfId="2700" priority="3915">
      <formula>AND($A96 = "end repeat", $V96 = "rr")</formula>
    </cfRule>
  </conditionalFormatting>
  <conditionalFormatting sqref="B86:B94">
    <cfRule type="duplicateValues" dxfId="2699" priority="3902"/>
  </conditionalFormatting>
  <conditionalFormatting sqref="B86:B94">
    <cfRule type="duplicateValues" dxfId="2698" priority="3901"/>
  </conditionalFormatting>
  <conditionalFormatting sqref="B95:B96">
    <cfRule type="duplicateValues" dxfId="2697" priority="3896"/>
  </conditionalFormatting>
  <conditionalFormatting sqref="B95:B96">
    <cfRule type="duplicateValues" dxfId="2696" priority="3895"/>
  </conditionalFormatting>
  <conditionalFormatting sqref="B86:B90 B96">
    <cfRule type="duplicateValues" dxfId="2695" priority="6783"/>
  </conditionalFormatting>
  <conditionalFormatting sqref="B86:B90 B95:B96">
    <cfRule type="duplicateValues" dxfId="2694" priority="6785"/>
  </conditionalFormatting>
  <conditionalFormatting sqref="E86 E88:E92 E94">
    <cfRule type="expression" dxfId="2693" priority="3894">
      <formula>$A86 = "calculate"</formula>
    </cfRule>
  </conditionalFormatting>
  <conditionalFormatting sqref="E87:F87">
    <cfRule type="expression" dxfId="2692" priority="3893">
      <formula>$A87 = "calculate"</formula>
    </cfRule>
  </conditionalFormatting>
  <conditionalFormatting sqref="E93:F93">
    <cfRule type="expression" dxfId="2691" priority="3892">
      <formula>$A93 = "calculate"</formula>
    </cfRule>
  </conditionalFormatting>
  <conditionalFormatting sqref="E86">
    <cfRule type="expression" dxfId="2690" priority="3883">
      <formula>AND(#REF!="disabled",#REF!="yes")</formula>
    </cfRule>
    <cfRule type="expression" dxfId="2689" priority="3884">
      <formula xml:space="preserve"> AND($A86 = "begin group",$V86 = "section")</formula>
    </cfRule>
    <cfRule type="expression" dxfId="2688" priority="3885">
      <formula>AND($A86 = "end group", $V86 = "section")</formula>
    </cfRule>
    <cfRule type="expression" dxfId="2687" priority="3886">
      <formula xml:space="preserve"> AND($A86="begin group",$V86="gg")</formula>
    </cfRule>
    <cfRule type="expression" dxfId="2686" priority="3887">
      <formula xml:space="preserve"> AND($A86 = "end group",$V86 = "gg")</formula>
    </cfRule>
    <cfRule type="expression" dxfId="2685" priority="3888">
      <formula>AND($A86="begin group",$V86="ggg")</formula>
    </cfRule>
    <cfRule type="expression" dxfId="2684" priority="3889">
      <formula>AND($A86="end group",$V86="ggg")</formula>
    </cfRule>
    <cfRule type="expression" dxfId="2683" priority="3890">
      <formula>AND($A86 = "begin repeat",$V86 = "rr")</formula>
    </cfRule>
    <cfRule type="expression" dxfId="2682" priority="3891">
      <formula>AND($A86 = "end repeat", $V86 = "rr")</formula>
    </cfRule>
  </conditionalFormatting>
  <conditionalFormatting sqref="E95:E96">
    <cfRule type="expression" dxfId="2681" priority="3882">
      <formula>$A95 = "calculate"</formula>
    </cfRule>
  </conditionalFormatting>
  <conditionalFormatting sqref="E95:E96">
    <cfRule type="expression" dxfId="2680" priority="3873">
      <formula>AND(#REF!="disabled",#REF!="yes")</formula>
    </cfRule>
    <cfRule type="expression" dxfId="2679" priority="3874">
      <formula xml:space="preserve"> AND($A95 = "begin group",$V95 = "section")</formula>
    </cfRule>
    <cfRule type="expression" dxfId="2678" priority="3875">
      <formula>AND($A95 = "end group", $V95 = "section")</formula>
    </cfRule>
    <cfRule type="expression" dxfId="2677" priority="3876">
      <formula xml:space="preserve"> AND($A95="begin group",$V95="gg")</formula>
    </cfRule>
    <cfRule type="expression" dxfId="2676" priority="3877">
      <formula xml:space="preserve"> AND($A95 = "end group",$V95 = "gg")</formula>
    </cfRule>
    <cfRule type="expression" dxfId="2675" priority="3878">
      <formula>AND($A95="begin group",$V95="ggg")</formula>
    </cfRule>
    <cfRule type="expression" dxfId="2674" priority="3879">
      <formula>AND($A95="end group",$V95="ggg")</formula>
    </cfRule>
    <cfRule type="expression" dxfId="2673" priority="3880">
      <formula>AND($A95 = "begin repeat",$V95 = "rr")</formula>
    </cfRule>
    <cfRule type="expression" dxfId="2672" priority="3881">
      <formula>AND($A95 = "end repeat", $V95 = "rr")</formula>
    </cfRule>
  </conditionalFormatting>
  <conditionalFormatting sqref="J87">
    <cfRule type="expression" dxfId="2671" priority="3862">
      <formula>AND(#REF!="disabled",#REF!="yes")</formula>
    </cfRule>
    <cfRule type="expression" dxfId="2670" priority="3863">
      <formula xml:space="preserve"> AND($A87 = "begin group",$V87 = "section")</formula>
    </cfRule>
    <cfRule type="expression" dxfId="2669" priority="3864">
      <formula>AND($A87 = "end group", $V87 = "section")</formula>
    </cfRule>
    <cfRule type="expression" dxfId="2668" priority="3865">
      <formula xml:space="preserve"> AND($A87="begin group",$V87="gg")</formula>
    </cfRule>
    <cfRule type="expression" dxfId="2667" priority="3866">
      <formula xml:space="preserve"> AND($A87 = "end group",$V87 = "gg")</formula>
    </cfRule>
    <cfRule type="expression" dxfId="2666" priority="3867">
      <formula>AND($A87="begin group",$V87="ggg")</formula>
    </cfRule>
    <cfRule type="expression" dxfId="2665" priority="3868">
      <formula>AND($A87="end group",$V87="ggg")</formula>
    </cfRule>
    <cfRule type="expression" dxfId="2664" priority="3869">
      <formula>AND($A87 = "begin repeat",$V87 = "rr")</formula>
    </cfRule>
    <cfRule type="expression" dxfId="2663" priority="3870">
      <formula>AND($A87 = "end repeat", $V87 = "rr")</formula>
    </cfRule>
  </conditionalFormatting>
  <conditionalFormatting sqref="J86:J96">
    <cfRule type="expression" dxfId="2662" priority="3861">
      <formula>$A86 = "calculate"</formula>
    </cfRule>
  </conditionalFormatting>
  <conditionalFormatting sqref="J86:J96">
    <cfRule type="expression" dxfId="2661" priority="3859">
      <formula>AND($A86 = "begin repeat",$X86 = "rr")</formula>
    </cfRule>
    <cfRule type="expression" dxfId="2660" priority="3860">
      <formula>AND($A86 = "end repeat", $X86 = "rr")</formula>
    </cfRule>
  </conditionalFormatting>
  <conditionalFormatting sqref="E86:F96">
    <cfRule type="expression" dxfId="2659" priority="3858">
      <formula>$A86 = "calculate"</formula>
    </cfRule>
  </conditionalFormatting>
  <conditionalFormatting sqref="E86:F96">
    <cfRule type="expression" dxfId="2658" priority="3849">
      <formula>AND(#REF!="disabled",#REF!="yes")</formula>
    </cfRule>
    <cfRule type="expression" dxfId="2657" priority="3850">
      <formula xml:space="preserve"> AND($A86 = "begin group",$V86 = "section")</formula>
    </cfRule>
    <cfRule type="expression" dxfId="2656" priority="3851">
      <formula>AND($A86 = "end group", $V86 = "section")</formula>
    </cfRule>
    <cfRule type="expression" dxfId="2655" priority="3852">
      <formula xml:space="preserve"> AND($A86="begin group",$V86="gg")</formula>
    </cfRule>
    <cfRule type="expression" dxfId="2654" priority="3853">
      <formula xml:space="preserve"> AND($A86 = "end group",$V86 = "gg")</formula>
    </cfRule>
    <cfRule type="expression" dxfId="2653" priority="3854">
      <formula>AND($A86="begin group",$V86="ggg")</formula>
    </cfRule>
    <cfRule type="expression" dxfId="2652" priority="3855">
      <formula>AND($A86="end group",$V86="ggg")</formula>
    </cfRule>
    <cfRule type="expression" dxfId="2651" priority="3856">
      <formula>AND($A86 = "begin repeat",$V86 = "rr")</formula>
    </cfRule>
    <cfRule type="expression" dxfId="2650" priority="3857">
      <formula>AND($A86 = "end repeat", $V86 = "rr")</formula>
    </cfRule>
  </conditionalFormatting>
  <conditionalFormatting sqref="B102">
    <cfRule type="duplicateValues" dxfId="2649" priority="3845"/>
  </conditionalFormatting>
  <conditionalFormatting sqref="B102">
    <cfRule type="duplicateValues" dxfId="2648" priority="3844"/>
  </conditionalFormatting>
  <conditionalFormatting sqref="B103">
    <cfRule type="duplicateValues" dxfId="2647" priority="3842"/>
  </conditionalFormatting>
  <conditionalFormatting sqref="B103">
    <cfRule type="duplicateValues" dxfId="2646" priority="3841"/>
  </conditionalFormatting>
  <conditionalFormatting sqref="B107">
    <cfRule type="duplicateValues" dxfId="2645" priority="3834"/>
  </conditionalFormatting>
  <conditionalFormatting sqref="B107">
    <cfRule type="duplicateValues" dxfId="2644" priority="3833"/>
  </conditionalFormatting>
  <conditionalFormatting sqref="E108:E111">
    <cfRule type="expression" dxfId="2643" priority="3832">
      <formula>$A108 = "calculate"</formula>
    </cfRule>
  </conditionalFormatting>
  <conditionalFormatting sqref="E106 E66">
    <cfRule type="expression" dxfId="2642" priority="3831">
      <formula>$A67 = "calculate"</formula>
    </cfRule>
  </conditionalFormatting>
  <conditionalFormatting sqref="E360:E363 E317:E321 E296:E300 E327:E332 E338:E343 E378:E379 E411 E427 E107 F115">
    <cfRule type="expression" dxfId="2641" priority="3830">
      <formula>#REF! = "calculate"</formula>
    </cfRule>
  </conditionalFormatting>
  <conditionalFormatting sqref="E107 E317:E321 E360:E363 E378:E379 E411">
    <cfRule type="expression" dxfId="2640" priority="3821">
      <formula>AND(#REF!="disabled",#REF!="yes")</formula>
    </cfRule>
    <cfRule type="expression" dxfId="2639" priority="3822">
      <formula xml:space="preserve"> AND(#REF! = "begin group",$V107 = "section")</formula>
    </cfRule>
    <cfRule type="expression" dxfId="2638" priority="3823">
      <formula>AND(#REF! = "end group", $V107 = "section")</formula>
    </cfRule>
    <cfRule type="expression" dxfId="2637" priority="3824">
      <formula xml:space="preserve"> AND(#REF!="begin group",$V107="gg")</formula>
    </cfRule>
    <cfRule type="expression" dxfId="2636" priority="3825">
      <formula xml:space="preserve"> AND(#REF! = "end group",$V107 = "gg")</formula>
    </cfRule>
    <cfRule type="expression" dxfId="2635" priority="3826">
      <formula>AND(#REF!="begin group",$V107="ggg")</formula>
    </cfRule>
    <cfRule type="expression" dxfId="2634" priority="3827">
      <formula>AND(#REF!="end group",$V107="ggg")</formula>
    </cfRule>
    <cfRule type="expression" dxfId="2633" priority="3828">
      <formula>AND(#REF! = "begin repeat",$V107 = "rr")</formula>
    </cfRule>
    <cfRule type="expression" dxfId="2632" priority="3829">
      <formula>AND(#REF! = "end repeat", $V107 = "rr")</formula>
    </cfRule>
  </conditionalFormatting>
  <conditionalFormatting sqref="C106:D107">
    <cfRule type="duplicateValues" dxfId="2631" priority="3820"/>
  </conditionalFormatting>
  <conditionalFormatting sqref="C106:D107">
    <cfRule type="duplicateValues" dxfId="2630" priority="3819"/>
  </conditionalFormatting>
  <conditionalFormatting sqref="E108:E111">
    <cfRule type="expression" dxfId="2629" priority="3810">
      <formula>AND(#REF!="disabled",#REF!="yes")</formula>
    </cfRule>
    <cfRule type="expression" dxfId="2628" priority="3811">
      <formula xml:space="preserve"> AND($A108 = "begin group",$V108 = "section")</formula>
    </cfRule>
    <cfRule type="expression" dxfId="2627" priority="3812">
      <formula>AND($A108 = "end group", $V108 = "section")</formula>
    </cfRule>
    <cfRule type="expression" dxfId="2626" priority="3813">
      <formula xml:space="preserve"> AND($A108="begin group",$V108="gg")</formula>
    </cfRule>
    <cfRule type="expression" dxfId="2625" priority="3814">
      <formula xml:space="preserve"> AND($A108 = "end group",$V108 = "gg")</formula>
    </cfRule>
    <cfRule type="expression" dxfId="2624" priority="3815">
      <formula>AND($A108="begin group",$V108="ggg")</formula>
    </cfRule>
    <cfRule type="expression" dxfId="2623" priority="3816">
      <formula>AND($A108="end group",$V108="ggg")</formula>
    </cfRule>
    <cfRule type="expression" dxfId="2622" priority="3817">
      <formula>AND($A108 = "begin repeat",$V108 = "rr")</formula>
    </cfRule>
    <cfRule type="expression" dxfId="2621" priority="3818">
      <formula>AND($A108 = "end repeat", $V108 = "rr")</formula>
    </cfRule>
  </conditionalFormatting>
  <conditionalFormatting sqref="E106">
    <cfRule type="expression" dxfId="2620" priority="3801">
      <formula>AND(#REF!="disabled",#REF!="yes")</formula>
    </cfRule>
    <cfRule type="expression" dxfId="2619" priority="3802">
      <formula xml:space="preserve"> AND($A107 = "begin group",$V106 = "section")</formula>
    </cfRule>
    <cfRule type="expression" dxfId="2618" priority="3803">
      <formula>AND($A107 = "end group", $V106 = "section")</formula>
    </cfRule>
    <cfRule type="expression" dxfId="2617" priority="3804">
      <formula xml:space="preserve"> AND($A107="begin group",$V106="gg")</formula>
    </cfRule>
    <cfRule type="expression" dxfId="2616" priority="3805">
      <formula xml:space="preserve"> AND($A107 = "end group",$V106 = "gg")</formula>
    </cfRule>
    <cfRule type="expression" dxfId="2615" priority="3806">
      <formula>AND($A107="begin group",$V106="ggg")</formula>
    </cfRule>
    <cfRule type="expression" dxfId="2614" priority="3807">
      <formula>AND($A107="end group",$V106="ggg")</formula>
    </cfRule>
    <cfRule type="expression" dxfId="2613" priority="3808">
      <formula>AND($A107 = "begin repeat",$V106 = "rr")</formula>
    </cfRule>
    <cfRule type="expression" dxfId="2612" priority="3809">
      <formula>AND($A107 = "end repeat", $V106 = "rr")</formula>
    </cfRule>
  </conditionalFormatting>
  <conditionalFormatting sqref="D108:D111">
    <cfRule type="expression" dxfId="2611" priority="3800">
      <formula>$A108 = "calculate"</formula>
    </cfRule>
  </conditionalFormatting>
  <conditionalFormatting sqref="D108:D111">
    <cfRule type="expression" dxfId="2610" priority="3791">
      <formula>AND(#REF!="disabled",#REF!="yes")</formula>
    </cfRule>
    <cfRule type="expression" dxfId="2609" priority="3792">
      <formula xml:space="preserve"> AND($A108 = "begin group",$V108 = "section")</formula>
    </cfRule>
    <cfRule type="expression" dxfId="2608" priority="3793">
      <formula>AND($A108 = "end group", $V108 = "section")</formula>
    </cfRule>
    <cfRule type="expression" dxfId="2607" priority="3794">
      <formula xml:space="preserve"> AND($A108="begin group",$V108="gg")</formula>
    </cfRule>
    <cfRule type="expression" dxfId="2606" priority="3795">
      <formula xml:space="preserve"> AND($A108 = "end group",$V108 = "gg")</formula>
    </cfRule>
    <cfRule type="expression" dxfId="2605" priority="3796">
      <formula>AND($A108="begin group",$V108="ggg")</formula>
    </cfRule>
    <cfRule type="expression" dxfId="2604" priority="3797">
      <formula>AND($A108="end group",$V108="ggg")</formula>
    </cfRule>
    <cfRule type="expression" dxfId="2603" priority="3798">
      <formula>AND($A108 = "begin repeat",$V108 = "rr")</formula>
    </cfRule>
    <cfRule type="expression" dxfId="2602" priority="3799">
      <formula>AND($A108 = "end repeat", $V108 = "rr")</formula>
    </cfRule>
  </conditionalFormatting>
  <conditionalFormatting sqref="Q107:Q109">
    <cfRule type="expression" dxfId="2601" priority="3781">
      <formula>AND($A107 = "begin repeat",$X107 = "rr")</formula>
    </cfRule>
    <cfRule type="expression" dxfId="2600" priority="3782">
      <formula>AND($A107 = "end repeat", $X107 = "rr")</formula>
    </cfRule>
  </conditionalFormatting>
  <conditionalFormatting sqref="B116">
    <cfRule type="duplicateValues" dxfId="2599" priority="3777"/>
  </conditionalFormatting>
  <conditionalFormatting sqref="B114">
    <cfRule type="duplicateValues" dxfId="2598" priority="3775"/>
  </conditionalFormatting>
  <conditionalFormatting sqref="B114 B116:B126">
    <cfRule type="duplicateValues" dxfId="2597" priority="3774"/>
  </conditionalFormatting>
  <conditionalFormatting sqref="D116">
    <cfRule type="duplicateValues" dxfId="2596" priority="3773"/>
  </conditionalFormatting>
  <conditionalFormatting sqref="E114 E117:E125">
    <cfRule type="expression" dxfId="2595" priority="3772">
      <formula>$A114 = "calculate"</formula>
    </cfRule>
  </conditionalFormatting>
  <conditionalFormatting sqref="E126:F126">
    <cfRule type="expression" dxfId="2594" priority="3771">
      <formula>$A126 = "calculate"</formula>
    </cfRule>
  </conditionalFormatting>
  <conditionalFormatting sqref="E115">
    <cfRule type="expression" dxfId="2593" priority="3770">
      <formula>$A116 = "calculate"</formula>
    </cfRule>
  </conditionalFormatting>
  <conditionalFormatting sqref="F115">
    <cfRule type="expression" dxfId="2592" priority="3760">
      <formula>AND(#REF!="disabled",#REF!="yes")</formula>
    </cfRule>
    <cfRule type="expression" dxfId="2591" priority="3761">
      <formula xml:space="preserve"> AND(#REF! = "begin group",#REF! = "section")</formula>
    </cfRule>
    <cfRule type="expression" dxfId="2590" priority="3762">
      <formula>AND(#REF! = "end group",#REF! = "section")</formula>
    </cfRule>
    <cfRule type="expression" dxfId="2589" priority="3763">
      <formula xml:space="preserve"> AND(#REF!="begin group",#REF!="gg")</formula>
    </cfRule>
    <cfRule type="expression" dxfId="2588" priority="3764">
      <formula xml:space="preserve"> AND(#REF! = "end group",#REF! = "gg")</formula>
    </cfRule>
    <cfRule type="expression" dxfId="2587" priority="3765">
      <formula>AND(#REF!="begin group",#REF!="ggg")</formula>
    </cfRule>
    <cfRule type="expression" dxfId="2586" priority="3766">
      <formula>AND(#REF!="end group",#REF!="ggg")</formula>
    </cfRule>
    <cfRule type="expression" dxfId="2585" priority="3767">
      <formula>AND(#REF! = "begin repeat",#REF! = "rr")</formula>
    </cfRule>
    <cfRule type="expression" dxfId="2584" priority="3768">
      <formula>AND(#REF! = "end repeat",#REF! = "rr")</formula>
    </cfRule>
  </conditionalFormatting>
  <conditionalFormatting sqref="C114:D114">
    <cfRule type="duplicateValues" dxfId="2583" priority="3759"/>
  </conditionalFormatting>
  <conditionalFormatting sqref="C114:D114 C126:D126 D116">
    <cfRule type="duplicateValues" dxfId="2582" priority="3758"/>
  </conditionalFormatting>
  <conditionalFormatting sqref="E126:F126 E114 E117:E125 F138 E140:E152 E156 F157 E166 E159:E164 E274:E286 E321:F321 E357:E363 E372:E379 E382:E387 E390:E392 E401:E411 E414:E427 E450:E452 E455:E466 E469:E474 E472:F474 E487:E498 E483:E484 E504:F505 E501:E505 E508:E515 E430:E441 F169 E171:E180 J1:J1048576">
    <cfRule type="expression" dxfId="2581" priority="3749">
      <formula>AND(#REF!="disabled",#REF!="yes")</formula>
    </cfRule>
    <cfRule type="expression" dxfId="2580" priority="3750">
      <formula xml:space="preserve"> AND($A1 = "begin group",$V1 = "section")</formula>
    </cfRule>
    <cfRule type="expression" dxfId="2579" priority="3751">
      <formula>AND($A1 = "end group", $V1 = "section")</formula>
    </cfRule>
    <cfRule type="expression" dxfId="2578" priority="3752">
      <formula xml:space="preserve"> AND($A1="begin group",$V1="gg")</formula>
    </cfRule>
    <cfRule type="expression" dxfId="2577" priority="3753">
      <formula xml:space="preserve"> AND($A1 = "end group",$V1 = "gg")</formula>
    </cfRule>
    <cfRule type="expression" dxfId="2576" priority="3754">
      <formula>AND($A1="begin group",$V1="ggg")</formula>
    </cfRule>
    <cfRule type="expression" dxfId="2575" priority="3755">
      <formula>AND($A1="end group",$V1="ggg")</formula>
    </cfRule>
    <cfRule type="expression" dxfId="2574" priority="3756">
      <formula>AND($A1 = "begin repeat",$V1 = "rr")</formula>
    </cfRule>
    <cfRule type="expression" dxfId="2573" priority="3757">
      <formula>AND($A1 = "end repeat", $V1 = "rr")</formula>
    </cfRule>
  </conditionalFormatting>
  <conditionalFormatting sqref="E115">
    <cfRule type="expression" dxfId="2572" priority="3740">
      <formula>AND(#REF!="disabled",#REF!="yes")</formula>
    </cfRule>
    <cfRule type="expression" dxfId="2571" priority="3741">
      <formula xml:space="preserve"> AND($A116 = "begin group",$V116 = "section")</formula>
    </cfRule>
    <cfRule type="expression" dxfId="2570" priority="3742">
      <formula>AND($A116 = "end group", $V116 = "section")</formula>
    </cfRule>
    <cfRule type="expression" dxfId="2569" priority="3743">
      <formula xml:space="preserve"> AND($A116="begin group",$V116="gg")</formula>
    </cfRule>
    <cfRule type="expression" dxfId="2568" priority="3744">
      <formula xml:space="preserve"> AND($A116 = "end group",$V116 = "gg")</formula>
    </cfRule>
    <cfRule type="expression" dxfId="2567" priority="3745">
      <formula>AND($A116="begin group",$V116="ggg")</formula>
    </cfRule>
    <cfRule type="expression" dxfId="2566" priority="3746">
      <formula>AND($A116="end group",$V116="ggg")</formula>
    </cfRule>
    <cfRule type="expression" dxfId="2565" priority="3747">
      <formula>AND($A116 = "begin repeat",$V116 = "rr")</formula>
    </cfRule>
    <cfRule type="expression" dxfId="2564" priority="3748">
      <formula>AND($A116 = "end repeat", $V116 = "rr")</formula>
    </cfRule>
  </conditionalFormatting>
  <conditionalFormatting sqref="D117:D125">
    <cfRule type="expression" dxfId="2563" priority="3739">
      <formula>$A117 = "calculate"</formula>
    </cfRule>
  </conditionalFormatting>
  <conditionalFormatting sqref="D117:D125">
    <cfRule type="expression" dxfId="2562" priority="3730">
      <formula>AND(#REF!="disabled",#REF!="yes")</formula>
    </cfRule>
    <cfRule type="expression" dxfId="2561" priority="3731">
      <formula xml:space="preserve"> AND($A117 = "begin group",$V117 = "section")</formula>
    </cfRule>
    <cfRule type="expression" dxfId="2560" priority="3732">
      <formula>AND($A117 = "end group", $V117 = "section")</formula>
    </cfRule>
    <cfRule type="expression" dxfId="2559" priority="3733">
      <formula xml:space="preserve"> AND($A117="begin group",$V117="gg")</formula>
    </cfRule>
    <cfRule type="expression" dxfId="2558" priority="3734">
      <formula xml:space="preserve"> AND($A117 = "end group",$V117 = "gg")</formula>
    </cfRule>
    <cfRule type="expression" dxfId="2557" priority="3735">
      <formula>AND($A117="begin group",$V117="ggg")</formula>
    </cfRule>
    <cfRule type="expression" dxfId="2556" priority="3736">
      <formula>AND($A117="end group",$V117="ggg")</formula>
    </cfRule>
    <cfRule type="expression" dxfId="2555" priority="3737">
      <formula>AND($A117 = "begin repeat",$V117 = "rr")</formula>
    </cfRule>
    <cfRule type="expression" dxfId="2554" priority="3738">
      <formula>AND($A117 = "end repeat", $V117 = "rr")</formula>
    </cfRule>
  </conditionalFormatting>
  <conditionalFormatting sqref="J126">
    <cfRule type="expression" dxfId="2553" priority="3720">
      <formula>AND(#REF!="disabled",#REF!="yes")</formula>
    </cfRule>
    <cfRule type="expression" dxfId="2552" priority="3721">
      <formula xml:space="preserve"> AND($A126 = "begin group",$V126 = "section")</formula>
    </cfRule>
    <cfRule type="expression" dxfId="2551" priority="3722">
      <formula>AND($A126 = "end group", $V126 = "section")</formula>
    </cfRule>
    <cfRule type="expression" dxfId="2550" priority="3723">
      <formula xml:space="preserve"> AND($A126="begin group",$V126="gg")</formula>
    </cfRule>
    <cfRule type="expression" dxfId="2549" priority="3724">
      <formula xml:space="preserve"> AND($A126 = "end group",$V126 = "gg")</formula>
    </cfRule>
    <cfRule type="expression" dxfId="2548" priority="3725">
      <formula>AND($A126="begin group",$V126="ggg")</formula>
    </cfRule>
    <cfRule type="expression" dxfId="2547" priority="3726">
      <formula>AND($A126="end group",$V126="ggg")</formula>
    </cfRule>
    <cfRule type="expression" dxfId="2546" priority="3727">
      <formula>AND($A126 = "begin repeat",$V126 = "rr")</formula>
    </cfRule>
    <cfRule type="expression" dxfId="2545" priority="3728">
      <formula>AND($A126 = "end repeat", $V126 = "rr")</formula>
    </cfRule>
  </conditionalFormatting>
  <conditionalFormatting sqref="B129:B135">
    <cfRule type="duplicateValues" dxfId="2544" priority="3715"/>
  </conditionalFormatting>
  <conditionalFormatting sqref="B129:B135">
    <cfRule type="duplicateValues" dxfId="2543" priority="3714"/>
  </conditionalFormatting>
  <conditionalFormatting sqref="E129:E135">
    <cfRule type="expression" dxfId="2542" priority="3713">
      <formula>$A129 = "calculate"</formula>
    </cfRule>
  </conditionalFormatting>
  <conditionalFormatting sqref="E129:E135">
    <cfRule type="expression" dxfId="2541" priority="3704">
      <formula>AND(#REF!="disabled",#REF!="yes")</formula>
    </cfRule>
    <cfRule type="expression" dxfId="2540" priority="3705">
      <formula xml:space="preserve"> AND($A129 = "begin group",$V129 = "section")</formula>
    </cfRule>
    <cfRule type="expression" dxfId="2539" priority="3706">
      <formula>AND($A129 = "end group", $V129 = "section")</formula>
    </cfRule>
    <cfRule type="expression" dxfId="2538" priority="3707">
      <formula xml:space="preserve"> AND($A129="begin group",$V129="gg")</formula>
    </cfRule>
    <cfRule type="expression" dxfId="2537" priority="3708">
      <formula xml:space="preserve"> AND($A129 = "end group",$V129 = "gg")</formula>
    </cfRule>
    <cfRule type="expression" dxfId="2536" priority="3709">
      <formula>AND($A129="begin group",$V129="ggg")</formula>
    </cfRule>
    <cfRule type="expression" dxfId="2535" priority="3710">
      <formula>AND($A129="end group",$V129="ggg")</formula>
    </cfRule>
    <cfRule type="expression" dxfId="2534" priority="3711">
      <formula>AND($A129 = "begin repeat",$V129 = "rr")</formula>
    </cfRule>
    <cfRule type="expression" dxfId="2533" priority="3712">
      <formula>AND($A129 = "end repeat", $V129 = "rr")</formula>
    </cfRule>
  </conditionalFormatting>
  <conditionalFormatting sqref="B138">
    <cfRule type="duplicateValues" dxfId="2532" priority="3700"/>
  </conditionalFormatting>
  <conditionalFormatting sqref="B139 B153">
    <cfRule type="duplicateValues" dxfId="2531" priority="3698"/>
  </conditionalFormatting>
  <conditionalFormatting sqref="B138:B153">
    <cfRule type="duplicateValues" dxfId="2530" priority="3697"/>
  </conditionalFormatting>
  <conditionalFormatting sqref="C138:D138">
    <cfRule type="duplicateValues" dxfId="2529" priority="3696"/>
  </conditionalFormatting>
  <conditionalFormatting sqref="F138 E140:E152">
    <cfRule type="expression" dxfId="2528" priority="3695">
      <formula>$A138 = "calculate"</formula>
    </cfRule>
  </conditionalFormatting>
  <conditionalFormatting sqref="E153:F153">
    <cfRule type="expression" dxfId="2527" priority="3694">
      <formula>$A153 = "calculate"</formula>
    </cfRule>
  </conditionalFormatting>
  <conditionalFormatting sqref="E138">
    <cfRule type="expression" dxfId="2526" priority="3693">
      <formula>$A139 = "calculate"</formula>
    </cfRule>
  </conditionalFormatting>
  <conditionalFormatting sqref="C139:D139 C153:D153">
    <cfRule type="duplicateValues" dxfId="2525" priority="3692"/>
  </conditionalFormatting>
  <conditionalFormatting sqref="C138:D139 C153:D153">
    <cfRule type="duplicateValues" dxfId="2524" priority="3691"/>
  </conditionalFormatting>
  <conditionalFormatting sqref="E153:F153">
    <cfRule type="expression" dxfId="2523" priority="3682">
      <formula>AND(#REF!="disabled",#REF!="yes")</formula>
    </cfRule>
    <cfRule type="expression" dxfId="2522" priority="3683">
      <formula xml:space="preserve"> AND($A153 = "begin group",$V153 = "section")</formula>
    </cfRule>
    <cfRule type="expression" dxfId="2521" priority="3684">
      <formula>AND($A153 = "end group", $V153 = "section")</formula>
    </cfRule>
    <cfRule type="expression" dxfId="2520" priority="3685">
      <formula xml:space="preserve"> AND($A153="begin group",$V153="gg")</formula>
    </cfRule>
    <cfRule type="expression" dxfId="2519" priority="3686">
      <formula xml:space="preserve"> AND($A153 = "end group",$V153 = "gg")</formula>
    </cfRule>
    <cfRule type="expression" dxfId="2518" priority="3687">
      <formula>AND($A153="begin group",$V153="ggg")</formula>
    </cfRule>
    <cfRule type="expression" dxfId="2517" priority="3688">
      <formula>AND($A153="end group",$V153="ggg")</formula>
    </cfRule>
    <cfRule type="expression" dxfId="2516" priority="3689">
      <formula>AND($A153 = "begin repeat",$V153 = "rr")</formula>
    </cfRule>
    <cfRule type="expression" dxfId="2515" priority="3690">
      <formula>AND($A153 = "end repeat", $V153 = "rr")</formula>
    </cfRule>
  </conditionalFormatting>
  <conditionalFormatting sqref="E138">
    <cfRule type="expression" dxfId="2514" priority="3673">
      <formula>AND(#REF!="disabled",#REF!="yes")</formula>
    </cfRule>
    <cfRule type="expression" dxfId="2513" priority="3674">
      <formula xml:space="preserve"> AND($A139 = "begin group",$V139 = "section")</formula>
    </cfRule>
    <cfRule type="expression" dxfId="2512" priority="3675">
      <formula>AND($A139 = "end group", $V139 = "section")</formula>
    </cfRule>
    <cfRule type="expression" dxfId="2511" priority="3676">
      <formula xml:space="preserve"> AND($A139="begin group",$V139="gg")</formula>
    </cfRule>
    <cfRule type="expression" dxfId="2510" priority="3677">
      <formula xml:space="preserve"> AND($A139 = "end group",$V139 = "gg")</formula>
    </cfRule>
    <cfRule type="expression" dxfId="2509" priority="3678">
      <formula>AND($A139="begin group",$V139="ggg")</formula>
    </cfRule>
    <cfRule type="expression" dxfId="2508" priority="3679">
      <formula>AND($A139="end group",$V139="ggg")</formula>
    </cfRule>
    <cfRule type="expression" dxfId="2507" priority="3680">
      <formula>AND($A139 = "begin repeat",$V139 = "rr")</formula>
    </cfRule>
    <cfRule type="expression" dxfId="2506" priority="3681">
      <formula>AND($A139 = "end repeat", $V139 = "rr")</formula>
    </cfRule>
  </conditionalFormatting>
  <conditionalFormatting sqref="D140:D152">
    <cfRule type="expression" dxfId="2505" priority="3672">
      <formula>$A140 = "calculate"</formula>
    </cfRule>
  </conditionalFormatting>
  <conditionalFormatting sqref="D140:D152">
    <cfRule type="expression" dxfId="2504" priority="3663">
      <formula>AND(#REF!="disabled",#REF!="yes")</formula>
    </cfRule>
    <cfRule type="expression" dxfId="2503" priority="3664">
      <formula xml:space="preserve"> AND($A140 = "begin group",$V140 = "section")</formula>
    </cfRule>
    <cfRule type="expression" dxfId="2502" priority="3665">
      <formula>AND($A140 = "end group", $V140 = "section")</formula>
    </cfRule>
    <cfRule type="expression" dxfId="2501" priority="3666">
      <formula xml:space="preserve"> AND($A140="begin group",$V140="gg")</formula>
    </cfRule>
    <cfRule type="expression" dxfId="2500" priority="3667">
      <formula xml:space="preserve"> AND($A140 = "end group",$V140 = "gg")</formula>
    </cfRule>
    <cfRule type="expression" dxfId="2499" priority="3668">
      <formula>AND($A140="begin group",$V140="ggg")</formula>
    </cfRule>
    <cfRule type="expression" dxfId="2498" priority="3669">
      <formula>AND($A140="end group",$V140="ggg")</formula>
    </cfRule>
    <cfRule type="expression" dxfId="2497" priority="3670">
      <formula>AND($A140 = "begin repeat",$V140 = "rr")</formula>
    </cfRule>
    <cfRule type="expression" dxfId="2496" priority="3671">
      <formula>AND($A140 = "end repeat", $V140 = "rr")</formula>
    </cfRule>
  </conditionalFormatting>
  <conditionalFormatting sqref="J153">
    <cfRule type="expression" dxfId="2495" priority="3653">
      <formula>AND(#REF!="disabled",#REF!="yes")</formula>
    </cfRule>
    <cfRule type="expression" dxfId="2494" priority="3654">
      <formula xml:space="preserve"> AND($A153 = "begin group",$V153 = "section")</formula>
    </cfRule>
    <cfRule type="expression" dxfId="2493" priority="3655">
      <formula>AND($A153 = "end group", $V153 = "section")</formula>
    </cfRule>
    <cfRule type="expression" dxfId="2492" priority="3656">
      <formula xml:space="preserve"> AND($A153="begin group",$V153="gg")</formula>
    </cfRule>
    <cfRule type="expression" dxfId="2491" priority="3657">
      <formula xml:space="preserve"> AND($A153 = "end group",$V153 = "gg")</formula>
    </cfRule>
    <cfRule type="expression" dxfId="2490" priority="3658">
      <formula>AND($A153="begin group",$V153="ggg")</formula>
    </cfRule>
    <cfRule type="expression" dxfId="2489" priority="3659">
      <formula>AND($A153="end group",$V153="ggg")</formula>
    </cfRule>
    <cfRule type="expression" dxfId="2488" priority="3660">
      <formula>AND($A153 = "begin repeat",$V153 = "rr")</formula>
    </cfRule>
    <cfRule type="expression" dxfId="2487" priority="3661">
      <formula>AND($A153 = "end repeat", $V153 = "rr")</formula>
    </cfRule>
  </conditionalFormatting>
  <conditionalFormatting sqref="B156 B158 B165:B166">
    <cfRule type="duplicateValues" dxfId="2486" priority="3648"/>
  </conditionalFormatting>
  <conditionalFormatting sqref="B165:B166 B158 B156">
    <cfRule type="duplicateValues" dxfId="2485" priority="3647"/>
  </conditionalFormatting>
  <conditionalFormatting sqref="E156 F157 E166 E159:E164">
    <cfRule type="expression" dxfId="2484" priority="3646">
      <formula>$A156 = "calculate"</formula>
    </cfRule>
  </conditionalFormatting>
  <conditionalFormatting sqref="E165:F165">
    <cfRule type="expression" dxfId="2483" priority="3645">
      <formula>$A165 = "calculate"</formula>
    </cfRule>
  </conditionalFormatting>
  <conditionalFormatting sqref="E157">
    <cfRule type="expression" dxfId="2482" priority="3644">
      <formula>$A158 = "calculate"</formula>
    </cfRule>
  </conditionalFormatting>
  <conditionalFormatting sqref="C156:D156 C158:D158 C165:D166">
    <cfRule type="duplicateValues" dxfId="2481" priority="3643"/>
  </conditionalFormatting>
  <conditionalFormatting sqref="C165:D166 C158:D158 C156:D156">
    <cfRule type="duplicateValues" dxfId="2480" priority="3642"/>
  </conditionalFormatting>
  <conditionalFormatting sqref="E165:F165">
    <cfRule type="expression" dxfId="2479" priority="3633">
      <formula>AND(#REF!="disabled",#REF!="yes")</formula>
    </cfRule>
    <cfRule type="expression" dxfId="2478" priority="3634">
      <formula xml:space="preserve"> AND($A165 = "begin group",$V165 = "section")</formula>
    </cfRule>
    <cfRule type="expression" dxfId="2477" priority="3635">
      <formula>AND($A165 = "end group", $V165 = "section")</formula>
    </cfRule>
    <cfRule type="expression" dxfId="2476" priority="3636">
      <formula xml:space="preserve"> AND($A165="begin group",$V165="gg")</formula>
    </cfRule>
    <cfRule type="expression" dxfId="2475" priority="3637">
      <formula xml:space="preserve"> AND($A165 = "end group",$V165 = "gg")</formula>
    </cfRule>
    <cfRule type="expression" dxfId="2474" priority="3638">
      <formula>AND($A165="begin group",$V165="ggg")</formula>
    </cfRule>
    <cfRule type="expression" dxfId="2473" priority="3639">
      <formula>AND($A165="end group",$V165="ggg")</formula>
    </cfRule>
    <cfRule type="expression" dxfId="2472" priority="3640">
      <formula>AND($A165 = "begin repeat",$V165 = "rr")</formula>
    </cfRule>
    <cfRule type="expression" dxfId="2471" priority="3641">
      <formula>AND($A165 = "end repeat", $V165 = "rr")</formula>
    </cfRule>
  </conditionalFormatting>
  <conditionalFormatting sqref="E157">
    <cfRule type="expression" dxfId="2470" priority="3624">
      <formula>AND(#REF!="disabled",#REF!="yes")</formula>
    </cfRule>
    <cfRule type="expression" dxfId="2469" priority="3625">
      <formula xml:space="preserve"> AND($A158 = "begin group",$V158 = "section")</formula>
    </cfRule>
    <cfRule type="expression" dxfId="2468" priority="3626">
      <formula>AND($A158 = "end group", $V158 = "section")</formula>
    </cfRule>
    <cfRule type="expression" dxfId="2467" priority="3627">
      <formula xml:space="preserve"> AND($A158="begin group",$V158="gg")</formula>
    </cfRule>
    <cfRule type="expression" dxfId="2466" priority="3628">
      <formula xml:space="preserve"> AND($A158 = "end group",$V158 = "gg")</formula>
    </cfRule>
    <cfRule type="expression" dxfId="2465" priority="3629">
      <formula>AND($A158="begin group",$V158="ggg")</formula>
    </cfRule>
    <cfRule type="expression" dxfId="2464" priority="3630">
      <formula>AND($A158="end group",$V158="ggg")</formula>
    </cfRule>
    <cfRule type="expression" dxfId="2463" priority="3631">
      <formula>AND($A158 = "begin repeat",$V158 = "rr")</formula>
    </cfRule>
    <cfRule type="expression" dxfId="2462" priority="3632">
      <formula>AND($A158 = "end repeat", $V158 = "rr")</formula>
    </cfRule>
  </conditionalFormatting>
  <conditionalFormatting sqref="D159:D164">
    <cfRule type="expression" dxfId="2461" priority="3623">
      <formula>$A159 = "calculate"</formula>
    </cfRule>
  </conditionalFormatting>
  <conditionalFormatting sqref="D159:D164">
    <cfRule type="expression" dxfId="2460" priority="3614">
      <formula>AND(#REF!="disabled",#REF!="yes")</formula>
    </cfRule>
    <cfRule type="expression" dxfId="2459" priority="3615">
      <formula xml:space="preserve"> AND($A159 = "begin group",$V159 = "section")</formula>
    </cfRule>
    <cfRule type="expression" dxfId="2458" priority="3616">
      <formula>AND($A159 = "end group", $V159 = "section")</formula>
    </cfRule>
    <cfRule type="expression" dxfId="2457" priority="3617">
      <formula xml:space="preserve"> AND($A159="begin group",$V159="gg")</formula>
    </cfRule>
    <cfRule type="expression" dxfId="2456" priority="3618">
      <formula xml:space="preserve"> AND($A159 = "end group",$V159 = "gg")</formula>
    </cfRule>
    <cfRule type="expression" dxfId="2455" priority="3619">
      <formula>AND($A159="begin group",$V159="ggg")</formula>
    </cfRule>
    <cfRule type="expression" dxfId="2454" priority="3620">
      <formula>AND($A159="end group",$V159="ggg")</formula>
    </cfRule>
    <cfRule type="expression" dxfId="2453" priority="3621">
      <formula>AND($A159 = "begin repeat",$V159 = "rr")</formula>
    </cfRule>
    <cfRule type="expression" dxfId="2452" priority="3622">
      <formula>AND($A159 = "end repeat", $V159 = "rr")</formula>
    </cfRule>
  </conditionalFormatting>
  <conditionalFormatting sqref="J165">
    <cfRule type="expression" dxfId="2451" priority="3604">
      <formula>AND(#REF!="disabled",#REF!="yes")</formula>
    </cfRule>
    <cfRule type="expression" dxfId="2450" priority="3605">
      <formula xml:space="preserve"> AND($A165 = "begin group",$V165 = "section")</formula>
    </cfRule>
    <cfRule type="expression" dxfId="2449" priority="3606">
      <formula>AND($A165 = "end group", $V165 = "section")</formula>
    </cfRule>
    <cfRule type="expression" dxfId="2448" priority="3607">
      <formula xml:space="preserve"> AND($A165="begin group",$V165="gg")</formula>
    </cfRule>
    <cfRule type="expression" dxfId="2447" priority="3608">
      <formula xml:space="preserve"> AND($A165 = "end group",$V165 = "gg")</formula>
    </cfRule>
    <cfRule type="expression" dxfId="2446" priority="3609">
      <formula>AND($A165="begin group",$V165="ggg")</formula>
    </cfRule>
    <cfRule type="expression" dxfId="2445" priority="3610">
      <formula>AND($A165="end group",$V165="ggg")</formula>
    </cfRule>
    <cfRule type="expression" dxfId="2444" priority="3611">
      <formula>AND($A165 = "begin repeat",$V165 = "rr")</formula>
    </cfRule>
    <cfRule type="expression" dxfId="2443" priority="3612">
      <formula>AND($A165 = "end repeat", $V165 = "rr")</formula>
    </cfRule>
  </conditionalFormatting>
  <conditionalFormatting sqref="B170 B181">
    <cfRule type="duplicateValues" dxfId="2442" priority="3599"/>
  </conditionalFormatting>
  <conditionalFormatting sqref="B181 B170">
    <cfRule type="duplicateValues" dxfId="2441" priority="3598"/>
  </conditionalFormatting>
  <conditionalFormatting sqref="F169 E171:E180">
    <cfRule type="expression" dxfId="2440" priority="3597">
      <formula>$A169 = "calculate"</formula>
    </cfRule>
  </conditionalFormatting>
  <conditionalFormatting sqref="E181:F181">
    <cfRule type="expression" dxfId="2439" priority="3596">
      <formula>$A181 = "calculate"</formula>
    </cfRule>
  </conditionalFormatting>
  <conditionalFormatting sqref="E169">
    <cfRule type="expression" dxfId="2438" priority="3595">
      <formula>$A170 = "calculate"</formula>
    </cfRule>
  </conditionalFormatting>
  <conditionalFormatting sqref="C170:D170 C181:D181">
    <cfRule type="duplicateValues" dxfId="2437" priority="3594"/>
  </conditionalFormatting>
  <conditionalFormatting sqref="C181:D181 C170:D170">
    <cfRule type="duplicateValues" dxfId="2436" priority="3593"/>
  </conditionalFormatting>
  <conditionalFormatting sqref="E181:F181">
    <cfRule type="expression" dxfId="2435" priority="3584">
      <formula>AND(#REF!="disabled",#REF!="yes")</formula>
    </cfRule>
    <cfRule type="expression" dxfId="2434" priority="3585">
      <formula xml:space="preserve"> AND($A181 = "begin group",$V181 = "section")</formula>
    </cfRule>
    <cfRule type="expression" dxfId="2433" priority="3586">
      <formula>AND($A181 = "end group", $V181 = "section")</formula>
    </cfRule>
    <cfRule type="expression" dxfId="2432" priority="3587">
      <formula xml:space="preserve"> AND($A181="begin group",$V181="gg")</formula>
    </cfRule>
    <cfRule type="expression" dxfId="2431" priority="3588">
      <formula xml:space="preserve"> AND($A181 = "end group",$V181 = "gg")</formula>
    </cfRule>
    <cfRule type="expression" dxfId="2430" priority="3589">
      <formula>AND($A181="begin group",$V181="ggg")</formula>
    </cfRule>
    <cfRule type="expression" dxfId="2429" priority="3590">
      <formula>AND($A181="end group",$V181="ggg")</formula>
    </cfRule>
    <cfRule type="expression" dxfId="2428" priority="3591">
      <formula>AND($A181 = "begin repeat",$V181 = "rr")</formula>
    </cfRule>
    <cfRule type="expression" dxfId="2427" priority="3592">
      <formula>AND($A181 = "end repeat", $V181 = "rr")</formula>
    </cfRule>
  </conditionalFormatting>
  <conditionalFormatting sqref="E169">
    <cfRule type="expression" dxfId="2426" priority="3575">
      <formula>AND(#REF!="disabled",#REF!="yes")</formula>
    </cfRule>
    <cfRule type="expression" dxfId="2425" priority="3576">
      <formula xml:space="preserve"> AND($A170 = "begin group",$V170 = "section")</formula>
    </cfRule>
    <cfRule type="expression" dxfId="2424" priority="3577">
      <formula>AND($A170 = "end group", $V170 = "section")</formula>
    </cfRule>
    <cfRule type="expression" dxfId="2423" priority="3578">
      <formula xml:space="preserve"> AND($A170="begin group",$V170="gg")</formula>
    </cfRule>
    <cfRule type="expression" dxfId="2422" priority="3579">
      <formula xml:space="preserve"> AND($A170 = "end group",$V170 = "gg")</formula>
    </cfRule>
    <cfRule type="expression" dxfId="2421" priority="3580">
      <formula>AND($A170="begin group",$V170="ggg")</formula>
    </cfRule>
    <cfRule type="expression" dxfId="2420" priority="3581">
      <formula>AND($A170="end group",$V170="ggg")</formula>
    </cfRule>
    <cfRule type="expression" dxfId="2419" priority="3582">
      <formula>AND($A170 = "begin repeat",$V170 = "rr")</formula>
    </cfRule>
    <cfRule type="expression" dxfId="2418" priority="3583">
      <formula>AND($A170 = "end repeat", $V170 = "rr")</formula>
    </cfRule>
  </conditionalFormatting>
  <conditionalFormatting sqref="D171:D180">
    <cfRule type="expression" dxfId="2417" priority="3574">
      <formula>$A171 = "calculate"</formula>
    </cfRule>
  </conditionalFormatting>
  <conditionalFormatting sqref="D171:D180">
    <cfRule type="expression" dxfId="2416" priority="3565">
      <formula>AND(#REF!="disabled",#REF!="yes")</formula>
    </cfRule>
    <cfRule type="expression" dxfId="2415" priority="3566">
      <formula xml:space="preserve"> AND($A171 = "begin group",$V171 = "section")</formula>
    </cfRule>
    <cfRule type="expression" dxfId="2414" priority="3567">
      <formula>AND($A171 = "end group", $V171 = "section")</formula>
    </cfRule>
    <cfRule type="expression" dxfId="2413" priority="3568">
      <formula xml:space="preserve"> AND($A171="begin group",$V171="gg")</formula>
    </cfRule>
    <cfRule type="expression" dxfId="2412" priority="3569">
      <formula xml:space="preserve"> AND($A171 = "end group",$V171 = "gg")</formula>
    </cfRule>
    <cfRule type="expression" dxfId="2411" priority="3570">
      <formula>AND($A171="begin group",$V171="ggg")</formula>
    </cfRule>
    <cfRule type="expression" dxfId="2410" priority="3571">
      <formula>AND($A171="end group",$V171="ggg")</formula>
    </cfRule>
    <cfRule type="expression" dxfId="2409" priority="3572">
      <formula>AND($A171 = "begin repeat",$V171 = "rr")</formula>
    </cfRule>
    <cfRule type="expression" dxfId="2408" priority="3573">
      <formula>AND($A171 = "end repeat", $V171 = "rr")</formula>
    </cfRule>
  </conditionalFormatting>
  <conditionalFormatting sqref="J181">
    <cfRule type="expression" dxfId="2407" priority="3555">
      <formula>AND(#REF!="disabled",#REF!="yes")</formula>
    </cfRule>
    <cfRule type="expression" dxfId="2406" priority="3556">
      <formula xml:space="preserve"> AND($A181 = "begin group",$V181 = "section")</formula>
    </cfRule>
    <cfRule type="expression" dxfId="2405" priority="3557">
      <formula>AND($A181 = "end group", $V181 = "section")</formula>
    </cfRule>
    <cfRule type="expression" dxfId="2404" priority="3558">
      <formula xml:space="preserve"> AND($A181="begin group",$V181="gg")</formula>
    </cfRule>
    <cfRule type="expression" dxfId="2403" priority="3559">
      <formula xml:space="preserve"> AND($A181 = "end group",$V181 = "gg")</formula>
    </cfRule>
    <cfRule type="expression" dxfId="2402" priority="3560">
      <formula>AND($A181="begin group",$V181="ggg")</formula>
    </cfRule>
    <cfRule type="expression" dxfId="2401" priority="3561">
      <formula>AND($A181="end group",$V181="ggg")</formula>
    </cfRule>
    <cfRule type="expression" dxfId="2400" priority="3562">
      <formula>AND($A181 = "begin repeat",$V181 = "rr")</formula>
    </cfRule>
    <cfRule type="expression" dxfId="2399" priority="3563">
      <formula>AND($A181 = "end repeat", $V181 = "rr")</formula>
    </cfRule>
  </conditionalFormatting>
  <conditionalFormatting sqref="B184:B189">
    <cfRule type="duplicateValues" dxfId="2398" priority="3550"/>
  </conditionalFormatting>
  <conditionalFormatting sqref="B184:B189">
    <cfRule type="duplicateValues" dxfId="2397" priority="3549"/>
  </conditionalFormatting>
  <conditionalFormatting sqref="E184:E189">
    <cfRule type="expression" dxfId="2396" priority="3548">
      <formula>$A184 = "calculate"</formula>
    </cfRule>
  </conditionalFormatting>
  <conditionalFormatting sqref="E184:E189">
    <cfRule type="expression" dxfId="2395" priority="3539">
      <formula>AND(#REF!="disabled",#REF!="yes")</formula>
    </cfRule>
    <cfRule type="expression" dxfId="2394" priority="3540">
      <formula xml:space="preserve"> AND($A184 = "begin group",$V184 = "section")</formula>
    </cfRule>
    <cfRule type="expression" dxfId="2393" priority="3541">
      <formula>AND($A184 = "end group", $V184 = "section")</formula>
    </cfRule>
    <cfRule type="expression" dxfId="2392" priority="3542">
      <formula xml:space="preserve"> AND($A184="begin group",$V184="gg")</formula>
    </cfRule>
    <cfRule type="expression" dxfId="2391" priority="3543">
      <formula xml:space="preserve"> AND($A184 = "end group",$V184 = "gg")</formula>
    </cfRule>
    <cfRule type="expression" dxfId="2390" priority="3544">
      <formula>AND($A184="begin group",$V184="ggg")</formula>
    </cfRule>
    <cfRule type="expression" dxfId="2389" priority="3545">
      <formula>AND($A184="end group",$V184="ggg")</formula>
    </cfRule>
    <cfRule type="expression" dxfId="2388" priority="3546">
      <formula>AND($A184 = "begin repeat",$V184 = "rr")</formula>
    </cfRule>
    <cfRule type="expression" dxfId="2387" priority="3547">
      <formula>AND($A184 = "end repeat", $V184 = "rr")</formula>
    </cfRule>
  </conditionalFormatting>
  <conditionalFormatting sqref="B192:B195">
    <cfRule type="duplicateValues" dxfId="2386" priority="3534"/>
  </conditionalFormatting>
  <conditionalFormatting sqref="B192:B195">
    <cfRule type="duplicateValues" dxfId="2385" priority="3533"/>
  </conditionalFormatting>
  <conditionalFormatting sqref="E192:E195">
    <cfRule type="expression" dxfId="2384" priority="3532">
      <formula>$A192 = "calculate"</formula>
    </cfRule>
  </conditionalFormatting>
  <conditionalFormatting sqref="E192:E195">
    <cfRule type="expression" dxfId="2383" priority="3523">
      <formula>AND(#REF!="disabled",#REF!="yes")</formula>
    </cfRule>
    <cfRule type="expression" dxfId="2382" priority="3524">
      <formula xml:space="preserve"> AND($A192 = "begin group",$V192 = "section")</formula>
    </cfRule>
    <cfRule type="expression" dxfId="2381" priority="3525">
      <formula>AND($A192 = "end group", $V192 = "section")</formula>
    </cfRule>
    <cfRule type="expression" dxfId="2380" priority="3526">
      <formula xml:space="preserve"> AND($A192="begin group",$V192="gg")</formula>
    </cfRule>
    <cfRule type="expression" dxfId="2379" priority="3527">
      <formula xml:space="preserve"> AND($A192 = "end group",$V192 = "gg")</formula>
    </cfRule>
    <cfRule type="expression" dxfId="2378" priority="3528">
      <formula>AND($A192="begin group",$V192="ggg")</formula>
    </cfRule>
    <cfRule type="expression" dxfId="2377" priority="3529">
      <formula>AND($A192="end group",$V192="ggg")</formula>
    </cfRule>
    <cfRule type="expression" dxfId="2376" priority="3530">
      <formula>AND($A192 = "begin repeat",$V192 = "rr")</formula>
    </cfRule>
    <cfRule type="expression" dxfId="2375" priority="3531">
      <formula>AND($A192 = "end repeat", $V192 = "rr")</formula>
    </cfRule>
  </conditionalFormatting>
  <conditionalFormatting sqref="B200 B198">
    <cfRule type="duplicateValues" dxfId="2374" priority="3518"/>
  </conditionalFormatting>
  <conditionalFormatting sqref="B198 B200:B220">
    <cfRule type="duplicateValues" dxfId="2373" priority="3517"/>
  </conditionalFormatting>
  <conditionalFormatting sqref="F199 E198 E201:E220">
    <cfRule type="expression" dxfId="2372" priority="3516">
      <formula>$A198 = "calculate"</formula>
    </cfRule>
  </conditionalFormatting>
  <conditionalFormatting sqref="E199">
    <cfRule type="expression" dxfId="2371" priority="3515">
      <formula>$A200 = "calculate"</formula>
    </cfRule>
  </conditionalFormatting>
  <conditionalFormatting sqref="C200:D200 C198:D198">
    <cfRule type="duplicateValues" dxfId="2370" priority="3514"/>
  </conditionalFormatting>
  <conditionalFormatting sqref="C198:D198 C200:D200 C201:C220">
    <cfRule type="duplicateValues" dxfId="2369" priority="3513"/>
  </conditionalFormatting>
  <conditionalFormatting sqref="D201:D220">
    <cfRule type="expression" dxfId="2368" priority="3512">
      <formula>$A201 = "calculate"</formula>
    </cfRule>
  </conditionalFormatting>
  <conditionalFormatting sqref="F199">
    <cfRule type="expression" dxfId="2367" priority="3503">
      <formula>AND(#REF!="disabled",#REF!="yes")</formula>
    </cfRule>
    <cfRule type="expression" dxfId="2366" priority="3504">
      <formula xml:space="preserve"> AND($A199 = "begin group",$V199 = "section")</formula>
    </cfRule>
    <cfRule type="expression" dxfId="2365" priority="3505">
      <formula>AND($A199 = "end group", $V199 = "section")</formula>
    </cfRule>
    <cfRule type="expression" dxfId="2364" priority="3506">
      <formula xml:space="preserve"> AND($A199="begin group",$V199="gg")</formula>
    </cfRule>
    <cfRule type="expression" dxfId="2363" priority="3507">
      <formula xml:space="preserve"> AND($A199 = "end group",$V199 = "gg")</formula>
    </cfRule>
    <cfRule type="expression" dxfId="2362" priority="3508">
      <formula>AND($A199="begin group",$V199="ggg")</formula>
    </cfRule>
    <cfRule type="expression" dxfId="2361" priority="3509">
      <formula>AND($A199="end group",$V199="ggg")</formula>
    </cfRule>
    <cfRule type="expression" dxfId="2360" priority="3510">
      <formula>AND($A199 = "begin repeat",$V199 = "rr")</formula>
    </cfRule>
    <cfRule type="expression" dxfId="2359" priority="3511">
      <formula>AND($A199 = "end repeat", $V199 = "rr")</formula>
    </cfRule>
  </conditionalFormatting>
  <conditionalFormatting sqref="D201:D220">
    <cfRule type="expression" dxfId="2358" priority="3494">
      <formula>AND(#REF!="disabled",#REF!="yes")</formula>
    </cfRule>
    <cfRule type="expression" dxfId="2357" priority="3495">
      <formula xml:space="preserve"> AND($A201 = "begin group",$V201 = "section")</formula>
    </cfRule>
    <cfRule type="expression" dxfId="2356" priority="3496">
      <formula>AND($A201 = "end group", $V201 = "section")</formula>
    </cfRule>
    <cfRule type="expression" dxfId="2355" priority="3497">
      <formula xml:space="preserve"> AND($A201="begin group",$V201="gg")</formula>
    </cfRule>
    <cfRule type="expression" dxfId="2354" priority="3498">
      <formula xml:space="preserve"> AND($A201 = "end group",$V201 = "gg")</formula>
    </cfRule>
    <cfRule type="expression" dxfId="2353" priority="3499">
      <formula>AND($A201="begin group",$V201="ggg")</formula>
    </cfRule>
    <cfRule type="expression" dxfId="2352" priority="3500">
      <formula>AND($A201="end group",$V201="ggg")</formula>
    </cfRule>
    <cfRule type="expression" dxfId="2351" priority="3501">
      <formula>AND($A201 = "begin repeat",$V201 = "rr")</formula>
    </cfRule>
    <cfRule type="expression" dxfId="2350" priority="3502">
      <formula>AND($A201 = "end repeat", $V201 = "rr")</formula>
    </cfRule>
  </conditionalFormatting>
  <conditionalFormatting sqref="E199">
    <cfRule type="expression" dxfId="2349" priority="3485">
      <formula>AND(#REF!="disabled",#REF!="yes")</formula>
    </cfRule>
    <cfRule type="expression" dxfId="2348" priority="3486">
      <formula xml:space="preserve"> AND($A200 = "begin group",$V200 = "section")</formula>
    </cfRule>
    <cfRule type="expression" dxfId="2347" priority="3487">
      <formula>AND($A200 = "end group", $V200 = "section")</formula>
    </cfRule>
    <cfRule type="expression" dxfId="2346" priority="3488">
      <formula xml:space="preserve"> AND($A200="begin group",$V200="gg")</formula>
    </cfRule>
    <cfRule type="expression" dxfId="2345" priority="3489">
      <formula xml:space="preserve"> AND($A200 = "end group",$V200 = "gg")</formula>
    </cfRule>
    <cfRule type="expression" dxfId="2344" priority="3490">
      <formula>AND($A200="begin group",$V200="ggg")</formula>
    </cfRule>
    <cfRule type="expression" dxfId="2343" priority="3491">
      <formula>AND($A200="end group",$V200="ggg")</formula>
    </cfRule>
    <cfRule type="expression" dxfId="2342" priority="3492">
      <formula>AND($A200 = "begin repeat",$V200 = "rr")</formula>
    </cfRule>
    <cfRule type="expression" dxfId="2341" priority="3493">
      <formula>AND($A200 = "end repeat", $V200 = "rr")</formula>
    </cfRule>
  </conditionalFormatting>
  <conditionalFormatting sqref="B225">
    <cfRule type="duplicateValues" dxfId="2340" priority="3481"/>
  </conditionalFormatting>
  <conditionalFormatting sqref="B223:B224">
    <cfRule type="duplicateValues" dxfId="2339" priority="3479"/>
  </conditionalFormatting>
  <conditionalFormatting sqref="B223:B225">
    <cfRule type="duplicateValues" dxfId="2338" priority="3478"/>
  </conditionalFormatting>
  <conditionalFormatting sqref="E223:E228">
    <cfRule type="expression" dxfId="2337" priority="3477">
      <formula>$A223 = "calculate"</formula>
    </cfRule>
  </conditionalFormatting>
  <conditionalFormatting sqref="E223:E228">
    <cfRule type="expression" dxfId="2336" priority="3468">
      <formula>AND(#REF!="disabled",#REF!="yes")</formula>
    </cfRule>
    <cfRule type="expression" dxfId="2335" priority="3469">
      <formula xml:space="preserve"> AND($A223 = "begin group",$V223 = "section")</formula>
    </cfRule>
    <cfRule type="expression" dxfId="2334" priority="3470">
      <formula>AND($A223 = "end group", $V223 = "section")</formula>
    </cfRule>
    <cfRule type="expression" dxfId="2333" priority="3471">
      <formula xml:space="preserve"> AND($A223="begin group",$V223="gg")</formula>
    </cfRule>
    <cfRule type="expression" dxfId="2332" priority="3472">
      <formula xml:space="preserve"> AND($A223 = "end group",$V223 = "gg")</formula>
    </cfRule>
    <cfRule type="expression" dxfId="2331" priority="3473">
      <formula>AND($A223="begin group",$V223="ggg")</formula>
    </cfRule>
    <cfRule type="expression" dxfId="2330" priority="3474">
      <formula>AND($A223="end group",$V223="ggg")</formula>
    </cfRule>
    <cfRule type="expression" dxfId="2329" priority="3475">
      <formula>AND($A223 = "begin repeat",$V223 = "rr")</formula>
    </cfRule>
    <cfRule type="expression" dxfId="2328" priority="3476">
      <formula>AND($A223 = "end repeat", $V223 = "rr")</formula>
    </cfRule>
  </conditionalFormatting>
  <conditionalFormatting sqref="B231:B232">
    <cfRule type="duplicateValues" dxfId="2327" priority="3460"/>
  </conditionalFormatting>
  <conditionalFormatting sqref="B231:B232">
    <cfRule type="duplicateValues" dxfId="2326" priority="3459"/>
  </conditionalFormatting>
  <conditionalFormatting sqref="E231:E234">
    <cfRule type="expression" dxfId="2325" priority="3458">
      <formula>$A231 = "calculate"</formula>
    </cfRule>
  </conditionalFormatting>
  <conditionalFormatting sqref="E231:E234">
    <cfRule type="expression" dxfId="2324" priority="3449">
      <formula>AND(#REF!="disabled",#REF!="yes")</formula>
    </cfRule>
    <cfRule type="expression" dxfId="2323" priority="3450">
      <formula xml:space="preserve"> AND($A231 = "begin group",$V231 = "section")</formula>
    </cfRule>
    <cfRule type="expression" dxfId="2322" priority="3451">
      <formula>AND($A231 = "end group", $V231 = "section")</formula>
    </cfRule>
    <cfRule type="expression" dxfId="2321" priority="3452">
      <formula xml:space="preserve"> AND($A231="begin group",$V231="gg")</formula>
    </cfRule>
    <cfRule type="expression" dxfId="2320" priority="3453">
      <formula xml:space="preserve"> AND($A231 = "end group",$V231 = "gg")</formula>
    </cfRule>
    <cfRule type="expression" dxfId="2319" priority="3454">
      <formula>AND($A231="begin group",$V231="ggg")</formula>
    </cfRule>
    <cfRule type="expression" dxfId="2318" priority="3455">
      <formula>AND($A231="end group",$V231="ggg")</formula>
    </cfRule>
    <cfRule type="expression" dxfId="2317" priority="3456">
      <formula>AND($A231 = "begin repeat",$V231 = "rr")</formula>
    </cfRule>
    <cfRule type="expression" dxfId="2316" priority="3457">
      <formula>AND($A231 = "end repeat", $V231 = "rr")</formula>
    </cfRule>
  </conditionalFormatting>
  <conditionalFormatting sqref="E240">
    <cfRule type="expression" dxfId="2315" priority="3448">
      <formula>$A240 = "calculate"</formula>
    </cfRule>
  </conditionalFormatting>
  <conditionalFormatting sqref="E240">
    <cfRule type="expression" dxfId="2314" priority="3439">
      <formula>AND(#REF!="disabled",#REF!="yes")</formula>
    </cfRule>
    <cfRule type="expression" dxfId="2313" priority="3440">
      <formula xml:space="preserve"> AND($A240 = "begin group",$V240 = "section")</formula>
    </cfRule>
    <cfRule type="expression" dxfId="2312" priority="3441">
      <formula>AND($A240 = "end group", $V240 = "section")</formula>
    </cfRule>
    <cfRule type="expression" dxfId="2311" priority="3442">
      <formula xml:space="preserve"> AND($A240="begin group",$V240="gg")</formula>
    </cfRule>
    <cfRule type="expression" dxfId="2310" priority="3443">
      <formula xml:space="preserve"> AND($A240 = "end group",$V240 = "gg")</formula>
    </cfRule>
    <cfRule type="expression" dxfId="2309" priority="3444">
      <formula>AND($A240="begin group",$V240="ggg")</formula>
    </cfRule>
    <cfRule type="expression" dxfId="2308" priority="3445">
      <formula>AND($A240="end group",$V240="ggg")</formula>
    </cfRule>
    <cfRule type="expression" dxfId="2307" priority="3446">
      <formula>AND($A240 = "begin repeat",$V240 = "rr")</formula>
    </cfRule>
    <cfRule type="expression" dxfId="2306" priority="3447">
      <formula>AND($A240 = "end repeat", $V240 = "rr")</formula>
    </cfRule>
  </conditionalFormatting>
  <conditionalFormatting sqref="J240">
    <cfRule type="expression" dxfId="2305" priority="3429">
      <formula>AND(#REF!="disabled",#REF!="yes")</formula>
    </cfRule>
    <cfRule type="expression" dxfId="2304" priority="3430">
      <formula xml:space="preserve"> AND($A240 = "begin group",$V240 = "section")</formula>
    </cfRule>
    <cfRule type="expression" dxfId="2303" priority="3431">
      <formula>AND($A240 = "end group", $V240 = "section")</formula>
    </cfRule>
    <cfRule type="expression" dxfId="2302" priority="3432">
      <formula xml:space="preserve"> AND($A240="begin group",$V240="gg")</formula>
    </cfRule>
    <cfRule type="expression" dxfId="2301" priority="3433">
      <formula xml:space="preserve"> AND($A240 = "end group",$V240 = "gg")</formula>
    </cfRule>
    <cfRule type="expression" dxfId="2300" priority="3434">
      <formula>AND($A240="begin group",$V240="ggg")</formula>
    </cfRule>
    <cfRule type="expression" dxfId="2299" priority="3435">
      <formula>AND($A240="end group",$V240="ggg")</formula>
    </cfRule>
    <cfRule type="expression" dxfId="2298" priority="3436">
      <formula>AND($A240 = "begin repeat",$V240 = "rr")</formula>
    </cfRule>
    <cfRule type="expression" dxfId="2297" priority="3437">
      <formula>AND($A240 = "end repeat", $V240 = "rr")</formula>
    </cfRule>
  </conditionalFormatting>
  <conditionalFormatting sqref="B244">
    <cfRule type="duplicateValues" dxfId="2296" priority="3425"/>
  </conditionalFormatting>
  <conditionalFormatting sqref="B243 B245:B249">
    <cfRule type="duplicateValues" dxfId="2295" priority="3423"/>
  </conditionalFormatting>
  <conditionalFormatting sqref="B243:B249">
    <cfRule type="duplicateValues" dxfId="2294" priority="3422"/>
  </conditionalFormatting>
  <conditionalFormatting sqref="E243:E247 E249">
    <cfRule type="expression" dxfId="2293" priority="3421">
      <formula>$A243 = "calculate"</formula>
    </cfRule>
  </conditionalFormatting>
  <conditionalFormatting sqref="E248:F248">
    <cfRule type="expression" dxfId="2292" priority="3420">
      <formula>$A248 = "calculate"</formula>
    </cfRule>
  </conditionalFormatting>
  <conditionalFormatting sqref="E248:F248">
    <cfRule type="expression" dxfId="2291" priority="3411">
      <formula>AND(#REF!="disabled",#REF!="yes")</formula>
    </cfRule>
    <cfRule type="expression" dxfId="2290" priority="3412">
      <formula xml:space="preserve"> AND($A248 = "begin group",$V248 = "section")</formula>
    </cfRule>
    <cfRule type="expression" dxfId="2289" priority="3413">
      <formula>AND($A248 = "end group", $V248 = "section")</formula>
    </cfRule>
    <cfRule type="expression" dxfId="2288" priority="3414">
      <formula xml:space="preserve"> AND($A248="begin group",$V248="gg")</formula>
    </cfRule>
    <cfRule type="expression" dxfId="2287" priority="3415">
      <formula xml:space="preserve"> AND($A248 = "end group",$V248 = "gg")</formula>
    </cfRule>
    <cfRule type="expression" dxfId="2286" priority="3416">
      <formula>AND($A248="begin group",$V248="ggg")</formula>
    </cfRule>
    <cfRule type="expression" dxfId="2285" priority="3417">
      <formula>AND($A248="end group",$V248="ggg")</formula>
    </cfRule>
    <cfRule type="expression" dxfId="2284" priority="3418">
      <formula>AND($A248 = "begin repeat",$V248 = "rr")</formula>
    </cfRule>
    <cfRule type="expression" dxfId="2283" priority="3419">
      <formula>AND($A248 = "end repeat", $V248 = "rr")</formula>
    </cfRule>
  </conditionalFormatting>
  <conditionalFormatting sqref="J248">
    <cfRule type="expression" dxfId="2282" priority="3401">
      <formula>AND(#REF!="disabled",#REF!="yes")</formula>
    </cfRule>
    <cfRule type="expression" dxfId="2281" priority="3402">
      <formula xml:space="preserve"> AND($A248 = "begin group",$V248 = "section")</formula>
    </cfRule>
    <cfRule type="expression" dxfId="2280" priority="3403">
      <formula>AND($A248 = "end group", $V248 = "section")</formula>
    </cfRule>
    <cfRule type="expression" dxfId="2279" priority="3404">
      <formula xml:space="preserve"> AND($A248="begin group",$V248="gg")</formula>
    </cfRule>
    <cfRule type="expression" dxfId="2278" priority="3405">
      <formula xml:space="preserve"> AND($A248 = "end group",$V248 = "gg")</formula>
    </cfRule>
    <cfRule type="expression" dxfId="2277" priority="3406">
      <formula>AND($A248="begin group",$V248="ggg")</formula>
    </cfRule>
    <cfRule type="expression" dxfId="2276" priority="3407">
      <formula>AND($A248="end group",$V248="ggg")</formula>
    </cfRule>
    <cfRule type="expression" dxfId="2275" priority="3408">
      <formula>AND($A248 = "begin repeat",$V248 = "rr")</formula>
    </cfRule>
    <cfRule type="expression" dxfId="2274" priority="3409">
      <formula>AND($A248 = "end repeat", $V248 = "rr")</formula>
    </cfRule>
  </conditionalFormatting>
  <conditionalFormatting sqref="B259 B261:B262 B264:B265 B267 B270">
    <cfRule type="duplicateValues" dxfId="2273" priority="3351"/>
  </conditionalFormatting>
  <conditionalFormatting sqref="B261:B262 B264:B265 B267 B270 B259">
    <cfRule type="duplicateValues" dxfId="2272" priority="3350"/>
  </conditionalFormatting>
  <conditionalFormatting sqref="E259:E270">
    <cfRule type="expression" dxfId="2271" priority="3349">
      <formula>$A259 = "calculate"</formula>
    </cfRule>
  </conditionalFormatting>
  <conditionalFormatting sqref="B274">
    <cfRule type="duplicateValues" dxfId="2270" priority="3336"/>
  </conditionalFormatting>
  <conditionalFormatting sqref="B274">
    <cfRule type="duplicateValues" dxfId="2269" priority="3335"/>
  </conditionalFormatting>
  <conditionalFormatting sqref="B275 B284:B286">
    <cfRule type="duplicateValues" dxfId="2268" priority="3333"/>
  </conditionalFormatting>
  <conditionalFormatting sqref="B275 B284:B286">
    <cfRule type="duplicateValues" dxfId="2267" priority="3332"/>
  </conditionalFormatting>
  <conditionalFormatting sqref="B274 B276:B282 B284:B285">
    <cfRule type="duplicateValues" dxfId="2266" priority="7459"/>
  </conditionalFormatting>
  <conditionalFormatting sqref="B276:B282 B284:B285 B274">
    <cfRule type="duplicateValues" dxfId="2265" priority="7462"/>
  </conditionalFormatting>
  <conditionalFormatting sqref="E284:E286 F274 E276:E282">
    <cfRule type="expression" dxfId="2264" priority="3331">
      <formula>$A274 = "calculate"</formula>
    </cfRule>
  </conditionalFormatting>
  <conditionalFormatting sqref="E283:F283">
    <cfRule type="expression" dxfId="2263" priority="3330">
      <formula>$A283 = "calculate"</formula>
    </cfRule>
  </conditionalFormatting>
  <conditionalFormatting sqref="E274">
    <cfRule type="expression" dxfId="2262" priority="3329">
      <formula>$A275 = "calculate"</formula>
    </cfRule>
  </conditionalFormatting>
  <conditionalFormatting sqref="E283:F283">
    <cfRule type="expression" dxfId="2261" priority="3320">
      <formula>AND(#REF!="disabled",#REF!="yes")</formula>
    </cfRule>
    <cfRule type="expression" dxfId="2260" priority="3321">
      <formula xml:space="preserve"> AND($A283 = "begin group",$V283 = "section")</formula>
    </cfRule>
    <cfRule type="expression" dxfId="2259" priority="3322">
      <formula>AND($A283 = "end group", $V283 = "section")</formula>
    </cfRule>
    <cfRule type="expression" dxfId="2258" priority="3323">
      <formula xml:space="preserve"> AND($A283="begin group",$V283="gg")</formula>
    </cfRule>
    <cfRule type="expression" dxfId="2257" priority="3324">
      <formula xml:space="preserve"> AND($A283 = "end group",$V283 = "gg")</formula>
    </cfRule>
    <cfRule type="expression" dxfId="2256" priority="3325">
      <formula>AND($A283="begin group",$V283="ggg")</formula>
    </cfRule>
    <cfRule type="expression" dxfId="2255" priority="3326">
      <formula>AND($A283="end group",$V283="ggg")</formula>
    </cfRule>
    <cfRule type="expression" dxfId="2254" priority="3327">
      <formula>AND($A283 = "begin repeat",$V283 = "rr")</formula>
    </cfRule>
    <cfRule type="expression" dxfId="2253" priority="3328">
      <formula>AND($A283 = "end repeat", $V283 = "rr")</formula>
    </cfRule>
  </conditionalFormatting>
  <conditionalFormatting sqref="E274">
    <cfRule type="expression" dxfId="2252" priority="3311">
      <formula>AND(#REF!="disabled",#REF!="yes")</formula>
    </cfRule>
    <cfRule type="expression" dxfId="2251" priority="3312">
      <formula xml:space="preserve"> AND($A275 = "begin group",$V275 = "section")</formula>
    </cfRule>
    <cfRule type="expression" dxfId="2250" priority="3313">
      <formula>AND($A275 = "end group", $V275 = "section")</formula>
    </cfRule>
    <cfRule type="expression" dxfId="2249" priority="3314">
      <formula xml:space="preserve"> AND($A275="begin group",$V275="gg")</formula>
    </cfRule>
    <cfRule type="expression" dxfId="2248" priority="3315">
      <formula xml:space="preserve"> AND($A275 = "end group",$V275 = "gg")</formula>
    </cfRule>
    <cfRule type="expression" dxfId="2247" priority="3316">
      <formula>AND($A275="begin group",$V275="ggg")</formula>
    </cfRule>
    <cfRule type="expression" dxfId="2246" priority="3317">
      <formula>AND($A275="end group",$V275="ggg")</formula>
    </cfRule>
    <cfRule type="expression" dxfId="2245" priority="3318">
      <formula>AND($A275 = "begin repeat",$V275 = "rr")</formula>
    </cfRule>
    <cfRule type="expression" dxfId="2244" priority="3319">
      <formula>AND($A275 = "end repeat", $V275 = "rr")</formula>
    </cfRule>
  </conditionalFormatting>
  <conditionalFormatting sqref="J283">
    <cfRule type="expression" dxfId="2243" priority="3301">
      <formula>AND(#REF!="disabled",#REF!="yes")</formula>
    </cfRule>
    <cfRule type="expression" dxfId="2242" priority="3302">
      <formula xml:space="preserve"> AND($A283 = "begin group",$V283 = "section")</formula>
    </cfRule>
    <cfRule type="expression" dxfId="2241" priority="3303">
      <formula>AND($A283 = "end group", $V283 = "section")</formula>
    </cfRule>
    <cfRule type="expression" dxfId="2240" priority="3304">
      <formula xml:space="preserve"> AND($A283="begin group",$V283="gg")</formula>
    </cfRule>
    <cfRule type="expression" dxfId="2239" priority="3305">
      <formula xml:space="preserve"> AND($A283 = "end group",$V283 = "gg")</formula>
    </cfRule>
    <cfRule type="expression" dxfId="2238" priority="3306">
      <formula>AND($A283="begin group",$V283="ggg")</formula>
    </cfRule>
    <cfRule type="expression" dxfId="2237" priority="3307">
      <formula>AND($A283="end group",$V283="ggg")</formula>
    </cfRule>
    <cfRule type="expression" dxfId="2236" priority="3308">
      <formula>AND($A283 = "begin repeat",$V283 = "rr")</formula>
    </cfRule>
    <cfRule type="expression" dxfId="2235" priority="3309">
      <formula>AND($A283 = "end repeat", $V283 = "rr")</formula>
    </cfRule>
  </conditionalFormatting>
  <conditionalFormatting sqref="A316">
    <cfRule type="expression" dxfId="2234" priority="3299">
      <formula>AND($A316 = "begin repeat",$X316 = "rr")</formula>
    </cfRule>
    <cfRule type="expression" dxfId="2233" priority="3300">
      <formula>AND($A316 = "end repeat", $X316 = "rr")</formula>
    </cfRule>
  </conditionalFormatting>
  <conditionalFormatting sqref="E316">
    <cfRule type="expression" dxfId="2232" priority="3298">
      <formula>$A316 = "calculate"</formula>
    </cfRule>
  </conditionalFormatting>
  <conditionalFormatting sqref="E316">
    <cfRule type="expression" dxfId="2231" priority="3296">
      <formula>AND($A316 = "begin repeat",$X316 = "rr")</formula>
    </cfRule>
    <cfRule type="expression" dxfId="2230" priority="3297">
      <formula>AND($A316 = "end repeat", $X316 = "rr")</formula>
    </cfRule>
  </conditionalFormatting>
  <conditionalFormatting sqref="B309:B311">
    <cfRule type="duplicateValues" dxfId="2229" priority="3291"/>
  </conditionalFormatting>
  <conditionalFormatting sqref="B309:B311">
    <cfRule type="duplicateValues" dxfId="2228" priority="3290"/>
  </conditionalFormatting>
  <conditionalFormatting sqref="E316">
    <cfRule type="expression" dxfId="2227" priority="3284">
      <formula>$A317 = "calculate"</formula>
    </cfRule>
  </conditionalFormatting>
  <conditionalFormatting sqref="E316">
    <cfRule type="expression" dxfId="2226" priority="3254">
      <formula>AND(#REF!="disabled",#REF!="yes")</formula>
    </cfRule>
    <cfRule type="expression" dxfId="2225" priority="3255">
      <formula xml:space="preserve"> AND($A317 = "begin group",$V316 = "section")</formula>
    </cfRule>
    <cfRule type="expression" dxfId="2224" priority="3256">
      <formula>AND($A317 = "end group", $V316 = "section")</formula>
    </cfRule>
    <cfRule type="expression" dxfId="2223" priority="3257">
      <formula xml:space="preserve"> AND($A317="begin group",$V316="gg")</formula>
    </cfRule>
    <cfRule type="expression" dxfId="2222" priority="3258">
      <formula xml:space="preserve"> AND($A317 = "end group",$V316 = "gg")</formula>
    </cfRule>
    <cfRule type="expression" dxfId="2221" priority="3259">
      <formula>AND($A317="begin group",$V316="ggg")</formula>
    </cfRule>
    <cfRule type="expression" dxfId="2220" priority="3260">
      <formula>AND($A317="end group",$V316="ggg")</formula>
    </cfRule>
    <cfRule type="expression" dxfId="2219" priority="3261">
      <formula>AND($A317 = "begin repeat",$V316 = "rr")</formula>
    </cfRule>
    <cfRule type="expression" dxfId="2218" priority="3262">
      <formula>AND($A317 = "end repeat", $V316 = "rr")</formula>
    </cfRule>
  </conditionalFormatting>
  <conditionalFormatting sqref="B309:B311">
    <cfRule type="duplicateValues" dxfId="2217" priority="3234"/>
  </conditionalFormatting>
  <conditionalFormatting sqref="A309:B311">
    <cfRule type="expression" dxfId="2216" priority="3225">
      <formula>AND(#REF!="disabled",#REF!="yes")</formula>
    </cfRule>
    <cfRule type="expression" dxfId="2215" priority="3226">
      <formula xml:space="preserve"> AND($A309 = "begin group",$V309 = "section")</formula>
    </cfRule>
    <cfRule type="expression" dxfId="2214" priority="3227">
      <formula>AND($A309 = "end group", $V309 = "section")</formula>
    </cfRule>
    <cfRule type="expression" dxfId="2213" priority="3228">
      <formula xml:space="preserve"> AND($A309="begin group",$V309="gg")</formula>
    </cfRule>
    <cfRule type="expression" dxfId="2212" priority="3229">
      <formula xml:space="preserve"> AND($A309 = "end group",$V309 = "gg")</formula>
    </cfRule>
    <cfRule type="expression" dxfId="2211" priority="3230">
      <formula>AND($A309="begin group",$V309="ggg")</formula>
    </cfRule>
    <cfRule type="expression" dxfId="2210" priority="3231">
      <formula>AND($A309="end group",$V309="ggg")</formula>
    </cfRule>
    <cfRule type="expression" dxfId="2209" priority="3232">
      <formula>AND($A309 = "begin repeat",$V309 = "rr")</formula>
    </cfRule>
    <cfRule type="expression" dxfId="2208" priority="3233">
      <formula>AND($A309 = "end repeat", $V309 = "rr")</formula>
    </cfRule>
  </conditionalFormatting>
  <conditionalFormatting sqref="E309:F311">
    <cfRule type="expression" dxfId="2207" priority="3224">
      <formula>$A309 = "calculate"</formula>
    </cfRule>
  </conditionalFormatting>
  <conditionalFormatting sqref="E309:F311">
    <cfRule type="expression" dxfId="2206" priority="3215">
      <formula>AND(#REF!="disabled",#REF!="yes")</formula>
    </cfRule>
    <cfRule type="expression" dxfId="2205" priority="3216">
      <formula xml:space="preserve"> AND($A309 = "begin group",$V309 = "section")</formula>
    </cfRule>
    <cfRule type="expression" dxfId="2204" priority="3217">
      <formula>AND($A309 = "end group", $V309 = "section")</formula>
    </cfRule>
    <cfRule type="expression" dxfId="2203" priority="3218">
      <formula xml:space="preserve"> AND($A309="begin group",$V309="gg")</formula>
    </cfRule>
    <cfRule type="expression" dxfId="2202" priority="3219">
      <formula xml:space="preserve"> AND($A309 = "end group",$V309 = "gg")</formula>
    </cfRule>
    <cfRule type="expression" dxfId="2201" priority="3220">
      <formula>AND($A309="begin group",$V309="ggg")</formula>
    </cfRule>
    <cfRule type="expression" dxfId="2200" priority="3221">
      <formula>AND($A309="end group",$V309="ggg")</formula>
    </cfRule>
    <cfRule type="expression" dxfId="2199" priority="3222">
      <formula>AND($A309 = "begin repeat",$V309 = "rr")</formula>
    </cfRule>
    <cfRule type="expression" dxfId="2198" priority="3223">
      <formula>AND($A309 = "end repeat", $V309 = "rr")</formula>
    </cfRule>
  </conditionalFormatting>
  <conditionalFormatting sqref="J309:J311">
    <cfRule type="expression" dxfId="2197" priority="3205">
      <formula>AND(#REF!="disabled",#REF!="yes")</formula>
    </cfRule>
    <cfRule type="expression" dxfId="2196" priority="3206">
      <formula xml:space="preserve"> AND($A309 = "begin group",$V309 = "section")</formula>
    </cfRule>
    <cfRule type="expression" dxfId="2195" priority="3207">
      <formula>AND($A309 = "end group", $V309 = "section")</formula>
    </cfRule>
    <cfRule type="expression" dxfId="2194" priority="3208">
      <formula xml:space="preserve"> AND($A309="begin group",$V309="gg")</formula>
    </cfRule>
    <cfRule type="expression" dxfId="2193" priority="3209">
      <formula xml:space="preserve"> AND($A309 = "end group",$V309 = "gg")</formula>
    </cfRule>
    <cfRule type="expression" dxfId="2192" priority="3210">
      <formula>AND($A309="begin group",$V309="ggg")</formula>
    </cfRule>
    <cfRule type="expression" dxfId="2191" priority="3211">
      <formula>AND($A309="end group",$V309="ggg")</formula>
    </cfRule>
    <cfRule type="expression" dxfId="2190" priority="3212">
      <formula>AND($A309 = "begin repeat",$V309 = "rr")</formula>
    </cfRule>
    <cfRule type="expression" dxfId="2189" priority="3213">
      <formula>AND($A309 = "end repeat", $V309 = "rr")</formula>
    </cfRule>
  </conditionalFormatting>
  <conditionalFormatting sqref="E318 E316 E320">
    <cfRule type="expression" dxfId="2188" priority="3192">
      <formula>$A316 = "calculate"</formula>
    </cfRule>
  </conditionalFormatting>
  <conditionalFormatting sqref="E317:F317">
    <cfRule type="expression" dxfId="2187" priority="3191">
      <formula>$A317 = "calculate"</formula>
    </cfRule>
  </conditionalFormatting>
  <conditionalFormatting sqref="E319:F319">
    <cfRule type="expression" dxfId="2186" priority="3189">
      <formula>$A319 = "calculate"</formula>
    </cfRule>
  </conditionalFormatting>
  <conditionalFormatting sqref="E318">
    <cfRule type="expression" dxfId="2185" priority="3179">
      <formula>AND(#REF!="disabled",#REF!="yes")</formula>
    </cfRule>
    <cfRule type="expression" dxfId="2184" priority="3180">
      <formula xml:space="preserve"> AND($A318 = "begin group",$V318 = "section")</formula>
    </cfRule>
    <cfRule type="expression" dxfId="2183" priority="3181">
      <formula>AND($A318 = "end group", $V318 = "section")</formula>
    </cfRule>
    <cfRule type="expression" dxfId="2182" priority="3182">
      <formula xml:space="preserve"> AND($A318="begin group",$V318="gg")</formula>
    </cfRule>
    <cfRule type="expression" dxfId="2181" priority="3183">
      <formula xml:space="preserve"> AND($A318 = "end group",$V318 = "gg")</formula>
    </cfRule>
    <cfRule type="expression" dxfId="2180" priority="3184">
      <formula>AND($A318="begin group",$V318="ggg")</formula>
    </cfRule>
    <cfRule type="expression" dxfId="2179" priority="3185">
      <formula>AND($A318="end group",$V318="ggg")</formula>
    </cfRule>
    <cfRule type="expression" dxfId="2178" priority="3186">
      <formula>AND($A318 = "begin repeat",$V318 = "rr")</formula>
    </cfRule>
    <cfRule type="expression" dxfId="2177" priority="3187">
      <formula>AND($A318 = "end repeat", $V318 = "rr")</formula>
    </cfRule>
  </conditionalFormatting>
  <conditionalFormatting sqref="E319:F319">
    <cfRule type="expression" dxfId="2176" priority="3170">
      <formula>AND(#REF!="disabled",#REF!="yes")</formula>
    </cfRule>
    <cfRule type="expression" dxfId="2175" priority="3171">
      <formula xml:space="preserve"> AND($A319 = "begin group",$V319 = "section")</formula>
    </cfRule>
    <cfRule type="expression" dxfId="2174" priority="3172">
      <formula>AND($A319 = "end group", $V319 = "section")</formula>
    </cfRule>
    <cfRule type="expression" dxfId="2173" priority="3173">
      <formula xml:space="preserve"> AND($A319="begin group",$V319="gg")</formula>
    </cfRule>
    <cfRule type="expression" dxfId="2172" priority="3174">
      <formula xml:space="preserve"> AND($A319 = "end group",$V319 = "gg")</formula>
    </cfRule>
    <cfRule type="expression" dxfId="2171" priority="3175">
      <formula>AND($A319="begin group",$V319="ggg")</formula>
    </cfRule>
    <cfRule type="expression" dxfId="2170" priority="3176">
      <formula>AND($A319="end group",$V319="ggg")</formula>
    </cfRule>
    <cfRule type="expression" dxfId="2169" priority="3177">
      <formula>AND($A319 = "begin repeat",$V319 = "rr")</formula>
    </cfRule>
    <cfRule type="expression" dxfId="2168" priority="3178">
      <formula>AND($A319 = "end repeat", $V319 = "rr")</formula>
    </cfRule>
  </conditionalFormatting>
  <conditionalFormatting sqref="D301:D302">
    <cfRule type="expression" dxfId="2167" priority="3135">
      <formula>AND(#REF!="disabled",#REF!="yes")</formula>
    </cfRule>
    <cfRule type="expression" dxfId="2166" priority="3136">
      <formula xml:space="preserve"> AND($A301 = "begin group",$V301 = "section")</formula>
    </cfRule>
    <cfRule type="expression" dxfId="2165" priority="3137">
      <formula>AND($A301 = "end group", $V301 = "section")</formula>
    </cfRule>
    <cfRule type="expression" dxfId="2164" priority="3138">
      <formula xml:space="preserve"> AND($A301="begin group",$V301="gg")</formula>
    </cfRule>
    <cfRule type="expression" dxfId="2163" priority="3139">
      <formula xml:space="preserve"> AND($A301 = "end group",$V301 = "gg")</formula>
    </cfRule>
    <cfRule type="expression" dxfId="2162" priority="3140">
      <formula>AND($A301="begin group",$V301="ggg")</formula>
    </cfRule>
    <cfRule type="expression" dxfId="2161" priority="3141">
      <formula>AND($A301="end group",$V301="ggg")</formula>
    </cfRule>
    <cfRule type="expression" dxfId="2160" priority="3142">
      <formula>AND($A301 = "begin repeat",$V301 = "rr")</formula>
    </cfRule>
    <cfRule type="expression" dxfId="2159" priority="3143">
      <formula>AND($A301 = "end repeat", $V301 = "rr")</formula>
    </cfRule>
  </conditionalFormatting>
  <conditionalFormatting sqref="E301:E302">
    <cfRule type="expression" dxfId="2158" priority="3125">
      <formula>AND(#REF!="disabled",#REF!="yes")</formula>
    </cfRule>
    <cfRule type="expression" dxfId="2157" priority="3126">
      <formula xml:space="preserve"> AND($A301 = "begin group",$V301 = "section")</formula>
    </cfRule>
    <cfRule type="expression" dxfId="2156" priority="3127">
      <formula>AND($A301 = "end group", $V301 = "section")</formula>
    </cfRule>
    <cfRule type="expression" dxfId="2155" priority="3128">
      <formula xml:space="preserve"> AND($A301="begin group",$V301="gg")</formula>
    </cfRule>
    <cfRule type="expression" dxfId="2154" priority="3129">
      <formula xml:space="preserve"> AND($A301 = "end group",$V301 = "gg")</formula>
    </cfRule>
    <cfRule type="expression" dxfId="2153" priority="3130">
      <formula>AND($A301="begin group",$V301="ggg")</formula>
    </cfRule>
    <cfRule type="expression" dxfId="2152" priority="3131">
      <formula>AND($A301="end group",$V301="ggg")</formula>
    </cfRule>
    <cfRule type="expression" dxfId="2151" priority="3132">
      <formula>AND($A301 = "begin repeat",$V301 = "rr")</formula>
    </cfRule>
    <cfRule type="expression" dxfId="2150" priority="3133">
      <formula>AND($A301 = "end repeat", $V301 = "rr")</formula>
    </cfRule>
  </conditionalFormatting>
  <conditionalFormatting sqref="A295">
    <cfRule type="expression" dxfId="2149" priority="3123">
      <formula>AND($A295 = "begin repeat",$X295 = "rr")</formula>
    </cfRule>
    <cfRule type="expression" dxfId="2148" priority="3124">
      <formula>AND($A295 = "end repeat", $X295 = "rr")</formula>
    </cfRule>
  </conditionalFormatting>
  <conditionalFormatting sqref="E295">
    <cfRule type="expression" dxfId="2147" priority="3122">
      <formula>$A295 = "calculate"</formula>
    </cfRule>
  </conditionalFormatting>
  <conditionalFormatting sqref="E295">
    <cfRule type="expression" dxfId="2146" priority="3120">
      <formula>AND($A295 = "begin repeat",$X295 = "rr")</formula>
    </cfRule>
    <cfRule type="expression" dxfId="2145" priority="3121">
      <formula>AND($A295 = "end repeat", $X295 = "rr")</formula>
    </cfRule>
  </conditionalFormatting>
  <conditionalFormatting sqref="B292">
    <cfRule type="duplicateValues" dxfId="2144" priority="3119"/>
  </conditionalFormatting>
  <conditionalFormatting sqref="B292">
    <cfRule type="duplicateValues" dxfId="2143" priority="3118"/>
  </conditionalFormatting>
  <conditionalFormatting sqref="B296:B300">
    <cfRule type="duplicateValues" dxfId="2142" priority="3117"/>
  </conditionalFormatting>
  <conditionalFormatting sqref="B296:B300">
    <cfRule type="duplicateValues" dxfId="2141" priority="3116"/>
  </conditionalFormatting>
  <conditionalFormatting sqref="E295">
    <cfRule type="expression" dxfId="2140" priority="3115">
      <formula>$A296 = "calculate"</formula>
    </cfRule>
  </conditionalFormatting>
  <conditionalFormatting sqref="E296:E300">
    <cfRule type="expression" dxfId="2139" priority="3106">
      <formula>AND(#REF!="disabled",#REF!="yes")</formula>
    </cfRule>
    <cfRule type="expression" dxfId="2138" priority="3107">
      <formula xml:space="preserve"> AND(#REF! = "begin group",$V296 = "section")</formula>
    </cfRule>
    <cfRule type="expression" dxfId="2137" priority="3108">
      <formula>AND(#REF! = "end group", $V296 = "section")</formula>
    </cfRule>
    <cfRule type="expression" dxfId="2136" priority="3109">
      <formula xml:space="preserve"> AND(#REF!="begin group",$V296="gg")</formula>
    </cfRule>
    <cfRule type="expression" dxfId="2135" priority="3110">
      <formula xml:space="preserve"> AND(#REF! = "end group",$V296 = "gg")</formula>
    </cfRule>
    <cfRule type="expression" dxfId="2134" priority="3111">
      <formula>AND(#REF!="begin group",$V296="ggg")</formula>
    </cfRule>
    <cfRule type="expression" dxfId="2133" priority="3112">
      <formula>AND(#REF!="end group",$V296="ggg")</formula>
    </cfRule>
    <cfRule type="expression" dxfId="2132" priority="3113">
      <formula>AND(#REF! = "begin repeat",$V296 = "rr")</formula>
    </cfRule>
    <cfRule type="expression" dxfId="2131" priority="3114">
      <formula>AND(#REF! = "end repeat", $V296 = "rr")</formula>
    </cfRule>
  </conditionalFormatting>
  <conditionalFormatting sqref="C295:D300">
    <cfRule type="duplicateValues" dxfId="2130" priority="3105"/>
  </conditionalFormatting>
  <conditionalFormatting sqref="C295:D300">
    <cfRule type="duplicateValues" dxfId="2129" priority="3104"/>
  </conditionalFormatting>
  <conditionalFormatting sqref="E295">
    <cfRule type="expression" dxfId="2128" priority="3095">
      <formula>AND(#REF!="disabled",#REF!="yes")</formula>
    </cfRule>
    <cfRule type="expression" dxfId="2127" priority="3096">
      <formula xml:space="preserve"> AND($A296 = "begin group",$V295 = "section")</formula>
    </cfRule>
    <cfRule type="expression" dxfId="2126" priority="3097">
      <formula>AND($A296 = "end group", $V295 = "section")</formula>
    </cfRule>
    <cfRule type="expression" dxfId="2125" priority="3098">
      <formula xml:space="preserve"> AND($A296="begin group",$V295="gg")</formula>
    </cfRule>
    <cfRule type="expression" dxfId="2124" priority="3099">
      <formula xml:space="preserve"> AND($A296 = "end group",$V295 = "gg")</formula>
    </cfRule>
    <cfRule type="expression" dxfId="2123" priority="3100">
      <formula>AND($A296="begin group",$V295="ggg")</formula>
    </cfRule>
    <cfRule type="expression" dxfId="2122" priority="3101">
      <formula>AND($A296="end group",$V295="ggg")</formula>
    </cfRule>
    <cfRule type="expression" dxfId="2121" priority="3102">
      <formula>AND($A296 = "begin repeat",$V295 = "rr")</formula>
    </cfRule>
    <cfRule type="expression" dxfId="2120" priority="3103">
      <formula>AND($A296 = "end repeat", $V295 = "rr")</formula>
    </cfRule>
  </conditionalFormatting>
  <conditionalFormatting sqref="Q296:Q302">
    <cfRule type="expression" dxfId="2119" priority="3093">
      <formula>AND($A296 = "begin repeat",$X296 = "rr")</formula>
    </cfRule>
    <cfRule type="expression" dxfId="2118" priority="3094">
      <formula>AND($A296 = "end repeat", $X296 = "rr")</formula>
    </cfRule>
  </conditionalFormatting>
  <conditionalFormatting sqref="B292">
    <cfRule type="duplicateValues" dxfId="2117" priority="3092"/>
  </conditionalFormatting>
  <conditionalFormatting sqref="A292:B292">
    <cfRule type="expression" dxfId="2116" priority="3083">
      <formula>AND(#REF!="disabled",#REF!="yes")</formula>
    </cfRule>
    <cfRule type="expression" dxfId="2115" priority="3084">
      <formula xml:space="preserve"> AND($A292 = "begin group",$V292 = "section")</formula>
    </cfRule>
    <cfRule type="expression" dxfId="2114" priority="3085">
      <formula>AND($A292 = "end group", $V292 = "section")</formula>
    </cfRule>
    <cfRule type="expression" dxfId="2113" priority="3086">
      <formula xml:space="preserve"> AND($A292="begin group",$V292="gg")</formula>
    </cfRule>
    <cfRule type="expression" dxfId="2112" priority="3087">
      <formula xml:space="preserve"> AND($A292 = "end group",$V292 = "gg")</formula>
    </cfRule>
    <cfRule type="expression" dxfId="2111" priority="3088">
      <formula>AND($A292="begin group",$V292="ggg")</formula>
    </cfRule>
    <cfRule type="expression" dxfId="2110" priority="3089">
      <formula>AND($A292="end group",$V292="ggg")</formula>
    </cfRule>
    <cfRule type="expression" dxfId="2109" priority="3090">
      <formula>AND($A292 = "begin repeat",$V292 = "rr")</formula>
    </cfRule>
    <cfRule type="expression" dxfId="2108" priority="3091">
      <formula>AND($A292 = "end repeat", $V292 = "rr")</formula>
    </cfRule>
  </conditionalFormatting>
  <conditionalFormatting sqref="E292:F292">
    <cfRule type="expression" dxfId="2107" priority="3082">
      <formula>$A292 = "calculate"</formula>
    </cfRule>
  </conditionalFormatting>
  <conditionalFormatting sqref="E292:F292">
    <cfRule type="expression" dxfId="2106" priority="3073">
      <formula>AND(#REF!="disabled",#REF!="yes")</formula>
    </cfRule>
    <cfRule type="expression" dxfId="2105" priority="3074">
      <formula xml:space="preserve"> AND($A292 = "begin group",$V292 = "section")</formula>
    </cfRule>
    <cfRule type="expression" dxfId="2104" priority="3075">
      <formula>AND($A292 = "end group", $V292 = "section")</formula>
    </cfRule>
    <cfRule type="expression" dxfId="2103" priority="3076">
      <formula xml:space="preserve"> AND($A292="begin group",$V292="gg")</formula>
    </cfRule>
    <cfRule type="expression" dxfId="2102" priority="3077">
      <formula xml:space="preserve"> AND($A292 = "end group",$V292 = "gg")</formula>
    </cfRule>
    <cfRule type="expression" dxfId="2101" priority="3078">
      <formula>AND($A292="begin group",$V292="ggg")</formula>
    </cfRule>
    <cfRule type="expression" dxfId="2100" priority="3079">
      <formula>AND($A292="end group",$V292="ggg")</formula>
    </cfRule>
    <cfRule type="expression" dxfId="2099" priority="3080">
      <formula>AND($A292 = "begin repeat",$V292 = "rr")</formula>
    </cfRule>
    <cfRule type="expression" dxfId="2098" priority="3081">
      <formula>AND($A292 = "end repeat", $V292 = "rr")</formula>
    </cfRule>
  </conditionalFormatting>
  <conditionalFormatting sqref="J292">
    <cfRule type="expression" dxfId="2097" priority="3064">
      <formula>AND(#REF!="disabled",#REF!="yes")</formula>
    </cfRule>
    <cfRule type="expression" dxfId="2096" priority="3065">
      <formula xml:space="preserve"> AND($A292 = "begin group",$V292 = "section")</formula>
    </cfRule>
    <cfRule type="expression" dxfId="2095" priority="3066">
      <formula>AND($A292 = "end group", $V292 = "section")</formula>
    </cfRule>
    <cfRule type="expression" dxfId="2094" priority="3067">
      <formula xml:space="preserve"> AND($A292="begin group",$V292="gg")</formula>
    </cfRule>
    <cfRule type="expression" dxfId="2093" priority="3068">
      <formula xml:space="preserve"> AND($A292 = "end group",$V292 = "gg")</formula>
    </cfRule>
    <cfRule type="expression" dxfId="2092" priority="3069">
      <formula>AND($A292="begin group",$V292="ggg")</formula>
    </cfRule>
    <cfRule type="expression" dxfId="2091" priority="3070">
      <formula>AND($A292="end group",$V292="ggg")</formula>
    </cfRule>
    <cfRule type="expression" dxfId="2090" priority="3071">
      <formula>AND($A292 = "begin repeat",$V292 = "rr")</formula>
    </cfRule>
    <cfRule type="expression" dxfId="2089" priority="3072">
      <formula>AND($A292 = "end repeat", $V292 = "rr")</formula>
    </cfRule>
  </conditionalFormatting>
  <conditionalFormatting sqref="B302">
    <cfRule type="duplicateValues" dxfId="2088" priority="3063"/>
  </conditionalFormatting>
  <conditionalFormatting sqref="B302">
    <cfRule type="duplicateValues" dxfId="2087" priority="3062"/>
  </conditionalFormatting>
  <conditionalFormatting sqref="B295:B301">
    <cfRule type="duplicateValues" dxfId="2086" priority="3061"/>
  </conditionalFormatting>
  <conditionalFormatting sqref="B295:B301">
    <cfRule type="duplicateValues" dxfId="2085" priority="3060"/>
  </conditionalFormatting>
  <conditionalFormatting sqref="E297 E295 E301 E299">
    <cfRule type="expression" dxfId="2084" priority="3059">
      <formula>$A295 = "calculate"</formula>
    </cfRule>
  </conditionalFormatting>
  <conditionalFormatting sqref="E296:F296">
    <cfRule type="expression" dxfId="2083" priority="3058">
      <formula>$A296 = "calculate"</formula>
    </cfRule>
  </conditionalFormatting>
  <conditionalFormatting sqref="E300:F300">
    <cfRule type="expression" dxfId="2082" priority="3057">
      <formula>$A300 = "calculate"</formula>
    </cfRule>
  </conditionalFormatting>
  <conditionalFormatting sqref="E298:F298">
    <cfRule type="expression" dxfId="2081" priority="3056">
      <formula>$A298 = "calculate"</formula>
    </cfRule>
  </conditionalFormatting>
  <conditionalFormatting sqref="E302:F302">
    <cfRule type="expression" dxfId="2080" priority="3055">
      <formula>$A302 = "calculate"</formula>
    </cfRule>
  </conditionalFormatting>
  <conditionalFormatting sqref="E297">
    <cfRule type="expression" dxfId="2079" priority="3046">
      <formula>AND(#REF!="disabled",#REF!="yes")</formula>
    </cfRule>
    <cfRule type="expression" dxfId="2078" priority="3047">
      <formula xml:space="preserve"> AND($A297 = "begin group",$V297 = "section")</formula>
    </cfRule>
    <cfRule type="expression" dxfId="2077" priority="3048">
      <formula>AND($A297 = "end group", $V297 = "section")</formula>
    </cfRule>
    <cfRule type="expression" dxfId="2076" priority="3049">
      <formula xml:space="preserve"> AND($A297="begin group",$V297="gg")</formula>
    </cfRule>
    <cfRule type="expression" dxfId="2075" priority="3050">
      <formula xml:space="preserve"> AND($A297 = "end group",$V297 = "gg")</formula>
    </cfRule>
    <cfRule type="expression" dxfId="2074" priority="3051">
      <formula>AND($A297="begin group",$V297="ggg")</formula>
    </cfRule>
    <cfRule type="expression" dxfId="2073" priority="3052">
      <formula>AND($A297="end group",$V297="ggg")</formula>
    </cfRule>
    <cfRule type="expression" dxfId="2072" priority="3053">
      <formula>AND($A297 = "begin repeat",$V297 = "rr")</formula>
    </cfRule>
    <cfRule type="expression" dxfId="2071" priority="3054">
      <formula>AND($A297 = "end repeat", $V297 = "rr")</formula>
    </cfRule>
  </conditionalFormatting>
  <conditionalFormatting sqref="E298:F298">
    <cfRule type="expression" dxfId="2070" priority="3037">
      <formula>AND(#REF!="disabled",#REF!="yes")</formula>
    </cfRule>
    <cfRule type="expression" dxfId="2069" priority="3038">
      <formula xml:space="preserve"> AND($A298 = "begin group",$V298 = "section")</formula>
    </cfRule>
    <cfRule type="expression" dxfId="2068" priority="3039">
      <formula>AND($A298 = "end group", $V298 = "section")</formula>
    </cfRule>
    <cfRule type="expression" dxfId="2067" priority="3040">
      <formula xml:space="preserve"> AND($A298="begin group",$V298="gg")</formula>
    </cfRule>
    <cfRule type="expression" dxfId="2066" priority="3041">
      <formula xml:space="preserve"> AND($A298 = "end group",$V298 = "gg")</formula>
    </cfRule>
    <cfRule type="expression" dxfId="2065" priority="3042">
      <formula>AND($A298="begin group",$V298="ggg")</formula>
    </cfRule>
    <cfRule type="expression" dxfId="2064" priority="3043">
      <formula>AND($A298="end group",$V298="ggg")</formula>
    </cfRule>
    <cfRule type="expression" dxfId="2063" priority="3044">
      <formula>AND($A298 = "begin repeat",$V298 = "rr")</formula>
    </cfRule>
    <cfRule type="expression" dxfId="2062" priority="3045">
      <formula>AND($A298 = "end repeat", $V298 = "rr")</formula>
    </cfRule>
  </conditionalFormatting>
  <conditionalFormatting sqref="J296">
    <cfRule type="expression" dxfId="2061" priority="3024">
      <formula>AND(#REF!="disabled",#REF!="yes")</formula>
    </cfRule>
    <cfRule type="expression" dxfId="2060" priority="3025">
      <formula xml:space="preserve"> AND($A296 = "begin group",$V296 = "section")</formula>
    </cfRule>
    <cfRule type="expression" dxfId="2059" priority="3026">
      <formula>AND($A296 = "end group", $V296 = "section")</formula>
    </cfRule>
    <cfRule type="expression" dxfId="2058" priority="3027">
      <formula xml:space="preserve"> AND($A296="begin group",$V296="gg")</formula>
    </cfRule>
    <cfRule type="expression" dxfId="2057" priority="3028">
      <formula xml:space="preserve"> AND($A296 = "end group",$V296 = "gg")</formula>
    </cfRule>
    <cfRule type="expression" dxfId="2056" priority="3029">
      <formula>AND($A296="begin group",$V296="ggg")</formula>
    </cfRule>
    <cfRule type="expression" dxfId="2055" priority="3030">
      <formula>AND($A296="end group",$V296="ggg")</formula>
    </cfRule>
    <cfRule type="expression" dxfId="2054" priority="3031">
      <formula>AND($A296 = "begin repeat",$V296 = "rr")</formula>
    </cfRule>
    <cfRule type="expression" dxfId="2053" priority="3032">
      <formula>AND($A296 = "end repeat", $V296 = "rr")</formula>
    </cfRule>
  </conditionalFormatting>
  <conditionalFormatting sqref="J298">
    <cfRule type="expression" dxfId="2052" priority="3015">
      <formula>AND(#REF!="disabled",#REF!="yes")</formula>
    </cfRule>
    <cfRule type="expression" dxfId="2051" priority="3016">
      <formula xml:space="preserve"> AND($A298 = "begin group",$V298 = "section")</formula>
    </cfRule>
    <cfRule type="expression" dxfId="2050" priority="3017">
      <formula>AND($A298 = "end group", $V298 = "section")</formula>
    </cfRule>
    <cfRule type="expression" dxfId="2049" priority="3018">
      <formula xml:space="preserve"> AND($A298="begin group",$V298="gg")</formula>
    </cfRule>
    <cfRule type="expression" dxfId="2048" priority="3019">
      <formula xml:space="preserve"> AND($A298 = "end group",$V298 = "gg")</formula>
    </cfRule>
    <cfRule type="expression" dxfId="2047" priority="3020">
      <formula>AND($A298="begin group",$V298="ggg")</formula>
    </cfRule>
    <cfRule type="expression" dxfId="2046" priority="3021">
      <formula>AND($A298="end group",$V298="ggg")</formula>
    </cfRule>
    <cfRule type="expression" dxfId="2045" priority="3022">
      <formula>AND($A298 = "begin repeat",$V298 = "rr")</formula>
    </cfRule>
    <cfRule type="expression" dxfId="2044" priority="3023">
      <formula>AND($A298 = "end repeat", $V298 = "rr")</formula>
    </cfRule>
  </conditionalFormatting>
  <conditionalFormatting sqref="B309">
    <cfRule type="duplicateValues" dxfId="2043" priority="2881"/>
  </conditionalFormatting>
  <conditionalFormatting sqref="B310:B311">
    <cfRule type="duplicateValues" dxfId="2042" priority="2880"/>
  </conditionalFormatting>
  <conditionalFormatting sqref="B310:B311">
    <cfRule type="duplicateValues" dxfId="2041" priority="2879"/>
  </conditionalFormatting>
  <conditionalFormatting sqref="A309:B309">
    <cfRule type="expression" dxfId="2040" priority="2870">
      <formula>AND(#REF!="disabled",#REF!="yes")</formula>
    </cfRule>
    <cfRule type="expression" dxfId="2039" priority="2871">
      <formula xml:space="preserve"> AND($A309 = "begin group",$V309 = "section")</formula>
    </cfRule>
    <cfRule type="expression" dxfId="2038" priority="2872">
      <formula>AND($A309 = "end group", $V309 = "section")</formula>
    </cfRule>
    <cfRule type="expression" dxfId="2037" priority="2873">
      <formula xml:space="preserve"> AND($A309="begin group",$V309="gg")</formula>
    </cfRule>
    <cfRule type="expression" dxfId="2036" priority="2874">
      <formula xml:space="preserve"> AND($A309 = "end group",$V309 = "gg")</formula>
    </cfRule>
    <cfRule type="expression" dxfId="2035" priority="2875">
      <formula>AND($A309="begin group",$V309="ggg")</formula>
    </cfRule>
    <cfRule type="expression" dxfId="2034" priority="2876">
      <formula>AND($A309="end group",$V309="ggg")</formula>
    </cfRule>
    <cfRule type="expression" dxfId="2033" priority="2877">
      <formula>AND($A309 = "begin repeat",$V309 = "rr")</formula>
    </cfRule>
    <cfRule type="expression" dxfId="2032" priority="2878">
      <formula>AND($A309 = "end repeat", $V309 = "rr")</formula>
    </cfRule>
  </conditionalFormatting>
  <conditionalFormatting sqref="E310:E311">
    <cfRule type="expression" dxfId="2031" priority="2869">
      <formula>$A310 = "calculate"</formula>
    </cfRule>
  </conditionalFormatting>
  <conditionalFormatting sqref="E309:F309">
    <cfRule type="expression" dxfId="2030" priority="2868">
      <formula>$A309 = "calculate"</formula>
    </cfRule>
  </conditionalFormatting>
  <conditionalFormatting sqref="E310:E311">
    <cfRule type="expression" dxfId="2029" priority="2859">
      <formula>AND(#REF!="disabled",#REF!="yes")</formula>
    </cfRule>
    <cfRule type="expression" dxfId="2028" priority="2860">
      <formula xml:space="preserve"> AND($A310 = "begin group",$V310 = "section")</formula>
    </cfRule>
    <cfRule type="expression" dxfId="2027" priority="2861">
      <formula>AND($A310 = "end group", $V310 = "section")</formula>
    </cfRule>
    <cfRule type="expression" dxfId="2026" priority="2862">
      <formula xml:space="preserve"> AND($A310="begin group",$V310="gg")</formula>
    </cfRule>
    <cfRule type="expression" dxfId="2025" priority="2863">
      <formula xml:space="preserve"> AND($A310 = "end group",$V310 = "gg")</formula>
    </cfRule>
    <cfRule type="expression" dxfId="2024" priority="2864">
      <formula>AND($A310="begin group",$V310="ggg")</formula>
    </cfRule>
    <cfRule type="expression" dxfId="2023" priority="2865">
      <formula>AND($A310="end group",$V310="ggg")</formula>
    </cfRule>
    <cfRule type="expression" dxfId="2022" priority="2866">
      <formula>AND($A310 = "begin repeat",$V310 = "rr")</formula>
    </cfRule>
    <cfRule type="expression" dxfId="2021" priority="2867">
      <formula>AND($A310 = "end repeat", $V310 = "rr")</formula>
    </cfRule>
  </conditionalFormatting>
  <conditionalFormatting sqref="E309:F309">
    <cfRule type="expression" dxfId="2020" priority="2850">
      <formula>AND(#REF!="disabled",#REF!="yes")</formula>
    </cfRule>
    <cfRule type="expression" dxfId="2019" priority="2851">
      <formula xml:space="preserve"> AND($A309 = "begin group",$V309 = "section")</formula>
    </cfRule>
    <cfRule type="expression" dxfId="2018" priority="2852">
      <formula>AND($A309 = "end group", $V309 = "section")</formula>
    </cfRule>
    <cfRule type="expression" dxfId="2017" priority="2853">
      <formula xml:space="preserve"> AND($A309="begin group",$V309="gg")</formula>
    </cfRule>
    <cfRule type="expression" dxfId="2016" priority="2854">
      <formula xml:space="preserve"> AND($A309 = "end group",$V309 = "gg")</formula>
    </cfRule>
    <cfRule type="expression" dxfId="2015" priority="2855">
      <formula>AND($A309="begin group",$V309="ggg")</formula>
    </cfRule>
    <cfRule type="expression" dxfId="2014" priority="2856">
      <formula>AND($A309="end group",$V309="ggg")</formula>
    </cfRule>
    <cfRule type="expression" dxfId="2013" priority="2857">
      <formula>AND($A309 = "begin repeat",$V309 = "rr")</formula>
    </cfRule>
    <cfRule type="expression" dxfId="2012" priority="2858">
      <formula>AND($A309 = "end repeat", $V309 = "rr")</formula>
    </cfRule>
  </conditionalFormatting>
  <conditionalFormatting sqref="J309:J311">
    <cfRule type="expression" dxfId="2011" priority="2840">
      <formula>AND(#REF!="disabled",#REF!="yes")</formula>
    </cfRule>
    <cfRule type="expression" dxfId="2010" priority="2841">
      <formula xml:space="preserve"> AND($A309 = "begin group",$V309 = "section")</formula>
    </cfRule>
    <cfRule type="expression" dxfId="2009" priority="2842">
      <formula>AND($A309 = "end group", $V309 = "section")</formula>
    </cfRule>
    <cfRule type="expression" dxfId="2008" priority="2843">
      <formula xml:space="preserve"> AND($A309="begin group",$V309="gg")</formula>
    </cfRule>
    <cfRule type="expression" dxfId="2007" priority="2844">
      <formula xml:space="preserve"> AND($A309 = "end group",$V309 = "gg")</formula>
    </cfRule>
    <cfRule type="expression" dxfId="2006" priority="2845">
      <formula>AND($A309="begin group",$V309="ggg")</formula>
    </cfRule>
    <cfRule type="expression" dxfId="2005" priority="2846">
      <formula>AND($A309="end group",$V309="ggg")</formula>
    </cfRule>
    <cfRule type="expression" dxfId="2004" priority="2847">
      <formula>AND($A309 = "begin repeat",$V309 = "rr")</formula>
    </cfRule>
    <cfRule type="expression" dxfId="2003" priority="2848">
      <formula>AND($A309 = "end repeat", $V309 = "rr")</formula>
    </cfRule>
  </conditionalFormatting>
  <conditionalFormatting sqref="B314:B321">
    <cfRule type="duplicateValues" dxfId="2002" priority="2829"/>
  </conditionalFormatting>
  <conditionalFormatting sqref="B314:B321">
    <cfRule type="duplicateValues" dxfId="2001" priority="2828"/>
  </conditionalFormatting>
  <conditionalFormatting sqref="E314:E321">
    <cfRule type="expression" dxfId="2000" priority="2827">
      <formula>$A314 = "calculate"</formula>
    </cfRule>
  </conditionalFormatting>
  <conditionalFormatting sqref="E314:E321">
    <cfRule type="expression" dxfId="1999" priority="2818">
      <formula>AND(#REF!="disabled",#REF!="yes")</formula>
    </cfRule>
    <cfRule type="expression" dxfId="1998" priority="2819">
      <formula xml:space="preserve"> AND($A314 = "begin group",$V314 = "section")</formula>
    </cfRule>
    <cfRule type="expression" dxfId="1997" priority="2820">
      <formula>AND($A314 = "end group", $V314 = "section")</formula>
    </cfRule>
    <cfRule type="expression" dxfId="1996" priority="2821">
      <formula xml:space="preserve"> AND($A314="begin group",$V314="gg")</formula>
    </cfRule>
    <cfRule type="expression" dxfId="1995" priority="2822">
      <formula xml:space="preserve"> AND($A314 = "end group",$V314 = "gg")</formula>
    </cfRule>
    <cfRule type="expression" dxfId="1994" priority="2823">
      <formula>AND($A314="begin group",$V314="ggg")</formula>
    </cfRule>
    <cfRule type="expression" dxfId="1993" priority="2824">
      <formula>AND($A314="end group",$V314="ggg")</formula>
    </cfRule>
    <cfRule type="expression" dxfId="1992" priority="2825">
      <formula>AND($A314 = "begin repeat",$V314 = "rr")</formula>
    </cfRule>
    <cfRule type="expression" dxfId="1991" priority="2826">
      <formula>AND($A314 = "end repeat", $V314 = "rr")</formula>
    </cfRule>
  </conditionalFormatting>
  <conditionalFormatting sqref="B317:B321">
    <cfRule type="duplicateValues" dxfId="1990" priority="9102"/>
  </conditionalFormatting>
  <conditionalFormatting sqref="B317:B321">
    <cfRule type="duplicateValues" dxfId="1989" priority="9103"/>
  </conditionalFormatting>
  <conditionalFormatting sqref="C316:D321">
    <cfRule type="duplicateValues" dxfId="1988" priority="9113"/>
  </conditionalFormatting>
  <conditionalFormatting sqref="C316:D321">
    <cfRule type="duplicateValues" dxfId="1987" priority="9114"/>
  </conditionalFormatting>
  <conditionalFormatting sqref="B316:B321">
    <cfRule type="duplicateValues" dxfId="1986" priority="9151"/>
  </conditionalFormatting>
  <conditionalFormatting sqref="B316:B321">
    <cfRule type="duplicateValues" dxfId="1985" priority="9152"/>
  </conditionalFormatting>
  <conditionalFormatting sqref="E327:E332">
    <cfRule type="expression" dxfId="1984" priority="2804">
      <formula>AND(#REF!="disabled",#REF!="yes")</formula>
    </cfRule>
    <cfRule type="expression" dxfId="1983" priority="2805">
      <formula xml:space="preserve"> AND(#REF! = "begin group",$V327 = "section")</formula>
    </cfRule>
    <cfRule type="expression" dxfId="1982" priority="2806">
      <formula>AND(#REF! = "end group", $V327 = "section")</formula>
    </cfRule>
    <cfRule type="expression" dxfId="1981" priority="2807">
      <formula xml:space="preserve"> AND(#REF!="begin group",$V327="gg")</formula>
    </cfRule>
    <cfRule type="expression" dxfId="1980" priority="2808">
      <formula xml:space="preserve"> AND(#REF! = "end group",$V327 = "gg")</formula>
    </cfRule>
    <cfRule type="expression" dxfId="1979" priority="2809">
      <formula>AND(#REF!="begin group",$V327="ggg")</formula>
    </cfRule>
    <cfRule type="expression" dxfId="1978" priority="2810">
      <formula>AND(#REF!="end group",$V327="ggg")</formula>
    </cfRule>
    <cfRule type="expression" dxfId="1977" priority="2811">
      <formula>AND(#REF! = "begin repeat",$V327 = "rr")</formula>
    </cfRule>
    <cfRule type="expression" dxfId="1976" priority="2812">
      <formula>AND(#REF! = "end repeat", $V327 = "rr")</formula>
    </cfRule>
  </conditionalFormatting>
  <conditionalFormatting sqref="E331:F332">
    <cfRule type="expression" dxfId="1975" priority="2795">
      <formula>AND(#REF!="disabled",#REF!="yes")</formula>
    </cfRule>
    <cfRule type="expression" dxfId="1974" priority="2796">
      <formula xml:space="preserve"> AND($A331 = "begin group",$V331 = "section")</formula>
    </cfRule>
    <cfRule type="expression" dxfId="1973" priority="2797">
      <formula>AND($A331 = "end group", $V331 = "section")</formula>
    </cfRule>
    <cfRule type="expression" dxfId="1972" priority="2798">
      <formula xml:space="preserve"> AND($A331="begin group",$V331="gg")</formula>
    </cfRule>
    <cfRule type="expression" dxfId="1971" priority="2799">
      <formula xml:space="preserve"> AND($A331 = "end group",$V331 = "gg")</formula>
    </cfRule>
    <cfRule type="expression" dxfId="1970" priority="2800">
      <formula>AND($A331="begin group",$V331="ggg")</formula>
    </cfRule>
    <cfRule type="expression" dxfId="1969" priority="2801">
      <formula>AND($A331="end group",$V331="ggg")</formula>
    </cfRule>
    <cfRule type="expression" dxfId="1968" priority="2802">
      <formula>AND($A331 = "begin repeat",$V331 = "rr")</formula>
    </cfRule>
    <cfRule type="expression" dxfId="1967" priority="2803">
      <formula>AND($A331 = "end repeat", $V331 = "rr")</formula>
    </cfRule>
  </conditionalFormatting>
  <conditionalFormatting sqref="A326">
    <cfRule type="expression" dxfId="1966" priority="2793">
      <formula>AND($A326 = "begin repeat",$X326 = "rr")</formula>
    </cfRule>
    <cfRule type="expression" dxfId="1965" priority="2794">
      <formula>AND($A326 = "end repeat", $X326 = "rr")</formula>
    </cfRule>
  </conditionalFormatting>
  <conditionalFormatting sqref="E326">
    <cfRule type="expression" dxfId="1964" priority="2792">
      <formula>$A326 = "calculate"</formula>
    </cfRule>
  </conditionalFormatting>
  <conditionalFormatting sqref="E326">
    <cfRule type="expression" dxfId="1963" priority="2790">
      <formula>AND($A326 = "begin repeat",$X326 = "rr")</formula>
    </cfRule>
    <cfRule type="expression" dxfId="1962" priority="2791">
      <formula>AND($A326 = "end repeat", $X326 = "rr")</formula>
    </cfRule>
  </conditionalFormatting>
  <conditionalFormatting sqref="E326">
    <cfRule type="expression" dxfId="1961" priority="2789">
      <formula>$A327 = "calculate"</formula>
    </cfRule>
  </conditionalFormatting>
  <conditionalFormatting sqref="E326">
    <cfRule type="expression" dxfId="1960" priority="2780">
      <formula>AND(#REF!="disabled",#REF!="yes")</formula>
    </cfRule>
    <cfRule type="expression" dxfId="1959" priority="2781">
      <formula xml:space="preserve"> AND($A327 = "begin group",$V326 = "section")</formula>
    </cfRule>
    <cfRule type="expression" dxfId="1958" priority="2782">
      <formula>AND($A327 = "end group", $V326 = "section")</formula>
    </cfRule>
    <cfRule type="expression" dxfId="1957" priority="2783">
      <formula xml:space="preserve"> AND($A327="begin group",$V326="gg")</formula>
    </cfRule>
    <cfRule type="expression" dxfId="1956" priority="2784">
      <formula xml:space="preserve"> AND($A327 = "end group",$V326 = "gg")</formula>
    </cfRule>
    <cfRule type="expression" dxfId="1955" priority="2785">
      <formula>AND($A327="begin group",$V326="ggg")</formula>
    </cfRule>
    <cfRule type="expression" dxfId="1954" priority="2786">
      <formula>AND($A327="end group",$V326="ggg")</formula>
    </cfRule>
    <cfRule type="expression" dxfId="1953" priority="2787">
      <formula>AND($A327 = "begin repeat",$V326 = "rr")</formula>
    </cfRule>
    <cfRule type="expression" dxfId="1952" priority="2788">
      <formula>AND($A327 = "end repeat", $V326 = "rr")</formula>
    </cfRule>
  </conditionalFormatting>
  <conditionalFormatting sqref="E328 E326 E330">
    <cfRule type="expression" dxfId="1951" priority="2779">
      <formula>$A326 = "calculate"</formula>
    </cfRule>
  </conditionalFormatting>
  <conditionalFormatting sqref="E327:F327">
    <cfRule type="expression" dxfId="1950" priority="2778">
      <formula>$A327 = "calculate"</formula>
    </cfRule>
  </conditionalFormatting>
  <conditionalFormatting sqref="E329:F329">
    <cfRule type="expression" dxfId="1949" priority="2777">
      <formula>$A329 = "calculate"</formula>
    </cfRule>
  </conditionalFormatting>
  <conditionalFormatting sqref="E328">
    <cfRule type="expression" dxfId="1948" priority="2768">
      <formula>AND(#REF!="disabled",#REF!="yes")</formula>
    </cfRule>
    <cfRule type="expression" dxfId="1947" priority="2769">
      <formula xml:space="preserve"> AND($A328 = "begin group",$V328 = "section")</formula>
    </cfRule>
    <cfRule type="expression" dxfId="1946" priority="2770">
      <formula>AND($A328 = "end group", $V328 = "section")</formula>
    </cfRule>
    <cfRule type="expression" dxfId="1945" priority="2771">
      <formula xml:space="preserve"> AND($A328="begin group",$V328="gg")</formula>
    </cfRule>
    <cfRule type="expression" dxfId="1944" priority="2772">
      <formula xml:space="preserve"> AND($A328 = "end group",$V328 = "gg")</formula>
    </cfRule>
    <cfRule type="expression" dxfId="1943" priority="2773">
      <formula>AND($A328="begin group",$V328="ggg")</formula>
    </cfRule>
    <cfRule type="expression" dxfId="1942" priority="2774">
      <formula>AND($A328="end group",$V328="ggg")</formula>
    </cfRule>
    <cfRule type="expression" dxfId="1941" priority="2775">
      <formula>AND($A328 = "begin repeat",$V328 = "rr")</formula>
    </cfRule>
    <cfRule type="expression" dxfId="1940" priority="2776">
      <formula>AND($A328 = "end repeat", $V328 = "rr")</formula>
    </cfRule>
  </conditionalFormatting>
  <conditionalFormatting sqref="E329:F329">
    <cfRule type="expression" dxfId="1939" priority="2759">
      <formula>AND(#REF!="disabled",#REF!="yes")</formula>
    </cfRule>
    <cfRule type="expression" dxfId="1938" priority="2760">
      <formula xml:space="preserve"> AND($A329 = "begin group",$V329 = "section")</formula>
    </cfRule>
    <cfRule type="expression" dxfId="1937" priority="2761">
      <formula>AND($A329 = "end group", $V329 = "section")</formula>
    </cfRule>
    <cfRule type="expression" dxfId="1936" priority="2762">
      <formula xml:space="preserve"> AND($A329="begin group",$V329="gg")</formula>
    </cfRule>
    <cfRule type="expression" dxfId="1935" priority="2763">
      <formula xml:space="preserve"> AND($A329 = "end group",$V329 = "gg")</formula>
    </cfRule>
    <cfRule type="expression" dxfId="1934" priority="2764">
      <formula>AND($A329="begin group",$V329="ggg")</formula>
    </cfRule>
    <cfRule type="expression" dxfId="1933" priority="2765">
      <formula>AND($A329="end group",$V329="ggg")</formula>
    </cfRule>
    <cfRule type="expression" dxfId="1932" priority="2766">
      <formula>AND($A329 = "begin repeat",$V329 = "rr")</formula>
    </cfRule>
    <cfRule type="expression" dxfId="1931" priority="2767">
      <formula>AND($A329 = "end repeat", $V329 = "rr")</formula>
    </cfRule>
  </conditionalFormatting>
  <conditionalFormatting sqref="B324:B332">
    <cfRule type="duplicateValues" dxfId="1930" priority="2758"/>
  </conditionalFormatting>
  <conditionalFormatting sqref="B324:B332">
    <cfRule type="duplicateValues" dxfId="1929" priority="2757"/>
  </conditionalFormatting>
  <conditionalFormatting sqref="E324:E332">
    <cfRule type="expression" dxfId="1928" priority="2756">
      <formula>$A324 = "calculate"</formula>
    </cfRule>
  </conditionalFormatting>
  <conditionalFormatting sqref="E324:E332">
    <cfRule type="expression" dxfId="1927" priority="2747">
      <formula>AND(#REF!="disabled",#REF!="yes")</formula>
    </cfRule>
    <cfRule type="expression" dxfId="1926" priority="2748">
      <formula xml:space="preserve"> AND($A324 = "begin group",$V324 = "section")</formula>
    </cfRule>
    <cfRule type="expression" dxfId="1925" priority="2749">
      <formula>AND($A324 = "end group", $V324 = "section")</formula>
    </cfRule>
    <cfRule type="expression" dxfId="1924" priority="2750">
      <formula xml:space="preserve"> AND($A324="begin group",$V324="gg")</formula>
    </cfRule>
    <cfRule type="expression" dxfId="1923" priority="2751">
      <formula xml:space="preserve"> AND($A324 = "end group",$V324 = "gg")</formula>
    </cfRule>
    <cfRule type="expression" dxfId="1922" priority="2752">
      <formula>AND($A324="begin group",$V324="ggg")</formula>
    </cfRule>
    <cfRule type="expression" dxfId="1921" priority="2753">
      <formula>AND($A324="end group",$V324="ggg")</formula>
    </cfRule>
    <cfRule type="expression" dxfId="1920" priority="2754">
      <formula>AND($A324 = "begin repeat",$V324 = "rr")</formula>
    </cfRule>
    <cfRule type="expression" dxfId="1919" priority="2755">
      <formula>AND($A324 = "end repeat", $V324 = "rr")</formula>
    </cfRule>
  </conditionalFormatting>
  <conditionalFormatting sqref="B327:B332">
    <cfRule type="duplicateValues" dxfId="1918" priority="2746"/>
  </conditionalFormatting>
  <conditionalFormatting sqref="B327:B332">
    <cfRule type="duplicateValues" dxfId="1917" priority="2745"/>
  </conditionalFormatting>
  <conditionalFormatting sqref="C326:D332">
    <cfRule type="duplicateValues" dxfId="1916" priority="2744"/>
  </conditionalFormatting>
  <conditionalFormatting sqref="C326:D332">
    <cfRule type="duplicateValues" dxfId="1915" priority="2743"/>
  </conditionalFormatting>
  <conditionalFormatting sqref="B326:B332">
    <cfRule type="duplicateValues" dxfId="1914" priority="2742"/>
  </conditionalFormatting>
  <conditionalFormatting sqref="B326:B332">
    <cfRule type="duplicateValues" dxfId="1913" priority="2741"/>
  </conditionalFormatting>
  <conditionalFormatting sqref="B324">
    <cfRule type="duplicateValues" dxfId="1912" priority="2732"/>
  </conditionalFormatting>
  <conditionalFormatting sqref="B324">
    <cfRule type="duplicateValues" dxfId="1911" priority="2731"/>
  </conditionalFormatting>
  <conditionalFormatting sqref="B325:B332">
    <cfRule type="duplicateValues" dxfId="1910" priority="2730"/>
  </conditionalFormatting>
  <conditionalFormatting sqref="B325:B332">
    <cfRule type="duplicateValues" dxfId="1909" priority="2729"/>
  </conditionalFormatting>
  <conditionalFormatting sqref="E324:E332">
    <cfRule type="expression" dxfId="1908" priority="2728">
      <formula>$A324 = "calculate"</formula>
    </cfRule>
  </conditionalFormatting>
  <conditionalFormatting sqref="E324:E332">
    <cfRule type="expression" dxfId="1907" priority="2719">
      <formula>AND(#REF!="disabled",#REF!="yes")</formula>
    </cfRule>
    <cfRule type="expression" dxfId="1906" priority="2720">
      <formula xml:space="preserve"> AND($A324 = "begin group",$V324 = "section")</formula>
    </cfRule>
    <cfRule type="expression" dxfId="1905" priority="2721">
      <formula>AND($A324 = "end group", $V324 = "section")</formula>
    </cfRule>
    <cfRule type="expression" dxfId="1904" priority="2722">
      <formula xml:space="preserve"> AND($A324="begin group",$V324="gg")</formula>
    </cfRule>
    <cfRule type="expression" dxfId="1903" priority="2723">
      <formula xml:space="preserve"> AND($A324 = "end group",$V324 = "gg")</formula>
    </cfRule>
    <cfRule type="expression" dxfId="1902" priority="2724">
      <formula>AND($A324="begin group",$V324="ggg")</formula>
    </cfRule>
    <cfRule type="expression" dxfId="1901" priority="2725">
      <formula>AND($A324="end group",$V324="ggg")</formula>
    </cfRule>
    <cfRule type="expression" dxfId="1900" priority="2726">
      <formula>AND($A324 = "begin repeat",$V324 = "rr")</formula>
    </cfRule>
    <cfRule type="expression" dxfId="1899" priority="2727">
      <formula>AND($A324 = "end repeat", $V324 = "rr")</formula>
    </cfRule>
  </conditionalFormatting>
  <conditionalFormatting sqref="E338:E343">
    <cfRule type="expression" dxfId="1898" priority="2705">
      <formula>AND(#REF!="disabled",#REF!="yes")</formula>
    </cfRule>
    <cfRule type="expression" dxfId="1897" priority="2706">
      <formula xml:space="preserve"> AND(#REF! = "begin group",$V338 = "section")</formula>
    </cfRule>
    <cfRule type="expression" dxfId="1896" priority="2707">
      <formula>AND(#REF! = "end group", $V338 = "section")</formula>
    </cfRule>
    <cfRule type="expression" dxfId="1895" priority="2708">
      <formula xml:space="preserve"> AND(#REF!="begin group",$V338="gg")</formula>
    </cfRule>
    <cfRule type="expression" dxfId="1894" priority="2709">
      <formula xml:space="preserve"> AND(#REF! = "end group",$V338 = "gg")</formula>
    </cfRule>
    <cfRule type="expression" dxfId="1893" priority="2710">
      <formula>AND(#REF!="begin group",$V338="ggg")</formula>
    </cfRule>
    <cfRule type="expression" dxfId="1892" priority="2711">
      <formula>AND(#REF!="end group",$V338="ggg")</formula>
    </cfRule>
    <cfRule type="expression" dxfId="1891" priority="2712">
      <formula>AND(#REF! = "begin repeat",$V338 = "rr")</formula>
    </cfRule>
    <cfRule type="expression" dxfId="1890" priority="2713">
      <formula>AND(#REF! = "end repeat", $V338 = "rr")</formula>
    </cfRule>
  </conditionalFormatting>
  <conditionalFormatting sqref="E342:F343">
    <cfRule type="expression" dxfId="1889" priority="2696">
      <formula>AND(#REF!="disabled",#REF!="yes")</formula>
    </cfRule>
    <cfRule type="expression" dxfId="1888" priority="2697">
      <formula xml:space="preserve"> AND($A342 = "begin group",$V342 = "section")</formula>
    </cfRule>
    <cfRule type="expression" dxfId="1887" priority="2698">
      <formula>AND($A342 = "end group", $V342 = "section")</formula>
    </cfRule>
    <cfRule type="expression" dxfId="1886" priority="2699">
      <formula xml:space="preserve"> AND($A342="begin group",$V342="gg")</formula>
    </cfRule>
    <cfRule type="expression" dxfId="1885" priority="2700">
      <formula xml:space="preserve"> AND($A342 = "end group",$V342 = "gg")</formula>
    </cfRule>
    <cfRule type="expression" dxfId="1884" priority="2701">
      <formula>AND($A342="begin group",$V342="ggg")</formula>
    </cfRule>
    <cfRule type="expression" dxfId="1883" priority="2702">
      <formula>AND($A342="end group",$V342="ggg")</formula>
    </cfRule>
    <cfRule type="expression" dxfId="1882" priority="2703">
      <formula>AND($A342 = "begin repeat",$V342 = "rr")</formula>
    </cfRule>
    <cfRule type="expression" dxfId="1881" priority="2704">
      <formula>AND($A342 = "end repeat", $V342 = "rr")</formula>
    </cfRule>
  </conditionalFormatting>
  <conditionalFormatting sqref="A337">
    <cfRule type="expression" dxfId="1880" priority="2694">
      <formula>AND($A337 = "begin repeat",$X337 = "rr")</formula>
    </cfRule>
    <cfRule type="expression" dxfId="1879" priority="2695">
      <formula>AND($A337 = "end repeat", $X337 = "rr")</formula>
    </cfRule>
  </conditionalFormatting>
  <conditionalFormatting sqref="E337">
    <cfRule type="expression" dxfId="1878" priority="2693">
      <formula>$A337 = "calculate"</formula>
    </cfRule>
  </conditionalFormatting>
  <conditionalFormatting sqref="E337">
    <cfRule type="expression" dxfId="1877" priority="2691">
      <formula>AND($A337 = "begin repeat",$X337 = "rr")</formula>
    </cfRule>
    <cfRule type="expression" dxfId="1876" priority="2692">
      <formula>AND($A337 = "end repeat", $X337 = "rr")</formula>
    </cfRule>
  </conditionalFormatting>
  <conditionalFormatting sqref="E337">
    <cfRule type="expression" dxfId="1875" priority="2690">
      <formula>$A338 = "calculate"</formula>
    </cfRule>
  </conditionalFormatting>
  <conditionalFormatting sqref="E337">
    <cfRule type="expression" dxfId="1874" priority="2681">
      <formula>AND(#REF!="disabled",#REF!="yes")</formula>
    </cfRule>
    <cfRule type="expression" dxfId="1873" priority="2682">
      <formula xml:space="preserve"> AND($A338 = "begin group",$V337 = "section")</formula>
    </cfRule>
    <cfRule type="expression" dxfId="1872" priority="2683">
      <formula>AND($A338 = "end group", $V337 = "section")</formula>
    </cfRule>
    <cfRule type="expression" dxfId="1871" priority="2684">
      <formula xml:space="preserve"> AND($A338="begin group",$V337="gg")</formula>
    </cfRule>
    <cfRule type="expression" dxfId="1870" priority="2685">
      <formula xml:space="preserve"> AND($A338 = "end group",$V337 = "gg")</formula>
    </cfRule>
    <cfRule type="expression" dxfId="1869" priority="2686">
      <formula>AND($A338="begin group",$V337="ggg")</formula>
    </cfRule>
    <cfRule type="expression" dxfId="1868" priority="2687">
      <formula>AND($A338="end group",$V337="ggg")</formula>
    </cfRule>
    <cfRule type="expression" dxfId="1867" priority="2688">
      <formula>AND($A338 = "begin repeat",$V337 = "rr")</formula>
    </cfRule>
    <cfRule type="expression" dxfId="1866" priority="2689">
      <formula>AND($A338 = "end repeat", $V337 = "rr")</formula>
    </cfRule>
  </conditionalFormatting>
  <conditionalFormatting sqref="E339 E337 E341">
    <cfRule type="expression" dxfId="1865" priority="2680">
      <formula>$A337 = "calculate"</formula>
    </cfRule>
  </conditionalFormatting>
  <conditionalFormatting sqref="E338:F338 E339">
    <cfRule type="expression" dxfId="1864" priority="2679">
      <formula>$A338 = "calculate"</formula>
    </cfRule>
  </conditionalFormatting>
  <conditionalFormatting sqref="E340:F340">
    <cfRule type="expression" dxfId="1863" priority="2678">
      <formula>$A340 = "calculate"</formula>
    </cfRule>
  </conditionalFormatting>
  <conditionalFormatting sqref="E338:F338">
    <cfRule type="expression" dxfId="1862" priority="2669">
      <formula>AND(#REF!="disabled",#REF!="yes")</formula>
    </cfRule>
    <cfRule type="expression" dxfId="1861" priority="2670">
      <formula xml:space="preserve"> AND($A338 = "begin group",$V338 = "section")</formula>
    </cfRule>
    <cfRule type="expression" dxfId="1860" priority="2671">
      <formula>AND($A338 = "end group", $V338 = "section")</formula>
    </cfRule>
    <cfRule type="expression" dxfId="1859" priority="2672">
      <formula xml:space="preserve"> AND($A338="begin group",$V338="gg")</formula>
    </cfRule>
    <cfRule type="expression" dxfId="1858" priority="2673">
      <formula xml:space="preserve"> AND($A338 = "end group",$V338 = "gg")</formula>
    </cfRule>
    <cfRule type="expression" dxfId="1857" priority="2674">
      <formula>AND($A338="begin group",$V338="ggg")</formula>
    </cfRule>
    <cfRule type="expression" dxfId="1856" priority="2675">
      <formula>AND($A338="end group",$V338="ggg")</formula>
    </cfRule>
    <cfRule type="expression" dxfId="1855" priority="2676">
      <formula>AND($A338 = "begin repeat",$V338 = "rr")</formula>
    </cfRule>
    <cfRule type="expression" dxfId="1854" priority="2677">
      <formula>AND($A338 = "end repeat", $V338 = "rr")</formula>
    </cfRule>
  </conditionalFormatting>
  <conditionalFormatting sqref="E340:F340">
    <cfRule type="expression" dxfId="1853" priority="2660">
      <formula>AND(#REF!="disabled",#REF!="yes")</formula>
    </cfRule>
    <cfRule type="expression" dxfId="1852" priority="2661">
      <formula xml:space="preserve"> AND($A340 = "begin group",$V340 = "section")</formula>
    </cfRule>
    <cfRule type="expression" dxfId="1851" priority="2662">
      <formula>AND($A340 = "end group", $V340 = "section")</formula>
    </cfRule>
    <cfRule type="expression" dxfId="1850" priority="2663">
      <formula xml:space="preserve"> AND($A340="begin group",$V340="gg")</formula>
    </cfRule>
    <cfRule type="expression" dxfId="1849" priority="2664">
      <formula xml:space="preserve"> AND($A340 = "end group",$V340 = "gg")</formula>
    </cfRule>
    <cfRule type="expression" dxfId="1848" priority="2665">
      <formula>AND($A340="begin group",$V340="ggg")</formula>
    </cfRule>
    <cfRule type="expression" dxfId="1847" priority="2666">
      <formula>AND($A340="end group",$V340="ggg")</formula>
    </cfRule>
    <cfRule type="expression" dxfId="1846" priority="2667">
      <formula>AND($A340 = "begin repeat",$V340 = "rr")</formula>
    </cfRule>
    <cfRule type="expression" dxfId="1845" priority="2668">
      <formula>AND($A340 = "end repeat", $V340 = "rr")</formula>
    </cfRule>
  </conditionalFormatting>
  <conditionalFormatting sqref="B335:B343">
    <cfRule type="duplicateValues" dxfId="1844" priority="2659"/>
  </conditionalFormatting>
  <conditionalFormatting sqref="B335:B343">
    <cfRule type="duplicateValues" dxfId="1843" priority="2658"/>
  </conditionalFormatting>
  <conditionalFormatting sqref="E335:E343">
    <cfRule type="expression" dxfId="1842" priority="2657">
      <formula>$A335 = "calculate"</formula>
    </cfRule>
  </conditionalFormatting>
  <conditionalFormatting sqref="E335:E343">
    <cfRule type="expression" dxfId="1841" priority="2648">
      <formula>AND(#REF!="disabled",#REF!="yes")</formula>
    </cfRule>
    <cfRule type="expression" dxfId="1840" priority="2649">
      <formula xml:space="preserve"> AND($A335 = "begin group",$V335 = "section")</formula>
    </cfRule>
    <cfRule type="expression" dxfId="1839" priority="2650">
      <formula>AND($A335 = "end group", $V335 = "section")</formula>
    </cfRule>
    <cfRule type="expression" dxfId="1838" priority="2651">
      <formula xml:space="preserve"> AND($A335="begin group",$V335="gg")</formula>
    </cfRule>
    <cfRule type="expression" dxfId="1837" priority="2652">
      <formula xml:space="preserve"> AND($A335 = "end group",$V335 = "gg")</formula>
    </cfRule>
    <cfRule type="expression" dxfId="1836" priority="2653">
      <formula>AND($A335="begin group",$V335="ggg")</formula>
    </cfRule>
    <cfRule type="expression" dxfId="1835" priority="2654">
      <formula>AND($A335="end group",$V335="ggg")</formula>
    </cfRule>
    <cfRule type="expression" dxfId="1834" priority="2655">
      <formula>AND($A335 = "begin repeat",$V335 = "rr")</formula>
    </cfRule>
    <cfRule type="expression" dxfId="1833" priority="2656">
      <formula>AND($A335 = "end repeat", $V335 = "rr")</formula>
    </cfRule>
  </conditionalFormatting>
  <conditionalFormatting sqref="B338:B343">
    <cfRule type="duplicateValues" dxfId="1832" priority="2647"/>
  </conditionalFormatting>
  <conditionalFormatting sqref="B338:B343">
    <cfRule type="duplicateValues" dxfId="1831" priority="2646"/>
  </conditionalFormatting>
  <conditionalFormatting sqref="C337:D343">
    <cfRule type="duplicateValues" dxfId="1830" priority="2645"/>
  </conditionalFormatting>
  <conditionalFormatting sqref="C337:D343">
    <cfRule type="duplicateValues" dxfId="1829" priority="2644"/>
  </conditionalFormatting>
  <conditionalFormatting sqref="B337:B343">
    <cfRule type="duplicateValues" dxfId="1828" priority="2643"/>
  </conditionalFormatting>
  <conditionalFormatting sqref="B337:B343">
    <cfRule type="duplicateValues" dxfId="1827" priority="2642"/>
  </conditionalFormatting>
  <conditionalFormatting sqref="B335">
    <cfRule type="duplicateValues" dxfId="1826" priority="2633"/>
  </conditionalFormatting>
  <conditionalFormatting sqref="B335">
    <cfRule type="duplicateValues" dxfId="1825" priority="2632"/>
  </conditionalFormatting>
  <conditionalFormatting sqref="B336:B343">
    <cfRule type="duplicateValues" dxfId="1824" priority="2631"/>
  </conditionalFormatting>
  <conditionalFormatting sqref="B336:B343">
    <cfRule type="duplicateValues" dxfId="1823" priority="2630"/>
  </conditionalFormatting>
  <conditionalFormatting sqref="E335:E343">
    <cfRule type="expression" dxfId="1822" priority="2629">
      <formula>$A335 = "calculate"</formula>
    </cfRule>
  </conditionalFormatting>
  <conditionalFormatting sqref="E335:E343">
    <cfRule type="expression" dxfId="1821" priority="2620">
      <formula>AND(#REF!="disabled",#REF!="yes")</formula>
    </cfRule>
    <cfRule type="expression" dxfId="1820" priority="2621">
      <formula xml:space="preserve"> AND($A335 = "begin group",$V335 = "section")</formula>
    </cfRule>
    <cfRule type="expression" dxfId="1819" priority="2622">
      <formula>AND($A335 = "end group", $V335 = "section")</formula>
    </cfRule>
    <cfRule type="expression" dxfId="1818" priority="2623">
      <formula xml:space="preserve"> AND($A335="begin group",$V335="gg")</formula>
    </cfRule>
    <cfRule type="expression" dxfId="1817" priority="2624">
      <formula xml:space="preserve"> AND($A335 = "end group",$V335 = "gg")</formula>
    </cfRule>
    <cfRule type="expression" dxfId="1816" priority="2625">
      <formula>AND($A335="begin group",$V335="ggg")</formula>
    </cfRule>
    <cfRule type="expression" dxfId="1815" priority="2626">
      <formula>AND($A335="end group",$V335="ggg")</formula>
    </cfRule>
    <cfRule type="expression" dxfId="1814" priority="2627">
      <formula>AND($A335 = "begin repeat",$V335 = "rr")</formula>
    </cfRule>
    <cfRule type="expression" dxfId="1813" priority="2628">
      <formula>AND($A335 = "end repeat", $V335 = "rr")</formula>
    </cfRule>
  </conditionalFormatting>
  <conditionalFormatting sqref="E335:E343">
    <cfRule type="expression" dxfId="1812" priority="2607">
      <formula>$A335 = "calculate"</formula>
    </cfRule>
  </conditionalFormatting>
  <conditionalFormatting sqref="E335:E343">
    <cfRule type="expression" dxfId="1811" priority="2598">
      <formula>AND(#REF!="disabled",#REF!="yes")</formula>
    </cfRule>
    <cfRule type="expression" dxfId="1810" priority="2599">
      <formula xml:space="preserve"> AND($A335 = "begin group",$V335 = "section")</formula>
    </cfRule>
    <cfRule type="expression" dxfId="1809" priority="2600">
      <formula>AND($A335 = "end group", $V335 = "section")</formula>
    </cfRule>
    <cfRule type="expression" dxfId="1808" priority="2601">
      <formula xml:space="preserve"> AND($A335="begin group",$V335="gg")</formula>
    </cfRule>
    <cfRule type="expression" dxfId="1807" priority="2602">
      <formula xml:space="preserve"> AND($A335 = "end group",$V335 = "gg")</formula>
    </cfRule>
    <cfRule type="expression" dxfId="1806" priority="2603">
      <formula>AND($A335="begin group",$V335="ggg")</formula>
    </cfRule>
    <cfRule type="expression" dxfId="1805" priority="2604">
      <formula>AND($A335="end group",$V335="ggg")</formula>
    </cfRule>
    <cfRule type="expression" dxfId="1804" priority="2605">
      <formula>AND($A335 = "begin repeat",$V335 = "rr")</formula>
    </cfRule>
    <cfRule type="expression" dxfId="1803" priority="2606">
      <formula>AND($A335 = "end repeat", $V335 = "rr")</formula>
    </cfRule>
  </conditionalFormatting>
  <conditionalFormatting sqref="A359">
    <cfRule type="expression" dxfId="1802" priority="2573">
      <formula>AND($A359 = "begin repeat",$X359 = "rr")</formula>
    </cfRule>
    <cfRule type="expression" dxfId="1801" priority="2574">
      <formula>AND($A359 = "end repeat", $X359 = "rr")</formula>
    </cfRule>
  </conditionalFormatting>
  <conditionalFormatting sqref="E359">
    <cfRule type="expression" dxfId="1800" priority="2572">
      <formula>$A359 = "calculate"</formula>
    </cfRule>
  </conditionalFormatting>
  <conditionalFormatting sqref="E359">
    <cfRule type="expression" dxfId="1799" priority="2570">
      <formula>AND($A359 = "begin repeat",$X359 = "rr")</formula>
    </cfRule>
    <cfRule type="expression" dxfId="1798" priority="2571">
      <formula>AND($A359 = "end repeat", $X359 = "rr")</formula>
    </cfRule>
  </conditionalFormatting>
  <conditionalFormatting sqref="B349:B351">
    <cfRule type="duplicateValues" dxfId="1797" priority="2569"/>
  </conditionalFormatting>
  <conditionalFormatting sqref="B349:B351">
    <cfRule type="duplicateValues" dxfId="1796" priority="2568"/>
  </conditionalFormatting>
  <conditionalFormatting sqref="E359">
    <cfRule type="expression" dxfId="1795" priority="2567">
      <formula>$A360 = "calculate"</formula>
    </cfRule>
  </conditionalFormatting>
  <conditionalFormatting sqref="E359">
    <cfRule type="expression" dxfId="1794" priority="2558">
      <formula>AND(#REF!="disabled",#REF!="yes")</formula>
    </cfRule>
    <cfRule type="expression" dxfId="1793" priority="2559">
      <formula xml:space="preserve"> AND($A360 = "begin group",$V359 = "section")</formula>
    </cfRule>
    <cfRule type="expression" dxfId="1792" priority="2560">
      <formula>AND($A360 = "end group", $V359 = "section")</formula>
    </cfRule>
    <cfRule type="expression" dxfId="1791" priority="2561">
      <formula xml:space="preserve"> AND($A360="begin group",$V359="gg")</formula>
    </cfRule>
    <cfRule type="expression" dxfId="1790" priority="2562">
      <formula xml:space="preserve"> AND($A360 = "end group",$V359 = "gg")</formula>
    </cfRule>
    <cfRule type="expression" dxfId="1789" priority="2563">
      <formula>AND($A360="begin group",$V359="ggg")</formula>
    </cfRule>
    <cfRule type="expression" dxfId="1788" priority="2564">
      <formula>AND($A360="end group",$V359="ggg")</formula>
    </cfRule>
    <cfRule type="expression" dxfId="1787" priority="2565">
      <formula>AND($A360 = "begin repeat",$V359 = "rr")</formula>
    </cfRule>
    <cfRule type="expression" dxfId="1786" priority="2566">
      <formula>AND($A360 = "end repeat", $V359 = "rr")</formula>
    </cfRule>
  </conditionalFormatting>
  <conditionalFormatting sqref="B349:B351">
    <cfRule type="duplicateValues" dxfId="1785" priority="2557"/>
  </conditionalFormatting>
  <conditionalFormatting sqref="A349:B351">
    <cfRule type="expression" dxfId="1784" priority="2548">
      <formula>AND(#REF!="disabled",#REF!="yes")</formula>
    </cfRule>
    <cfRule type="expression" dxfId="1783" priority="2549">
      <formula xml:space="preserve"> AND($A349 = "begin group",$V349 = "section")</formula>
    </cfRule>
    <cfRule type="expression" dxfId="1782" priority="2550">
      <formula>AND($A349 = "end group", $V349 = "section")</formula>
    </cfRule>
    <cfRule type="expression" dxfId="1781" priority="2551">
      <formula xml:space="preserve"> AND($A349="begin group",$V349="gg")</formula>
    </cfRule>
    <cfRule type="expression" dxfId="1780" priority="2552">
      <formula xml:space="preserve"> AND($A349 = "end group",$V349 = "gg")</formula>
    </cfRule>
    <cfRule type="expression" dxfId="1779" priority="2553">
      <formula>AND($A349="begin group",$V349="ggg")</formula>
    </cfRule>
    <cfRule type="expression" dxfId="1778" priority="2554">
      <formula>AND($A349="end group",$V349="ggg")</formula>
    </cfRule>
    <cfRule type="expression" dxfId="1777" priority="2555">
      <formula>AND($A349 = "begin repeat",$V349 = "rr")</formula>
    </cfRule>
    <cfRule type="expression" dxfId="1776" priority="2556">
      <formula>AND($A349 = "end repeat", $V349 = "rr")</formula>
    </cfRule>
  </conditionalFormatting>
  <conditionalFormatting sqref="E349:F351">
    <cfRule type="expression" dxfId="1775" priority="2547">
      <formula>$A349 = "calculate"</formula>
    </cfRule>
  </conditionalFormatting>
  <conditionalFormatting sqref="E349:F351">
    <cfRule type="expression" dxfId="1774" priority="2538">
      <formula>AND(#REF!="disabled",#REF!="yes")</formula>
    </cfRule>
    <cfRule type="expression" dxfId="1773" priority="2539">
      <formula xml:space="preserve"> AND($A349 = "begin group",$V349 = "section")</formula>
    </cfRule>
    <cfRule type="expression" dxfId="1772" priority="2540">
      <formula>AND($A349 = "end group", $V349 = "section")</formula>
    </cfRule>
    <cfRule type="expression" dxfId="1771" priority="2541">
      <formula xml:space="preserve"> AND($A349="begin group",$V349="gg")</formula>
    </cfRule>
    <cfRule type="expression" dxfId="1770" priority="2542">
      <formula xml:space="preserve"> AND($A349 = "end group",$V349 = "gg")</formula>
    </cfRule>
    <cfRule type="expression" dxfId="1769" priority="2543">
      <formula>AND($A349="begin group",$V349="ggg")</formula>
    </cfRule>
    <cfRule type="expression" dxfId="1768" priority="2544">
      <formula>AND($A349="end group",$V349="ggg")</formula>
    </cfRule>
    <cfRule type="expression" dxfId="1767" priority="2545">
      <formula>AND($A349 = "begin repeat",$V349 = "rr")</formula>
    </cfRule>
    <cfRule type="expression" dxfId="1766" priority="2546">
      <formula>AND($A349 = "end repeat", $V349 = "rr")</formula>
    </cfRule>
  </conditionalFormatting>
  <conditionalFormatting sqref="J349:J351">
    <cfRule type="expression" dxfId="1765" priority="2529">
      <formula>AND(#REF!="disabled",#REF!="yes")</formula>
    </cfRule>
    <cfRule type="expression" dxfId="1764" priority="2530">
      <formula xml:space="preserve"> AND($A349 = "begin group",$V349 = "section")</formula>
    </cfRule>
    <cfRule type="expression" dxfId="1763" priority="2531">
      <formula>AND($A349 = "end group", $V349 = "section")</formula>
    </cfRule>
    <cfRule type="expression" dxfId="1762" priority="2532">
      <formula xml:space="preserve"> AND($A349="begin group",$V349="gg")</formula>
    </cfRule>
    <cfRule type="expression" dxfId="1761" priority="2533">
      <formula xml:space="preserve"> AND($A349 = "end group",$V349 = "gg")</formula>
    </cfRule>
    <cfRule type="expression" dxfId="1760" priority="2534">
      <formula>AND($A349="begin group",$V349="ggg")</formula>
    </cfRule>
    <cfRule type="expression" dxfId="1759" priority="2535">
      <formula>AND($A349="end group",$V349="ggg")</formula>
    </cfRule>
    <cfRule type="expression" dxfId="1758" priority="2536">
      <formula>AND($A349 = "begin repeat",$V349 = "rr")</formula>
    </cfRule>
    <cfRule type="expression" dxfId="1757" priority="2537">
      <formula>AND($A349 = "end repeat", $V349 = "rr")</formula>
    </cfRule>
  </conditionalFormatting>
  <conditionalFormatting sqref="E361 E359 E363">
    <cfRule type="expression" dxfId="1756" priority="2528">
      <formula>$A359 = "calculate"</formula>
    </cfRule>
  </conditionalFormatting>
  <conditionalFormatting sqref="E360:F360">
    <cfRule type="expression" dxfId="1755" priority="2527">
      <formula>$A360 = "calculate"</formula>
    </cfRule>
  </conditionalFormatting>
  <conditionalFormatting sqref="E362:F362">
    <cfRule type="expression" dxfId="1754" priority="2526">
      <formula>$A362 = "calculate"</formula>
    </cfRule>
  </conditionalFormatting>
  <conditionalFormatting sqref="E361">
    <cfRule type="expression" dxfId="1753" priority="2517">
      <formula>AND(#REF!="disabled",#REF!="yes")</formula>
    </cfRule>
    <cfRule type="expression" dxfId="1752" priority="2518">
      <formula xml:space="preserve"> AND($A361 = "begin group",$V361 = "section")</formula>
    </cfRule>
    <cfRule type="expression" dxfId="1751" priority="2519">
      <formula>AND($A361 = "end group", $V361 = "section")</formula>
    </cfRule>
    <cfRule type="expression" dxfId="1750" priority="2520">
      <formula xml:space="preserve"> AND($A361="begin group",$V361="gg")</formula>
    </cfRule>
    <cfRule type="expression" dxfId="1749" priority="2521">
      <formula xml:space="preserve"> AND($A361 = "end group",$V361 = "gg")</formula>
    </cfRule>
    <cfRule type="expression" dxfId="1748" priority="2522">
      <formula>AND($A361="begin group",$V361="ggg")</formula>
    </cfRule>
    <cfRule type="expression" dxfId="1747" priority="2523">
      <formula>AND($A361="end group",$V361="ggg")</formula>
    </cfRule>
    <cfRule type="expression" dxfId="1746" priority="2524">
      <formula>AND($A361 = "begin repeat",$V361 = "rr")</formula>
    </cfRule>
    <cfRule type="expression" dxfId="1745" priority="2525">
      <formula>AND($A361 = "end repeat", $V361 = "rr")</formula>
    </cfRule>
  </conditionalFormatting>
  <conditionalFormatting sqref="E362:F362">
    <cfRule type="expression" dxfId="1744" priority="2508">
      <formula>AND(#REF!="disabled",#REF!="yes")</formula>
    </cfRule>
    <cfRule type="expression" dxfId="1743" priority="2509">
      <formula xml:space="preserve"> AND($A362 = "begin group",$V362 = "section")</formula>
    </cfRule>
    <cfRule type="expression" dxfId="1742" priority="2510">
      <formula>AND($A362 = "end group", $V362 = "section")</formula>
    </cfRule>
    <cfRule type="expression" dxfId="1741" priority="2511">
      <formula xml:space="preserve"> AND($A362="begin group",$V362="gg")</formula>
    </cfRule>
    <cfRule type="expression" dxfId="1740" priority="2512">
      <formula xml:space="preserve"> AND($A362 = "end group",$V362 = "gg")</formula>
    </cfRule>
    <cfRule type="expression" dxfId="1739" priority="2513">
      <formula>AND($A362="begin group",$V362="ggg")</formula>
    </cfRule>
    <cfRule type="expression" dxfId="1738" priority="2514">
      <formula>AND($A362="end group",$V362="ggg")</formula>
    </cfRule>
    <cfRule type="expression" dxfId="1737" priority="2515">
      <formula>AND($A362 = "begin repeat",$V362 = "rr")</formula>
    </cfRule>
    <cfRule type="expression" dxfId="1736" priority="2516">
      <formula>AND($A362 = "end repeat", $V362 = "rr")</formula>
    </cfRule>
  </conditionalFormatting>
  <conditionalFormatting sqref="B349">
    <cfRule type="duplicateValues" dxfId="1735" priority="2507"/>
  </conditionalFormatting>
  <conditionalFormatting sqref="B350:B351">
    <cfRule type="duplicateValues" dxfId="1734" priority="2506"/>
  </conditionalFormatting>
  <conditionalFormatting sqref="B350:B351">
    <cfRule type="duplicateValues" dxfId="1733" priority="2505"/>
  </conditionalFormatting>
  <conditionalFormatting sqref="A349:B349">
    <cfRule type="expression" dxfId="1732" priority="2496">
      <formula>AND(#REF!="disabled",#REF!="yes")</formula>
    </cfRule>
    <cfRule type="expression" dxfId="1731" priority="2497">
      <formula xml:space="preserve"> AND($A349 = "begin group",$V349 = "section")</formula>
    </cfRule>
    <cfRule type="expression" dxfId="1730" priority="2498">
      <formula>AND($A349 = "end group", $V349 = "section")</formula>
    </cfRule>
    <cfRule type="expression" dxfId="1729" priority="2499">
      <formula xml:space="preserve"> AND($A349="begin group",$V349="gg")</formula>
    </cfRule>
    <cfRule type="expression" dxfId="1728" priority="2500">
      <formula xml:space="preserve"> AND($A349 = "end group",$V349 = "gg")</formula>
    </cfRule>
    <cfRule type="expression" dxfId="1727" priority="2501">
      <formula>AND($A349="begin group",$V349="ggg")</formula>
    </cfRule>
    <cfRule type="expression" dxfId="1726" priority="2502">
      <formula>AND($A349="end group",$V349="ggg")</formula>
    </cfRule>
    <cfRule type="expression" dxfId="1725" priority="2503">
      <formula>AND($A349 = "begin repeat",$V349 = "rr")</formula>
    </cfRule>
    <cfRule type="expression" dxfId="1724" priority="2504">
      <formula>AND($A349 = "end repeat", $V349 = "rr")</formula>
    </cfRule>
  </conditionalFormatting>
  <conditionalFormatting sqref="E350:E351">
    <cfRule type="expression" dxfId="1723" priority="2495">
      <formula>$A350 = "calculate"</formula>
    </cfRule>
  </conditionalFormatting>
  <conditionalFormatting sqref="E349:F349">
    <cfRule type="expression" dxfId="1722" priority="2494">
      <formula>$A349 = "calculate"</formula>
    </cfRule>
  </conditionalFormatting>
  <conditionalFormatting sqref="E350:E351">
    <cfRule type="expression" dxfId="1721" priority="2485">
      <formula>AND(#REF!="disabled",#REF!="yes")</formula>
    </cfRule>
    <cfRule type="expression" dxfId="1720" priority="2486">
      <formula xml:space="preserve"> AND($A350 = "begin group",$V350 = "section")</formula>
    </cfRule>
    <cfRule type="expression" dxfId="1719" priority="2487">
      <formula>AND($A350 = "end group", $V350 = "section")</formula>
    </cfRule>
    <cfRule type="expression" dxfId="1718" priority="2488">
      <formula xml:space="preserve"> AND($A350="begin group",$V350="gg")</formula>
    </cfRule>
    <cfRule type="expression" dxfId="1717" priority="2489">
      <formula xml:space="preserve"> AND($A350 = "end group",$V350 = "gg")</formula>
    </cfRule>
    <cfRule type="expression" dxfId="1716" priority="2490">
      <formula>AND($A350="begin group",$V350="ggg")</formula>
    </cfRule>
    <cfRule type="expression" dxfId="1715" priority="2491">
      <formula>AND($A350="end group",$V350="ggg")</formula>
    </cfRule>
    <cfRule type="expression" dxfId="1714" priority="2492">
      <formula>AND($A350 = "begin repeat",$V350 = "rr")</formula>
    </cfRule>
    <cfRule type="expression" dxfId="1713" priority="2493">
      <formula>AND($A350 = "end repeat", $V350 = "rr")</formula>
    </cfRule>
  </conditionalFormatting>
  <conditionalFormatting sqref="E349:F349">
    <cfRule type="expression" dxfId="1712" priority="2476">
      <formula>AND(#REF!="disabled",#REF!="yes")</formula>
    </cfRule>
    <cfRule type="expression" dxfId="1711" priority="2477">
      <formula xml:space="preserve"> AND($A349 = "begin group",$V349 = "section")</formula>
    </cfRule>
    <cfRule type="expression" dxfId="1710" priority="2478">
      <formula>AND($A349 = "end group", $V349 = "section")</formula>
    </cfRule>
    <cfRule type="expression" dxfId="1709" priority="2479">
      <formula xml:space="preserve"> AND($A349="begin group",$V349="gg")</formula>
    </cfRule>
    <cfRule type="expression" dxfId="1708" priority="2480">
      <formula xml:space="preserve"> AND($A349 = "end group",$V349 = "gg")</formula>
    </cfRule>
    <cfRule type="expression" dxfId="1707" priority="2481">
      <formula>AND($A349="begin group",$V349="ggg")</formula>
    </cfRule>
    <cfRule type="expression" dxfId="1706" priority="2482">
      <formula>AND($A349="end group",$V349="ggg")</formula>
    </cfRule>
    <cfRule type="expression" dxfId="1705" priority="2483">
      <formula>AND($A349 = "begin repeat",$V349 = "rr")</formula>
    </cfRule>
    <cfRule type="expression" dxfId="1704" priority="2484">
      <formula>AND($A349 = "end repeat", $V349 = "rr")</formula>
    </cfRule>
  </conditionalFormatting>
  <conditionalFormatting sqref="J349:J351">
    <cfRule type="expression" dxfId="1703" priority="2467">
      <formula>AND(#REF!="disabled",#REF!="yes")</formula>
    </cfRule>
    <cfRule type="expression" dxfId="1702" priority="2468">
      <formula xml:space="preserve"> AND($A349 = "begin group",$V349 = "section")</formula>
    </cfRule>
    <cfRule type="expression" dxfId="1701" priority="2469">
      <formula>AND($A349 = "end group", $V349 = "section")</formula>
    </cfRule>
    <cfRule type="expression" dxfId="1700" priority="2470">
      <formula xml:space="preserve"> AND($A349="begin group",$V349="gg")</formula>
    </cfRule>
    <cfRule type="expression" dxfId="1699" priority="2471">
      <formula xml:space="preserve"> AND($A349 = "end group",$V349 = "gg")</formula>
    </cfRule>
    <cfRule type="expression" dxfId="1698" priority="2472">
      <formula>AND($A349="begin group",$V349="ggg")</formula>
    </cfRule>
    <cfRule type="expression" dxfId="1697" priority="2473">
      <formula>AND($A349="end group",$V349="ggg")</formula>
    </cfRule>
    <cfRule type="expression" dxfId="1696" priority="2474">
      <formula>AND($A349 = "begin repeat",$V349 = "rr")</formula>
    </cfRule>
    <cfRule type="expression" dxfId="1695" priority="2475">
      <formula>AND($A349 = "end repeat", $V349 = "rr")</formula>
    </cfRule>
  </conditionalFormatting>
  <conditionalFormatting sqref="A349:B349">
    <cfRule type="expression" dxfId="1694" priority="2437">
      <formula>AND(#REF!="disabled",#REF!="yes")</formula>
    </cfRule>
    <cfRule type="expression" dxfId="1693" priority="2438">
      <formula xml:space="preserve"> AND($A349 = "begin group",$V349 = "section")</formula>
    </cfRule>
    <cfRule type="expression" dxfId="1692" priority="2439">
      <formula>AND($A349 = "end group", $V349 = "section")</formula>
    </cfRule>
    <cfRule type="expression" dxfId="1691" priority="2440">
      <formula xml:space="preserve"> AND($A349="begin group",$V349="gg")</formula>
    </cfRule>
    <cfRule type="expression" dxfId="1690" priority="2441">
      <formula xml:space="preserve"> AND($A349 = "end group",$V349 = "gg")</formula>
    </cfRule>
    <cfRule type="expression" dxfId="1689" priority="2442">
      <formula>AND($A349="begin group",$V349="ggg")</formula>
    </cfRule>
    <cfRule type="expression" dxfId="1688" priority="2443">
      <formula>AND($A349="end group",$V349="ggg")</formula>
    </cfRule>
    <cfRule type="expression" dxfId="1687" priority="2444">
      <formula>AND($A349 = "begin repeat",$V349 = "rr")</formula>
    </cfRule>
    <cfRule type="expression" dxfId="1686" priority="2445">
      <formula>AND($A349 = "end repeat", $V349 = "rr")</formula>
    </cfRule>
  </conditionalFormatting>
  <conditionalFormatting sqref="E350:E351">
    <cfRule type="expression" dxfId="1685" priority="2436">
      <formula>$A350 = "calculate"</formula>
    </cfRule>
  </conditionalFormatting>
  <conditionalFormatting sqref="E349:F349">
    <cfRule type="expression" dxfId="1684" priority="2435">
      <formula>$A349 = "calculate"</formula>
    </cfRule>
  </conditionalFormatting>
  <conditionalFormatting sqref="E350:E351">
    <cfRule type="expression" dxfId="1683" priority="2426">
      <formula>AND(#REF!="disabled",#REF!="yes")</formula>
    </cfRule>
    <cfRule type="expression" dxfId="1682" priority="2427">
      <formula xml:space="preserve"> AND($A350 = "begin group",$V350 = "section")</formula>
    </cfRule>
    <cfRule type="expression" dxfId="1681" priority="2428">
      <formula>AND($A350 = "end group", $V350 = "section")</formula>
    </cfRule>
    <cfRule type="expression" dxfId="1680" priority="2429">
      <formula xml:space="preserve"> AND($A350="begin group",$V350="gg")</formula>
    </cfRule>
    <cfRule type="expression" dxfId="1679" priority="2430">
      <formula xml:space="preserve"> AND($A350 = "end group",$V350 = "gg")</formula>
    </cfRule>
    <cfRule type="expression" dxfId="1678" priority="2431">
      <formula>AND($A350="begin group",$V350="ggg")</formula>
    </cfRule>
    <cfRule type="expression" dxfId="1677" priority="2432">
      <formula>AND($A350="end group",$V350="ggg")</formula>
    </cfRule>
    <cfRule type="expression" dxfId="1676" priority="2433">
      <formula>AND($A350 = "begin repeat",$V350 = "rr")</formula>
    </cfRule>
    <cfRule type="expression" dxfId="1675" priority="2434">
      <formula>AND($A350 = "end repeat", $V350 = "rr")</formula>
    </cfRule>
  </conditionalFormatting>
  <conditionalFormatting sqref="E349:F349">
    <cfRule type="expression" dxfId="1674" priority="2417">
      <formula>AND(#REF!="disabled",#REF!="yes")</formula>
    </cfRule>
    <cfRule type="expression" dxfId="1673" priority="2418">
      <formula xml:space="preserve"> AND($A349 = "begin group",$V349 = "section")</formula>
    </cfRule>
    <cfRule type="expression" dxfId="1672" priority="2419">
      <formula>AND($A349 = "end group", $V349 = "section")</formula>
    </cfRule>
    <cfRule type="expression" dxfId="1671" priority="2420">
      <formula xml:space="preserve"> AND($A349="begin group",$V349="gg")</formula>
    </cfRule>
    <cfRule type="expression" dxfId="1670" priority="2421">
      <formula xml:space="preserve"> AND($A349 = "end group",$V349 = "gg")</formula>
    </cfRule>
    <cfRule type="expression" dxfId="1669" priority="2422">
      <formula>AND($A349="begin group",$V349="ggg")</formula>
    </cfRule>
    <cfRule type="expression" dxfId="1668" priority="2423">
      <formula>AND($A349="end group",$V349="ggg")</formula>
    </cfRule>
    <cfRule type="expression" dxfId="1667" priority="2424">
      <formula>AND($A349 = "begin repeat",$V349 = "rr")</formula>
    </cfRule>
    <cfRule type="expression" dxfId="1666" priority="2425">
      <formula>AND($A349 = "end repeat", $V349 = "rr")</formula>
    </cfRule>
  </conditionalFormatting>
  <conditionalFormatting sqref="J349:J351">
    <cfRule type="expression" dxfId="1665" priority="2407">
      <formula>AND(#REF!="disabled",#REF!="yes")</formula>
    </cfRule>
    <cfRule type="expression" dxfId="1664" priority="2408">
      <formula xml:space="preserve"> AND($A349 = "begin group",$V349 = "section")</formula>
    </cfRule>
    <cfRule type="expression" dxfId="1663" priority="2409">
      <formula>AND($A349 = "end group", $V349 = "section")</formula>
    </cfRule>
    <cfRule type="expression" dxfId="1662" priority="2410">
      <formula xml:space="preserve"> AND($A349="begin group",$V349="gg")</formula>
    </cfRule>
    <cfRule type="expression" dxfId="1661" priority="2411">
      <formula xml:space="preserve"> AND($A349 = "end group",$V349 = "gg")</formula>
    </cfRule>
    <cfRule type="expression" dxfId="1660" priority="2412">
      <formula>AND($A349="begin group",$V349="ggg")</formula>
    </cfRule>
    <cfRule type="expression" dxfId="1659" priority="2413">
      <formula>AND($A349="end group",$V349="ggg")</formula>
    </cfRule>
    <cfRule type="expression" dxfId="1658" priority="2414">
      <formula>AND($A349 = "begin repeat",$V349 = "rr")</formula>
    </cfRule>
    <cfRule type="expression" dxfId="1657" priority="2415">
      <formula>AND($A349 = "end repeat", $V349 = "rr")</formula>
    </cfRule>
  </conditionalFormatting>
  <conditionalFormatting sqref="B354:B363">
    <cfRule type="duplicateValues" dxfId="1656" priority="2402"/>
  </conditionalFormatting>
  <conditionalFormatting sqref="B354:B363">
    <cfRule type="duplicateValues" dxfId="1655" priority="2401"/>
  </conditionalFormatting>
  <conditionalFormatting sqref="B357:B363">
    <cfRule type="duplicateValues" dxfId="1654" priority="10171"/>
  </conditionalFormatting>
  <conditionalFormatting sqref="B357:B363">
    <cfRule type="duplicateValues" dxfId="1653" priority="10172"/>
  </conditionalFormatting>
  <conditionalFormatting sqref="B360:B363">
    <cfRule type="duplicateValues" dxfId="1652" priority="10183"/>
  </conditionalFormatting>
  <conditionalFormatting sqref="B360:B363">
    <cfRule type="duplicateValues" dxfId="1651" priority="10184"/>
  </conditionalFormatting>
  <conditionalFormatting sqref="C359:D363">
    <cfRule type="duplicateValues" dxfId="1650" priority="10185"/>
  </conditionalFormatting>
  <conditionalFormatting sqref="C359:D363">
    <cfRule type="duplicateValues" dxfId="1649" priority="10186"/>
  </conditionalFormatting>
  <conditionalFormatting sqref="B359:B363">
    <cfRule type="duplicateValues" dxfId="1648" priority="10187"/>
  </conditionalFormatting>
  <conditionalFormatting sqref="B359:B363">
    <cfRule type="duplicateValues" dxfId="1647" priority="10188"/>
  </conditionalFormatting>
  <conditionalFormatting sqref="E354:E363">
    <cfRule type="expression" dxfId="1646" priority="2400">
      <formula>$A354 = "calculate"</formula>
    </cfRule>
  </conditionalFormatting>
  <conditionalFormatting sqref="E354:E363">
    <cfRule type="expression" dxfId="1645" priority="2391">
      <formula>AND(#REF!="disabled",#REF!="yes")</formula>
    </cfRule>
    <cfRule type="expression" dxfId="1644" priority="2392">
      <formula xml:space="preserve"> AND($A354 = "begin group",$V354 = "section")</formula>
    </cfRule>
    <cfRule type="expression" dxfId="1643" priority="2393">
      <formula>AND($A354 = "end group", $V354 = "section")</formula>
    </cfRule>
    <cfRule type="expression" dxfId="1642" priority="2394">
      <formula xml:space="preserve"> AND($A354="begin group",$V354="gg")</formula>
    </cfRule>
    <cfRule type="expression" dxfId="1641" priority="2395">
      <formula xml:space="preserve"> AND($A354 = "end group",$V354 = "gg")</formula>
    </cfRule>
    <cfRule type="expression" dxfId="1640" priority="2396">
      <formula>AND($A354="begin group",$V354="ggg")</formula>
    </cfRule>
    <cfRule type="expression" dxfId="1639" priority="2397">
      <formula>AND($A354="end group",$V354="ggg")</formula>
    </cfRule>
    <cfRule type="expression" dxfId="1638" priority="2398">
      <formula>AND($A354 = "begin repeat",$V354 = "rr")</formula>
    </cfRule>
    <cfRule type="expression" dxfId="1637" priority="2399">
      <formula>AND($A354 = "end repeat", $V354 = "rr")</formula>
    </cfRule>
  </conditionalFormatting>
  <conditionalFormatting sqref="A377">
    <cfRule type="expression" dxfId="1636" priority="2366">
      <formula>AND($A377 = "begin repeat",$X377 = "rr")</formula>
    </cfRule>
    <cfRule type="expression" dxfId="1635" priority="2367">
      <formula>AND($A377 = "end repeat", $X377 = "rr")</formula>
    </cfRule>
  </conditionalFormatting>
  <conditionalFormatting sqref="E377">
    <cfRule type="expression" dxfId="1634" priority="2365">
      <formula>$A377 = "calculate"</formula>
    </cfRule>
  </conditionalFormatting>
  <conditionalFormatting sqref="E377">
    <cfRule type="expression" dxfId="1633" priority="2363">
      <formula>AND($A377 = "begin repeat",$X377 = "rr")</formula>
    </cfRule>
    <cfRule type="expression" dxfId="1632" priority="2364">
      <formula>AND($A377 = "end repeat", $X377 = "rr")</formula>
    </cfRule>
  </conditionalFormatting>
  <conditionalFormatting sqref="E377">
    <cfRule type="expression" dxfId="1631" priority="2360">
      <formula>$A378 = "calculate"</formula>
    </cfRule>
  </conditionalFormatting>
  <conditionalFormatting sqref="E377">
    <cfRule type="expression" dxfId="1630" priority="2351">
      <formula>AND(#REF!="disabled",#REF!="yes")</formula>
    </cfRule>
    <cfRule type="expression" dxfId="1629" priority="2352">
      <formula xml:space="preserve"> AND($A378 = "begin group",$V377 = "section")</formula>
    </cfRule>
    <cfRule type="expression" dxfId="1628" priority="2353">
      <formula>AND($A378 = "end group", $V377 = "section")</formula>
    </cfRule>
    <cfRule type="expression" dxfId="1627" priority="2354">
      <formula xml:space="preserve"> AND($A378="begin group",$V377="gg")</formula>
    </cfRule>
    <cfRule type="expression" dxfId="1626" priority="2355">
      <formula xml:space="preserve"> AND($A378 = "end group",$V377 = "gg")</formula>
    </cfRule>
    <cfRule type="expression" dxfId="1625" priority="2356">
      <formula>AND($A378="begin group",$V377="ggg")</formula>
    </cfRule>
    <cfRule type="expression" dxfId="1624" priority="2357">
      <formula>AND($A378="end group",$V377="ggg")</formula>
    </cfRule>
    <cfRule type="expression" dxfId="1623" priority="2358">
      <formula>AND($A378 = "begin repeat",$V377 = "rr")</formula>
    </cfRule>
    <cfRule type="expression" dxfId="1622" priority="2359">
      <formula>AND($A378 = "end repeat", $V377 = "rr")</formula>
    </cfRule>
  </conditionalFormatting>
  <conditionalFormatting sqref="E379 E377">
    <cfRule type="expression" dxfId="1621" priority="2321">
      <formula>$A377 = "calculate"</formula>
    </cfRule>
  </conditionalFormatting>
  <conditionalFormatting sqref="E378:F378">
    <cfRule type="expression" dxfId="1620" priority="2320">
      <formula>$A378 = "calculate"</formula>
    </cfRule>
  </conditionalFormatting>
  <conditionalFormatting sqref="E379">
    <cfRule type="expression" dxfId="1619" priority="2310">
      <formula>AND(#REF!="disabled",#REF!="yes")</formula>
    </cfRule>
    <cfRule type="expression" dxfId="1618" priority="2311">
      <formula xml:space="preserve"> AND($A379 = "begin group",$V379 = "section")</formula>
    </cfRule>
    <cfRule type="expression" dxfId="1617" priority="2312">
      <formula>AND($A379 = "end group", $V379 = "section")</formula>
    </cfRule>
    <cfRule type="expression" dxfId="1616" priority="2313">
      <formula xml:space="preserve"> AND($A379="begin group",$V379="gg")</formula>
    </cfRule>
    <cfRule type="expression" dxfId="1615" priority="2314">
      <formula xml:space="preserve"> AND($A379 = "end group",$V379 = "gg")</formula>
    </cfRule>
    <cfRule type="expression" dxfId="1614" priority="2315">
      <formula>AND($A379="begin group",$V379="ggg")</formula>
    </cfRule>
    <cfRule type="expression" dxfId="1613" priority="2316">
      <formula>AND($A379="end group",$V379="ggg")</formula>
    </cfRule>
    <cfRule type="expression" dxfId="1612" priority="2317">
      <formula>AND($A379 = "begin repeat",$V379 = "rr")</formula>
    </cfRule>
    <cfRule type="expression" dxfId="1611" priority="2318">
      <formula>AND($A379 = "end repeat", $V379 = "rr")</formula>
    </cfRule>
  </conditionalFormatting>
  <conditionalFormatting sqref="B369">
    <cfRule type="duplicateValues" dxfId="1610" priority="2300"/>
  </conditionalFormatting>
  <conditionalFormatting sqref="A369:B369">
    <cfRule type="expression" dxfId="1609" priority="2289">
      <formula>AND(#REF!="disabled",#REF!="yes")</formula>
    </cfRule>
    <cfRule type="expression" dxfId="1608" priority="2290">
      <formula xml:space="preserve"> AND($A369 = "begin group",$V369 = "section")</formula>
    </cfRule>
    <cfRule type="expression" dxfId="1607" priority="2291">
      <formula>AND($A369 = "end group", $V369 = "section")</formula>
    </cfRule>
    <cfRule type="expression" dxfId="1606" priority="2292">
      <formula xml:space="preserve"> AND($A369="begin group",$V369="gg")</formula>
    </cfRule>
    <cfRule type="expression" dxfId="1605" priority="2293">
      <formula xml:space="preserve"> AND($A369 = "end group",$V369 = "gg")</formula>
    </cfRule>
    <cfRule type="expression" dxfId="1604" priority="2294">
      <formula>AND($A369="begin group",$V369="ggg")</formula>
    </cfRule>
    <cfRule type="expression" dxfId="1603" priority="2295">
      <formula>AND($A369="end group",$V369="ggg")</formula>
    </cfRule>
    <cfRule type="expression" dxfId="1602" priority="2296">
      <formula>AND($A369 = "begin repeat",$V369 = "rr")</formula>
    </cfRule>
    <cfRule type="expression" dxfId="1601" priority="2297">
      <formula>AND($A369 = "end repeat", $V369 = "rr")</formula>
    </cfRule>
  </conditionalFormatting>
  <conditionalFormatting sqref="E369:F369">
    <cfRule type="expression" dxfId="1600" priority="2287">
      <formula>$A369 = "calculate"</formula>
    </cfRule>
  </conditionalFormatting>
  <conditionalFormatting sqref="E369:F369">
    <cfRule type="expression" dxfId="1599" priority="2269">
      <formula>AND(#REF!="disabled",#REF!="yes")</formula>
    </cfRule>
    <cfRule type="expression" dxfId="1598" priority="2270">
      <formula xml:space="preserve"> AND($A369 = "begin group",$V369 = "section")</formula>
    </cfRule>
    <cfRule type="expression" dxfId="1597" priority="2271">
      <formula>AND($A369 = "end group", $V369 = "section")</formula>
    </cfRule>
    <cfRule type="expression" dxfId="1596" priority="2272">
      <formula xml:space="preserve"> AND($A369="begin group",$V369="gg")</formula>
    </cfRule>
    <cfRule type="expression" dxfId="1595" priority="2273">
      <formula xml:space="preserve"> AND($A369 = "end group",$V369 = "gg")</formula>
    </cfRule>
    <cfRule type="expression" dxfId="1594" priority="2274">
      <formula>AND($A369="begin group",$V369="ggg")</formula>
    </cfRule>
    <cfRule type="expression" dxfId="1593" priority="2275">
      <formula>AND($A369="end group",$V369="ggg")</formula>
    </cfRule>
    <cfRule type="expression" dxfId="1592" priority="2276">
      <formula>AND($A369 = "begin repeat",$V369 = "rr")</formula>
    </cfRule>
    <cfRule type="expression" dxfId="1591" priority="2277">
      <formula>AND($A369 = "end repeat", $V369 = "rr")</formula>
    </cfRule>
  </conditionalFormatting>
  <conditionalFormatting sqref="A369:B369">
    <cfRule type="expression" dxfId="1590" priority="2251">
      <formula>AND(#REF!="disabled",#REF!="yes")</formula>
    </cfRule>
    <cfRule type="expression" dxfId="1589" priority="2252">
      <formula xml:space="preserve"> AND($A369 = "begin group",$V369 = "section")</formula>
    </cfRule>
    <cfRule type="expression" dxfId="1588" priority="2253">
      <formula>AND($A369 = "end group", $V369 = "section")</formula>
    </cfRule>
    <cfRule type="expression" dxfId="1587" priority="2254">
      <formula xml:space="preserve"> AND($A369="begin group",$V369="gg")</formula>
    </cfRule>
    <cfRule type="expression" dxfId="1586" priority="2255">
      <formula xml:space="preserve"> AND($A369 = "end group",$V369 = "gg")</formula>
    </cfRule>
    <cfRule type="expression" dxfId="1585" priority="2256">
      <formula>AND($A369="begin group",$V369="ggg")</formula>
    </cfRule>
    <cfRule type="expression" dxfId="1584" priority="2257">
      <formula>AND($A369="end group",$V369="ggg")</formula>
    </cfRule>
    <cfRule type="expression" dxfId="1583" priority="2258">
      <formula>AND($A369 = "begin repeat",$V369 = "rr")</formula>
    </cfRule>
    <cfRule type="expression" dxfId="1582" priority="2259">
      <formula>AND($A369 = "end repeat", $V369 = "rr")</formula>
    </cfRule>
  </conditionalFormatting>
  <conditionalFormatting sqref="E369:F369">
    <cfRule type="expression" dxfId="1581" priority="2249">
      <formula>$A369 = "calculate"</formula>
    </cfRule>
  </conditionalFormatting>
  <conditionalFormatting sqref="E369:F369">
    <cfRule type="expression" dxfId="1580" priority="2231">
      <formula>AND(#REF!="disabled",#REF!="yes")</formula>
    </cfRule>
    <cfRule type="expression" dxfId="1579" priority="2232">
      <formula xml:space="preserve"> AND($A369 = "begin group",$V369 = "section")</formula>
    </cfRule>
    <cfRule type="expression" dxfId="1578" priority="2233">
      <formula>AND($A369 = "end group", $V369 = "section")</formula>
    </cfRule>
    <cfRule type="expression" dxfId="1577" priority="2234">
      <formula xml:space="preserve"> AND($A369="begin group",$V369="gg")</formula>
    </cfRule>
    <cfRule type="expression" dxfId="1576" priority="2235">
      <formula xml:space="preserve"> AND($A369 = "end group",$V369 = "gg")</formula>
    </cfRule>
    <cfRule type="expression" dxfId="1575" priority="2236">
      <formula>AND($A369="begin group",$V369="ggg")</formula>
    </cfRule>
    <cfRule type="expression" dxfId="1574" priority="2237">
      <formula>AND($A369="end group",$V369="ggg")</formula>
    </cfRule>
    <cfRule type="expression" dxfId="1573" priority="2238">
      <formula>AND($A369 = "begin repeat",$V369 = "rr")</formula>
    </cfRule>
    <cfRule type="expression" dxfId="1572" priority="2239">
      <formula>AND($A369 = "end repeat", $V369 = "rr")</formula>
    </cfRule>
  </conditionalFormatting>
  <conditionalFormatting sqref="A369:B369">
    <cfRule type="expression" dxfId="1571" priority="2192">
      <formula>AND(#REF!="disabled",#REF!="yes")</formula>
    </cfRule>
    <cfRule type="expression" dxfId="1570" priority="2193">
      <formula xml:space="preserve"> AND($A369 = "begin group",$V369 = "section")</formula>
    </cfRule>
    <cfRule type="expression" dxfId="1569" priority="2194">
      <formula>AND($A369 = "end group", $V369 = "section")</formula>
    </cfRule>
    <cfRule type="expression" dxfId="1568" priority="2195">
      <formula xml:space="preserve"> AND($A369="begin group",$V369="gg")</formula>
    </cfRule>
    <cfRule type="expression" dxfId="1567" priority="2196">
      <formula xml:space="preserve"> AND($A369 = "end group",$V369 = "gg")</formula>
    </cfRule>
    <cfRule type="expression" dxfId="1566" priority="2197">
      <formula>AND($A369="begin group",$V369="ggg")</formula>
    </cfRule>
    <cfRule type="expression" dxfId="1565" priority="2198">
      <formula>AND($A369="end group",$V369="ggg")</formula>
    </cfRule>
    <cfRule type="expression" dxfId="1564" priority="2199">
      <formula>AND($A369 = "begin repeat",$V369 = "rr")</formula>
    </cfRule>
    <cfRule type="expression" dxfId="1563" priority="2200">
      <formula>AND($A369 = "end repeat", $V369 = "rr")</formula>
    </cfRule>
  </conditionalFormatting>
  <conditionalFormatting sqref="B369">
    <cfRule type="duplicateValues" dxfId="1562" priority="11213"/>
  </conditionalFormatting>
  <conditionalFormatting sqref="B369">
    <cfRule type="duplicateValues" dxfId="1561" priority="11214"/>
  </conditionalFormatting>
  <conditionalFormatting sqref="E369:F369">
    <cfRule type="expression" dxfId="1560" priority="2191">
      <formula>$A369 = "calculate"</formula>
    </cfRule>
  </conditionalFormatting>
  <conditionalFormatting sqref="E369:F369">
    <cfRule type="expression" dxfId="1559" priority="2182">
      <formula>AND(#REF!="disabled",#REF!="yes")</formula>
    </cfRule>
    <cfRule type="expression" dxfId="1558" priority="2183">
      <formula xml:space="preserve"> AND($A369 = "begin group",$V369 = "section")</formula>
    </cfRule>
    <cfRule type="expression" dxfId="1557" priority="2184">
      <formula>AND($A369 = "end group", $V369 = "section")</formula>
    </cfRule>
    <cfRule type="expression" dxfId="1556" priority="2185">
      <formula xml:space="preserve"> AND($A369="begin group",$V369="gg")</formula>
    </cfRule>
    <cfRule type="expression" dxfId="1555" priority="2186">
      <formula xml:space="preserve"> AND($A369 = "end group",$V369 = "gg")</formula>
    </cfRule>
    <cfRule type="expression" dxfId="1554" priority="2187">
      <formula>AND($A369="begin group",$V369="ggg")</formula>
    </cfRule>
    <cfRule type="expression" dxfId="1553" priority="2188">
      <formula>AND($A369="end group",$V369="ggg")</formula>
    </cfRule>
    <cfRule type="expression" dxfId="1552" priority="2189">
      <formula>AND($A369 = "begin repeat",$V369 = "rr")</formula>
    </cfRule>
    <cfRule type="expression" dxfId="1551" priority="2190">
      <formula>AND($A369 = "end repeat", $V369 = "rr")</formula>
    </cfRule>
  </conditionalFormatting>
  <conditionalFormatting sqref="J369">
    <cfRule type="expression" dxfId="1550" priority="2172">
      <formula>AND(#REF!="disabled",#REF!="yes")</formula>
    </cfRule>
    <cfRule type="expression" dxfId="1549" priority="2173">
      <formula xml:space="preserve"> AND($A369 = "begin group",$V369 = "section")</formula>
    </cfRule>
    <cfRule type="expression" dxfId="1548" priority="2174">
      <formula>AND($A369 = "end group", $V369 = "section")</formula>
    </cfRule>
    <cfRule type="expression" dxfId="1547" priority="2175">
      <formula xml:space="preserve"> AND($A369="begin group",$V369="gg")</formula>
    </cfRule>
    <cfRule type="expression" dxfId="1546" priority="2176">
      <formula xml:space="preserve"> AND($A369 = "end group",$V369 = "gg")</formula>
    </cfRule>
    <cfRule type="expression" dxfId="1545" priority="2177">
      <formula>AND($A369="begin group",$V369="ggg")</formula>
    </cfRule>
    <cfRule type="expression" dxfId="1544" priority="2178">
      <formula>AND($A369="end group",$V369="ggg")</formula>
    </cfRule>
    <cfRule type="expression" dxfId="1543" priority="2179">
      <formula>AND($A369 = "begin repeat",$V369 = "rr")</formula>
    </cfRule>
    <cfRule type="expression" dxfId="1542" priority="2180">
      <formula>AND($A369 = "end repeat", $V369 = "rr")</formula>
    </cfRule>
  </conditionalFormatting>
  <conditionalFormatting sqref="B372:B379">
    <cfRule type="duplicateValues" dxfId="1541" priority="2167"/>
  </conditionalFormatting>
  <conditionalFormatting sqref="B372:B379">
    <cfRule type="duplicateValues" dxfId="1540" priority="2166"/>
  </conditionalFormatting>
  <conditionalFormatting sqref="E378 E372:E374 E376">
    <cfRule type="expression" dxfId="1539" priority="2165">
      <formula>$A372 = "calculate"</formula>
    </cfRule>
  </conditionalFormatting>
  <conditionalFormatting sqref="E375:F375">
    <cfRule type="expression" dxfId="1538" priority="2164">
      <formula>$A375 = "calculate"</formula>
    </cfRule>
  </conditionalFormatting>
  <conditionalFormatting sqref="E377:F377">
    <cfRule type="expression" dxfId="1537" priority="2163">
      <formula>$A377 = "calculate"</formula>
    </cfRule>
  </conditionalFormatting>
  <conditionalFormatting sqref="E379:F379">
    <cfRule type="expression" dxfId="1536" priority="2162">
      <formula>$A379 = "calculate"</formula>
    </cfRule>
  </conditionalFormatting>
  <conditionalFormatting sqref="E378">
    <cfRule type="expression" dxfId="1535" priority="2153">
      <formula>AND(#REF!="disabled",#REF!="yes")</formula>
    </cfRule>
    <cfRule type="expression" dxfId="1534" priority="2154">
      <formula xml:space="preserve"> AND($A378 = "begin group",$V378 = "section")</formula>
    </cfRule>
    <cfRule type="expression" dxfId="1533" priority="2155">
      <formula>AND($A378 = "end group", $V378 = "section")</formula>
    </cfRule>
    <cfRule type="expression" dxfId="1532" priority="2156">
      <formula xml:space="preserve"> AND($A378="begin group",$V378="gg")</formula>
    </cfRule>
    <cfRule type="expression" dxfId="1531" priority="2157">
      <formula xml:space="preserve"> AND($A378 = "end group",$V378 = "gg")</formula>
    </cfRule>
    <cfRule type="expression" dxfId="1530" priority="2158">
      <formula>AND($A378="begin group",$V378="ggg")</formula>
    </cfRule>
    <cfRule type="expression" dxfId="1529" priority="2159">
      <formula>AND($A378="end group",$V378="ggg")</formula>
    </cfRule>
    <cfRule type="expression" dxfId="1528" priority="2160">
      <formula>AND($A378 = "begin repeat",$V378 = "rr")</formula>
    </cfRule>
    <cfRule type="expression" dxfId="1527" priority="2161">
      <formula>AND($A378 = "end repeat", $V378 = "rr")</formula>
    </cfRule>
  </conditionalFormatting>
  <conditionalFormatting sqref="B375:B379">
    <cfRule type="duplicateValues" dxfId="1526" priority="12245"/>
  </conditionalFormatting>
  <conditionalFormatting sqref="B375:B379">
    <cfRule type="duplicateValues" dxfId="1525" priority="12246"/>
  </conditionalFormatting>
  <conditionalFormatting sqref="B378:B379">
    <cfRule type="duplicateValues" dxfId="1524" priority="12247"/>
  </conditionalFormatting>
  <conditionalFormatting sqref="B378:B379">
    <cfRule type="duplicateValues" dxfId="1523" priority="12248"/>
  </conditionalFormatting>
  <conditionalFormatting sqref="C377:D379">
    <cfRule type="duplicateValues" dxfId="1522" priority="12249"/>
  </conditionalFormatting>
  <conditionalFormatting sqref="C377:D379">
    <cfRule type="duplicateValues" dxfId="1521" priority="12250"/>
  </conditionalFormatting>
  <conditionalFormatting sqref="B377:B379">
    <cfRule type="duplicateValues" dxfId="1520" priority="12251"/>
  </conditionalFormatting>
  <conditionalFormatting sqref="B377:B379">
    <cfRule type="duplicateValues" dxfId="1519" priority="12252"/>
  </conditionalFormatting>
  <conditionalFormatting sqref="A387">
    <cfRule type="expression" dxfId="1518" priority="2116">
      <formula>AND($A387 = "begin repeat",$X387 = "rr")</formula>
    </cfRule>
    <cfRule type="expression" dxfId="1517" priority="2117">
      <formula>AND($A387 = "end repeat", $X387 = "rr")</formula>
    </cfRule>
  </conditionalFormatting>
  <conditionalFormatting sqref="E387">
    <cfRule type="expression" dxfId="1516" priority="2115">
      <formula>$A387 = "calculate"</formula>
    </cfRule>
  </conditionalFormatting>
  <conditionalFormatting sqref="E387">
    <cfRule type="expression" dxfId="1515" priority="2113">
      <formula>AND($A387 = "begin repeat",$X387 = "rr")</formula>
    </cfRule>
    <cfRule type="expression" dxfId="1514" priority="2114">
      <formula>AND($A387 = "end repeat", $X387 = "rr")</formula>
    </cfRule>
  </conditionalFormatting>
  <conditionalFormatting sqref="E387">
    <cfRule type="expression" dxfId="1513" priority="2102">
      <formula>$A387 = "calculate"</formula>
    </cfRule>
  </conditionalFormatting>
  <conditionalFormatting sqref="E387">
    <cfRule type="expression" dxfId="1512" priority="2092">
      <formula>AND(#REF!="disabled",#REF!="yes")</formula>
    </cfRule>
    <cfRule type="expression" dxfId="1511" priority="2093">
      <formula xml:space="preserve"> AND($A387 = "begin group",$V387 = "section")</formula>
    </cfRule>
    <cfRule type="expression" dxfId="1510" priority="2094">
      <formula>AND($A387 = "end group", $V387 = "section")</formula>
    </cfRule>
    <cfRule type="expression" dxfId="1509" priority="2095">
      <formula xml:space="preserve"> AND($A387="begin group",$V387="gg")</formula>
    </cfRule>
    <cfRule type="expression" dxfId="1508" priority="2096">
      <formula xml:space="preserve"> AND($A387 = "end group",$V387 = "gg")</formula>
    </cfRule>
    <cfRule type="expression" dxfId="1507" priority="2097">
      <formula>AND($A387="begin group",$V387="ggg")</formula>
    </cfRule>
    <cfRule type="expression" dxfId="1506" priority="2098">
      <formula>AND($A387="end group",$V387="ggg")</formula>
    </cfRule>
    <cfRule type="expression" dxfId="1505" priority="2099">
      <formula>AND($A387 = "begin repeat",$V387 = "rr")</formula>
    </cfRule>
    <cfRule type="expression" dxfId="1504" priority="2100">
      <formula>AND($A387 = "end repeat", $V387 = "rr")</formula>
    </cfRule>
  </conditionalFormatting>
  <conditionalFormatting sqref="E382:E384 E386">
    <cfRule type="expression" dxfId="1503" priority="2089">
      <formula>$A382 = "calculate"</formula>
    </cfRule>
  </conditionalFormatting>
  <conditionalFormatting sqref="E385:F385">
    <cfRule type="expression" dxfId="1502" priority="2088">
      <formula>$A385 = "calculate"</formula>
    </cfRule>
  </conditionalFormatting>
  <conditionalFormatting sqref="E387:F387">
    <cfRule type="expression" dxfId="1501" priority="2087">
      <formula>$A387 = "calculate"</formula>
    </cfRule>
  </conditionalFormatting>
  <conditionalFormatting sqref="E385:F385">
    <cfRule type="expression" dxfId="1500" priority="2077">
      <formula>AND(#REF!="disabled",#REF!="yes")</formula>
    </cfRule>
    <cfRule type="expression" dxfId="1499" priority="2078">
      <formula xml:space="preserve"> AND($A385 = "begin group",$V385 = "section")</formula>
    </cfRule>
    <cfRule type="expression" dxfId="1498" priority="2079">
      <formula>AND($A385 = "end group", $V385 = "section")</formula>
    </cfRule>
    <cfRule type="expression" dxfId="1497" priority="2080">
      <formula xml:space="preserve"> AND($A385="begin group",$V385="gg")</formula>
    </cfRule>
    <cfRule type="expression" dxfId="1496" priority="2081">
      <formula xml:space="preserve"> AND($A385 = "end group",$V385 = "gg")</formula>
    </cfRule>
    <cfRule type="expression" dxfId="1495" priority="2082">
      <formula>AND($A385="begin group",$V385="ggg")</formula>
    </cfRule>
    <cfRule type="expression" dxfId="1494" priority="2083">
      <formula>AND($A385="end group",$V385="ggg")</formula>
    </cfRule>
    <cfRule type="expression" dxfId="1493" priority="2084">
      <formula>AND($A385 = "begin repeat",$V385 = "rr")</formula>
    </cfRule>
    <cfRule type="expression" dxfId="1492" priority="2085">
      <formula>AND($A385 = "end repeat", $V385 = "rr")</formula>
    </cfRule>
  </conditionalFormatting>
  <conditionalFormatting sqref="B382:B387">
    <cfRule type="duplicateValues" dxfId="1491" priority="2052"/>
  </conditionalFormatting>
  <conditionalFormatting sqref="B382:B387">
    <cfRule type="duplicateValues" dxfId="1490" priority="2051"/>
  </conditionalFormatting>
  <conditionalFormatting sqref="E387">
    <cfRule type="expression" dxfId="1489" priority="13288">
      <formula>#REF! = "calculate"</formula>
    </cfRule>
  </conditionalFormatting>
  <conditionalFormatting sqref="E387">
    <cfRule type="expression" dxfId="1488" priority="13289">
      <formula>AND(#REF!="disabled",#REF!="yes")</formula>
    </cfRule>
    <cfRule type="expression" dxfId="1487" priority="13290">
      <formula xml:space="preserve"> AND(#REF! = "begin group",$V387 = "section")</formula>
    </cfRule>
    <cfRule type="expression" dxfId="1486" priority="13291">
      <formula>AND(#REF! = "end group", $V387 = "section")</formula>
    </cfRule>
    <cfRule type="expression" dxfId="1485" priority="13292">
      <formula xml:space="preserve"> AND(#REF!="begin group",$V387="gg")</formula>
    </cfRule>
    <cfRule type="expression" dxfId="1484" priority="13293">
      <formula xml:space="preserve"> AND(#REF! = "end group",$V387 = "gg")</formula>
    </cfRule>
    <cfRule type="expression" dxfId="1483" priority="13294">
      <formula>AND(#REF!="begin group",$V387="ggg")</formula>
    </cfRule>
    <cfRule type="expression" dxfId="1482" priority="13295">
      <formula>AND(#REF!="end group",$V387="ggg")</formula>
    </cfRule>
    <cfRule type="expression" dxfId="1481" priority="13296">
      <formula>AND(#REF! = "begin repeat",$V387 = "rr")</formula>
    </cfRule>
    <cfRule type="expression" dxfId="1480" priority="13297">
      <formula>AND(#REF! = "end repeat", $V387 = "rr")</formula>
    </cfRule>
  </conditionalFormatting>
  <conditionalFormatting sqref="B385:B387">
    <cfRule type="duplicateValues" dxfId="1479" priority="13300"/>
  </conditionalFormatting>
  <conditionalFormatting sqref="B385:B387">
    <cfRule type="duplicateValues" dxfId="1478" priority="13301"/>
  </conditionalFormatting>
  <conditionalFormatting sqref="C387:D387">
    <cfRule type="duplicateValues" dxfId="1477" priority="13302"/>
  </conditionalFormatting>
  <conditionalFormatting sqref="C387:D387">
    <cfRule type="duplicateValues" dxfId="1476" priority="13303"/>
  </conditionalFormatting>
  <conditionalFormatting sqref="B387">
    <cfRule type="duplicateValues" dxfId="1475" priority="13304"/>
  </conditionalFormatting>
  <conditionalFormatting sqref="B387">
    <cfRule type="duplicateValues" dxfId="1474" priority="13305"/>
  </conditionalFormatting>
  <conditionalFormatting sqref="E382:E387">
    <cfRule type="expression" dxfId="1473" priority="2050">
      <formula>$A382 = "calculate"</formula>
    </cfRule>
  </conditionalFormatting>
  <conditionalFormatting sqref="E382:E387">
    <cfRule type="expression" dxfId="1472" priority="2041">
      <formula>AND(#REF!="disabled",#REF!="yes")</formula>
    </cfRule>
    <cfRule type="expression" dxfId="1471" priority="2042">
      <formula xml:space="preserve"> AND($A382 = "begin group",$V382 = "section")</formula>
    </cfRule>
    <cfRule type="expression" dxfId="1470" priority="2043">
      <formula>AND($A382 = "end group", $V382 = "section")</formula>
    </cfRule>
    <cfRule type="expression" dxfId="1469" priority="2044">
      <formula xml:space="preserve"> AND($A382="begin group",$V382="gg")</formula>
    </cfRule>
    <cfRule type="expression" dxfId="1468" priority="2045">
      <formula xml:space="preserve"> AND($A382 = "end group",$V382 = "gg")</formula>
    </cfRule>
    <cfRule type="expression" dxfId="1467" priority="2046">
      <formula>AND($A382="begin group",$V382="ggg")</formula>
    </cfRule>
    <cfRule type="expression" dxfId="1466" priority="2047">
      <formula>AND($A382="end group",$V382="ggg")</formula>
    </cfRule>
    <cfRule type="expression" dxfId="1465" priority="2048">
      <formula>AND($A382 = "begin repeat",$V382 = "rr")</formula>
    </cfRule>
    <cfRule type="expression" dxfId="1464" priority="2049">
      <formula>AND($A382 = "end repeat", $V382 = "rr")</formula>
    </cfRule>
  </conditionalFormatting>
  <conditionalFormatting sqref="E390:E392">
    <cfRule type="expression" dxfId="1463" priority="2021">
      <formula>$A390 = "calculate"</formula>
    </cfRule>
  </conditionalFormatting>
  <conditionalFormatting sqref="E390:E392">
    <cfRule type="expression" dxfId="1462" priority="2010">
      <formula>AND(#REF!="disabled",#REF!="yes")</formula>
    </cfRule>
    <cfRule type="expression" dxfId="1461" priority="2011">
      <formula xml:space="preserve"> AND($A390 = "begin group",$V390 = "section")</formula>
    </cfRule>
    <cfRule type="expression" dxfId="1460" priority="2012">
      <formula>AND($A390 = "end group", $V390 = "section")</formula>
    </cfRule>
    <cfRule type="expression" dxfId="1459" priority="2013">
      <formula xml:space="preserve"> AND($A390="begin group",$V390="gg")</formula>
    </cfRule>
    <cfRule type="expression" dxfId="1458" priority="2014">
      <formula xml:space="preserve"> AND($A390 = "end group",$V390 = "gg")</formula>
    </cfRule>
    <cfRule type="expression" dxfId="1457" priority="2015">
      <formula>AND($A390="begin group",$V390="ggg")</formula>
    </cfRule>
    <cfRule type="expression" dxfId="1456" priority="2016">
      <formula>AND($A390="end group",$V390="ggg")</formula>
    </cfRule>
    <cfRule type="expression" dxfId="1455" priority="2017">
      <formula>AND($A390 = "begin repeat",$V390 = "rr")</formula>
    </cfRule>
    <cfRule type="expression" dxfId="1454" priority="2018">
      <formula>AND($A390 = "end repeat", $V390 = "rr")</formula>
    </cfRule>
  </conditionalFormatting>
  <conditionalFormatting sqref="B390">
    <cfRule type="duplicateValues" dxfId="1453" priority="1978"/>
  </conditionalFormatting>
  <conditionalFormatting sqref="B390">
    <cfRule type="duplicateValues" dxfId="1452" priority="1977"/>
  </conditionalFormatting>
  <conditionalFormatting sqref="B391:B392">
    <cfRule type="duplicateValues" dxfId="1451" priority="1975"/>
  </conditionalFormatting>
  <conditionalFormatting sqref="B391:B392">
    <cfRule type="duplicateValues" dxfId="1450" priority="1974"/>
  </conditionalFormatting>
  <conditionalFormatting sqref="B390:B392">
    <cfRule type="duplicateValues" dxfId="1449" priority="14413"/>
  </conditionalFormatting>
  <conditionalFormatting sqref="B390:B392">
    <cfRule type="duplicateValues" dxfId="1448" priority="14414"/>
  </conditionalFormatting>
  <conditionalFormatting sqref="E390:E392">
    <cfRule type="expression" dxfId="1447" priority="1973">
      <formula>$A390 = "calculate"</formula>
    </cfRule>
  </conditionalFormatting>
  <conditionalFormatting sqref="E390:E392">
    <cfRule type="expression" dxfId="1446" priority="1964">
      <formula>AND(#REF!="disabled",#REF!="yes")</formula>
    </cfRule>
    <cfRule type="expression" dxfId="1445" priority="1965">
      <formula xml:space="preserve"> AND($A390 = "begin group",$V390 = "section")</formula>
    </cfRule>
    <cfRule type="expression" dxfId="1444" priority="1966">
      <formula>AND($A390 = "end group", $V390 = "section")</formula>
    </cfRule>
    <cfRule type="expression" dxfId="1443" priority="1967">
      <formula xml:space="preserve"> AND($A390="begin group",$V390="gg")</formula>
    </cfRule>
    <cfRule type="expression" dxfId="1442" priority="1968">
      <formula xml:space="preserve"> AND($A390 = "end group",$V390 = "gg")</formula>
    </cfRule>
    <cfRule type="expression" dxfId="1441" priority="1969">
      <formula>AND($A390="begin group",$V390="ggg")</formula>
    </cfRule>
    <cfRule type="expression" dxfId="1440" priority="1970">
      <formula>AND($A390="end group",$V390="ggg")</formula>
    </cfRule>
    <cfRule type="expression" dxfId="1439" priority="1971">
      <formula>AND($A390 = "begin repeat",$V390 = "rr")</formula>
    </cfRule>
    <cfRule type="expression" dxfId="1438" priority="1972">
      <formula>AND($A390 = "end repeat", $V390 = "rr")</formula>
    </cfRule>
  </conditionalFormatting>
  <conditionalFormatting sqref="A398:B398">
    <cfRule type="expression" dxfId="1437" priority="1951">
      <formula>AND(#REF!="disabled",#REF!="yes")</formula>
    </cfRule>
    <cfRule type="expression" dxfId="1436" priority="1952">
      <formula xml:space="preserve"> AND($A398 = "begin group",$V398 = "section")</formula>
    </cfRule>
    <cfRule type="expression" dxfId="1435" priority="1953">
      <formula>AND($A398 = "end group", $V398 = "section")</formula>
    </cfRule>
    <cfRule type="expression" dxfId="1434" priority="1954">
      <formula xml:space="preserve"> AND($A398="begin group",$V398="gg")</formula>
    </cfRule>
    <cfRule type="expression" dxfId="1433" priority="1955">
      <formula xml:space="preserve"> AND($A398 = "end group",$V398 = "gg")</formula>
    </cfRule>
    <cfRule type="expression" dxfId="1432" priority="1956">
      <formula>AND($A398="begin group",$V398="ggg")</formula>
    </cfRule>
    <cfRule type="expression" dxfId="1431" priority="1957">
      <formula>AND($A398="end group",$V398="ggg")</formula>
    </cfRule>
    <cfRule type="expression" dxfId="1430" priority="1958">
      <formula>AND($A398 = "begin repeat",$V398 = "rr")</formula>
    </cfRule>
    <cfRule type="expression" dxfId="1429" priority="1959">
      <formula>AND($A398 = "end repeat", $V398 = "rr")</formula>
    </cfRule>
  </conditionalFormatting>
  <conditionalFormatting sqref="A410">
    <cfRule type="expression" dxfId="1428" priority="1939">
      <formula>AND($A410 = "begin repeat",$X410 = "rr")</formula>
    </cfRule>
    <cfRule type="expression" dxfId="1427" priority="1940">
      <formula>AND($A410 = "end repeat", $X410 = "rr")</formula>
    </cfRule>
  </conditionalFormatting>
  <conditionalFormatting sqref="E410">
    <cfRule type="expression" dxfId="1426" priority="1938">
      <formula>$A410 = "calculate"</formula>
    </cfRule>
  </conditionalFormatting>
  <conditionalFormatting sqref="E410">
    <cfRule type="expression" dxfId="1425" priority="1936">
      <formula>AND($A410 = "begin repeat",$X410 = "rr")</formula>
    </cfRule>
    <cfRule type="expression" dxfId="1424" priority="1937">
      <formula>AND($A410 = "end repeat", $X410 = "rr")</formula>
    </cfRule>
  </conditionalFormatting>
  <conditionalFormatting sqref="E410">
    <cfRule type="expression" dxfId="1423" priority="1935">
      <formula>$A411 = "calculate"</formula>
    </cfRule>
  </conditionalFormatting>
  <conditionalFormatting sqref="E410">
    <cfRule type="expression" dxfId="1422" priority="1926">
      <formula>AND(#REF!="disabled",#REF!="yes")</formula>
    </cfRule>
    <cfRule type="expression" dxfId="1421" priority="1927">
      <formula xml:space="preserve"> AND($A411 = "begin group",$V410 = "section")</formula>
    </cfRule>
    <cfRule type="expression" dxfId="1420" priority="1928">
      <formula>AND($A411 = "end group", $V410 = "section")</formula>
    </cfRule>
    <cfRule type="expression" dxfId="1419" priority="1929">
      <formula xml:space="preserve"> AND($A411="begin group",$V410="gg")</formula>
    </cfRule>
    <cfRule type="expression" dxfId="1418" priority="1930">
      <formula xml:space="preserve"> AND($A411 = "end group",$V410 = "gg")</formula>
    </cfRule>
    <cfRule type="expression" dxfId="1417" priority="1931">
      <formula>AND($A411="begin group",$V410="ggg")</formula>
    </cfRule>
    <cfRule type="expression" dxfId="1416" priority="1932">
      <formula>AND($A411="end group",$V410="ggg")</formula>
    </cfRule>
    <cfRule type="expression" dxfId="1415" priority="1933">
      <formula>AND($A411 = "begin repeat",$V410 = "rr")</formula>
    </cfRule>
    <cfRule type="expression" dxfId="1414" priority="1934">
      <formula>AND($A411 = "end repeat", $V410 = "rr")</formula>
    </cfRule>
  </conditionalFormatting>
  <conditionalFormatting sqref="E410">
    <cfRule type="expression" dxfId="1413" priority="1925">
      <formula>$A410 = "calculate"</formula>
    </cfRule>
  </conditionalFormatting>
  <conditionalFormatting sqref="E411:F411">
    <cfRule type="expression" dxfId="1412" priority="1924">
      <formula>$A411 = "calculate"</formula>
    </cfRule>
  </conditionalFormatting>
  <conditionalFormatting sqref="E411:F411">
    <cfRule type="expression" dxfId="1411" priority="1915">
      <formula>AND(#REF!="disabled",#REF!="yes")</formula>
    </cfRule>
    <cfRule type="expression" dxfId="1410" priority="1916">
      <formula xml:space="preserve"> AND($A411 = "begin group",$V411 = "section")</formula>
    </cfRule>
    <cfRule type="expression" dxfId="1409" priority="1917">
      <formula>AND($A411 = "end group", $V411 = "section")</formula>
    </cfRule>
    <cfRule type="expression" dxfId="1408" priority="1918">
      <formula xml:space="preserve"> AND($A411="begin group",$V411="gg")</formula>
    </cfRule>
    <cfRule type="expression" dxfId="1407" priority="1919">
      <formula xml:space="preserve"> AND($A411 = "end group",$V411 = "gg")</formula>
    </cfRule>
    <cfRule type="expression" dxfId="1406" priority="1920">
      <formula>AND($A411="begin group",$V411="ggg")</formula>
    </cfRule>
    <cfRule type="expression" dxfId="1405" priority="1921">
      <formula>AND($A411="end group",$V411="ggg")</formula>
    </cfRule>
    <cfRule type="expression" dxfId="1404" priority="1922">
      <formula>AND($A411 = "begin repeat",$V411 = "rr")</formula>
    </cfRule>
    <cfRule type="expression" dxfId="1403" priority="1923">
      <formula>AND($A411 = "end repeat", $V411 = "rr")</formula>
    </cfRule>
  </conditionalFormatting>
  <conditionalFormatting sqref="B398">
    <cfRule type="duplicateValues" dxfId="1402" priority="1914"/>
  </conditionalFormatting>
  <conditionalFormatting sqref="A398:B398">
    <cfRule type="expression" dxfId="1401" priority="1905">
      <formula>AND(#REF!="disabled",#REF!="yes")</formula>
    </cfRule>
    <cfRule type="expression" dxfId="1400" priority="1906">
      <formula xml:space="preserve"> AND($A398 = "begin group",$V398 = "section")</formula>
    </cfRule>
    <cfRule type="expression" dxfId="1399" priority="1907">
      <formula>AND($A398 = "end group", $V398 = "section")</formula>
    </cfRule>
    <cfRule type="expression" dxfId="1398" priority="1908">
      <formula xml:space="preserve"> AND($A398="begin group",$V398="gg")</formula>
    </cfRule>
    <cfRule type="expression" dxfId="1397" priority="1909">
      <formula xml:space="preserve"> AND($A398 = "end group",$V398 = "gg")</formula>
    </cfRule>
    <cfRule type="expression" dxfId="1396" priority="1910">
      <formula>AND($A398="begin group",$V398="ggg")</formula>
    </cfRule>
    <cfRule type="expression" dxfId="1395" priority="1911">
      <formula>AND($A398="end group",$V398="ggg")</formula>
    </cfRule>
    <cfRule type="expression" dxfId="1394" priority="1912">
      <formula>AND($A398 = "begin repeat",$V398 = "rr")</formula>
    </cfRule>
    <cfRule type="expression" dxfId="1393" priority="1913">
      <formula>AND($A398 = "end repeat", $V398 = "rr")</formula>
    </cfRule>
  </conditionalFormatting>
  <conditionalFormatting sqref="E398:F398">
    <cfRule type="expression" dxfId="1392" priority="1904">
      <formula>$A398 = "calculate"</formula>
    </cfRule>
  </conditionalFormatting>
  <conditionalFormatting sqref="E398:F398">
    <cfRule type="expression" dxfId="1391" priority="1895">
      <formula>AND(#REF!="disabled",#REF!="yes")</formula>
    </cfRule>
    <cfRule type="expression" dxfId="1390" priority="1896">
      <formula xml:space="preserve"> AND($A398 = "begin group",$V398 = "section")</formula>
    </cfRule>
    <cfRule type="expression" dxfId="1389" priority="1897">
      <formula>AND($A398 = "end group", $V398 = "section")</formula>
    </cfRule>
    <cfRule type="expression" dxfId="1388" priority="1898">
      <formula xml:space="preserve"> AND($A398="begin group",$V398="gg")</formula>
    </cfRule>
    <cfRule type="expression" dxfId="1387" priority="1899">
      <formula xml:space="preserve"> AND($A398 = "end group",$V398 = "gg")</formula>
    </cfRule>
    <cfRule type="expression" dxfId="1386" priority="1900">
      <formula>AND($A398="begin group",$V398="ggg")</formula>
    </cfRule>
    <cfRule type="expression" dxfId="1385" priority="1901">
      <formula>AND($A398="end group",$V398="ggg")</formula>
    </cfRule>
    <cfRule type="expression" dxfId="1384" priority="1902">
      <formula>AND($A398 = "begin repeat",$V398 = "rr")</formula>
    </cfRule>
    <cfRule type="expression" dxfId="1383" priority="1903">
      <formula>AND($A398 = "end repeat", $V398 = "rr")</formula>
    </cfRule>
  </conditionalFormatting>
  <conditionalFormatting sqref="A398:B398">
    <cfRule type="expression" dxfId="1382" priority="1886">
      <formula>AND(#REF!="disabled",#REF!="yes")</formula>
    </cfRule>
    <cfRule type="expression" dxfId="1381" priority="1887">
      <formula xml:space="preserve"> AND($A398 = "begin group",$V398 = "section")</formula>
    </cfRule>
    <cfRule type="expression" dxfId="1380" priority="1888">
      <formula>AND($A398 = "end group", $V398 = "section")</formula>
    </cfRule>
    <cfRule type="expression" dxfId="1379" priority="1889">
      <formula xml:space="preserve"> AND($A398="begin group",$V398="gg")</formula>
    </cfRule>
    <cfRule type="expression" dxfId="1378" priority="1890">
      <formula xml:space="preserve"> AND($A398 = "end group",$V398 = "gg")</formula>
    </cfRule>
    <cfRule type="expression" dxfId="1377" priority="1891">
      <formula>AND($A398="begin group",$V398="ggg")</formula>
    </cfRule>
    <cfRule type="expression" dxfId="1376" priority="1892">
      <formula>AND($A398="end group",$V398="ggg")</formula>
    </cfRule>
    <cfRule type="expression" dxfId="1375" priority="1893">
      <formula>AND($A398 = "begin repeat",$V398 = "rr")</formula>
    </cfRule>
    <cfRule type="expression" dxfId="1374" priority="1894">
      <formula>AND($A398 = "end repeat", $V398 = "rr")</formula>
    </cfRule>
  </conditionalFormatting>
  <conditionalFormatting sqref="E398:F398">
    <cfRule type="expression" dxfId="1373" priority="1885">
      <formula>$A398 = "calculate"</formula>
    </cfRule>
  </conditionalFormatting>
  <conditionalFormatting sqref="E398:F398">
    <cfRule type="expression" dxfId="1372" priority="1876">
      <formula>AND(#REF!="disabled",#REF!="yes")</formula>
    </cfRule>
    <cfRule type="expression" dxfId="1371" priority="1877">
      <formula xml:space="preserve"> AND($A398 = "begin group",$V398 = "section")</formula>
    </cfRule>
    <cfRule type="expression" dxfId="1370" priority="1878">
      <formula>AND($A398 = "end group", $V398 = "section")</formula>
    </cfRule>
    <cfRule type="expression" dxfId="1369" priority="1879">
      <formula xml:space="preserve"> AND($A398="begin group",$V398="gg")</formula>
    </cfRule>
    <cfRule type="expression" dxfId="1368" priority="1880">
      <formula xml:space="preserve"> AND($A398 = "end group",$V398 = "gg")</formula>
    </cfRule>
    <cfRule type="expression" dxfId="1367" priority="1881">
      <formula>AND($A398="begin group",$V398="ggg")</formula>
    </cfRule>
    <cfRule type="expression" dxfId="1366" priority="1882">
      <formula>AND($A398="end group",$V398="ggg")</formula>
    </cfRule>
    <cfRule type="expression" dxfId="1365" priority="1883">
      <formula>AND($A398 = "begin repeat",$V398 = "rr")</formula>
    </cfRule>
    <cfRule type="expression" dxfId="1364" priority="1884">
      <formula>AND($A398 = "end repeat", $V398 = "rr")</formula>
    </cfRule>
  </conditionalFormatting>
  <conditionalFormatting sqref="A398:B398">
    <cfRule type="expression" dxfId="1363" priority="1867">
      <formula>AND(#REF!="disabled",#REF!="yes")</formula>
    </cfRule>
    <cfRule type="expression" dxfId="1362" priority="1868">
      <formula xml:space="preserve"> AND($A398 = "begin group",$V398 = "section")</formula>
    </cfRule>
    <cfRule type="expression" dxfId="1361" priority="1869">
      <formula>AND($A398 = "end group", $V398 = "section")</formula>
    </cfRule>
    <cfRule type="expression" dxfId="1360" priority="1870">
      <formula xml:space="preserve"> AND($A398="begin group",$V398="gg")</formula>
    </cfRule>
    <cfRule type="expression" dxfId="1359" priority="1871">
      <formula xml:space="preserve"> AND($A398 = "end group",$V398 = "gg")</formula>
    </cfRule>
    <cfRule type="expression" dxfId="1358" priority="1872">
      <formula>AND($A398="begin group",$V398="ggg")</formula>
    </cfRule>
    <cfRule type="expression" dxfId="1357" priority="1873">
      <formula>AND($A398="end group",$V398="ggg")</formula>
    </cfRule>
    <cfRule type="expression" dxfId="1356" priority="1874">
      <formula>AND($A398 = "begin repeat",$V398 = "rr")</formula>
    </cfRule>
    <cfRule type="expression" dxfId="1355" priority="1875">
      <formula>AND($A398 = "end repeat", $V398 = "rr")</formula>
    </cfRule>
  </conditionalFormatting>
  <conditionalFormatting sqref="B398">
    <cfRule type="duplicateValues" dxfId="1354" priority="1866"/>
  </conditionalFormatting>
  <conditionalFormatting sqref="B398">
    <cfRule type="duplicateValues" dxfId="1353" priority="1865"/>
  </conditionalFormatting>
  <conditionalFormatting sqref="E398:F398">
    <cfRule type="expression" dxfId="1352" priority="1864">
      <formula>$A398 = "calculate"</formula>
    </cfRule>
  </conditionalFormatting>
  <conditionalFormatting sqref="E398:F398">
    <cfRule type="expression" dxfId="1351" priority="1855">
      <formula>AND(#REF!="disabled",#REF!="yes")</formula>
    </cfRule>
    <cfRule type="expression" dxfId="1350" priority="1856">
      <formula xml:space="preserve"> AND($A398 = "begin group",$V398 = "section")</formula>
    </cfRule>
    <cfRule type="expression" dxfId="1349" priority="1857">
      <formula>AND($A398 = "end group", $V398 = "section")</formula>
    </cfRule>
    <cfRule type="expression" dxfId="1348" priority="1858">
      <formula xml:space="preserve"> AND($A398="begin group",$V398="gg")</formula>
    </cfRule>
    <cfRule type="expression" dxfId="1347" priority="1859">
      <formula xml:space="preserve"> AND($A398 = "end group",$V398 = "gg")</formula>
    </cfRule>
    <cfRule type="expression" dxfId="1346" priority="1860">
      <formula>AND($A398="begin group",$V398="ggg")</formula>
    </cfRule>
    <cfRule type="expression" dxfId="1345" priority="1861">
      <formula>AND($A398="end group",$V398="ggg")</formula>
    </cfRule>
    <cfRule type="expression" dxfId="1344" priority="1862">
      <formula>AND($A398 = "begin repeat",$V398 = "rr")</formula>
    </cfRule>
    <cfRule type="expression" dxfId="1343" priority="1863">
      <formula>AND($A398 = "end repeat", $V398 = "rr")</formula>
    </cfRule>
  </conditionalFormatting>
  <conditionalFormatting sqref="J398">
    <cfRule type="expression" dxfId="1342" priority="1846">
      <formula>AND(#REF!="disabled",#REF!="yes")</formula>
    </cfRule>
    <cfRule type="expression" dxfId="1341" priority="1847">
      <formula xml:space="preserve"> AND($A398 = "begin group",$V398 = "section")</formula>
    </cfRule>
    <cfRule type="expression" dxfId="1340" priority="1848">
      <formula>AND($A398 = "end group", $V398 = "section")</formula>
    </cfRule>
    <cfRule type="expression" dxfId="1339" priority="1849">
      <formula xml:space="preserve"> AND($A398="begin group",$V398="gg")</formula>
    </cfRule>
    <cfRule type="expression" dxfId="1338" priority="1850">
      <formula xml:space="preserve"> AND($A398 = "end group",$V398 = "gg")</formula>
    </cfRule>
    <cfRule type="expression" dxfId="1337" priority="1851">
      <formula>AND($A398="begin group",$V398="ggg")</formula>
    </cfRule>
    <cfRule type="expression" dxfId="1336" priority="1852">
      <formula>AND($A398="end group",$V398="ggg")</formula>
    </cfRule>
    <cfRule type="expression" dxfId="1335" priority="1853">
      <formula>AND($A398 = "begin repeat",$V398 = "rr")</formula>
    </cfRule>
    <cfRule type="expression" dxfId="1334" priority="1854">
      <formula>AND($A398 = "end repeat", $V398 = "rr")</formula>
    </cfRule>
  </conditionalFormatting>
  <conditionalFormatting sqref="E411 E401:E403 E409">
    <cfRule type="expression" dxfId="1333" priority="1843">
      <formula>$A401 = "calculate"</formula>
    </cfRule>
  </conditionalFormatting>
  <conditionalFormatting sqref="E404:F408">
    <cfRule type="expression" dxfId="1332" priority="1842">
      <formula>$A404 = "calculate"</formula>
    </cfRule>
  </conditionalFormatting>
  <conditionalFormatting sqref="E410:F410">
    <cfRule type="expression" dxfId="1331" priority="1841">
      <formula>$A410 = "calculate"</formula>
    </cfRule>
  </conditionalFormatting>
  <conditionalFormatting sqref="E411">
    <cfRule type="expression" dxfId="1330" priority="1831">
      <formula>AND(#REF!="disabled",#REF!="yes")</formula>
    </cfRule>
    <cfRule type="expression" dxfId="1329" priority="1832">
      <formula xml:space="preserve"> AND($A411 = "begin group",$V411 = "section")</formula>
    </cfRule>
    <cfRule type="expression" dxfId="1328" priority="1833">
      <formula>AND($A411 = "end group", $V411 = "section")</formula>
    </cfRule>
    <cfRule type="expression" dxfId="1327" priority="1834">
      <formula xml:space="preserve"> AND($A411="begin group",$V411="gg")</formula>
    </cfRule>
    <cfRule type="expression" dxfId="1326" priority="1835">
      <formula xml:space="preserve"> AND($A411 = "end group",$V411 = "gg")</formula>
    </cfRule>
    <cfRule type="expression" dxfId="1325" priority="1836">
      <formula>AND($A411="begin group",$V411="ggg")</formula>
    </cfRule>
    <cfRule type="expression" dxfId="1324" priority="1837">
      <formula>AND($A411="end group",$V411="ggg")</formula>
    </cfRule>
    <cfRule type="expression" dxfId="1323" priority="1838">
      <formula>AND($A411 = "begin repeat",$V411 = "rr")</formula>
    </cfRule>
    <cfRule type="expression" dxfId="1322" priority="1839">
      <formula>AND($A411 = "end repeat", $V411 = "rr")</formula>
    </cfRule>
  </conditionalFormatting>
  <conditionalFormatting sqref="A398:B398">
    <cfRule type="expression" dxfId="1321" priority="1813">
      <formula>AND(#REF!="disabled",#REF!="yes")</formula>
    </cfRule>
    <cfRule type="expression" dxfId="1320" priority="1814">
      <formula xml:space="preserve"> AND($A398 = "begin group",$V398 = "section")</formula>
    </cfRule>
    <cfRule type="expression" dxfId="1319" priority="1815">
      <formula>AND($A398 = "end group", $V398 = "section")</formula>
    </cfRule>
    <cfRule type="expression" dxfId="1318" priority="1816">
      <formula xml:space="preserve"> AND($A398="begin group",$V398="gg")</formula>
    </cfRule>
    <cfRule type="expression" dxfId="1317" priority="1817">
      <formula xml:space="preserve"> AND($A398 = "end group",$V398 = "gg")</formula>
    </cfRule>
    <cfRule type="expression" dxfId="1316" priority="1818">
      <formula>AND($A398="begin group",$V398="ggg")</formula>
    </cfRule>
    <cfRule type="expression" dxfId="1315" priority="1819">
      <formula>AND($A398="end group",$V398="ggg")</formula>
    </cfRule>
    <cfRule type="expression" dxfId="1314" priority="1820">
      <formula>AND($A398 = "begin repeat",$V398 = "rr")</formula>
    </cfRule>
    <cfRule type="expression" dxfId="1313" priority="1821">
      <formula>AND($A398 = "end repeat", $V398 = "rr")</formula>
    </cfRule>
  </conditionalFormatting>
  <conditionalFormatting sqref="E398">
    <cfRule type="expression" dxfId="1312" priority="1812">
      <formula>$A398 = "calculate"</formula>
    </cfRule>
  </conditionalFormatting>
  <conditionalFormatting sqref="E398">
    <cfRule type="expression" dxfId="1311" priority="1803">
      <formula>AND(#REF!="disabled",#REF!="yes")</formula>
    </cfRule>
    <cfRule type="expression" dxfId="1310" priority="1804">
      <formula xml:space="preserve"> AND($A398 = "begin group",$V398 = "section")</formula>
    </cfRule>
    <cfRule type="expression" dxfId="1309" priority="1805">
      <formula>AND($A398 = "end group", $V398 = "section")</formula>
    </cfRule>
    <cfRule type="expression" dxfId="1308" priority="1806">
      <formula xml:space="preserve"> AND($A398="begin group",$V398="gg")</formula>
    </cfRule>
    <cfRule type="expression" dxfId="1307" priority="1807">
      <formula xml:space="preserve"> AND($A398 = "end group",$V398 = "gg")</formula>
    </cfRule>
    <cfRule type="expression" dxfId="1306" priority="1808">
      <formula>AND($A398="begin group",$V398="ggg")</formula>
    </cfRule>
    <cfRule type="expression" dxfId="1305" priority="1809">
      <formula>AND($A398="end group",$V398="ggg")</formula>
    </cfRule>
    <cfRule type="expression" dxfId="1304" priority="1810">
      <formula>AND($A398 = "begin repeat",$V398 = "rr")</formula>
    </cfRule>
    <cfRule type="expression" dxfId="1303" priority="1811">
      <formula>AND($A398 = "end repeat", $V398 = "rr")</formula>
    </cfRule>
  </conditionalFormatting>
  <conditionalFormatting sqref="J398">
    <cfRule type="expression" dxfId="1302" priority="1793">
      <formula>AND(#REF!="disabled",#REF!="yes")</formula>
    </cfRule>
    <cfRule type="expression" dxfId="1301" priority="1794">
      <formula xml:space="preserve"> AND($A398 = "begin group",$V398 = "section")</formula>
    </cfRule>
    <cfRule type="expression" dxfId="1300" priority="1795">
      <formula>AND($A398 = "end group", $V398 = "section")</formula>
    </cfRule>
    <cfRule type="expression" dxfId="1299" priority="1796">
      <formula xml:space="preserve"> AND($A398="begin group",$V398="gg")</formula>
    </cfRule>
    <cfRule type="expression" dxfId="1298" priority="1797">
      <formula xml:space="preserve"> AND($A398 = "end group",$V398 = "gg")</formula>
    </cfRule>
    <cfRule type="expression" dxfId="1297" priority="1798">
      <formula>AND($A398="begin group",$V398="ggg")</formula>
    </cfRule>
    <cfRule type="expression" dxfId="1296" priority="1799">
      <formula>AND($A398="end group",$V398="ggg")</formula>
    </cfRule>
    <cfRule type="expression" dxfId="1295" priority="1800">
      <formula>AND($A398 = "begin repeat",$V398 = "rr")</formula>
    </cfRule>
    <cfRule type="expression" dxfId="1294" priority="1801">
      <formula>AND($A398 = "end repeat", $V398 = "rr")</formula>
    </cfRule>
  </conditionalFormatting>
  <conditionalFormatting sqref="B401">
    <cfRule type="duplicateValues" dxfId="1293" priority="1788"/>
  </conditionalFormatting>
  <conditionalFormatting sqref="B401:B411">
    <cfRule type="duplicateValues" dxfId="1292" priority="1787"/>
  </conditionalFormatting>
  <conditionalFormatting sqref="B401:B411">
    <cfRule type="duplicateValues" dxfId="1291" priority="15568"/>
  </conditionalFormatting>
  <conditionalFormatting sqref="B404:B411">
    <cfRule type="duplicateValues" dxfId="1290" priority="15570"/>
  </conditionalFormatting>
  <conditionalFormatting sqref="B404:B411">
    <cfRule type="duplicateValues" dxfId="1289" priority="15571"/>
  </conditionalFormatting>
  <conditionalFormatting sqref="B411">
    <cfRule type="duplicateValues" dxfId="1288" priority="15572"/>
  </conditionalFormatting>
  <conditionalFormatting sqref="B411">
    <cfRule type="duplicateValues" dxfId="1287" priority="15573"/>
  </conditionalFormatting>
  <conditionalFormatting sqref="C410:D411">
    <cfRule type="duplicateValues" dxfId="1286" priority="15574"/>
  </conditionalFormatting>
  <conditionalFormatting sqref="C410:D411">
    <cfRule type="duplicateValues" dxfId="1285" priority="15575"/>
  </conditionalFormatting>
  <conditionalFormatting sqref="B410:B411">
    <cfRule type="duplicateValues" dxfId="1284" priority="15576"/>
  </conditionalFormatting>
  <conditionalFormatting sqref="B410:B411">
    <cfRule type="duplicateValues" dxfId="1283" priority="15577"/>
  </conditionalFormatting>
  <conditionalFormatting sqref="E401:E411">
    <cfRule type="expression" dxfId="1282" priority="1786">
      <formula>$A401 = "calculate"</formula>
    </cfRule>
  </conditionalFormatting>
  <conditionalFormatting sqref="F401">
    <cfRule type="expression" dxfId="1281" priority="1785">
      <formula>$A401 = "calculate"</formula>
    </cfRule>
  </conditionalFormatting>
  <conditionalFormatting sqref="C401:D401">
    <cfRule type="duplicateValues" dxfId="1280" priority="1784"/>
  </conditionalFormatting>
  <conditionalFormatting sqref="C401:D401 C402:C411">
    <cfRule type="duplicateValues" dxfId="1279" priority="1783"/>
  </conditionalFormatting>
  <conditionalFormatting sqref="E401:E411">
    <cfRule type="expression" dxfId="1278" priority="1774">
      <formula>AND(#REF!="disabled",#REF!="yes")</formula>
    </cfRule>
    <cfRule type="expression" dxfId="1277" priority="1775">
      <formula xml:space="preserve"> AND($A401 = "begin group",$V401 = "section")</formula>
    </cfRule>
    <cfRule type="expression" dxfId="1276" priority="1776">
      <formula>AND($A401 = "end group", $V401 = "section")</formula>
    </cfRule>
    <cfRule type="expression" dxfId="1275" priority="1777">
      <formula xml:space="preserve"> AND($A401="begin group",$V401="gg")</formula>
    </cfRule>
    <cfRule type="expression" dxfId="1274" priority="1778">
      <formula xml:space="preserve"> AND($A401 = "end group",$V401 = "gg")</formula>
    </cfRule>
    <cfRule type="expression" dxfId="1273" priority="1779">
      <formula>AND($A401="begin group",$V401="ggg")</formula>
    </cfRule>
    <cfRule type="expression" dxfId="1272" priority="1780">
      <formula>AND($A401="end group",$V401="ggg")</formula>
    </cfRule>
    <cfRule type="expression" dxfId="1271" priority="1781">
      <formula>AND($A401 = "begin repeat",$V401 = "rr")</formula>
    </cfRule>
    <cfRule type="expression" dxfId="1270" priority="1782">
      <formula>AND($A401 = "end repeat", $V401 = "rr")</formula>
    </cfRule>
  </conditionalFormatting>
  <conditionalFormatting sqref="F401">
    <cfRule type="expression" dxfId="1269" priority="1765">
      <formula>AND(#REF!="disabled",#REF!="yes")</formula>
    </cfRule>
    <cfRule type="expression" dxfId="1268" priority="1766">
      <formula xml:space="preserve"> AND($A401 = "begin group",$V401 = "section")</formula>
    </cfRule>
    <cfRule type="expression" dxfId="1267" priority="1767">
      <formula>AND($A401 = "end group", $V401 = "section")</formula>
    </cfRule>
    <cfRule type="expression" dxfId="1266" priority="1768">
      <formula xml:space="preserve"> AND($A401="begin group",$V401="gg")</formula>
    </cfRule>
    <cfRule type="expression" dxfId="1265" priority="1769">
      <formula xml:space="preserve"> AND($A401 = "end group",$V401 = "gg")</formula>
    </cfRule>
    <cfRule type="expression" dxfId="1264" priority="1770">
      <formula>AND($A401="begin group",$V401="ggg")</formula>
    </cfRule>
    <cfRule type="expression" dxfId="1263" priority="1771">
      <formula>AND($A401="end group",$V401="ggg")</formula>
    </cfRule>
    <cfRule type="expression" dxfId="1262" priority="1772">
      <formula>AND($A401 = "begin repeat",$V401 = "rr")</formula>
    </cfRule>
    <cfRule type="expression" dxfId="1261" priority="1773">
      <formula>AND($A401 = "end repeat", $V401 = "rr")</formula>
    </cfRule>
  </conditionalFormatting>
  <conditionalFormatting sqref="D402:D411">
    <cfRule type="expression" dxfId="1260" priority="1764">
      <formula>$A402 = "calculate"</formula>
    </cfRule>
  </conditionalFormatting>
  <conditionalFormatting sqref="D402:D411">
    <cfRule type="expression" dxfId="1259" priority="1755">
      <formula>AND(#REF!="disabled",#REF!="yes")</formula>
    </cfRule>
    <cfRule type="expression" dxfId="1258" priority="1756">
      <formula xml:space="preserve"> AND($A402 = "begin group",$V402 = "section")</formula>
    </cfRule>
    <cfRule type="expression" dxfId="1257" priority="1757">
      <formula>AND($A402 = "end group", $V402 = "section")</formula>
    </cfRule>
    <cfRule type="expression" dxfId="1256" priority="1758">
      <formula xml:space="preserve"> AND($A402="begin group",$V402="gg")</formula>
    </cfRule>
    <cfRule type="expression" dxfId="1255" priority="1759">
      <formula xml:space="preserve"> AND($A402 = "end group",$V402 = "gg")</formula>
    </cfRule>
    <cfRule type="expression" dxfId="1254" priority="1760">
      <formula>AND($A402="begin group",$V402="ggg")</formula>
    </cfRule>
    <cfRule type="expression" dxfId="1253" priority="1761">
      <formula>AND($A402="end group",$V402="ggg")</formula>
    </cfRule>
    <cfRule type="expression" dxfId="1252" priority="1762">
      <formula>AND($A402 = "begin repeat",$V402 = "rr")</formula>
    </cfRule>
    <cfRule type="expression" dxfId="1251" priority="1763">
      <formula>AND($A402 = "end repeat", $V402 = "rr")</formula>
    </cfRule>
  </conditionalFormatting>
  <conditionalFormatting sqref="E427">
    <cfRule type="expression" dxfId="1250" priority="1741">
      <formula>AND(#REF!="disabled",#REF!="yes")</formula>
    </cfRule>
    <cfRule type="expression" dxfId="1249" priority="1742">
      <formula xml:space="preserve"> AND(#REF! = "begin group",$V427 = "section")</formula>
    </cfRule>
    <cfRule type="expression" dxfId="1248" priority="1743">
      <formula>AND(#REF! = "end group", $V427 = "section")</formula>
    </cfRule>
    <cfRule type="expression" dxfId="1247" priority="1744">
      <formula xml:space="preserve"> AND(#REF!="begin group",$V427="gg")</formula>
    </cfRule>
    <cfRule type="expression" dxfId="1246" priority="1745">
      <formula xml:space="preserve"> AND(#REF! = "end group",$V427 = "gg")</formula>
    </cfRule>
    <cfRule type="expression" dxfId="1245" priority="1746">
      <formula>AND(#REF!="begin group",$V427="ggg")</formula>
    </cfRule>
    <cfRule type="expression" dxfId="1244" priority="1747">
      <formula>AND(#REF!="end group",$V427="ggg")</formula>
    </cfRule>
    <cfRule type="expression" dxfId="1243" priority="1748">
      <formula>AND(#REF! = "begin repeat",$V427 = "rr")</formula>
    </cfRule>
    <cfRule type="expression" dxfId="1242" priority="1749">
      <formula>AND(#REF! = "end repeat", $V427 = "rr")</formula>
    </cfRule>
  </conditionalFormatting>
  <conditionalFormatting sqref="A426">
    <cfRule type="expression" dxfId="1241" priority="1739">
      <formula>AND($A426 = "begin repeat",$X426 = "rr")</formula>
    </cfRule>
    <cfRule type="expression" dxfId="1240" priority="1740">
      <formula>AND($A426 = "end repeat", $X426 = "rr")</formula>
    </cfRule>
  </conditionalFormatting>
  <conditionalFormatting sqref="E426">
    <cfRule type="expression" dxfId="1239" priority="1738">
      <formula>$A426 = "calculate"</formula>
    </cfRule>
  </conditionalFormatting>
  <conditionalFormatting sqref="E426">
    <cfRule type="expression" dxfId="1238" priority="1736">
      <formula>AND($A426 = "begin repeat",$X426 = "rr")</formula>
    </cfRule>
    <cfRule type="expression" dxfId="1237" priority="1737">
      <formula>AND($A426 = "end repeat", $X426 = "rr")</formula>
    </cfRule>
  </conditionalFormatting>
  <conditionalFormatting sqref="E426">
    <cfRule type="expression" dxfId="1236" priority="1735">
      <formula>$A427 = "calculate"</formula>
    </cfRule>
  </conditionalFormatting>
  <conditionalFormatting sqref="E426">
    <cfRule type="expression" dxfId="1235" priority="1726">
      <formula>AND(#REF!="disabled",#REF!="yes")</formula>
    </cfRule>
    <cfRule type="expression" dxfId="1234" priority="1727">
      <formula xml:space="preserve"> AND($A427 = "begin group",$V426 = "section")</formula>
    </cfRule>
    <cfRule type="expression" dxfId="1233" priority="1728">
      <formula>AND($A427 = "end group", $V426 = "section")</formula>
    </cfRule>
    <cfRule type="expression" dxfId="1232" priority="1729">
      <formula xml:space="preserve"> AND($A427="begin group",$V426="gg")</formula>
    </cfRule>
    <cfRule type="expression" dxfId="1231" priority="1730">
      <formula xml:space="preserve"> AND($A427 = "end group",$V426 = "gg")</formula>
    </cfRule>
    <cfRule type="expression" dxfId="1230" priority="1731">
      <formula>AND($A427="begin group",$V426="ggg")</formula>
    </cfRule>
    <cfRule type="expression" dxfId="1229" priority="1732">
      <formula>AND($A427="end group",$V426="ggg")</formula>
    </cfRule>
    <cfRule type="expression" dxfId="1228" priority="1733">
      <formula>AND($A427 = "begin repeat",$V426 = "rr")</formula>
    </cfRule>
    <cfRule type="expression" dxfId="1227" priority="1734">
      <formula>AND($A427 = "end repeat", $V426 = "rr")</formula>
    </cfRule>
  </conditionalFormatting>
  <conditionalFormatting sqref="E426">
    <cfRule type="expression" dxfId="1226" priority="1725">
      <formula>$A426 = "calculate"</formula>
    </cfRule>
  </conditionalFormatting>
  <conditionalFormatting sqref="E427:F427">
    <cfRule type="expression" dxfId="1225" priority="1724">
      <formula>$A427 = "calculate"</formula>
    </cfRule>
  </conditionalFormatting>
  <conditionalFormatting sqref="E427:F427">
    <cfRule type="expression" dxfId="1224" priority="1715">
      <formula>AND(#REF!="disabled",#REF!="yes")</formula>
    </cfRule>
    <cfRule type="expression" dxfId="1223" priority="1716">
      <formula xml:space="preserve"> AND($A427 = "begin group",$V427 = "section")</formula>
    </cfRule>
    <cfRule type="expression" dxfId="1222" priority="1717">
      <formula>AND($A427 = "end group", $V427 = "section")</formula>
    </cfRule>
    <cfRule type="expression" dxfId="1221" priority="1718">
      <formula xml:space="preserve"> AND($A427="begin group",$V427="gg")</formula>
    </cfRule>
    <cfRule type="expression" dxfId="1220" priority="1719">
      <formula xml:space="preserve"> AND($A427 = "end group",$V427 = "gg")</formula>
    </cfRule>
    <cfRule type="expression" dxfId="1219" priority="1720">
      <formula>AND($A427="begin group",$V427="ggg")</formula>
    </cfRule>
    <cfRule type="expression" dxfId="1218" priority="1721">
      <formula>AND($A427="end group",$V427="ggg")</formula>
    </cfRule>
    <cfRule type="expression" dxfId="1217" priority="1722">
      <formula>AND($A427 = "begin repeat",$V427 = "rr")</formula>
    </cfRule>
    <cfRule type="expression" dxfId="1216" priority="1723">
      <formula>AND($A427 = "end repeat", $V427 = "rr")</formula>
    </cfRule>
  </conditionalFormatting>
  <conditionalFormatting sqref="E427 E414:E416 E425">
    <cfRule type="expression" dxfId="1215" priority="1714">
      <formula>$A414 = "calculate"</formula>
    </cfRule>
  </conditionalFormatting>
  <conditionalFormatting sqref="E417:F424">
    <cfRule type="expression" dxfId="1214" priority="1713">
      <formula>$A417 = "calculate"</formula>
    </cfRule>
  </conditionalFormatting>
  <conditionalFormatting sqref="E426:F426">
    <cfRule type="expression" dxfId="1213" priority="1712">
      <formula>$A426 = "calculate"</formula>
    </cfRule>
  </conditionalFormatting>
  <conditionalFormatting sqref="E427">
    <cfRule type="expression" dxfId="1212" priority="1703">
      <formula>AND(#REF!="disabled",#REF!="yes")</formula>
    </cfRule>
    <cfRule type="expression" dxfId="1211" priority="1704">
      <formula xml:space="preserve"> AND($A427 = "begin group",$V427 = "section")</formula>
    </cfRule>
    <cfRule type="expression" dxfId="1210" priority="1705">
      <formula>AND($A427 = "end group", $V427 = "section")</formula>
    </cfRule>
    <cfRule type="expression" dxfId="1209" priority="1706">
      <formula xml:space="preserve"> AND($A427="begin group",$V427="gg")</formula>
    </cfRule>
    <cfRule type="expression" dxfId="1208" priority="1707">
      <formula xml:space="preserve"> AND($A427 = "end group",$V427 = "gg")</formula>
    </cfRule>
    <cfRule type="expression" dxfId="1207" priority="1708">
      <formula>AND($A427="begin group",$V427="ggg")</formula>
    </cfRule>
    <cfRule type="expression" dxfId="1206" priority="1709">
      <formula>AND($A427="end group",$V427="ggg")</formula>
    </cfRule>
    <cfRule type="expression" dxfId="1205" priority="1710">
      <formula>AND($A427 = "begin repeat",$V427 = "rr")</formula>
    </cfRule>
    <cfRule type="expression" dxfId="1204" priority="1711">
      <formula>AND($A427 = "end repeat", $V427 = "rr")</formula>
    </cfRule>
  </conditionalFormatting>
  <conditionalFormatting sqref="B414">
    <cfRule type="duplicateValues" dxfId="1203" priority="1702"/>
  </conditionalFormatting>
  <conditionalFormatting sqref="B414:B427">
    <cfRule type="duplicateValues" dxfId="1202" priority="1701"/>
  </conditionalFormatting>
  <conditionalFormatting sqref="B414:B427">
    <cfRule type="duplicateValues" dxfId="1201" priority="1700"/>
  </conditionalFormatting>
  <conditionalFormatting sqref="B417:B427">
    <cfRule type="duplicateValues" dxfId="1200" priority="1699"/>
  </conditionalFormatting>
  <conditionalFormatting sqref="B417:B427">
    <cfRule type="duplicateValues" dxfId="1199" priority="1698"/>
  </conditionalFormatting>
  <conditionalFormatting sqref="B427">
    <cfRule type="duplicateValues" dxfId="1198" priority="1697"/>
  </conditionalFormatting>
  <conditionalFormatting sqref="B427">
    <cfRule type="duplicateValues" dxfId="1197" priority="1696"/>
  </conditionalFormatting>
  <conditionalFormatting sqref="C426:D427">
    <cfRule type="duplicateValues" dxfId="1196" priority="1695"/>
  </conditionalFormatting>
  <conditionalFormatting sqref="C426:D427">
    <cfRule type="duplicateValues" dxfId="1195" priority="1694"/>
  </conditionalFormatting>
  <conditionalFormatting sqref="B426:B427">
    <cfRule type="duplicateValues" dxfId="1194" priority="1693"/>
  </conditionalFormatting>
  <conditionalFormatting sqref="B426:B427">
    <cfRule type="duplicateValues" dxfId="1193" priority="1692"/>
  </conditionalFormatting>
  <conditionalFormatting sqref="E414:E427">
    <cfRule type="expression" dxfId="1192" priority="1691">
      <formula>$A414 = "calculate"</formula>
    </cfRule>
  </conditionalFormatting>
  <conditionalFormatting sqref="F414">
    <cfRule type="expression" dxfId="1191" priority="1690">
      <formula>$A414 = "calculate"</formula>
    </cfRule>
  </conditionalFormatting>
  <conditionalFormatting sqref="C414:D414">
    <cfRule type="duplicateValues" dxfId="1190" priority="1689"/>
  </conditionalFormatting>
  <conditionalFormatting sqref="C414:D414 C415:C427">
    <cfRule type="duplicateValues" dxfId="1189" priority="1688"/>
  </conditionalFormatting>
  <conditionalFormatting sqref="E414:E427">
    <cfRule type="expression" dxfId="1188" priority="1679">
      <formula>AND(#REF!="disabled",#REF!="yes")</formula>
    </cfRule>
    <cfRule type="expression" dxfId="1187" priority="1680">
      <formula xml:space="preserve"> AND($A414 = "begin group",$V414 = "section")</formula>
    </cfRule>
    <cfRule type="expression" dxfId="1186" priority="1681">
      <formula>AND($A414 = "end group", $V414 = "section")</formula>
    </cfRule>
    <cfRule type="expression" dxfId="1185" priority="1682">
      <formula xml:space="preserve"> AND($A414="begin group",$V414="gg")</formula>
    </cfRule>
    <cfRule type="expression" dxfId="1184" priority="1683">
      <formula xml:space="preserve"> AND($A414 = "end group",$V414 = "gg")</formula>
    </cfRule>
    <cfRule type="expression" dxfId="1183" priority="1684">
      <formula>AND($A414="begin group",$V414="ggg")</formula>
    </cfRule>
    <cfRule type="expression" dxfId="1182" priority="1685">
      <formula>AND($A414="end group",$V414="ggg")</formula>
    </cfRule>
    <cfRule type="expression" dxfId="1181" priority="1686">
      <formula>AND($A414 = "begin repeat",$V414 = "rr")</formula>
    </cfRule>
    <cfRule type="expression" dxfId="1180" priority="1687">
      <formula>AND($A414 = "end repeat", $V414 = "rr")</formula>
    </cfRule>
  </conditionalFormatting>
  <conditionalFormatting sqref="F414">
    <cfRule type="expression" dxfId="1179" priority="1670">
      <formula>AND(#REF!="disabled",#REF!="yes")</formula>
    </cfRule>
    <cfRule type="expression" dxfId="1178" priority="1671">
      <formula xml:space="preserve"> AND($A414 = "begin group",$V414 = "section")</formula>
    </cfRule>
    <cfRule type="expression" dxfId="1177" priority="1672">
      <formula>AND($A414 = "end group", $V414 = "section")</formula>
    </cfRule>
    <cfRule type="expression" dxfId="1176" priority="1673">
      <formula xml:space="preserve"> AND($A414="begin group",$V414="gg")</formula>
    </cfRule>
    <cfRule type="expression" dxfId="1175" priority="1674">
      <formula xml:space="preserve"> AND($A414 = "end group",$V414 = "gg")</formula>
    </cfRule>
    <cfRule type="expression" dxfId="1174" priority="1675">
      <formula>AND($A414="begin group",$V414="ggg")</formula>
    </cfRule>
    <cfRule type="expression" dxfId="1173" priority="1676">
      <formula>AND($A414="end group",$V414="ggg")</formula>
    </cfRule>
    <cfRule type="expression" dxfId="1172" priority="1677">
      <formula>AND($A414 = "begin repeat",$V414 = "rr")</formula>
    </cfRule>
    <cfRule type="expression" dxfId="1171" priority="1678">
      <formula>AND($A414 = "end repeat", $V414 = "rr")</formula>
    </cfRule>
  </conditionalFormatting>
  <conditionalFormatting sqref="D415:D427">
    <cfRule type="expression" dxfId="1170" priority="1669">
      <formula>$A415 = "calculate"</formula>
    </cfRule>
  </conditionalFormatting>
  <conditionalFormatting sqref="D415:D427">
    <cfRule type="expression" dxfId="1169" priority="1660">
      <formula>AND(#REF!="disabled",#REF!="yes")</formula>
    </cfRule>
    <cfRule type="expression" dxfId="1168" priority="1661">
      <formula xml:space="preserve"> AND($A415 = "begin group",$V415 = "section")</formula>
    </cfRule>
    <cfRule type="expression" dxfId="1167" priority="1662">
      <formula>AND($A415 = "end group", $V415 = "section")</formula>
    </cfRule>
    <cfRule type="expression" dxfId="1166" priority="1663">
      <formula xml:space="preserve"> AND($A415="begin group",$V415="gg")</formula>
    </cfRule>
    <cfRule type="expression" dxfId="1165" priority="1664">
      <formula xml:space="preserve"> AND($A415 = "end group",$V415 = "gg")</formula>
    </cfRule>
    <cfRule type="expression" dxfId="1164" priority="1665">
      <formula>AND($A415="begin group",$V415="ggg")</formula>
    </cfRule>
    <cfRule type="expression" dxfId="1163" priority="1666">
      <formula>AND($A415="end group",$V415="ggg")</formula>
    </cfRule>
    <cfRule type="expression" dxfId="1162" priority="1667">
      <formula>AND($A415 = "begin repeat",$V415 = "rr")</formula>
    </cfRule>
    <cfRule type="expression" dxfId="1161" priority="1668">
      <formula>AND($A415 = "end repeat", $V415 = "rr")</formula>
    </cfRule>
  </conditionalFormatting>
  <conditionalFormatting sqref="B425">
    <cfRule type="duplicateValues" dxfId="1160" priority="1656"/>
  </conditionalFormatting>
  <conditionalFormatting sqref="B414:B424">
    <cfRule type="duplicateValues" dxfId="1159" priority="1653"/>
  </conditionalFormatting>
  <conditionalFormatting sqref="E414:E427">
    <cfRule type="expression" dxfId="1158" priority="1652">
      <formula>$A414 = "calculate"</formula>
    </cfRule>
  </conditionalFormatting>
  <conditionalFormatting sqref="F414">
    <cfRule type="expression" dxfId="1157" priority="1651">
      <formula>$A414 = "calculate"</formula>
    </cfRule>
  </conditionalFormatting>
  <conditionalFormatting sqref="E414:E427">
    <cfRule type="expression" dxfId="1156" priority="1640">
      <formula>AND(#REF!="disabled",#REF!="yes")</formula>
    </cfRule>
    <cfRule type="expression" dxfId="1155" priority="1641">
      <formula xml:space="preserve"> AND($A414 = "begin group",$V414 = "section")</formula>
    </cfRule>
    <cfRule type="expression" dxfId="1154" priority="1642">
      <formula>AND($A414 = "end group", $V414 = "section")</formula>
    </cfRule>
    <cfRule type="expression" dxfId="1153" priority="1643">
      <formula xml:space="preserve"> AND($A414="begin group",$V414="gg")</formula>
    </cfRule>
    <cfRule type="expression" dxfId="1152" priority="1644">
      <formula xml:space="preserve"> AND($A414 = "end group",$V414 = "gg")</formula>
    </cfRule>
    <cfRule type="expression" dxfId="1151" priority="1645">
      <formula>AND($A414="begin group",$V414="ggg")</formula>
    </cfRule>
    <cfRule type="expression" dxfId="1150" priority="1646">
      <formula>AND($A414="end group",$V414="ggg")</formula>
    </cfRule>
    <cfRule type="expression" dxfId="1149" priority="1647">
      <formula>AND($A414 = "begin repeat",$V414 = "rr")</formula>
    </cfRule>
    <cfRule type="expression" dxfId="1148" priority="1648">
      <formula>AND($A414 = "end repeat", $V414 = "rr")</formula>
    </cfRule>
  </conditionalFormatting>
  <conditionalFormatting sqref="F414">
    <cfRule type="expression" dxfId="1147" priority="1631">
      <formula>AND(#REF!="disabled",#REF!="yes")</formula>
    </cfRule>
    <cfRule type="expression" dxfId="1146" priority="1632">
      <formula xml:space="preserve"> AND($A414 = "begin group",$V414 = "section")</formula>
    </cfRule>
    <cfRule type="expression" dxfId="1145" priority="1633">
      <formula>AND($A414 = "end group", $V414 = "section")</formula>
    </cfRule>
    <cfRule type="expression" dxfId="1144" priority="1634">
      <formula xml:space="preserve"> AND($A414="begin group",$V414="gg")</formula>
    </cfRule>
    <cfRule type="expression" dxfId="1143" priority="1635">
      <formula xml:space="preserve"> AND($A414 = "end group",$V414 = "gg")</formula>
    </cfRule>
    <cfRule type="expression" dxfId="1142" priority="1636">
      <formula>AND($A414="begin group",$V414="ggg")</formula>
    </cfRule>
    <cfRule type="expression" dxfId="1141" priority="1637">
      <formula>AND($A414="end group",$V414="ggg")</formula>
    </cfRule>
    <cfRule type="expression" dxfId="1140" priority="1638">
      <formula>AND($A414 = "begin repeat",$V414 = "rr")</formula>
    </cfRule>
    <cfRule type="expression" dxfId="1139" priority="1639">
      <formula>AND($A414 = "end repeat", $V414 = "rr")</formula>
    </cfRule>
  </conditionalFormatting>
  <conditionalFormatting sqref="D415:D427">
    <cfRule type="expression" dxfId="1138" priority="1630">
      <formula>$A415 = "calculate"</formula>
    </cfRule>
  </conditionalFormatting>
  <conditionalFormatting sqref="D415:D427">
    <cfRule type="expression" dxfId="1137" priority="1621">
      <formula>AND(#REF!="disabled",#REF!="yes")</formula>
    </cfRule>
    <cfRule type="expression" dxfId="1136" priority="1622">
      <formula xml:space="preserve"> AND($A415 = "begin group",$V415 = "section")</formula>
    </cfRule>
    <cfRule type="expression" dxfId="1135" priority="1623">
      <formula>AND($A415 = "end group", $V415 = "section")</formula>
    </cfRule>
    <cfRule type="expression" dxfId="1134" priority="1624">
      <formula xml:space="preserve"> AND($A415="begin group",$V415="gg")</formula>
    </cfRule>
    <cfRule type="expression" dxfId="1133" priority="1625">
      <formula xml:space="preserve"> AND($A415 = "end group",$V415 = "gg")</formula>
    </cfRule>
    <cfRule type="expression" dxfId="1132" priority="1626">
      <formula>AND($A415="begin group",$V415="ggg")</formula>
    </cfRule>
    <cfRule type="expression" dxfId="1131" priority="1627">
      <formula>AND($A415="end group",$V415="ggg")</formula>
    </cfRule>
    <cfRule type="expression" dxfId="1130" priority="1628">
      <formula>AND($A415 = "begin repeat",$V415 = "rr")</formula>
    </cfRule>
    <cfRule type="expression" dxfId="1129" priority="1629">
      <formula>AND($A415 = "end repeat", $V415 = "rr")</formula>
    </cfRule>
  </conditionalFormatting>
  <conditionalFormatting sqref="E430:E432">
    <cfRule type="expression" dxfId="1128" priority="1580">
      <formula>$A430 = "calculate"</formula>
    </cfRule>
  </conditionalFormatting>
  <conditionalFormatting sqref="E433:F441">
    <cfRule type="expression" dxfId="1127" priority="1579">
      <formula>$A433 = "calculate"</formula>
    </cfRule>
  </conditionalFormatting>
  <conditionalFormatting sqref="E430:E432">
    <cfRule type="expression" dxfId="1126" priority="1569">
      <formula>AND(#REF!="disabled",#REF!="yes")</formula>
    </cfRule>
    <cfRule type="expression" dxfId="1125" priority="1570">
      <formula xml:space="preserve"> AND($A430 = "begin group",$V430 = "section")</formula>
    </cfRule>
    <cfRule type="expression" dxfId="1124" priority="1571">
      <formula>AND($A430 = "end group", $V430 = "section")</formula>
    </cfRule>
    <cfRule type="expression" dxfId="1123" priority="1572">
      <formula xml:space="preserve"> AND($A430="begin group",$V430="gg")</formula>
    </cfRule>
    <cfRule type="expression" dxfId="1122" priority="1573">
      <formula xml:space="preserve"> AND($A430 = "end group",$V430 = "gg")</formula>
    </cfRule>
    <cfRule type="expression" dxfId="1121" priority="1574">
      <formula>AND($A430="begin group",$V430="ggg")</formula>
    </cfRule>
    <cfRule type="expression" dxfId="1120" priority="1575">
      <formula>AND($A430="end group",$V430="ggg")</formula>
    </cfRule>
    <cfRule type="expression" dxfId="1119" priority="1576">
      <formula>AND($A430 = "begin repeat",$V430 = "rr")</formula>
    </cfRule>
    <cfRule type="expression" dxfId="1118" priority="1577">
      <formula>AND($A430 = "end repeat", $V430 = "rr")</formula>
    </cfRule>
  </conditionalFormatting>
  <conditionalFormatting sqref="B430">
    <cfRule type="duplicateValues" dxfId="1117" priority="1568"/>
  </conditionalFormatting>
  <conditionalFormatting sqref="F430">
    <cfRule type="expression" dxfId="1116" priority="1556">
      <formula>$A430 = "calculate"</formula>
    </cfRule>
  </conditionalFormatting>
  <conditionalFormatting sqref="C430:D430">
    <cfRule type="duplicateValues" dxfId="1115" priority="1555"/>
  </conditionalFormatting>
  <conditionalFormatting sqref="F430 E470:E474">
    <cfRule type="expression" dxfId="1114" priority="1536">
      <formula>AND(#REF!="disabled",#REF!="yes")</formula>
    </cfRule>
    <cfRule type="expression" dxfId="1113" priority="1537">
      <formula xml:space="preserve"> AND($A430 = "begin group",$V430 = "section")</formula>
    </cfRule>
    <cfRule type="expression" dxfId="1112" priority="1538">
      <formula>AND($A430 = "end group", $V430 = "section")</formula>
    </cfRule>
    <cfRule type="expression" dxfId="1111" priority="1539">
      <formula xml:space="preserve"> AND($A430="begin group",$V430="gg")</formula>
    </cfRule>
    <cfRule type="expression" dxfId="1110" priority="1540">
      <formula xml:space="preserve"> AND($A430 = "end group",$V430 = "gg")</formula>
    </cfRule>
    <cfRule type="expression" dxfId="1109" priority="1541">
      <formula>AND($A430="begin group",$V430="ggg")</formula>
    </cfRule>
    <cfRule type="expression" dxfId="1108" priority="1542">
      <formula>AND($A430="end group",$V430="ggg")</formula>
    </cfRule>
    <cfRule type="expression" dxfId="1107" priority="1543">
      <formula>AND($A430 = "begin repeat",$V430 = "rr")</formula>
    </cfRule>
    <cfRule type="expression" dxfId="1106" priority="1544">
      <formula>AND($A430 = "end repeat", $V430 = "rr")</formula>
    </cfRule>
  </conditionalFormatting>
  <conditionalFormatting sqref="B430:B441">
    <cfRule type="duplicateValues" dxfId="1105" priority="1519"/>
  </conditionalFormatting>
  <conditionalFormatting sqref="F430">
    <cfRule type="expression" dxfId="1104" priority="1517">
      <formula>$A430 = "calculate"</formula>
    </cfRule>
  </conditionalFormatting>
  <conditionalFormatting sqref="F430">
    <cfRule type="expression" dxfId="1103" priority="1497">
      <formula>AND(#REF!="disabled",#REF!="yes")</formula>
    </cfRule>
    <cfRule type="expression" dxfId="1102" priority="1498">
      <formula xml:space="preserve"> AND($A430 = "begin group",$V430 = "section")</formula>
    </cfRule>
    <cfRule type="expression" dxfId="1101" priority="1499">
      <formula>AND($A430 = "end group", $V430 = "section")</formula>
    </cfRule>
    <cfRule type="expression" dxfId="1100" priority="1500">
      <formula xml:space="preserve"> AND($A430="begin group",$V430="gg")</formula>
    </cfRule>
    <cfRule type="expression" dxfId="1099" priority="1501">
      <formula xml:space="preserve"> AND($A430 = "end group",$V430 = "gg")</formula>
    </cfRule>
    <cfRule type="expression" dxfId="1098" priority="1502">
      <formula>AND($A430="begin group",$V430="ggg")</formula>
    </cfRule>
    <cfRule type="expression" dxfId="1097" priority="1503">
      <formula>AND($A430="end group",$V430="ggg")</formula>
    </cfRule>
    <cfRule type="expression" dxfId="1096" priority="1504">
      <formula>AND($A430 = "begin repeat",$V430 = "rr")</formula>
    </cfRule>
    <cfRule type="expression" dxfId="1095" priority="1505">
      <formula>AND($A430 = "end repeat", $V430 = "rr")</formula>
    </cfRule>
  </conditionalFormatting>
  <conditionalFormatting sqref="B437">
    <cfRule type="duplicateValues" dxfId="1094" priority="1483"/>
  </conditionalFormatting>
  <conditionalFormatting sqref="B430:B436 B438:B441">
    <cfRule type="duplicateValues" dxfId="1093" priority="1480"/>
  </conditionalFormatting>
  <conditionalFormatting sqref="B430:B441">
    <cfRule type="duplicateValues" dxfId="1092" priority="16784"/>
  </conditionalFormatting>
  <conditionalFormatting sqref="B433:B441">
    <cfRule type="duplicateValues" dxfId="1091" priority="16785"/>
  </conditionalFormatting>
  <conditionalFormatting sqref="B433:B441">
    <cfRule type="duplicateValues" dxfId="1090" priority="16786"/>
  </conditionalFormatting>
  <conditionalFormatting sqref="C430:D430 C431:C441">
    <cfRule type="duplicateValues" dxfId="1089" priority="16789"/>
  </conditionalFormatting>
  <conditionalFormatting sqref="E430:E440">
    <cfRule type="expression" dxfId="1088" priority="1479">
      <formula>$A430 = "calculate"</formula>
    </cfRule>
  </conditionalFormatting>
  <conditionalFormatting sqref="C441:D441 C430:D430 C431:C440">
    <cfRule type="duplicateValues" dxfId="1087" priority="1477"/>
  </conditionalFormatting>
  <conditionalFormatting sqref="F441">
    <cfRule type="expression" dxfId="1086" priority="1476">
      <formula>$A440 = "calculate"</formula>
    </cfRule>
  </conditionalFormatting>
  <conditionalFormatting sqref="E441">
    <cfRule type="expression" dxfId="1085" priority="1475">
      <formula>$A440 = "calculate"</formula>
    </cfRule>
  </conditionalFormatting>
  <conditionalFormatting sqref="E430:E440">
    <cfRule type="expression" dxfId="1084" priority="1466">
      <formula>AND(#REF!="disabled",#REF!="yes")</formula>
    </cfRule>
    <cfRule type="expression" dxfId="1083" priority="1467">
      <formula xml:space="preserve"> AND($A430 = "begin group",$V430 = "section")</formula>
    </cfRule>
    <cfRule type="expression" dxfId="1082" priority="1468">
      <formula>AND($A430 = "end group", $V430 = "section")</formula>
    </cfRule>
    <cfRule type="expression" dxfId="1081" priority="1469">
      <formula xml:space="preserve"> AND($A430="begin group",$V430="gg")</formula>
    </cfRule>
    <cfRule type="expression" dxfId="1080" priority="1470">
      <formula xml:space="preserve"> AND($A430 = "end group",$V430 = "gg")</formula>
    </cfRule>
    <cfRule type="expression" dxfId="1079" priority="1471">
      <formula>AND($A430="begin group",$V430="ggg")</formula>
    </cfRule>
    <cfRule type="expression" dxfId="1078" priority="1472">
      <formula>AND($A430="end group",$V430="ggg")</formula>
    </cfRule>
    <cfRule type="expression" dxfId="1077" priority="1473">
      <formula>AND($A430 = "begin repeat",$V430 = "rr")</formula>
    </cfRule>
    <cfRule type="expression" dxfId="1076" priority="1474">
      <formula>AND($A430 = "end repeat", $V430 = "rr")</formula>
    </cfRule>
  </conditionalFormatting>
  <conditionalFormatting sqref="E441:F441">
    <cfRule type="expression" dxfId="1075" priority="1457">
      <formula>AND(#REF!="disabled",#REF!="yes")</formula>
    </cfRule>
    <cfRule type="expression" dxfId="1074" priority="1458">
      <formula xml:space="preserve"> AND($A440 = "begin group",$V440 = "section")</formula>
    </cfRule>
    <cfRule type="expression" dxfId="1073" priority="1459">
      <formula>AND($A440 = "end group", $V440 = "section")</formula>
    </cfRule>
    <cfRule type="expression" dxfId="1072" priority="1460">
      <formula xml:space="preserve"> AND($A440="begin group",$V440="gg")</formula>
    </cfRule>
    <cfRule type="expression" dxfId="1071" priority="1461">
      <formula xml:space="preserve"> AND($A440 = "end group",$V440 = "gg")</formula>
    </cfRule>
    <cfRule type="expression" dxfId="1070" priority="1462">
      <formula>AND($A440="begin group",$V440="ggg")</formula>
    </cfRule>
    <cfRule type="expression" dxfId="1069" priority="1463">
      <formula>AND($A440="end group",$V440="ggg")</formula>
    </cfRule>
    <cfRule type="expression" dxfId="1068" priority="1464">
      <formula>AND($A440 = "begin repeat",$V440 = "rr")</formula>
    </cfRule>
    <cfRule type="expression" dxfId="1067" priority="1465">
      <formula>AND($A440 = "end repeat", $V440 = "rr")</formula>
    </cfRule>
  </conditionalFormatting>
  <conditionalFormatting sqref="D431:D440">
    <cfRule type="expression" dxfId="1066" priority="1456">
      <formula>$A431 = "calculate"</formula>
    </cfRule>
  </conditionalFormatting>
  <conditionalFormatting sqref="D431:D440">
    <cfRule type="expression" dxfId="1065" priority="1447">
      <formula>AND(#REF!="disabled",#REF!="yes")</formula>
    </cfRule>
    <cfRule type="expression" dxfId="1064" priority="1448">
      <formula xml:space="preserve"> AND($A431 = "begin group",$V431 = "section")</formula>
    </cfRule>
    <cfRule type="expression" dxfId="1063" priority="1449">
      <formula>AND($A431 = "end group", $V431 = "section")</formula>
    </cfRule>
    <cfRule type="expression" dxfId="1062" priority="1450">
      <formula xml:space="preserve"> AND($A431="begin group",$V431="gg")</formula>
    </cfRule>
    <cfRule type="expression" dxfId="1061" priority="1451">
      <formula xml:space="preserve"> AND($A431 = "end group",$V431 = "gg")</formula>
    </cfRule>
    <cfRule type="expression" dxfId="1060" priority="1452">
      <formula>AND($A431="begin group",$V431="ggg")</formula>
    </cfRule>
    <cfRule type="expression" dxfId="1059" priority="1453">
      <formula>AND($A431="end group",$V431="ggg")</formula>
    </cfRule>
    <cfRule type="expression" dxfId="1058" priority="1454">
      <formula>AND($A431 = "begin repeat",$V431 = "rr")</formula>
    </cfRule>
    <cfRule type="expression" dxfId="1057" priority="1455">
      <formula>AND($A431 = "end repeat", $V431 = "rr")</formula>
    </cfRule>
  </conditionalFormatting>
  <conditionalFormatting sqref="A447:B447">
    <cfRule type="expression" dxfId="1056" priority="1424">
      <formula>AND(#REF!="disabled",#REF!="yes")</formula>
    </cfRule>
    <cfRule type="expression" dxfId="1055" priority="1425">
      <formula xml:space="preserve"> AND($A447 = "begin group",$V447 = "section")</formula>
    </cfRule>
    <cfRule type="expression" dxfId="1054" priority="1426">
      <formula>AND($A447 = "end group", $V447 = "section")</formula>
    </cfRule>
    <cfRule type="expression" dxfId="1053" priority="1427">
      <formula xml:space="preserve"> AND($A447="begin group",$V447="gg")</formula>
    </cfRule>
    <cfRule type="expression" dxfId="1052" priority="1428">
      <formula xml:space="preserve"> AND($A447 = "end group",$V447 = "gg")</formula>
    </cfRule>
    <cfRule type="expression" dxfId="1051" priority="1429">
      <formula>AND($A447="begin group",$V447="ggg")</formula>
    </cfRule>
    <cfRule type="expression" dxfId="1050" priority="1430">
      <formula>AND($A447="end group",$V447="ggg")</formula>
    </cfRule>
    <cfRule type="expression" dxfId="1049" priority="1431">
      <formula>AND($A447 = "begin repeat",$V447 = "rr")</formula>
    </cfRule>
    <cfRule type="expression" dxfId="1048" priority="1432">
      <formula>AND($A447 = "end repeat", $V447 = "rr")</formula>
    </cfRule>
  </conditionalFormatting>
  <conditionalFormatting sqref="B447">
    <cfRule type="duplicateValues" dxfId="1047" priority="1397"/>
  </conditionalFormatting>
  <conditionalFormatting sqref="A447:B447">
    <cfRule type="expression" dxfId="1046" priority="1388">
      <formula>AND(#REF!="disabled",#REF!="yes")</formula>
    </cfRule>
    <cfRule type="expression" dxfId="1045" priority="1389">
      <formula xml:space="preserve"> AND($A447 = "begin group",$V447 = "section")</formula>
    </cfRule>
    <cfRule type="expression" dxfId="1044" priority="1390">
      <formula>AND($A447 = "end group", $V447 = "section")</formula>
    </cfRule>
    <cfRule type="expression" dxfId="1043" priority="1391">
      <formula xml:space="preserve"> AND($A447="begin group",$V447="gg")</formula>
    </cfRule>
    <cfRule type="expression" dxfId="1042" priority="1392">
      <formula xml:space="preserve"> AND($A447 = "end group",$V447 = "gg")</formula>
    </cfRule>
    <cfRule type="expression" dxfId="1041" priority="1393">
      <formula>AND($A447="begin group",$V447="ggg")</formula>
    </cfRule>
    <cfRule type="expression" dxfId="1040" priority="1394">
      <formula>AND($A447="end group",$V447="ggg")</formula>
    </cfRule>
    <cfRule type="expression" dxfId="1039" priority="1395">
      <formula>AND($A447 = "begin repeat",$V447 = "rr")</formula>
    </cfRule>
    <cfRule type="expression" dxfId="1038" priority="1396">
      <formula>AND($A447 = "end repeat", $V447 = "rr")</formula>
    </cfRule>
  </conditionalFormatting>
  <conditionalFormatting sqref="E447:F447">
    <cfRule type="expression" dxfId="1037" priority="1387">
      <formula>$A447 = "calculate"</formula>
    </cfRule>
  </conditionalFormatting>
  <conditionalFormatting sqref="E447:F447">
    <cfRule type="expression" dxfId="1036" priority="1378">
      <formula>AND(#REF!="disabled",#REF!="yes")</formula>
    </cfRule>
    <cfRule type="expression" dxfId="1035" priority="1379">
      <formula xml:space="preserve"> AND($A447 = "begin group",$V447 = "section")</formula>
    </cfRule>
    <cfRule type="expression" dxfId="1034" priority="1380">
      <formula>AND($A447 = "end group", $V447 = "section")</formula>
    </cfRule>
    <cfRule type="expression" dxfId="1033" priority="1381">
      <formula xml:space="preserve"> AND($A447="begin group",$V447="gg")</formula>
    </cfRule>
    <cfRule type="expression" dxfId="1032" priority="1382">
      <formula xml:space="preserve"> AND($A447 = "end group",$V447 = "gg")</formula>
    </cfRule>
    <cfRule type="expression" dxfId="1031" priority="1383">
      <formula>AND($A447="begin group",$V447="ggg")</formula>
    </cfRule>
    <cfRule type="expression" dxfId="1030" priority="1384">
      <formula>AND($A447="end group",$V447="ggg")</formula>
    </cfRule>
    <cfRule type="expression" dxfId="1029" priority="1385">
      <formula>AND($A447 = "begin repeat",$V447 = "rr")</formula>
    </cfRule>
    <cfRule type="expression" dxfId="1028" priority="1386">
      <formula>AND($A447 = "end repeat", $V447 = "rr")</formula>
    </cfRule>
  </conditionalFormatting>
  <conditionalFormatting sqref="A447:B447">
    <cfRule type="expression" dxfId="1027" priority="1369">
      <formula>AND(#REF!="disabled",#REF!="yes")</formula>
    </cfRule>
    <cfRule type="expression" dxfId="1026" priority="1370">
      <formula xml:space="preserve"> AND($A447 = "begin group",$V447 = "section")</formula>
    </cfRule>
    <cfRule type="expression" dxfId="1025" priority="1371">
      <formula>AND($A447 = "end group", $V447 = "section")</formula>
    </cfRule>
    <cfRule type="expression" dxfId="1024" priority="1372">
      <formula xml:space="preserve"> AND($A447="begin group",$V447="gg")</formula>
    </cfRule>
    <cfRule type="expression" dxfId="1023" priority="1373">
      <formula xml:space="preserve"> AND($A447 = "end group",$V447 = "gg")</formula>
    </cfRule>
    <cfRule type="expression" dxfId="1022" priority="1374">
      <formula>AND($A447="begin group",$V447="ggg")</formula>
    </cfRule>
    <cfRule type="expression" dxfId="1021" priority="1375">
      <formula>AND($A447="end group",$V447="ggg")</formula>
    </cfRule>
    <cfRule type="expression" dxfId="1020" priority="1376">
      <formula>AND($A447 = "begin repeat",$V447 = "rr")</formula>
    </cfRule>
    <cfRule type="expression" dxfId="1019" priority="1377">
      <formula>AND($A447 = "end repeat", $V447 = "rr")</formula>
    </cfRule>
  </conditionalFormatting>
  <conditionalFormatting sqref="E447:F447">
    <cfRule type="expression" dxfId="1018" priority="1368">
      <formula>$A447 = "calculate"</formula>
    </cfRule>
  </conditionalFormatting>
  <conditionalFormatting sqref="E447:F447">
    <cfRule type="expression" dxfId="1017" priority="1359">
      <formula>AND(#REF!="disabled",#REF!="yes")</formula>
    </cfRule>
    <cfRule type="expression" dxfId="1016" priority="1360">
      <formula xml:space="preserve"> AND($A447 = "begin group",$V447 = "section")</formula>
    </cfRule>
    <cfRule type="expression" dxfId="1015" priority="1361">
      <formula>AND($A447 = "end group", $V447 = "section")</formula>
    </cfRule>
    <cfRule type="expression" dxfId="1014" priority="1362">
      <formula xml:space="preserve"> AND($A447="begin group",$V447="gg")</formula>
    </cfRule>
    <cfRule type="expression" dxfId="1013" priority="1363">
      <formula xml:space="preserve"> AND($A447 = "end group",$V447 = "gg")</formula>
    </cfRule>
    <cfRule type="expression" dxfId="1012" priority="1364">
      <formula>AND($A447="begin group",$V447="ggg")</formula>
    </cfRule>
    <cfRule type="expression" dxfId="1011" priority="1365">
      <formula>AND($A447="end group",$V447="ggg")</formula>
    </cfRule>
    <cfRule type="expression" dxfId="1010" priority="1366">
      <formula>AND($A447 = "begin repeat",$V447 = "rr")</formula>
    </cfRule>
    <cfRule type="expression" dxfId="1009" priority="1367">
      <formula>AND($A447 = "end repeat", $V447 = "rr")</formula>
    </cfRule>
  </conditionalFormatting>
  <conditionalFormatting sqref="A447:B447">
    <cfRule type="expression" dxfId="1008" priority="1350">
      <formula>AND(#REF!="disabled",#REF!="yes")</formula>
    </cfRule>
    <cfRule type="expression" dxfId="1007" priority="1351">
      <formula xml:space="preserve"> AND($A447 = "begin group",$V447 = "section")</formula>
    </cfRule>
    <cfRule type="expression" dxfId="1006" priority="1352">
      <formula>AND($A447 = "end group", $V447 = "section")</formula>
    </cfRule>
    <cfRule type="expression" dxfId="1005" priority="1353">
      <formula xml:space="preserve"> AND($A447="begin group",$V447="gg")</formula>
    </cfRule>
    <cfRule type="expression" dxfId="1004" priority="1354">
      <formula xml:space="preserve"> AND($A447 = "end group",$V447 = "gg")</formula>
    </cfRule>
    <cfRule type="expression" dxfId="1003" priority="1355">
      <formula>AND($A447="begin group",$V447="ggg")</formula>
    </cfRule>
    <cfRule type="expression" dxfId="1002" priority="1356">
      <formula>AND($A447="end group",$V447="ggg")</formula>
    </cfRule>
    <cfRule type="expression" dxfId="1001" priority="1357">
      <formula>AND($A447 = "begin repeat",$V447 = "rr")</formula>
    </cfRule>
    <cfRule type="expression" dxfId="1000" priority="1358">
      <formula>AND($A447 = "end repeat", $V447 = "rr")</formula>
    </cfRule>
  </conditionalFormatting>
  <conditionalFormatting sqref="B447">
    <cfRule type="duplicateValues" dxfId="999" priority="1349"/>
  </conditionalFormatting>
  <conditionalFormatting sqref="B447">
    <cfRule type="duplicateValues" dxfId="998" priority="1348"/>
  </conditionalFormatting>
  <conditionalFormatting sqref="E447:F447">
    <cfRule type="expression" dxfId="997" priority="1347">
      <formula>$A447 = "calculate"</formula>
    </cfRule>
  </conditionalFormatting>
  <conditionalFormatting sqref="E447:F447">
    <cfRule type="expression" dxfId="996" priority="1338">
      <formula>AND(#REF!="disabled",#REF!="yes")</formula>
    </cfRule>
    <cfRule type="expression" dxfId="995" priority="1339">
      <formula xml:space="preserve"> AND($A447 = "begin group",$V447 = "section")</formula>
    </cfRule>
    <cfRule type="expression" dxfId="994" priority="1340">
      <formula>AND($A447 = "end group", $V447 = "section")</formula>
    </cfRule>
    <cfRule type="expression" dxfId="993" priority="1341">
      <formula xml:space="preserve"> AND($A447="begin group",$V447="gg")</formula>
    </cfRule>
    <cfRule type="expression" dxfId="992" priority="1342">
      <formula xml:space="preserve"> AND($A447 = "end group",$V447 = "gg")</formula>
    </cfRule>
    <cfRule type="expression" dxfId="991" priority="1343">
      <formula>AND($A447="begin group",$V447="ggg")</formula>
    </cfRule>
    <cfRule type="expression" dxfId="990" priority="1344">
      <formula>AND($A447="end group",$V447="ggg")</formula>
    </cfRule>
    <cfRule type="expression" dxfId="989" priority="1345">
      <formula>AND($A447 = "begin repeat",$V447 = "rr")</formula>
    </cfRule>
    <cfRule type="expression" dxfId="988" priority="1346">
      <formula>AND($A447 = "end repeat", $V447 = "rr")</formula>
    </cfRule>
  </conditionalFormatting>
  <conditionalFormatting sqref="J447">
    <cfRule type="expression" dxfId="987" priority="1329">
      <formula>AND(#REF!="disabled",#REF!="yes")</formula>
    </cfRule>
    <cfRule type="expression" dxfId="986" priority="1330">
      <formula xml:space="preserve"> AND($A447 = "begin group",$V447 = "section")</formula>
    </cfRule>
    <cfRule type="expression" dxfId="985" priority="1331">
      <formula>AND($A447 = "end group", $V447 = "section")</formula>
    </cfRule>
    <cfRule type="expression" dxfId="984" priority="1332">
      <formula xml:space="preserve"> AND($A447="begin group",$V447="gg")</formula>
    </cfRule>
    <cfRule type="expression" dxfId="983" priority="1333">
      <formula xml:space="preserve"> AND($A447 = "end group",$V447 = "gg")</formula>
    </cfRule>
    <cfRule type="expression" dxfId="982" priority="1334">
      <formula>AND($A447="begin group",$V447="ggg")</formula>
    </cfRule>
    <cfRule type="expression" dxfId="981" priority="1335">
      <formula>AND($A447="end group",$V447="ggg")</formula>
    </cfRule>
    <cfRule type="expression" dxfId="980" priority="1336">
      <formula>AND($A447 = "begin repeat",$V447 = "rr")</formula>
    </cfRule>
    <cfRule type="expression" dxfId="979" priority="1337">
      <formula>AND($A447 = "end repeat", $V447 = "rr")</formula>
    </cfRule>
  </conditionalFormatting>
  <conditionalFormatting sqref="E450:E452">
    <cfRule type="expression" dxfId="978" priority="1328">
      <formula>$A450 = "calculate"</formula>
    </cfRule>
  </conditionalFormatting>
  <conditionalFormatting sqref="E450:E452">
    <cfRule type="expression" dxfId="977" priority="1317">
      <formula>AND(#REF!="disabled",#REF!="yes")</formula>
    </cfRule>
    <cfRule type="expression" dxfId="976" priority="1318">
      <formula xml:space="preserve"> AND($A450 = "begin group",$V450 = "section")</formula>
    </cfRule>
    <cfRule type="expression" dxfId="975" priority="1319">
      <formula>AND($A450 = "end group", $V450 = "section")</formula>
    </cfRule>
    <cfRule type="expression" dxfId="974" priority="1320">
      <formula xml:space="preserve"> AND($A450="begin group",$V450="gg")</formula>
    </cfRule>
    <cfRule type="expression" dxfId="973" priority="1321">
      <formula xml:space="preserve"> AND($A450 = "end group",$V450 = "gg")</formula>
    </cfRule>
    <cfRule type="expression" dxfId="972" priority="1322">
      <formula>AND($A450="begin group",$V450="ggg")</formula>
    </cfRule>
    <cfRule type="expression" dxfId="971" priority="1323">
      <formula>AND($A450="end group",$V450="ggg")</formula>
    </cfRule>
    <cfRule type="expression" dxfId="970" priority="1324">
      <formula>AND($A450 = "begin repeat",$V450 = "rr")</formula>
    </cfRule>
    <cfRule type="expression" dxfId="969" priority="1325">
      <formula>AND($A450 = "end repeat", $V450 = "rr")</formula>
    </cfRule>
  </conditionalFormatting>
  <conditionalFormatting sqref="A447:B447">
    <cfRule type="expression" dxfId="968" priority="1308">
      <formula>AND(#REF!="disabled",#REF!="yes")</formula>
    </cfRule>
    <cfRule type="expression" dxfId="967" priority="1309">
      <formula xml:space="preserve"> AND($A447 = "begin group",$V447 = "section")</formula>
    </cfRule>
    <cfRule type="expression" dxfId="966" priority="1310">
      <formula>AND($A447 = "end group", $V447 = "section")</formula>
    </cfRule>
    <cfRule type="expression" dxfId="965" priority="1311">
      <formula xml:space="preserve"> AND($A447="begin group",$V447="gg")</formula>
    </cfRule>
    <cfRule type="expression" dxfId="964" priority="1312">
      <formula xml:space="preserve"> AND($A447 = "end group",$V447 = "gg")</formula>
    </cfRule>
    <cfRule type="expression" dxfId="963" priority="1313">
      <formula>AND($A447="begin group",$V447="ggg")</formula>
    </cfRule>
    <cfRule type="expression" dxfId="962" priority="1314">
      <formula>AND($A447="end group",$V447="ggg")</formula>
    </cfRule>
    <cfRule type="expression" dxfId="961" priority="1315">
      <formula>AND($A447 = "begin repeat",$V447 = "rr")</formula>
    </cfRule>
    <cfRule type="expression" dxfId="960" priority="1316">
      <formula>AND($A447 = "end repeat", $V447 = "rr")</formula>
    </cfRule>
  </conditionalFormatting>
  <conditionalFormatting sqref="E447">
    <cfRule type="expression" dxfId="959" priority="1307">
      <formula>$A447 = "calculate"</formula>
    </cfRule>
  </conditionalFormatting>
  <conditionalFormatting sqref="E447">
    <cfRule type="expression" dxfId="958" priority="1298">
      <formula>AND(#REF!="disabled",#REF!="yes")</formula>
    </cfRule>
    <cfRule type="expression" dxfId="957" priority="1299">
      <formula xml:space="preserve"> AND($A447 = "begin group",$V447 = "section")</formula>
    </cfRule>
    <cfRule type="expression" dxfId="956" priority="1300">
      <formula>AND($A447 = "end group", $V447 = "section")</formula>
    </cfRule>
    <cfRule type="expression" dxfId="955" priority="1301">
      <formula xml:space="preserve"> AND($A447="begin group",$V447="gg")</formula>
    </cfRule>
    <cfRule type="expression" dxfId="954" priority="1302">
      <formula xml:space="preserve"> AND($A447 = "end group",$V447 = "gg")</formula>
    </cfRule>
    <cfRule type="expression" dxfId="953" priority="1303">
      <formula>AND($A447="begin group",$V447="ggg")</formula>
    </cfRule>
    <cfRule type="expression" dxfId="952" priority="1304">
      <formula>AND($A447="end group",$V447="ggg")</formula>
    </cfRule>
    <cfRule type="expression" dxfId="951" priority="1305">
      <formula>AND($A447 = "begin repeat",$V447 = "rr")</formula>
    </cfRule>
    <cfRule type="expression" dxfId="950" priority="1306">
      <formula>AND($A447 = "end repeat", $V447 = "rr")</formula>
    </cfRule>
  </conditionalFormatting>
  <conditionalFormatting sqref="J447">
    <cfRule type="expression" dxfId="949" priority="1289">
      <formula>AND(#REF!="disabled",#REF!="yes")</formula>
    </cfRule>
    <cfRule type="expression" dxfId="948" priority="1290">
      <formula xml:space="preserve"> AND($A447 = "begin group",$V447 = "section")</formula>
    </cfRule>
    <cfRule type="expression" dxfId="947" priority="1291">
      <formula>AND($A447 = "end group", $V447 = "section")</formula>
    </cfRule>
    <cfRule type="expression" dxfId="946" priority="1292">
      <formula xml:space="preserve"> AND($A447="begin group",$V447="gg")</formula>
    </cfRule>
    <cfRule type="expression" dxfId="945" priority="1293">
      <formula xml:space="preserve"> AND($A447 = "end group",$V447 = "gg")</formula>
    </cfRule>
    <cfRule type="expression" dxfId="944" priority="1294">
      <formula>AND($A447="begin group",$V447="ggg")</formula>
    </cfRule>
    <cfRule type="expression" dxfId="943" priority="1295">
      <formula>AND($A447="end group",$V447="ggg")</formula>
    </cfRule>
    <cfRule type="expression" dxfId="942" priority="1296">
      <formula>AND($A447 = "begin repeat",$V447 = "rr")</formula>
    </cfRule>
    <cfRule type="expression" dxfId="941" priority="1297">
      <formula>AND($A447 = "end repeat", $V447 = "rr")</formula>
    </cfRule>
  </conditionalFormatting>
  <conditionalFormatting sqref="B450">
    <cfRule type="duplicateValues" dxfId="940" priority="1288"/>
  </conditionalFormatting>
  <conditionalFormatting sqref="F450">
    <cfRule type="expression" dxfId="939" priority="1276">
      <formula>$A450 = "calculate"</formula>
    </cfRule>
  </conditionalFormatting>
  <conditionalFormatting sqref="C450:D450">
    <cfRule type="duplicateValues" dxfId="938" priority="1275"/>
  </conditionalFormatting>
  <conditionalFormatting sqref="F450">
    <cfRule type="expression" dxfId="937" priority="1256">
      <formula>AND(#REF!="disabled",#REF!="yes")</formula>
    </cfRule>
    <cfRule type="expression" dxfId="936" priority="1257">
      <formula xml:space="preserve"> AND($A450 = "begin group",$V450 = "section")</formula>
    </cfRule>
    <cfRule type="expression" dxfId="935" priority="1258">
      <formula>AND($A450 = "end group", $V450 = "section")</formula>
    </cfRule>
    <cfRule type="expression" dxfId="934" priority="1259">
      <formula xml:space="preserve"> AND($A450="begin group",$V450="gg")</formula>
    </cfRule>
    <cfRule type="expression" dxfId="933" priority="1260">
      <formula xml:space="preserve"> AND($A450 = "end group",$V450 = "gg")</formula>
    </cfRule>
    <cfRule type="expression" dxfId="932" priority="1261">
      <formula>AND($A450="begin group",$V450="ggg")</formula>
    </cfRule>
    <cfRule type="expression" dxfId="931" priority="1262">
      <formula>AND($A450="end group",$V450="ggg")</formula>
    </cfRule>
    <cfRule type="expression" dxfId="930" priority="1263">
      <formula>AND($A450 = "begin repeat",$V450 = "rr")</formula>
    </cfRule>
    <cfRule type="expression" dxfId="929" priority="1264">
      <formula>AND($A450 = "end repeat", $V450 = "rr")</formula>
    </cfRule>
  </conditionalFormatting>
  <conditionalFormatting sqref="A447:B447">
    <cfRule type="expression" dxfId="928" priority="1236">
      <formula>AND(#REF!="disabled",#REF!="yes")</formula>
    </cfRule>
    <cfRule type="expression" dxfId="927" priority="1237">
      <formula xml:space="preserve"> AND($A447 = "begin group",$V447 = "section")</formula>
    </cfRule>
    <cfRule type="expression" dxfId="926" priority="1238">
      <formula>AND($A447 = "end group", $V447 = "section")</formula>
    </cfRule>
    <cfRule type="expression" dxfId="925" priority="1239">
      <formula xml:space="preserve"> AND($A447="begin group",$V447="gg")</formula>
    </cfRule>
    <cfRule type="expression" dxfId="924" priority="1240">
      <formula xml:space="preserve"> AND($A447 = "end group",$V447 = "gg")</formula>
    </cfRule>
    <cfRule type="expression" dxfId="923" priority="1241">
      <formula>AND($A447="begin group",$V447="ggg")</formula>
    </cfRule>
    <cfRule type="expression" dxfId="922" priority="1242">
      <formula>AND($A447="end group",$V447="ggg")</formula>
    </cfRule>
    <cfRule type="expression" dxfId="921" priority="1243">
      <formula>AND($A447 = "begin repeat",$V447 = "rr")</formula>
    </cfRule>
    <cfRule type="expression" dxfId="920" priority="1244">
      <formula>AND($A447 = "end repeat", $V447 = "rr")</formula>
    </cfRule>
  </conditionalFormatting>
  <conditionalFormatting sqref="E447:F447">
    <cfRule type="expression" dxfId="919" priority="1235">
      <formula>$A447 = "calculate"</formula>
    </cfRule>
  </conditionalFormatting>
  <conditionalFormatting sqref="E447:F447">
    <cfRule type="expression" dxfId="918" priority="1226">
      <formula>AND(#REF!="disabled",#REF!="yes")</formula>
    </cfRule>
    <cfRule type="expression" dxfId="917" priority="1227">
      <formula xml:space="preserve"> AND($A447 = "begin group",$V447 = "section")</formula>
    </cfRule>
    <cfRule type="expression" dxfId="916" priority="1228">
      <formula>AND($A447 = "end group", $V447 = "section")</formula>
    </cfRule>
    <cfRule type="expression" dxfId="915" priority="1229">
      <formula xml:space="preserve"> AND($A447="begin group",$V447="gg")</formula>
    </cfRule>
    <cfRule type="expression" dxfId="914" priority="1230">
      <formula xml:space="preserve"> AND($A447 = "end group",$V447 = "gg")</formula>
    </cfRule>
    <cfRule type="expression" dxfId="913" priority="1231">
      <formula>AND($A447="begin group",$V447="ggg")</formula>
    </cfRule>
    <cfRule type="expression" dxfId="912" priority="1232">
      <formula>AND($A447="end group",$V447="ggg")</formula>
    </cfRule>
    <cfRule type="expression" dxfId="911" priority="1233">
      <formula>AND($A447 = "begin repeat",$V447 = "rr")</formula>
    </cfRule>
    <cfRule type="expression" dxfId="910" priority="1234">
      <formula>AND($A447 = "end repeat", $V447 = "rr")</formula>
    </cfRule>
  </conditionalFormatting>
  <conditionalFormatting sqref="J447">
    <cfRule type="expression" dxfId="909" priority="1216">
      <formula>AND(#REF!="disabled",#REF!="yes")</formula>
    </cfRule>
    <cfRule type="expression" dxfId="908" priority="1217">
      <formula xml:space="preserve"> AND($A447 = "begin group",$V447 = "section")</formula>
    </cfRule>
    <cfRule type="expression" dxfId="907" priority="1218">
      <formula>AND($A447 = "end group", $V447 = "section")</formula>
    </cfRule>
    <cfRule type="expression" dxfId="906" priority="1219">
      <formula xml:space="preserve"> AND($A447="begin group",$V447="gg")</formula>
    </cfRule>
    <cfRule type="expression" dxfId="905" priority="1220">
      <formula xml:space="preserve"> AND($A447 = "end group",$V447 = "gg")</formula>
    </cfRule>
    <cfRule type="expression" dxfId="904" priority="1221">
      <formula>AND($A447="begin group",$V447="ggg")</formula>
    </cfRule>
    <cfRule type="expression" dxfId="903" priority="1222">
      <formula>AND($A447="end group",$V447="ggg")</formula>
    </cfRule>
    <cfRule type="expression" dxfId="902" priority="1223">
      <formula>AND($A447 = "begin repeat",$V447 = "rr")</formula>
    </cfRule>
    <cfRule type="expression" dxfId="901" priority="1224">
      <formula>AND($A447 = "end repeat", $V447 = "rr")</formula>
    </cfRule>
  </conditionalFormatting>
  <conditionalFormatting sqref="E455:E457 E466">
    <cfRule type="expression" dxfId="900" priority="1175">
      <formula>$A455 = "calculate"</formula>
    </cfRule>
  </conditionalFormatting>
  <conditionalFormatting sqref="E458:F465">
    <cfRule type="expression" dxfId="899" priority="1174">
      <formula>$A458 = "calculate"</formula>
    </cfRule>
  </conditionalFormatting>
  <conditionalFormatting sqref="E458:F465">
    <cfRule type="expression" dxfId="898" priority="1164">
      <formula>AND(#REF!="disabled",#REF!="yes")</formula>
    </cfRule>
    <cfRule type="expression" dxfId="897" priority="1165">
      <formula xml:space="preserve"> AND($A458 = "begin group",$V458 = "section")</formula>
    </cfRule>
    <cfRule type="expression" dxfId="896" priority="1166">
      <formula>AND($A458 = "end group", $V458 = "section")</formula>
    </cfRule>
    <cfRule type="expression" dxfId="895" priority="1167">
      <formula xml:space="preserve"> AND($A458="begin group",$V458="gg")</formula>
    </cfRule>
    <cfRule type="expression" dxfId="894" priority="1168">
      <formula xml:space="preserve"> AND($A458 = "end group",$V458 = "gg")</formula>
    </cfRule>
    <cfRule type="expression" dxfId="893" priority="1169">
      <formula>AND($A458="begin group",$V458="ggg")</formula>
    </cfRule>
    <cfRule type="expression" dxfId="892" priority="1170">
      <formula>AND($A458="end group",$V458="ggg")</formula>
    </cfRule>
    <cfRule type="expression" dxfId="891" priority="1171">
      <formula>AND($A458 = "begin repeat",$V458 = "rr")</formula>
    </cfRule>
    <cfRule type="expression" dxfId="890" priority="1172">
      <formula>AND($A458 = "end repeat", $V458 = "rr")</formula>
    </cfRule>
  </conditionalFormatting>
  <conditionalFormatting sqref="B455">
    <cfRule type="duplicateValues" dxfId="889" priority="1163"/>
  </conditionalFormatting>
  <conditionalFormatting sqref="F455">
    <cfRule type="expression" dxfId="888" priority="1151">
      <formula>$A455 = "calculate"</formula>
    </cfRule>
  </conditionalFormatting>
  <conditionalFormatting sqref="C455:D455">
    <cfRule type="duplicateValues" dxfId="887" priority="1150"/>
  </conditionalFormatting>
  <conditionalFormatting sqref="F455">
    <cfRule type="expression" dxfId="886" priority="1131">
      <formula>AND(#REF!="disabled",#REF!="yes")</formula>
    </cfRule>
    <cfRule type="expression" dxfId="885" priority="1132">
      <formula xml:space="preserve"> AND($A455 = "begin group",$V455 = "section")</formula>
    </cfRule>
    <cfRule type="expression" dxfId="884" priority="1133">
      <formula>AND($A455 = "end group", $V455 = "section")</formula>
    </cfRule>
    <cfRule type="expression" dxfId="883" priority="1134">
      <formula xml:space="preserve"> AND($A455="begin group",$V455="gg")</formula>
    </cfRule>
    <cfRule type="expression" dxfId="882" priority="1135">
      <formula xml:space="preserve"> AND($A455 = "end group",$V455 = "gg")</formula>
    </cfRule>
    <cfRule type="expression" dxfId="881" priority="1136">
      <formula>AND($A455="begin group",$V455="ggg")</formula>
    </cfRule>
    <cfRule type="expression" dxfId="880" priority="1137">
      <formula>AND($A455="end group",$V455="ggg")</formula>
    </cfRule>
    <cfRule type="expression" dxfId="879" priority="1138">
      <formula>AND($A455 = "begin repeat",$V455 = "rr")</formula>
    </cfRule>
    <cfRule type="expression" dxfId="878" priority="1139">
      <formula>AND($A455 = "end repeat", $V455 = "rr")</formula>
    </cfRule>
  </conditionalFormatting>
  <conditionalFormatting sqref="B450:B452">
    <cfRule type="duplicateValues" dxfId="877" priority="1116"/>
  </conditionalFormatting>
  <conditionalFormatting sqref="B450:B452">
    <cfRule type="duplicateValues" dxfId="876" priority="1115"/>
  </conditionalFormatting>
  <conditionalFormatting sqref="C450:D450 C451:C452">
    <cfRule type="duplicateValues" dxfId="875" priority="18060"/>
  </conditionalFormatting>
  <conditionalFormatting sqref="E450:E452">
    <cfRule type="expression" dxfId="874" priority="1114">
      <formula>$A450 = "calculate"</formula>
    </cfRule>
  </conditionalFormatting>
  <conditionalFormatting sqref="C450:D452">
    <cfRule type="duplicateValues" dxfId="873" priority="1113"/>
  </conditionalFormatting>
  <conditionalFormatting sqref="C450:D452">
    <cfRule type="duplicateValues" dxfId="872" priority="1112"/>
  </conditionalFormatting>
  <conditionalFormatting sqref="E450:E452">
    <cfRule type="expression" dxfId="871" priority="1103">
      <formula>AND(#REF!="disabled",#REF!="yes")</formula>
    </cfRule>
    <cfRule type="expression" dxfId="870" priority="1104">
      <formula xml:space="preserve"> AND($A450 = "begin group",$V450 = "section")</formula>
    </cfRule>
    <cfRule type="expression" dxfId="869" priority="1105">
      <formula>AND($A450 = "end group", $V450 = "section")</formula>
    </cfRule>
    <cfRule type="expression" dxfId="868" priority="1106">
      <formula xml:space="preserve"> AND($A450="begin group",$V450="gg")</formula>
    </cfRule>
    <cfRule type="expression" dxfId="867" priority="1107">
      <formula xml:space="preserve"> AND($A450 = "end group",$V450 = "gg")</formula>
    </cfRule>
    <cfRule type="expression" dxfId="866" priority="1108">
      <formula>AND($A450="begin group",$V450="ggg")</formula>
    </cfRule>
    <cfRule type="expression" dxfId="865" priority="1109">
      <formula>AND($A450="end group",$V450="ggg")</formula>
    </cfRule>
    <cfRule type="expression" dxfId="864" priority="1110">
      <formula>AND($A450 = "begin repeat",$V450 = "rr")</formula>
    </cfRule>
    <cfRule type="expression" dxfId="863" priority="1111">
      <formula>AND($A450 = "end repeat", $V450 = "rr")</formula>
    </cfRule>
  </conditionalFormatting>
  <conditionalFormatting sqref="B455">
    <cfRule type="duplicateValues" dxfId="862" priority="1098"/>
  </conditionalFormatting>
  <conditionalFormatting sqref="B466 B456">
    <cfRule type="duplicateValues" dxfId="861" priority="1096"/>
  </conditionalFormatting>
  <conditionalFormatting sqref="B466 B456">
    <cfRule type="duplicateValues" dxfId="860" priority="1095"/>
  </conditionalFormatting>
  <conditionalFormatting sqref="B455:B466">
    <cfRule type="duplicateValues" dxfId="859" priority="19312"/>
  </conditionalFormatting>
  <conditionalFormatting sqref="B455:B466">
    <cfRule type="duplicateValues" dxfId="858" priority="19313"/>
  </conditionalFormatting>
  <conditionalFormatting sqref="B458:B466">
    <cfRule type="duplicateValues" dxfId="857" priority="19314"/>
  </conditionalFormatting>
  <conditionalFormatting sqref="B458:B466">
    <cfRule type="duplicateValues" dxfId="856" priority="19315"/>
  </conditionalFormatting>
  <conditionalFormatting sqref="C455:D455 C456:C466">
    <cfRule type="duplicateValues" dxfId="855" priority="19318"/>
  </conditionalFormatting>
  <conditionalFormatting sqref="C455:D455">
    <cfRule type="duplicateValues" dxfId="854" priority="1093"/>
  </conditionalFormatting>
  <conditionalFormatting sqref="F455 E457:E465">
    <cfRule type="expression" dxfId="853" priority="1092">
      <formula>$A455 = "calculate"</formula>
    </cfRule>
  </conditionalFormatting>
  <conditionalFormatting sqref="E466:F466">
    <cfRule type="expression" dxfId="852" priority="1091">
      <formula>$A466 = "calculate"</formula>
    </cfRule>
  </conditionalFormatting>
  <conditionalFormatting sqref="E455">
    <cfRule type="expression" dxfId="851" priority="1090">
      <formula>$A456 = "calculate"</formula>
    </cfRule>
  </conditionalFormatting>
  <conditionalFormatting sqref="C466:D466 C456:D456">
    <cfRule type="duplicateValues" dxfId="850" priority="1089"/>
  </conditionalFormatting>
  <conditionalFormatting sqref="C466:D466 C456:D456">
    <cfRule type="duplicateValues" dxfId="849" priority="1088"/>
  </conditionalFormatting>
  <conditionalFormatting sqref="E466:F466 E457:E465 F455 E489:E497 F487">
    <cfRule type="expression" dxfId="848" priority="1079">
      <formula>AND(#REF!="disabled",#REF!="yes")</formula>
    </cfRule>
    <cfRule type="expression" dxfId="847" priority="1080">
      <formula xml:space="preserve"> AND($A455 = "begin group",$V455 = "section")</formula>
    </cfRule>
    <cfRule type="expression" dxfId="846" priority="1081">
      <formula>AND($A455 = "end group", $V455 = "section")</formula>
    </cfRule>
    <cfRule type="expression" dxfId="845" priority="1082">
      <formula xml:space="preserve"> AND($A455="begin group",$V455="gg")</formula>
    </cfRule>
    <cfRule type="expression" dxfId="844" priority="1083">
      <formula xml:space="preserve"> AND($A455 = "end group",$V455 = "gg")</formula>
    </cfRule>
    <cfRule type="expression" dxfId="843" priority="1084">
      <formula>AND($A455="begin group",$V455="ggg")</formula>
    </cfRule>
    <cfRule type="expression" dxfId="842" priority="1085">
      <formula>AND($A455="end group",$V455="ggg")</formula>
    </cfRule>
    <cfRule type="expression" dxfId="841" priority="1086">
      <formula>AND($A455 = "begin repeat",$V455 = "rr")</formula>
    </cfRule>
    <cfRule type="expression" dxfId="840" priority="1087">
      <formula>AND($A455 = "end repeat", $V455 = "rr")</formula>
    </cfRule>
  </conditionalFormatting>
  <conditionalFormatting sqref="E455">
    <cfRule type="expression" dxfId="839" priority="1070">
      <formula>AND(#REF!="disabled",#REF!="yes")</formula>
    </cfRule>
    <cfRule type="expression" dxfId="838" priority="1071">
      <formula xml:space="preserve"> AND($A456 = "begin group",$V456 = "section")</formula>
    </cfRule>
    <cfRule type="expression" dxfId="837" priority="1072">
      <formula>AND($A456 = "end group", $V456 = "section")</formula>
    </cfRule>
    <cfRule type="expression" dxfId="836" priority="1073">
      <formula xml:space="preserve"> AND($A456="begin group",$V456="gg")</formula>
    </cfRule>
    <cfRule type="expression" dxfId="835" priority="1074">
      <formula xml:space="preserve"> AND($A456 = "end group",$V456 = "gg")</formula>
    </cfRule>
    <cfRule type="expression" dxfId="834" priority="1075">
      <formula>AND($A456="begin group",$V456="ggg")</formula>
    </cfRule>
    <cfRule type="expression" dxfId="833" priority="1076">
      <formula>AND($A456="end group",$V456="ggg")</formula>
    </cfRule>
    <cfRule type="expression" dxfId="832" priority="1077">
      <formula>AND($A456 = "begin repeat",$V456 = "rr")</formula>
    </cfRule>
    <cfRule type="expression" dxfId="831" priority="1078">
      <formula>AND($A456 = "end repeat", $V456 = "rr")</formula>
    </cfRule>
  </conditionalFormatting>
  <conditionalFormatting sqref="J466">
    <cfRule type="expression" dxfId="830" priority="1060">
      <formula>AND(#REF!="disabled",#REF!="yes")</formula>
    </cfRule>
    <cfRule type="expression" dxfId="829" priority="1061">
      <formula xml:space="preserve"> AND($A466 = "begin group",$V466 = "section")</formula>
    </cfRule>
    <cfRule type="expression" dxfId="828" priority="1062">
      <formula>AND($A466 = "end group", $V466 = "section")</formula>
    </cfRule>
    <cfRule type="expression" dxfId="827" priority="1063">
      <formula xml:space="preserve"> AND($A466="begin group",$V466="gg")</formula>
    </cfRule>
    <cfRule type="expression" dxfId="826" priority="1064">
      <formula xml:space="preserve"> AND($A466 = "end group",$V466 = "gg")</formula>
    </cfRule>
    <cfRule type="expression" dxfId="825" priority="1065">
      <formula>AND($A466="begin group",$V466="ggg")</formula>
    </cfRule>
    <cfRule type="expression" dxfId="824" priority="1066">
      <formula>AND($A466="end group",$V466="ggg")</formula>
    </cfRule>
    <cfRule type="expression" dxfId="823" priority="1067">
      <formula>AND($A466 = "begin repeat",$V466 = "rr")</formula>
    </cfRule>
    <cfRule type="expression" dxfId="822" priority="1068">
      <formula>AND($A466 = "end repeat", $V466 = "rr")</formula>
    </cfRule>
  </conditionalFormatting>
  <conditionalFormatting sqref="E469:E471">
    <cfRule type="expression" dxfId="821" priority="1046">
      <formula>$A469 = "calculate"</formula>
    </cfRule>
  </conditionalFormatting>
  <conditionalFormatting sqref="E469:E471">
    <cfRule type="expression" dxfId="820" priority="1036">
      <formula>AND(#REF!="disabled",#REF!="yes")</formula>
    </cfRule>
    <cfRule type="expression" dxfId="819" priority="1037">
      <formula xml:space="preserve"> AND($A469 = "begin group",$V469 = "section")</formula>
    </cfRule>
    <cfRule type="expression" dxfId="818" priority="1038">
      <formula>AND($A469 = "end group", $V469 = "section")</formula>
    </cfRule>
    <cfRule type="expression" dxfId="817" priority="1039">
      <formula xml:space="preserve"> AND($A469="begin group",$V469="gg")</formula>
    </cfRule>
    <cfRule type="expression" dxfId="816" priority="1040">
      <formula xml:space="preserve"> AND($A469 = "end group",$V469 = "gg")</formula>
    </cfRule>
    <cfRule type="expression" dxfId="815" priority="1041">
      <formula>AND($A469="begin group",$V469="ggg")</formula>
    </cfRule>
    <cfRule type="expression" dxfId="814" priority="1042">
      <formula>AND($A469="end group",$V469="ggg")</formula>
    </cfRule>
    <cfRule type="expression" dxfId="813" priority="1043">
      <formula>AND($A469 = "begin repeat",$V469 = "rr")</formula>
    </cfRule>
    <cfRule type="expression" dxfId="812" priority="1044">
      <formula>AND($A469 = "end repeat", $V469 = "rr")</formula>
    </cfRule>
  </conditionalFormatting>
  <conditionalFormatting sqref="B469">
    <cfRule type="duplicateValues" dxfId="811" priority="1035"/>
  </conditionalFormatting>
  <conditionalFormatting sqref="F469">
    <cfRule type="expression" dxfId="810" priority="1034">
      <formula>$A469 = "calculate"</formula>
    </cfRule>
  </conditionalFormatting>
  <conditionalFormatting sqref="C469:D469">
    <cfRule type="duplicateValues" dxfId="809" priority="1033"/>
  </conditionalFormatting>
  <conditionalFormatting sqref="F469">
    <cfRule type="expression" dxfId="808" priority="1024">
      <formula>AND(#REF!="disabled",#REF!="yes")</formula>
    </cfRule>
    <cfRule type="expression" dxfId="807" priority="1025">
      <formula xml:space="preserve"> AND($A469 = "begin group",$V469 = "section")</formula>
    </cfRule>
    <cfRule type="expression" dxfId="806" priority="1026">
      <formula>AND($A469 = "end group", $V469 = "section")</formula>
    </cfRule>
    <cfRule type="expression" dxfId="805" priority="1027">
      <formula xml:space="preserve"> AND($A469="begin group",$V469="gg")</formula>
    </cfRule>
    <cfRule type="expression" dxfId="804" priority="1028">
      <formula xml:space="preserve"> AND($A469 = "end group",$V469 = "gg")</formula>
    </cfRule>
    <cfRule type="expression" dxfId="803" priority="1029">
      <formula>AND($A469="begin group",$V469="ggg")</formula>
    </cfRule>
    <cfRule type="expression" dxfId="802" priority="1030">
      <formula>AND($A469="end group",$V469="ggg")</formula>
    </cfRule>
    <cfRule type="expression" dxfId="801" priority="1031">
      <formula>AND($A469 = "begin repeat",$V469 = "rr")</formula>
    </cfRule>
    <cfRule type="expression" dxfId="800" priority="1032">
      <formula>AND($A469 = "end repeat", $V469 = "rr")</formula>
    </cfRule>
  </conditionalFormatting>
  <conditionalFormatting sqref="B469">
    <cfRule type="duplicateValues" dxfId="799" priority="1023"/>
  </conditionalFormatting>
  <conditionalFormatting sqref="C469:D469">
    <cfRule type="duplicateValues" dxfId="798" priority="1014"/>
  </conditionalFormatting>
  <conditionalFormatting sqref="F469">
    <cfRule type="expression" dxfId="797" priority="1013">
      <formula>$A469 = "calculate"</formula>
    </cfRule>
  </conditionalFormatting>
  <conditionalFormatting sqref="E469">
    <cfRule type="expression" dxfId="796" priority="1011">
      <formula>$A470 = "calculate"</formula>
    </cfRule>
  </conditionalFormatting>
  <conditionalFormatting sqref="F469">
    <cfRule type="expression" dxfId="795" priority="1000">
      <formula>AND(#REF!="disabled",#REF!="yes")</formula>
    </cfRule>
    <cfRule type="expression" dxfId="794" priority="1001">
      <formula xml:space="preserve"> AND($A469 = "begin group",$V469 = "section")</formula>
    </cfRule>
    <cfRule type="expression" dxfId="793" priority="1002">
      <formula>AND($A469 = "end group", $V469 = "section")</formula>
    </cfRule>
    <cfRule type="expression" dxfId="792" priority="1003">
      <formula xml:space="preserve"> AND($A469="begin group",$V469="gg")</formula>
    </cfRule>
    <cfRule type="expression" dxfId="791" priority="1004">
      <formula xml:space="preserve"> AND($A469 = "end group",$V469 = "gg")</formula>
    </cfRule>
    <cfRule type="expression" dxfId="790" priority="1005">
      <formula>AND($A469="begin group",$V469="ggg")</formula>
    </cfRule>
    <cfRule type="expression" dxfId="789" priority="1006">
      <formula>AND($A469="end group",$V469="ggg")</formula>
    </cfRule>
    <cfRule type="expression" dxfId="788" priority="1007">
      <formula>AND($A469 = "begin repeat",$V469 = "rr")</formula>
    </cfRule>
    <cfRule type="expression" dxfId="787" priority="1008">
      <formula>AND($A469 = "end repeat", $V469 = "rr")</formula>
    </cfRule>
  </conditionalFormatting>
  <conditionalFormatting sqref="E469">
    <cfRule type="expression" dxfId="786" priority="991">
      <formula>AND(#REF!="disabled",#REF!="yes")</formula>
    </cfRule>
    <cfRule type="expression" dxfId="785" priority="992">
      <formula xml:space="preserve"> AND($A470 = "begin group",$V470 = "section")</formula>
    </cfRule>
    <cfRule type="expression" dxfId="784" priority="993">
      <formula>AND($A470 = "end group", $V470 = "section")</formula>
    </cfRule>
    <cfRule type="expression" dxfId="783" priority="994">
      <formula xml:space="preserve"> AND($A470="begin group",$V470="gg")</formula>
    </cfRule>
    <cfRule type="expression" dxfId="782" priority="995">
      <formula xml:space="preserve"> AND($A470 = "end group",$V470 = "gg")</formula>
    </cfRule>
    <cfRule type="expression" dxfId="781" priority="996">
      <formula>AND($A470="begin group",$V470="ggg")</formula>
    </cfRule>
    <cfRule type="expression" dxfId="780" priority="997">
      <formula>AND($A470="end group",$V470="ggg")</formula>
    </cfRule>
    <cfRule type="expression" dxfId="779" priority="998">
      <formula>AND($A470 = "begin repeat",$V470 = "rr")</formula>
    </cfRule>
    <cfRule type="expression" dxfId="778" priority="999">
      <formula>AND($A470 = "end repeat", $V470 = "rr")</formula>
    </cfRule>
  </conditionalFormatting>
  <conditionalFormatting sqref="B469:B474">
    <cfRule type="duplicateValues" dxfId="777" priority="976"/>
  </conditionalFormatting>
  <conditionalFormatting sqref="B469:B474">
    <cfRule type="duplicateValues" dxfId="776" priority="975"/>
  </conditionalFormatting>
  <conditionalFormatting sqref="B470">
    <cfRule type="duplicateValues" dxfId="775" priority="20655"/>
  </conditionalFormatting>
  <conditionalFormatting sqref="B470">
    <cfRule type="duplicateValues" dxfId="774" priority="20656"/>
  </conditionalFormatting>
  <conditionalFormatting sqref="B472:B474">
    <cfRule type="duplicateValues" dxfId="773" priority="20659"/>
  </conditionalFormatting>
  <conditionalFormatting sqref="B472:B474">
    <cfRule type="duplicateValues" dxfId="772" priority="20660"/>
  </conditionalFormatting>
  <conditionalFormatting sqref="C469:D469 C470:C474">
    <cfRule type="duplicateValues" dxfId="771" priority="20661"/>
  </conditionalFormatting>
  <conditionalFormatting sqref="C470:D470">
    <cfRule type="duplicateValues" dxfId="770" priority="20666"/>
  </conditionalFormatting>
  <conditionalFormatting sqref="C470:D470">
    <cfRule type="duplicateValues" dxfId="769" priority="20667"/>
  </conditionalFormatting>
  <conditionalFormatting sqref="E470:E474">
    <cfRule type="expression" dxfId="768" priority="974">
      <formula>$A470 = "calculate"</formula>
    </cfRule>
  </conditionalFormatting>
  <conditionalFormatting sqref="F469">
    <cfRule type="expression" dxfId="767" priority="973">
      <formula>$A469 = "calculate"</formula>
    </cfRule>
  </conditionalFormatting>
  <conditionalFormatting sqref="E469">
    <cfRule type="expression" dxfId="766" priority="972">
      <formula>$A469 = "calculate"</formula>
    </cfRule>
  </conditionalFormatting>
  <conditionalFormatting sqref="C469:D474">
    <cfRule type="duplicateValues" dxfId="765" priority="971"/>
  </conditionalFormatting>
  <conditionalFormatting sqref="C469:D474">
    <cfRule type="duplicateValues" dxfId="764" priority="970"/>
  </conditionalFormatting>
  <conditionalFormatting sqref="F469">
    <cfRule type="expression" dxfId="763" priority="961">
      <formula>AND(#REF!="disabled",#REF!="yes")</formula>
    </cfRule>
    <cfRule type="expression" dxfId="762" priority="962">
      <formula xml:space="preserve"> AND($A469 = "begin group",$V469 = "section")</formula>
    </cfRule>
    <cfRule type="expression" dxfId="761" priority="963">
      <formula>AND($A469 = "end group", $V469 = "section")</formula>
    </cfRule>
    <cfRule type="expression" dxfId="760" priority="964">
      <formula xml:space="preserve"> AND($A469="begin group",$V469="gg")</formula>
    </cfRule>
    <cfRule type="expression" dxfId="759" priority="965">
      <formula xml:space="preserve"> AND($A469 = "end group",$V469 = "gg")</formula>
    </cfRule>
    <cfRule type="expression" dxfId="758" priority="966">
      <formula>AND($A469="begin group",$V469="ggg")</formula>
    </cfRule>
    <cfRule type="expression" dxfId="757" priority="967">
      <formula>AND($A469="end group",$V469="ggg")</formula>
    </cfRule>
    <cfRule type="expression" dxfId="756" priority="968">
      <formula>AND($A469 = "begin repeat",$V469 = "rr")</formula>
    </cfRule>
    <cfRule type="expression" dxfId="755" priority="969">
      <formula>AND($A469 = "end repeat", $V469 = "rr")</formula>
    </cfRule>
  </conditionalFormatting>
  <conditionalFormatting sqref="E469">
    <cfRule type="expression" dxfId="754" priority="952">
      <formula>AND(#REF!="disabled",#REF!="yes")</formula>
    </cfRule>
    <cfRule type="expression" dxfId="753" priority="953">
      <formula xml:space="preserve"> AND($A469 = "begin group",$V469 = "section")</formula>
    </cfRule>
    <cfRule type="expression" dxfId="752" priority="954">
      <formula>AND($A469 = "end group", $V469 = "section")</formula>
    </cfRule>
    <cfRule type="expression" dxfId="751" priority="955">
      <formula xml:space="preserve"> AND($A469="begin group",$V469="gg")</formula>
    </cfRule>
    <cfRule type="expression" dxfId="750" priority="956">
      <formula xml:space="preserve"> AND($A469 = "end group",$V469 = "gg")</formula>
    </cfRule>
    <cfRule type="expression" dxfId="749" priority="957">
      <formula>AND($A469="begin group",$V469="ggg")</formula>
    </cfRule>
    <cfRule type="expression" dxfId="748" priority="958">
      <formula>AND($A469="end group",$V469="ggg")</formula>
    </cfRule>
    <cfRule type="expression" dxfId="747" priority="959">
      <formula>AND($A469 = "begin repeat",$V469 = "rr")</formula>
    </cfRule>
    <cfRule type="expression" dxfId="746" priority="960">
      <formula>AND($A469 = "end repeat", $V469 = "rr")</formula>
    </cfRule>
  </conditionalFormatting>
  <conditionalFormatting sqref="D488:D498">
    <cfRule type="expression" dxfId="745" priority="939">
      <formula>AND(#REF!="disabled",#REF!="yes")</formula>
    </cfRule>
    <cfRule type="expression" dxfId="744" priority="940">
      <formula xml:space="preserve"> AND($A488 = "begin group",$V488 = "section")</formula>
    </cfRule>
    <cfRule type="expression" dxfId="743" priority="941">
      <formula>AND($A488 = "end group", $V488 = "section")</formula>
    </cfRule>
    <cfRule type="expression" dxfId="742" priority="942">
      <formula xml:space="preserve"> AND($A488="begin group",$V488="gg")</formula>
    </cfRule>
    <cfRule type="expression" dxfId="741" priority="943">
      <formula xml:space="preserve"> AND($A488 = "end group",$V488 = "gg")</formula>
    </cfRule>
    <cfRule type="expression" dxfId="740" priority="944">
      <formula>AND($A488="begin group",$V488="ggg")</formula>
    </cfRule>
    <cfRule type="expression" dxfId="739" priority="945">
      <formula>AND($A488="end group",$V488="ggg")</formula>
    </cfRule>
    <cfRule type="expression" dxfId="738" priority="946">
      <formula>AND($A488 = "begin repeat",$V488 = "rr")</formula>
    </cfRule>
    <cfRule type="expression" dxfId="737" priority="947">
      <formula>AND($A488 = "end repeat", $V488 = "rr")</formula>
    </cfRule>
  </conditionalFormatting>
  <conditionalFormatting sqref="A480:B480">
    <cfRule type="expression" dxfId="736" priority="930">
      <formula>AND(#REF!="disabled",#REF!="yes")</formula>
    </cfRule>
    <cfRule type="expression" dxfId="735" priority="931">
      <formula xml:space="preserve"> AND($A480 = "begin group",$V480 = "section")</formula>
    </cfRule>
    <cfRule type="expression" dxfId="734" priority="932">
      <formula>AND($A480 = "end group", $V480 = "section")</formula>
    </cfRule>
    <cfRule type="expression" dxfId="733" priority="933">
      <formula xml:space="preserve"> AND($A480="begin group",$V480="gg")</formula>
    </cfRule>
    <cfRule type="expression" dxfId="732" priority="934">
      <formula xml:space="preserve"> AND($A480 = "end group",$V480 = "gg")</formula>
    </cfRule>
    <cfRule type="expression" dxfId="731" priority="935">
      <formula>AND($A480="begin group",$V480="ggg")</formula>
    </cfRule>
    <cfRule type="expression" dxfId="730" priority="936">
      <formula>AND($A480="end group",$V480="ggg")</formula>
    </cfRule>
    <cfRule type="expression" dxfId="729" priority="937">
      <formula>AND($A480 = "begin repeat",$V480 = "rr")</formula>
    </cfRule>
    <cfRule type="expression" dxfId="728" priority="938">
      <formula>AND($A480 = "end repeat", $V480 = "rr")</formula>
    </cfRule>
  </conditionalFormatting>
  <conditionalFormatting sqref="B480">
    <cfRule type="duplicateValues" dxfId="727" priority="929"/>
  </conditionalFormatting>
  <conditionalFormatting sqref="A480:B480">
    <cfRule type="expression" dxfId="726" priority="920">
      <formula>AND(#REF!="disabled",#REF!="yes")</formula>
    </cfRule>
    <cfRule type="expression" dxfId="725" priority="921">
      <formula xml:space="preserve"> AND($A480 = "begin group",$V480 = "section")</formula>
    </cfRule>
    <cfRule type="expression" dxfId="724" priority="922">
      <formula>AND($A480 = "end group", $V480 = "section")</formula>
    </cfRule>
    <cfRule type="expression" dxfId="723" priority="923">
      <formula xml:space="preserve"> AND($A480="begin group",$V480="gg")</formula>
    </cfRule>
    <cfRule type="expression" dxfId="722" priority="924">
      <formula xml:space="preserve"> AND($A480 = "end group",$V480 = "gg")</formula>
    </cfRule>
    <cfRule type="expression" dxfId="721" priority="925">
      <formula>AND($A480="begin group",$V480="ggg")</formula>
    </cfRule>
    <cfRule type="expression" dxfId="720" priority="926">
      <formula>AND($A480="end group",$V480="ggg")</formula>
    </cfRule>
    <cfRule type="expression" dxfId="719" priority="927">
      <formula>AND($A480 = "begin repeat",$V480 = "rr")</formula>
    </cfRule>
    <cfRule type="expression" dxfId="718" priority="928">
      <formula>AND($A480 = "end repeat", $V480 = "rr")</formula>
    </cfRule>
  </conditionalFormatting>
  <conditionalFormatting sqref="E480:F480">
    <cfRule type="expression" dxfId="717" priority="919">
      <formula>$A480 = "calculate"</formula>
    </cfRule>
  </conditionalFormatting>
  <conditionalFormatting sqref="E480:F480">
    <cfRule type="expression" dxfId="716" priority="910">
      <formula>AND(#REF!="disabled",#REF!="yes")</formula>
    </cfRule>
    <cfRule type="expression" dxfId="715" priority="911">
      <formula xml:space="preserve"> AND($A480 = "begin group",$V480 = "section")</formula>
    </cfRule>
    <cfRule type="expression" dxfId="714" priority="912">
      <formula>AND($A480 = "end group", $V480 = "section")</formula>
    </cfRule>
    <cfRule type="expression" dxfId="713" priority="913">
      <formula xml:space="preserve"> AND($A480="begin group",$V480="gg")</formula>
    </cfRule>
    <cfRule type="expression" dxfId="712" priority="914">
      <formula xml:space="preserve"> AND($A480 = "end group",$V480 = "gg")</formula>
    </cfRule>
    <cfRule type="expression" dxfId="711" priority="915">
      <formula>AND($A480="begin group",$V480="ggg")</formula>
    </cfRule>
    <cfRule type="expression" dxfId="710" priority="916">
      <formula>AND($A480="end group",$V480="ggg")</formula>
    </cfRule>
    <cfRule type="expression" dxfId="709" priority="917">
      <formula>AND($A480 = "begin repeat",$V480 = "rr")</formula>
    </cfRule>
    <cfRule type="expression" dxfId="708" priority="918">
      <formula>AND($A480 = "end repeat", $V480 = "rr")</formula>
    </cfRule>
  </conditionalFormatting>
  <conditionalFormatting sqref="A480:B480">
    <cfRule type="expression" dxfId="707" priority="901">
      <formula>AND(#REF!="disabled",#REF!="yes")</formula>
    </cfRule>
    <cfRule type="expression" dxfId="706" priority="902">
      <formula xml:space="preserve"> AND($A480 = "begin group",$V480 = "section")</formula>
    </cfRule>
    <cfRule type="expression" dxfId="705" priority="903">
      <formula>AND($A480 = "end group", $V480 = "section")</formula>
    </cfRule>
    <cfRule type="expression" dxfId="704" priority="904">
      <formula xml:space="preserve"> AND($A480="begin group",$V480="gg")</formula>
    </cfRule>
    <cfRule type="expression" dxfId="703" priority="905">
      <formula xml:space="preserve"> AND($A480 = "end group",$V480 = "gg")</formula>
    </cfRule>
    <cfRule type="expression" dxfId="702" priority="906">
      <formula>AND($A480="begin group",$V480="ggg")</formula>
    </cfRule>
    <cfRule type="expression" dxfId="701" priority="907">
      <formula>AND($A480="end group",$V480="ggg")</formula>
    </cfRule>
    <cfRule type="expression" dxfId="700" priority="908">
      <formula>AND($A480 = "begin repeat",$V480 = "rr")</formula>
    </cfRule>
    <cfRule type="expression" dxfId="699" priority="909">
      <formula>AND($A480 = "end repeat", $V480 = "rr")</formula>
    </cfRule>
  </conditionalFormatting>
  <conditionalFormatting sqref="E480:F480">
    <cfRule type="expression" dxfId="698" priority="900">
      <formula>$A480 = "calculate"</formula>
    </cfRule>
  </conditionalFormatting>
  <conditionalFormatting sqref="E480:F480">
    <cfRule type="expression" dxfId="697" priority="891">
      <formula>AND(#REF!="disabled",#REF!="yes")</formula>
    </cfRule>
    <cfRule type="expression" dxfId="696" priority="892">
      <formula xml:space="preserve"> AND($A480 = "begin group",$V480 = "section")</formula>
    </cfRule>
    <cfRule type="expression" dxfId="695" priority="893">
      <formula>AND($A480 = "end group", $V480 = "section")</formula>
    </cfRule>
    <cfRule type="expression" dxfId="694" priority="894">
      <formula xml:space="preserve"> AND($A480="begin group",$V480="gg")</formula>
    </cfRule>
    <cfRule type="expression" dxfId="693" priority="895">
      <formula xml:space="preserve"> AND($A480 = "end group",$V480 = "gg")</formula>
    </cfRule>
    <cfRule type="expression" dxfId="692" priority="896">
      <formula>AND($A480="begin group",$V480="ggg")</formula>
    </cfRule>
    <cfRule type="expression" dxfId="691" priority="897">
      <formula>AND($A480="end group",$V480="ggg")</formula>
    </cfRule>
    <cfRule type="expression" dxfId="690" priority="898">
      <formula>AND($A480 = "begin repeat",$V480 = "rr")</formula>
    </cfRule>
    <cfRule type="expression" dxfId="689" priority="899">
      <formula>AND($A480 = "end repeat", $V480 = "rr")</formula>
    </cfRule>
  </conditionalFormatting>
  <conditionalFormatting sqref="A480:B480">
    <cfRule type="expression" dxfId="688" priority="882">
      <formula>AND(#REF!="disabled",#REF!="yes")</formula>
    </cfRule>
    <cfRule type="expression" dxfId="687" priority="883">
      <formula xml:space="preserve"> AND($A480 = "begin group",$V480 = "section")</formula>
    </cfRule>
    <cfRule type="expression" dxfId="686" priority="884">
      <formula>AND($A480 = "end group", $V480 = "section")</formula>
    </cfRule>
    <cfRule type="expression" dxfId="685" priority="885">
      <formula xml:space="preserve"> AND($A480="begin group",$V480="gg")</formula>
    </cfRule>
    <cfRule type="expression" dxfId="684" priority="886">
      <formula xml:space="preserve"> AND($A480 = "end group",$V480 = "gg")</formula>
    </cfRule>
    <cfRule type="expression" dxfId="683" priority="887">
      <formula>AND($A480="begin group",$V480="ggg")</formula>
    </cfRule>
    <cfRule type="expression" dxfId="682" priority="888">
      <formula>AND($A480="end group",$V480="ggg")</formula>
    </cfRule>
    <cfRule type="expression" dxfId="681" priority="889">
      <formula>AND($A480 = "begin repeat",$V480 = "rr")</formula>
    </cfRule>
    <cfRule type="expression" dxfId="680" priority="890">
      <formula>AND($A480 = "end repeat", $V480 = "rr")</formula>
    </cfRule>
  </conditionalFormatting>
  <conditionalFormatting sqref="B480">
    <cfRule type="duplicateValues" dxfId="679" priority="881"/>
  </conditionalFormatting>
  <conditionalFormatting sqref="B480">
    <cfRule type="duplicateValues" dxfId="678" priority="880"/>
  </conditionalFormatting>
  <conditionalFormatting sqref="E480:F480">
    <cfRule type="expression" dxfId="677" priority="879">
      <formula>$A480 = "calculate"</formula>
    </cfRule>
  </conditionalFormatting>
  <conditionalFormatting sqref="E480:F480">
    <cfRule type="expression" dxfId="676" priority="870">
      <formula>AND(#REF!="disabled",#REF!="yes")</formula>
    </cfRule>
    <cfRule type="expression" dxfId="675" priority="871">
      <formula xml:space="preserve"> AND($A480 = "begin group",$V480 = "section")</formula>
    </cfRule>
    <cfRule type="expression" dxfId="674" priority="872">
      <formula>AND($A480 = "end group", $V480 = "section")</formula>
    </cfRule>
    <cfRule type="expression" dxfId="673" priority="873">
      <formula xml:space="preserve"> AND($A480="begin group",$V480="gg")</formula>
    </cfRule>
    <cfRule type="expression" dxfId="672" priority="874">
      <formula xml:space="preserve"> AND($A480 = "end group",$V480 = "gg")</formula>
    </cfRule>
    <cfRule type="expression" dxfId="671" priority="875">
      <formula>AND($A480="begin group",$V480="ggg")</formula>
    </cfRule>
    <cfRule type="expression" dxfId="670" priority="876">
      <formula>AND($A480="end group",$V480="ggg")</formula>
    </cfRule>
    <cfRule type="expression" dxfId="669" priority="877">
      <formula>AND($A480 = "begin repeat",$V480 = "rr")</formula>
    </cfRule>
    <cfRule type="expression" dxfId="668" priority="878">
      <formula>AND($A480 = "end repeat", $V480 = "rr")</formula>
    </cfRule>
  </conditionalFormatting>
  <conditionalFormatting sqref="J480">
    <cfRule type="expression" dxfId="667" priority="861">
      <formula>AND(#REF!="disabled",#REF!="yes")</formula>
    </cfRule>
    <cfRule type="expression" dxfId="666" priority="862">
      <formula xml:space="preserve"> AND($A480 = "begin group",$V480 = "section")</formula>
    </cfRule>
    <cfRule type="expression" dxfId="665" priority="863">
      <formula>AND($A480 = "end group", $V480 = "section")</formula>
    </cfRule>
    <cfRule type="expression" dxfId="664" priority="864">
      <formula xml:space="preserve"> AND($A480="begin group",$V480="gg")</formula>
    </cfRule>
    <cfRule type="expression" dxfId="663" priority="865">
      <formula xml:space="preserve"> AND($A480 = "end group",$V480 = "gg")</formula>
    </cfRule>
    <cfRule type="expression" dxfId="662" priority="866">
      <formula>AND($A480="begin group",$V480="ggg")</formula>
    </cfRule>
    <cfRule type="expression" dxfId="661" priority="867">
      <formula>AND($A480="end group",$V480="ggg")</formula>
    </cfRule>
    <cfRule type="expression" dxfId="660" priority="868">
      <formula>AND($A480 = "begin repeat",$V480 = "rr")</formula>
    </cfRule>
    <cfRule type="expression" dxfId="659" priority="869">
      <formula>AND($A480 = "end repeat", $V480 = "rr")</formula>
    </cfRule>
  </conditionalFormatting>
  <conditionalFormatting sqref="A480:B480">
    <cfRule type="expression" dxfId="658" priority="842">
      <formula>AND(#REF!="disabled",#REF!="yes")</formula>
    </cfRule>
    <cfRule type="expression" dxfId="657" priority="843">
      <formula xml:space="preserve"> AND($A480 = "begin group",$V480 = "section")</formula>
    </cfRule>
    <cfRule type="expression" dxfId="656" priority="844">
      <formula>AND($A480 = "end group", $V480 = "section")</formula>
    </cfRule>
    <cfRule type="expression" dxfId="655" priority="845">
      <formula xml:space="preserve"> AND($A480="begin group",$V480="gg")</formula>
    </cfRule>
    <cfRule type="expression" dxfId="654" priority="846">
      <formula xml:space="preserve"> AND($A480 = "end group",$V480 = "gg")</formula>
    </cfRule>
    <cfRule type="expression" dxfId="653" priority="847">
      <formula>AND($A480="begin group",$V480="ggg")</formula>
    </cfRule>
    <cfRule type="expression" dxfId="652" priority="848">
      <formula>AND($A480="end group",$V480="ggg")</formula>
    </cfRule>
    <cfRule type="expression" dxfId="651" priority="849">
      <formula>AND($A480 = "begin repeat",$V480 = "rr")</formula>
    </cfRule>
    <cfRule type="expression" dxfId="650" priority="850">
      <formula>AND($A480 = "end repeat", $V480 = "rr")</formula>
    </cfRule>
  </conditionalFormatting>
  <conditionalFormatting sqref="E480">
    <cfRule type="expression" dxfId="649" priority="841">
      <formula>$A480 = "calculate"</formula>
    </cfRule>
  </conditionalFormatting>
  <conditionalFormatting sqref="E480">
    <cfRule type="expression" dxfId="648" priority="832">
      <formula>AND(#REF!="disabled",#REF!="yes")</formula>
    </cfRule>
    <cfRule type="expression" dxfId="647" priority="833">
      <formula xml:space="preserve"> AND($A480 = "begin group",$V480 = "section")</formula>
    </cfRule>
    <cfRule type="expression" dxfId="646" priority="834">
      <formula>AND($A480 = "end group", $V480 = "section")</formula>
    </cfRule>
    <cfRule type="expression" dxfId="645" priority="835">
      <formula xml:space="preserve"> AND($A480="begin group",$V480="gg")</formula>
    </cfRule>
    <cfRule type="expression" dxfId="644" priority="836">
      <formula xml:space="preserve"> AND($A480 = "end group",$V480 = "gg")</formula>
    </cfRule>
    <cfRule type="expression" dxfId="643" priority="837">
      <formula>AND($A480="begin group",$V480="ggg")</formula>
    </cfRule>
    <cfRule type="expression" dxfId="642" priority="838">
      <formula>AND($A480="end group",$V480="ggg")</formula>
    </cfRule>
    <cfRule type="expression" dxfId="641" priority="839">
      <formula>AND($A480 = "begin repeat",$V480 = "rr")</formula>
    </cfRule>
    <cfRule type="expression" dxfId="640" priority="840">
      <formula>AND($A480 = "end repeat", $V480 = "rr")</formula>
    </cfRule>
  </conditionalFormatting>
  <conditionalFormatting sqref="J480">
    <cfRule type="expression" dxfId="639" priority="823">
      <formula>AND(#REF!="disabled",#REF!="yes")</formula>
    </cfRule>
    <cfRule type="expression" dxfId="638" priority="824">
      <formula xml:space="preserve"> AND($A480 = "begin group",$V480 = "section")</formula>
    </cfRule>
    <cfRule type="expression" dxfId="637" priority="825">
      <formula>AND($A480 = "end group", $V480 = "section")</formula>
    </cfRule>
    <cfRule type="expression" dxfId="636" priority="826">
      <formula xml:space="preserve"> AND($A480="begin group",$V480="gg")</formula>
    </cfRule>
    <cfRule type="expression" dxfId="635" priority="827">
      <formula xml:space="preserve"> AND($A480 = "end group",$V480 = "gg")</formula>
    </cfRule>
    <cfRule type="expression" dxfId="634" priority="828">
      <formula>AND($A480="begin group",$V480="ggg")</formula>
    </cfRule>
    <cfRule type="expression" dxfId="633" priority="829">
      <formula>AND($A480="end group",$V480="ggg")</formula>
    </cfRule>
    <cfRule type="expression" dxfId="632" priority="830">
      <formula>AND($A480 = "begin repeat",$V480 = "rr")</formula>
    </cfRule>
    <cfRule type="expression" dxfId="631" priority="831">
      <formula>AND($A480 = "end repeat", $V480 = "rr")</formula>
    </cfRule>
  </conditionalFormatting>
  <conditionalFormatting sqref="B483">
    <cfRule type="duplicateValues" dxfId="630" priority="822"/>
  </conditionalFormatting>
  <conditionalFormatting sqref="F483">
    <cfRule type="expression" dxfId="629" priority="821">
      <formula>$A483 = "calculate"</formula>
    </cfRule>
  </conditionalFormatting>
  <conditionalFormatting sqref="C483:D483">
    <cfRule type="duplicateValues" dxfId="628" priority="820"/>
  </conditionalFormatting>
  <conditionalFormatting sqref="F483">
    <cfRule type="expression" dxfId="627" priority="811">
      <formula>AND(#REF!="disabled",#REF!="yes")</formula>
    </cfRule>
    <cfRule type="expression" dxfId="626" priority="812">
      <formula xml:space="preserve"> AND($A483 = "begin group",$V483 = "section")</formula>
    </cfRule>
    <cfRule type="expression" dxfId="625" priority="813">
      <formula>AND($A483 = "end group", $V483 = "section")</formula>
    </cfRule>
    <cfRule type="expression" dxfId="624" priority="814">
      <formula xml:space="preserve"> AND($A483="begin group",$V483="gg")</formula>
    </cfRule>
    <cfRule type="expression" dxfId="623" priority="815">
      <formula xml:space="preserve"> AND($A483 = "end group",$V483 = "gg")</formula>
    </cfRule>
    <cfRule type="expression" dxfId="622" priority="816">
      <formula>AND($A483="begin group",$V483="ggg")</formula>
    </cfRule>
    <cfRule type="expression" dxfId="621" priority="817">
      <formula>AND($A483="end group",$V483="ggg")</formula>
    </cfRule>
    <cfRule type="expression" dxfId="620" priority="818">
      <formula>AND($A483 = "begin repeat",$V483 = "rr")</formula>
    </cfRule>
    <cfRule type="expression" dxfId="619" priority="819">
      <formula>AND($A483 = "end repeat", $V483 = "rr")</formula>
    </cfRule>
  </conditionalFormatting>
  <conditionalFormatting sqref="A480:B480">
    <cfRule type="expression" dxfId="618" priority="802">
      <formula>AND(#REF!="disabled",#REF!="yes")</formula>
    </cfRule>
    <cfRule type="expression" dxfId="617" priority="803">
      <formula xml:space="preserve"> AND($A480 = "begin group",$V480 = "section")</formula>
    </cfRule>
    <cfRule type="expression" dxfId="616" priority="804">
      <formula>AND($A480 = "end group", $V480 = "section")</formula>
    </cfRule>
    <cfRule type="expression" dxfId="615" priority="805">
      <formula xml:space="preserve"> AND($A480="begin group",$V480="gg")</formula>
    </cfRule>
    <cfRule type="expression" dxfId="614" priority="806">
      <formula xml:space="preserve"> AND($A480 = "end group",$V480 = "gg")</formula>
    </cfRule>
    <cfRule type="expression" dxfId="613" priority="807">
      <formula>AND($A480="begin group",$V480="ggg")</formula>
    </cfRule>
    <cfRule type="expression" dxfId="612" priority="808">
      <formula>AND($A480="end group",$V480="ggg")</formula>
    </cfRule>
    <cfRule type="expression" dxfId="611" priority="809">
      <formula>AND($A480 = "begin repeat",$V480 = "rr")</formula>
    </cfRule>
    <cfRule type="expression" dxfId="610" priority="810">
      <formula>AND($A480 = "end repeat", $V480 = "rr")</formula>
    </cfRule>
  </conditionalFormatting>
  <conditionalFormatting sqref="E480:F480">
    <cfRule type="expression" dxfId="609" priority="801">
      <formula>$A480 = "calculate"</formula>
    </cfRule>
  </conditionalFormatting>
  <conditionalFormatting sqref="E480:F480">
    <cfRule type="expression" dxfId="608" priority="792">
      <formula>AND(#REF!="disabled",#REF!="yes")</formula>
    </cfRule>
    <cfRule type="expression" dxfId="607" priority="793">
      <formula xml:space="preserve"> AND($A480 = "begin group",$V480 = "section")</formula>
    </cfRule>
    <cfRule type="expression" dxfId="606" priority="794">
      <formula>AND($A480 = "end group", $V480 = "section")</formula>
    </cfRule>
    <cfRule type="expression" dxfId="605" priority="795">
      <formula xml:space="preserve"> AND($A480="begin group",$V480="gg")</formula>
    </cfRule>
    <cfRule type="expression" dxfId="604" priority="796">
      <formula xml:space="preserve"> AND($A480 = "end group",$V480 = "gg")</formula>
    </cfRule>
    <cfRule type="expression" dxfId="603" priority="797">
      <formula>AND($A480="begin group",$V480="ggg")</formula>
    </cfRule>
    <cfRule type="expression" dxfId="602" priority="798">
      <formula>AND($A480="end group",$V480="ggg")</formula>
    </cfRule>
    <cfRule type="expression" dxfId="601" priority="799">
      <formula>AND($A480 = "begin repeat",$V480 = "rr")</formula>
    </cfRule>
    <cfRule type="expression" dxfId="600" priority="800">
      <formula>AND($A480 = "end repeat", $V480 = "rr")</formula>
    </cfRule>
  </conditionalFormatting>
  <conditionalFormatting sqref="J480">
    <cfRule type="expression" dxfId="599" priority="783">
      <formula>AND(#REF!="disabled",#REF!="yes")</formula>
    </cfRule>
    <cfRule type="expression" dxfId="598" priority="784">
      <formula xml:space="preserve"> AND($A480 = "begin group",$V480 = "section")</formula>
    </cfRule>
    <cfRule type="expression" dxfId="597" priority="785">
      <formula>AND($A480 = "end group", $V480 = "section")</formula>
    </cfRule>
    <cfRule type="expression" dxfId="596" priority="786">
      <formula xml:space="preserve"> AND($A480="begin group",$V480="gg")</formula>
    </cfRule>
    <cfRule type="expression" dxfId="595" priority="787">
      <formula xml:space="preserve"> AND($A480 = "end group",$V480 = "gg")</formula>
    </cfRule>
    <cfRule type="expression" dxfId="594" priority="788">
      <formula>AND($A480="begin group",$V480="ggg")</formula>
    </cfRule>
    <cfRule type="expression" dxfId="593" priority="789">
      <formula>AND($A480="end group",$V480="ggg")</formula>
    </cfRule>
    <cfRule type="expression" dxfId="592" priority="790">
      <formula>AND($A480 = "begin repeat",$V480 = "rr")</formula>
    </cfRule>
    <cfRule type="expression" dxfId="591" priority="791">
      <formula>AND($A480 = "end repeat", $V480 = "rr")</formula>
    </cfRule>
  </conditionalFormatting>
  <conditionalFormatting sqref="E487:E489 E498">
    <cfRule type="expression" dxfId="590" priority="782">
      <formula>$A487 = "calculate"</formula>
    </cfRule>
  </conditionalFormatting>
  <conditionalFormatting sqref="E490:F497">
    <cfRule type="expression" dxfId="589" priority="781">
      <formula>$A490 = "calculate"</formula>
    </cfRule>
  </conditionalFormatting>
  <conditionalFormatting sqref="E490:F497">
    <cfRule type="expression" dxfId="588" priority="772">
      <formula>AND(#REF!="disabled",#REF!="yes")</formula>
    </cfRule>
    <cfRule type="expression" dxfId="587" priority="773">
      <formula xml:space="preserve"> AND($A490 = "begin group",$V490 = "section")</formula>
    </cfRule>
    <cfRule type="expression" dxfId="586" priority="774">
      <formula>AND($A490 = "end group", $V490 = "section")</formula>
    </cfRule>
    <cfRule type="expression" dxfId="585" priority="775">
      <formula xml:space="preserve"> AND($A490="begin group",$V490="gg")</formula>
    </cfRule>
    <cfRule type="expression" dxfId="584" priority="776">
      <formula xml:space="preserve"> AND($A490 = "end group",$V490 = "gg")</formula>
    </cfRule>
    <cfRule type="expression" dxfId="583" priority="777">
      <formula>AND($A490="begin group",$V490="ggg")</formula>
    </cfRule>
    <cfRule type="expression" dxfId="582" priority="778">
      <formula>AND($A490="end group",$V490="ggg")</formula>
    </cfRule>
    <cfRule type="expression" dxfId="581" priority="779">
      <formula>AND($A490 = "begin repeat",$V490 = "rr")</formula>
    </cfRule>
    <cfRule type="expression" dxfId="580" priority="780">
      <formula>AND($A490 = "end repeat", $V490 = "rr")</formula>
    </cfRule>
  </conditionalFormatting>
  <conditionalFormatting sqref="B487">
    <cfRule type="duplicateValues" dxfId="579" priority="771"/>
  </conditionalFormatting>
  <conditionalFormatting sqref="F487">
    <cfRule type="expression" dxfId="578" priority="770">
      <formula>$A487 = "calculate"</formula>
    </cfRule>
  </conditionalFormatting>
  <conditionalFormatting sqref="C487:D487">
    <cfRule type="duplicateValues" dxfId="577" priority="769"/>
  </conditionalFormatting>
  <conditionalFormatting sqref="F487">
    <cfRule type="expression" dxfId="576" priority="760">
      <formula>AND(#REF!="disabled",#REF!="yes")</formula>
    </cfRule>
    <cfRule type="expression" dxfId="575" priority="761">
      <formula xml:space="preserve"> AND($A487 = "begin group",$V487 = "section")</formula>
    </cfRule>
    <cfRule type="expression" dxfId="574" priority="762">
      <formula>AND($A487 = "end group", $V487 = "section")</formula>
    </cfRule>
    <cfRule type="expression" dxfId="573" priority="763">
      <formula xml:space="preserve"> AND($A487="begin group",$V487="gg")</formula>
    </cfRule>
    <cfRule type="expression" dxfId="572" priority="764">
      <formula xml:space="preserve"> AND($A487 = "end group",$V487 = "gg")</formula>
    </cfRule>
    <cfRule type="expression" dxfId="571" priority="765">
      <formula>AND($A487="begin group",$V487="ggg")</formula>
    </cfRule>
    <cfRule type="expression" dxfId="570" priority="766">
      <formula>AND($A487="end group",$V487="ggg")</formula>
    </cfRule>
    <cfRule type="expression" dxfId="569" priority="767">
      <formula>AND($A487 = "begin repeat",$V487 = "rr")</formula>
    </cfRule>
    <cfRule type="expression" dxfId="568" priority="768">
      <formula>AND($A487 = "end repeat", $V487 = "rr")</formula>
    </cfRule>
  </conditionalFormatting>
  <conditionalFormatting sqref="B487">
    <cfRule type="duplicateValues" dxfId="567" priority="744"/>
  </conditionalFormatting>
  <conditionalFormatting sqref="B498 B488">
    <cfRule type="duplicateValues" dxfId="566" priority="743"/>
  </conditionalFormatting>
  <conditionalFormatting sqref="B498 B488">
    <cfRule type="duplicateValues" dxfId="565" priority="742"/>
  </conditionalFormatting>
  <conditionalFormatting sqref="B487:B498">
    <cfRule type="duplicateValues" dxfId="564" priority="741"/>
  </conditionalFormatting>
  <conditionalFormatting sqref="B487:B498">
    <cfRule type="duplicateValues" dxfId="563" priority="740"/>
  </conditionalFormatting>
  <conditionalFormatting sqref="B490:B498">
    <cfRule type="duplicateValues" dxfId="562" priority="739"/>
  </conditionalFormatting>
  <conditionalFormatting sqref="B490:B498">
    <cfRule type="duplicateValues" dxfId="561" priority="738"/>
  </conditionalFormatting>
  <conditionalFormatting sqref="C487:D487 C488:C498">
    <cfRule type="duplicateValues" dxfId="560" priority="737"/>
  </conditionalFormatting>
  <conditionalFormatting sqref="C487:D487">
    <cfRule type="duplicateValues" dxfId="559" priority="736"/>
  </conditionalFormatting>
  <conditionalFormatting sqref="F487 E489:E497">
    <cfRule type="expression" dxfId="558" priority="735">
      <formula>$A487 = "calculate"</formula>
    </cfRule>
  </conditionalFormatting>
  <conditionalFormatting sqref="E498:F498">
    <cfRule type="expression" dxfId="557" priority="734">
      <formula>$A498 = "calculate"</formula>
    </cfRule>
  </conditionalFormatting>
  <conditionalFormatting sqref="E487">
    <cfRule type="expression" dxfId="556" priority="733">
      <formula>$A488 = "calculate"</formula>
    </cfRule>
  </conditionalFormatting>
  <conditionalFormatting sqref="C498:D498 C488:D488">
    <cfRule type="duplicateValues" dxfId="555" priority="732"/>
  </conditionalFormatting>
  <conditionalFormatting sqref="C498:D498 C488:D488">
    <cfRule type="duplicateValues" dxfId="554" priority="731"/>
  </conditionalFormatting>
  <conditionalFormatting sqref="E498:F498">
    <cfRule type="expression" dxfId="553" priority="722">
      <formula>AND(#REF!="disabled",#REF!="yes")</formula>
    </cfRule>
    <cfRule type="expression" dxfId="552" priority="723">
      <formula xml:space="preserve"> AND($A498 = "begin group",$V498 = "section")</formula>
    </cfRule>
    <cfRule type="expression" dxfId="551" priority="724">
      <formula>AND($A498 = "end group", $V498 = "section")</formula>
    </cfRule>
    <cfRule type="expression" dxfId="550" priority="725">
      <formula xml:space="preserve"> AND($A498="begin group",$V498="gg")</formula>
    </cfRule>
    <cfRule type="expression" dxfId="549" priority="726">
      <formula xml:space="preserve"> AND($A498 = "end group",$V498 = "gg")</formula>
    </cfRule>
    <cfRule type="expression" dxfId="548" priority="727">
      <formula>AND($A498="begin group",$V498="ggg")</formula>
    </cfRule>
    <cfRule type="expression" dxfId="547" priority="728">
      <formula>AND($A498="end group",$V498="ggg")</formula>
    </cfRule>
    <cfRule type="expression" dxfId="546" priority="729">
      <formula>AND($A498 = "begin repeat",$V498 = "rr")</formula>
    </cfRule>
    <cfRule type="expression" dxfId="545" priority="730">
      <formula>AND($A498 = "end repeat", $V498 = "rr")</formula>
    </cfRule>
  </conditionalFormatting>
  <conditionalFormatting sqref="E487">
    <cfRule type="expression" dxfId="544" priority="713">
      <formula>AND(#REF!="disabled",#REF!="yes")</formula>
    </cfRule>
    <cfRule type="expression" dxfId="543" priority="714">
      <formula xml:space="preserve"> AND($A488 = "begin group",$V488 = "section")</formula>
    </cfRule>
    <cfRule type="expression" dxfId="542" priority="715">
      <formula>AND($A488 = "end group", $V488 = "section")</formula>
    </cfRule>
    <cfRule type="expression" dxfId="541" priority="716">
      <formula xml:space="preserve"> AND($A488="begin group",$V488="gg")</formula>
    </cfRule>
    <cfRule type="expression" dxfId="540" priority="717">
      <formula xml:space="preserve"> AND($A488 = "end group",$V488 = "gg")</formula>
    </cfRule>
    <cfRule type="expression" dxfId="539" priority="718">
      <formula>AND($A488="begin group",$V488="ggg")</formula>
    </cfRule>
    <cfRule type="expression" dxfId="538" priority="719">
      <formula>AND($A488="end group",$V488="ggg")</formula>
    </cfRule>
    <cfRule type="expression" dxfId="537" priority="720">
      <formula>AND($A488 = "begin repeat",$V488 = "rr")</formula>
    </cfRule>
    <cfRule type="expression" dxfId="536" priority="721">
      <formula>AND($A488 = "end repeat", $V488 = "rr")</formula>
    </cfRule>
  </conditionalFormatting>
  <conditionalFormatting sqref="J498">
    <cfRule type="expression" dxfId="535" priority="704">
      <formula>AND(#REF!="disabled",#REF!="yes")</formula>
    </cfRule>
    <cfRule type="expression" dxfId="534" priority="705">
      <formula xml:space="preserve"> AND($A498 = "begin group",$V498 = "section")</formula>
    </cfRule>
    <cfRule type="expression" dxfId="533" priority="706">
      <formula>AND($A498 = "end group", $V498 = "section")</formula>
    </cfRule>
    <cfRule type="expression" dxfId="532" priority="707">
      <formula xml:space="preserve"> AND($A498="begin group",$V498="gg")</formula>
    </cfRule>
    <cfRule type="expression" dxfId="531" priority="708">
      <formula xml:space="preserve"> AND($A498 = "end group",$V498 = "gg")</formula>
    </cfRule>
    <cfRule type="expression" dxfId="530" priority="709">
      <formula>AND($A498="begin group",$V498="ggg")</formula>
    </cfRule>
    <cfRule type="expression" dxfId="529" priority="710">
      <formula>AND($A498="end group",$V498="ggg")</formula>
    </cfRule>
    <cfRule type="expression" dxfId="528" priority="711">
      <formula>AND($A498 = "begin repeat",$V498 = "rr")</formula>
    </cfRule>
    <cfRule type="expression" dxfId="527" priority="712">
      <formula>AND($A498 = "end repeat", $V498 = "rr")</formula>
    </cfRule>
  </conditionalFormatting>
  <conditionalFormatting sqref="E501:E503">
    <cfRule type="expression" dxfId="526" priority="703">
      <formula>$A501 = "calculate"</formula>
    </cfRule>
  </conditionalFormatting>
  <conditionalFormatting sqref="E501:E503">
    <cfRule type="expression" dxfId="525" priority="694">
      <formula>AND(#REF!="disabled",#REF!="yes")</formula>
    </cfRule>
    <cfRule type="expression" dxfId="524" priority="695">
      <formula xml:space="preserve"> AND($A501 = "begin group",$V501 = "section")</formula>
    </cfRule>
    <cfRule type="expression" dxfId="523" priority="696">
      <formula>AND($A501 = "end group", $V501 = "section")</formula>
    </cfRule>
    <cfRule type="expression" dxfId="522" priority="697">
      <formula xml:space="preserve"> AND($A501="begin group",$V501="gg")</formula>
    </cfRule>
    <cfRule type="expression" dxfId="521" priority="698">
      <formula xml:space="preserve"> AND($A501 = "end group",$V501 = "gg")</formula>
    </cfRule>
    <cfRule type="expression" dxfId="520" priority="699">
      <formula>AND($A501="begin group",$V501="ggg")</formula>
    </cfRule>
    <cfRule type="expression" dxfId="519" priority="700">
      <formula>AND($A501="end group",$V501="ggg")</formula>
    </cfRule>
    <cfRule type="expression" dxfId="518" priority="701">
      <formula>AND($A501 = "begin repeat",$V501 = "rr")</formula>
    </cfRule>
    <cfRule type="expression" dxfId="517" priority="702">
      <formula>AND($A501 = "end repeat", $V501 = "rr")</formula>
    </cfRule>
  </conditionalFormatting>
  <conditionalFormatting sqref="B501">
    <cfRule type="duplicateValues" dxfId="516" priority="693"/>
  </conditionalFormatting>
  <conditionalFormatting sqref="F501">
    <cfRule type="expression" dxfId="515" priority="692">
      <formula>$A501 = "calculate"</formula>
    </cfRule>
  </conditionalFormatting>
  <conditionalFormatting sqref="C501:D501">
    <cfRule type="duplicateValues" dxfId="514" priority="691"/>
  </conditionalFormatting>
  <conditionalFormatting sqref="F501">
    <cfRule type="expression" dxfId="513" priority="682">
      <formula>AND(#REF!="disabled",#REF!="yes")</formula>
    </cfRule>
    <cfRule type="expression" dxfId="512" priority="683">
      <formula xml:space="preserve"> AND($A501 = "begin group",$V501 = "section")</formula>
    </cfRule>
    <cfRule type="expression" dxfId="511" priority="684">
      <formula>AND($A501 = "end group", $V501 = "section")</formula>
    </cfRule>
    <cfRule type="expression" dxfId="510" priority="685">
      <formula xml:space="preserve"> AND($A501="begin group",$V501="gg")</formula>
    </cfRule>
    <cfRule type="expression" dxfId="509" priority="686">
      <formula xml:space="preserve"> AND($A501 = "end group",$V501 = "gg")</formula>
    </cfRule>
    <cfRule type="expression" dxfId="508" priority="687">
      <formula>AND($A501="begin group",$V501="ggg")</formula>
    </cfRule>
    <cfRule type="expression" dxfId="507" priority="688">
      <formula>AND($A501="end group",$V501="ggg")</formula>
    </cfRule>
    <cfRule type="expression" dxfId="506" priority="689">
      <formula>AND($A501 = "begin repeat",$V501 = "rr")</formula>
    </cfRule>
    <cfRule type="expression" dxfId="505" priority="690">
      <formula>AND($A501 = "end repeat", $V501 = "rr")</formula>
    </cfRule>
  </conditionalFormatting>
  <conditionalFormatting sqref="B501">
    <cfRule type="duplicateValues" dxfId="504" priority="681"/>
  </conditionalFormatting>
  <conditionalFormatting sqref="C501:D501">
    <cfRule type="duplicateValues" dxfId="503" priority="680"/>
  </conditionalFormatting>
  <conditionalFormatting sqref="F501">
    <cfRule type="expression" dxfId="502" priority="679">
      <formula>$A501 = "calculate"</formula>
    </cfRule>
  </conditionalFormatting>
  <conditionalFormatting sqref="E501">
    <cfRule type="expression" dxfId="501" priority="678">
      <formula>$A502 = "calculate"</formula>
    </cfRule>
  </conditionalFormatting>
  <conditionalFormatting sqref="F501">
    <cfRule type="expression" dxfId="500" priority="669">
      <formula>AND(#REF!="disabled",#REF!="yes")</formula>
    </cfRule>
    <cfRule type="expression" dxfId="499" priority="670">
      <formula xml:space="preserve"> AND($A501 = "begin group",$V501 = "section")</formula>
    </cfRule>
    <cfRule type="expression" dxfId="498" priority="671">
      <formula>AND($A501 = "end group", $V501 = "section")</formula>
    </cfRule>
    <cfRule type="expression" dxfId="497" priority="672">
      <formula xml:space="preserve"> AND($A501="begin group",$V501="gg")</formula>
    </cfRule>
    <cfRule type="expression" dxfId="496" priority="673">
      <formula xml:space="preserve"> AND($A501 = "end group",$V501 = "gg")</formula>
    </cfRule>
    <cfRule type="expression" dxfId="495" priority="674">
      <formula>AND($A501="begin group",$V501="ggg")</formula>
    </cfRule>
    <cfRule type="expression" dxfId="494" priority="675">
      <formula>AND($A501="end group",$V501="ggg")</formula>
    </cfRule>
    <cfRule type="expression" dxfId="493" priority="676">
      <formula>AND($A501 = "begin repeat",$V501 = "rr")</formula>
    </cfRule>
    <cfRule type="expression" dxfId="492" priority="677">
      <formula>AND($A501 = "end repeat", $V501 = "rr")</formula>
    </cfRule>
  </conditionalFormatting>
  <conditionalFormatting sqref="E501">
    <cfRule type="expression" dxfId="491" priority="660">
      <formula>AND(#REF!="disabled",#REF!="yes")</formula>
    </cfRule>
    <cfRule type="expression" dxfId="490" priority="661">
      <formula xml:space="preserve"> AND($A502 = "begin group",$V502 = "section")</formula>
    </cfRule>
    <cfRule type="expression" dxfId="489" priority="662">
      <formula>AND($A502 = "end group", $V502 = "section")</formula>
    </cfRule>
    <cfRule type="expression" dxfId="488" priority="663">
      <formula xml:space="preserve"> AND($A502="begin group",$V502="gg")</formula>
    </cfRule>
    <cfRule type="expression" dxfId="487" priority="664">
      <formula xml:space="preserve"> AND($A502 = "end group",$V502 = "gg")</formula>
    </cfRule>
    <cfRule type="expression" dxfId="486" priority="665">
      <formula>AND($A502="begin group",$V502="ggg")</formula>
    </cfRule>
    <cfRule type="expression" dxfId="485" priority="666">
      <formula>AND($A502="end group",$V502="ggg")</formula>
    </cfRule>
    <cfRule type="expression" dxfId="484" priority="667">
      <formula>AND($A502 = "begin repeat",$V502 = "rr")</formula>
    </cfRule>
    <cfRule type="expression" dxfId="483" priority="668">
      <formula>AND($A502 = "end repeat", $V502 = "rr")</formula>
    </cfRule>
  </conditionalFormatting>
  <conditionalFormatting sqref="B502">
    <cfRule type="duplicateValues" dxfId="482" priority="657"/>
  </conditionalFormatting>
  <conditionalFormatting sqref="B502">
    <cfRule type="duplicateValues" dxfId="481" priority="656"/>
  </conditionalFormatting>
  <conditionalFormatting sqref="C502:D502">
    <cfRule type="duplicateValues" dxfId="480" priority="652"/>
  </conditionalFormatting>
  <conditionalFormatting sqref="C502:D502">
    <cfRule type="duplicateValues" dxfId="479" priority="651"/>
  </conditionalFormatting>
  <conditionalFormatting sqref="F501">
    <cfRule type="expression" dxfId="478" priority="649">
      <formula>$A501 = "calculate"</formula>
    </cfRule>
  </conditionalFormatting>
  <conditionalFormatting sqref="E501">
    <cfRule type="expression" dxfId="477" priority="648">
      <formula>$A501 = "calculate"</formula>
    </cfRule>
  </conditionalFormatting>
  <conditionalFormatting sqref="F501">
    <cfRule type="expression" dxfId="476" priority="637">
      <formula>AND(#REF!="disabled",#REF!="yes")</formula>
    </cfRule>
    <cfRule type="expression" dxfId="475" priority="638">
      <formula xml:space="preserve"> AND($A501 = "begin group",$V501 = "section")</formula>
    </cfRule>
    <cfRule type="expression" dxfId="474" priority="639">
      <formula>AND($A501 = "end group", $V501 = "section")</formula>
    </cfRule>
    <cfRule type="expression" dxfId="473" priority="640">
      <formula xml:space="preserve"> AND($A501="begin group",$V501="gg")</formula>
    </cfRule>
    <cfRule type="expression" dxfId="472" priority="641">
      <formula xml:space="preserve"> AND($A501 = "end group",$V501 = "gg")</formula>
    </cfRule>
    <cfRule type="expression" dxfId="471" priority="642">
      <formula>AND($A501="begin group",$V501="ggg")</formula>
    </cfRule>
    <cfRule type="expression" dxfId="470" priority="643">
      <formula>AND($A501="end group",$V501="ggg")</formula>
    </cfRule>
    <cfRule type="expression" dxfId="469" priority="644">
      <formula>AND($A501 = "begin repeat",$V501 = "rr")</formula>
    </cfRule>
    <cfRule type="expression" dxfId="468" priority="645">
      <formula>AND($A501 = "end repeat", $V501 = "rr")</formula>
    </cfRule>
  </conditionalFormatting>
  <conditionalFormatting sqref="E501">
    <cfRule type="expression" dxfId="467" priority="628">
      <formula>AND(#REF!="disabled",#REF!="yes")</formula>
    </cfRule>
    <cfRule type="expression" dxfId="466" priority="629">
      <formula xml:space="preserve"> AND($A501 = "begin group",$V501 = "section")</formula>
    </cfRule>
    <cfRule type="expression" dxfId="465" priority="630">
      <formula>AND($A501 = "end group", $V501 = "section")</formula>
    </cfRule>
    <cfRule type="expression" dxfId="464" priority="631">
      <formula xml:space="preserve"> AND($A501="begin group",$V501="gg")</formula>
    </cfRule>
    <cfRule type="expression" dxfId="463" priority="632">
      <formula xml:space="preserve"> AND($A501 = "end group",$V501 = "gg")</formula>
    </cfRule>
    <cfRule type="expression" dxfId="462" priority="633">
      <formula>AND($A501="begin group",$V501="ggg")</formula>
    </cfRule>
    <cfRule type="expression" dxfId="461" priority="634">
      <formula>AND($A501="end group",$V501="ggg")</formula>
    </cfRule>
    <cfRule type="expression" dxfId="460" priority="635">
      <formula>AND($A501 = "begin repeat",$V501 = "rr")</formula>
    </cfRule>
    <cfRule type="expression" dxfId="459" priority="636">
      <formula>AND($A501 = "end repeat", $V501 = "rr")</formula>
    </cfRule>
  </conditionalFormatting>
  <conditionalFormatting sqref="A480:B480">
    <cfRule type="expression" dxfId="458" priority="618">
      <formula>AND(#REF!="disabled",#REF!="yes")</formula>
    </cfRule>
    <cfRule type="expression" dxfId="457" priority="619">
      <formula xml:space="preserve"> AND($A480 = "begin group",$V480 = "section")</formula>
    </cfRule>
    <cfRule type="expression" dxfId="456" priority="620">
      <formula>AND($A480 = "end group", $V480 = "section")</formula>
    </cfRule>
    <cfRule type="expression" dxfId="455" priority="621">
      <formula xml:space="preserve"> AND($A480="begin group",$V480="gg")</formula>
    </cfRule>
    <cfRule type="expression" dxfId="454" priority="622">
      <formula xml:space="preserve"> AND($A480 = "end group",$V480 = "gg")</formula>
    </cfRule>
    <cfRule type="expression" dxfId="453" priority="623">
      <formula>AND($A480="begin group",$V480="ggg")</formula>
    </cfRule>
    <cfRule type="expression" dxfId="452" priority="624">
      <formula>AND($A480="end group",$V480="ggg")</formula>
    </cfRule>
    <cfRule type="expression" dxfId="451" priority="625">
      <formula>AND($A480 = "begin repeat",$V480 = "rr")</formula>
    </cfRule>
    <cfRule type="expression" dxfId="450" priority="626">
      <formula>AND($A480 = "end repeat", $V480 = "rr")</formula>
    </cfRule>
  </conditionalFormatting>
  <conditionalFormatting sqref="E480:F480">
    <cfRule type="expression" dxfId="449" priority="617">
      <formula>$A480 = "calculate"</formula>
    </cfRule>
  </conditionalFormatting>
  <conditionalFormatting sqref="E480:F480">
    <cfRule type="expression" dxfId="448" priority="608">
      <formula>AND(#REF!="disabled",#REF!="yes")</formula>
    </cfRule>
    <cfRule type="expression" dxfId="447" priority="609">
      <formula xml:space="preserve"> AND($A480 = "begin group",$V480 = "section")</formula>
    </cfRule>
    <cfRule type="expression" dxfId="446" priority="610">
      <formula>AND($A480 = "end group", $V480 = "section")</formula>
    </cfRule>
    <cfRule type="expression" dxfId="445" priority="611">
      <formula xml:space="preserve"> AND($A480="begin group",$V480="gg")</formula>
    </cfRule>
    <cfRule type="expression" dxfId="444" priority="612">
      <formula xml:space="preserve"> AND($A480 = "end group",$V480 = "gg")</formula>
    </cfRule>
    <cfRule type="expression" dxfId="443" priority="613">
      <formula>AND($A480="begin group",$V480="ggg")</formula>
    </cfRule>
    <cfRule type="expression" dxfId="442" priority="614">
      <formula>AND($A480="end group",$V480="ggg")</formula>
    </cfRule>
    <cfRule type="expression" dxfId="441" priority="615">
      <formula>AND($A480 = "begin repeat",$V480 = "rr")</formula>
    </cfRule>
    <cfRule type="expression" dxfId="440" priority="616">
      <formula>AND($A480 = "end repeat", $V480 = "rr")</formula>
    </cfRule>
  </conditionalFormatting>
  <conditionalFormatting sqref="J480">
    <cfRule type="expression" dxfId="439" priority="598">
      <formula>AND(#REF!="disabled",#REF!="yes")</formula>
    </cfRule>
    <cfRule type="expression" dxfId="438" priority="599">
      <formula xml:space="preserve"> AND($A480 = "begin group",$V480 = "section")</formula>
    </cfRule>
    <cfRule type="expression" dxfId="437" priority="600">
      <formula>AND($A480 = "end group", $V480 = "section")</formula>
    </cfRule>
    <cfRule type="expression" dxfId="436" priority="601">
      <formula xml:space="preserve"> AND($A480="begin group",$V480="gg")</formula>
    </cfRule>
    <cfRule type="expression" dxfId="435" priority="602">
      <formula xml:space="preserve"> AND($A480 = "end group",$V480 = "gg")</formula>
    </cfRule>
    <cfRule type="expression" dxfId="434" priority="603">
      <formula>AND($A480="begin group",$V480="ggg")</formula>
    </cfRule>
    <cfRule type="expression" dxfId="433" priority="604">
      <formula>AND($A480="end group",$V480="ggg")</formula>
    </cfRule>
    <cfRule type="expression" dxfId="432" priority="605">
      <formula>AND($A480 = "begin repeat",$V480 = "rr")</formula>
    </cfRule>
    <cfRule type="expression" dxfId="431" priority="606">
      <formula>AND($A480 = "end repeat", $V480 = "rr")</formula>
    </cfRule>
  </conditionalFormatting>
  <conditionalFormatting sqref="B483:B484">
    <cfRule type="duplicateValues" dxfId="430" priority="593"/>
  </conditionalFormatting>
  <conditionalFormatting sqref="B483:B484">
    <cfRule type="duplicateValues" dxfId="429" priority="592"/>
  </conditionalFormatting>
  <conditionalFormatting sqref="C483:D483 C484">
    <cfRule type="duplicateValues" dxfId="428" priority="22048"/>
  </conditionalFormatting>
  <conditionalFormatting sqref="C483:D484">
    <cfRule type="duplicateValues" dxfId="427" priority="22051"/>
  </conditionalFormatting>
  <conditionalFormatting sqref="C483:D484">
    <cfRule type="duplicateValues" dxfId="426" priority="22052"/>
  </conditionalFormatting>
  <conditionalFormatting sqref="E483:E484">
    <cfRule type="expression" dxfId="425" priority="591">
      <formula>$A483 = "calculate"</formula>
    </cfRule>
  </conditionalFormatting>
  <conditionalFormatting sqref="E483:E484">
    <cfRule type="expression" dxfId="424" priority="582">
      <formula>AND(#REF!="disabled",#REF!="yes")</formula>
    </cfRule>
    <cfRule type="expression" dxfId="423" priority="583">
      <formula xml:space="preserve"> AND($A483 = "begin group",$V483 = "section")</formula>
    </cfRule>
    <cfRule type="expression" dxfId="422" priority="584">
      <formula>AND($A483 = "end group", $V483 = "section")</formula>
    </cfRule>
    <cfRule type="expression" dxfId="421" priority="585">
      <formula xml:space="preserve"> AND($A483="begin group",$V483="gg")</formula>
    </cfRule>
    <cfRule type="expression" dxfId="420" priority="586">
      <formula xml:space="preserve"> AND($A483 = "end group",$V483 = "gg")</formula>
    </cfRule>
    <cfRule type="expression" dxfId="419" priority="587">
      <formula>AND($A483="begin group",$V483="ggg")</formula>
    </cfRule>
    <cfRule type="expression" dxfId="418" priority="588">
      <formula>AND($A483="end group",$V483="ggg")</formula>
    </cfRule>
    <cfRule type="expression" dxfId="417" priority="589">
      <formula>AND($A483 = "begin repeat",$V483 = "rr")</formula>
    </cfRule>
    <cfRule type="expression" dxfId="416" priority="590">
      <formula>AND($A483 = "end repeat", $V483 = "rr")</formula>
    </cfRule>
  </conditionalFormatting>
  <conditionalFormatting sqref="B488">
    <cfRule type="duplicateValues" dxfId="415" priority="573"/>
  </conditionalFormatting>
  <conditionalFormatting sqref="B488">
    <cfRule type="duplicateValues" dxfId="414" priority="572"/>
  </conditionalFormatting>
  <conditionalFormatting sqref="B487 B489:B498">
    <cfRule type="duplicateValues" dxfId="413" priority="571"/>
  </conditionalFormatting>
  <conditionalFormatting sqref="B487 B489:B498">
    <cfRule type="duplicateValues" dxfId="412" priority="570"/>
  </conditionalFormatting>
  <conditionalFormatting sqref="E489:E497 F487">
    <cfRule type="expression" dxfId="411" priority="569">
      <formula>$A487 = "calculate"</formula>
    </cfRule>
  </conditionalFormatting>
  <conditionalFormatting sqref="E498:F498">
    <cfRule type="expression" dxfId="410" priority="568">
      <formula>$A498 = "calculate"</formula>
    </cfRule>
  </conditionalFormatting>
  <conditionalFormatting sqref="C488:D488">
    <cfRule type="duplicateValues" dxfId="409" priority="567"/>
  </conditionalFormatting>
  <conditionalFormatting sqref="C488:D488">
    <cfRule type="duplicateValues" dxfId="408" priority="566"/>
  </conditionalFormatting>
  <conditionalFormatting sqref="E487">
    <cfRule type="expression" dxfId="407" priority="565">
      <formula>#REF! = "calculate"</formula>
    </cfRule>
  </conditionalFormatting>
  <conditionalFormatting sqref="E487">
    <cfRule type="expression" dxfId="406" priority="556">
      <formula>AND(#REF!="disabled",#REF!="yes")</formula>
    </cfRule>
    <cfRule type="expression" dxfId="405" priority="557">
      <formula xml:space="preserve"> AND(#REF! = "begin group",#REF! = "section")</formula>
    </cfRule>
    <cfRule type="expression" dxfId="404" priority="558">
      <formula>AND(#REF! = "end group",#REF! = "section")</formula>
    </cfRule>
    <cfRule type="expression" dxfId="403" priority="559">
      <formula xml:space="preserve"> AND(#REF!="begin group",#REF!="gg")</formula>
    </cfRule>
    <cfRule type="expression" dxfId="402" priority="560">
      <formula xml:space="preserve"> AND(#REF! = "end group",#REF! = "gg")</formula>
    </cfRule>
    <cfRule type="expression" dxfId="401" priority="561">
      <formula>AND(#REF!="begin group",#REF!="ggg")</formula>
    </cfRule>
    <cfRule type="expression" dxfId="400" priority="562">
      <formula>AND(#REF!="end group",#REF!="ggg")</formula>
    </cfRule>
    <cfRule type="expression" dxfId="399" priority="563">
      <formula>AND(#REF! = "begin repeat",#REF! = "rr")</formula>
    </cfRule>
    <cfRule type="expression" dxfId="398" priority="564">
      <formula>AND(#REF! = "end repeat",#REF! = "rr")</formula>
    </cfRule>
  </conditionalFormatting>
  <conditionalFormatting sqref="C487:D487 C489:D498">
    <cfRule type="duplicateValues" dxfId="397" priority="555"/>
  </conditionalFormatting>
  <conditionalFormatting sqref="C487:D487 C489:D498">
    <cfRule type="duplicateValues" dxfId="396" priority="554"/>
  </conditionalFormatting>
  <conditionalFormatting sqref="E498:F498">
    <cfRule type="expression" dxfId="395" priority="545">
      <formula>AND(#REF!="disabled",#REF!="yes")</formula>
    </cfRule>
    <cfRule type="expression" dxfId="394" priority="546">
      <formula xml:space="preserve"> AND($A498 = "begin group",$V498 = "section")</formula>
    </cfRule>
    <cfRule type="expression" dxfId="393" priority="547">
      <formula>AND($A498 = "end group", $V498 = "section")</formula>
    </cfRule>
    <cfRule type="expression" dxfId="392" priority="548">
      <formula xml:space="preserve"> AND($A498="begin group",$V498="gg")</formula>
    </cfRule>
    <cfRule type="expression" dxfId="391" priority="549">
      <formula xml:space="preserve"> AND($A498 = "end group",$V498 = "gg")</formula>
    </cfRule>
    <cfRule type="expression" dxfId="390" priority="550">
      <formula>AND($A498="begin group",$V498="ggg")</formula>
    </cfRule>
    <cfRule type="expression" dxfId="389" priority="551">
      <formula>AND($A498="end group",$V498="ggg")</formula>
    </cfRule>
    <cfRule type="expression" dxfId="388" priority="552">
      <formula>AND($A498 = "begin repeat",$V498 = "rr")</formula>
    </cfRule>
    <cfRule type="expression" dxfId="387" priority="553">
      <formula>AND($A498 = "end repeat", $V498 = "rr")</formula>
    </cfRule>
  </conditionalFormatting>
  <conditionalFormatting sqref="J498">
    <cfRule type="expression" dxfId="386" priority="535">
      <formula>AND(#REF!="disabled",#REF!="yes")</formula>
    </cfRule>
    <cfRule type="expression" dxfId="385" priority="536">
      <formula xml:space="preserve"> AND($A498 = "begin group",$V498 = "section")</formula>
    </cfRule>
    <cfRule type="expression" dxfId="384" priority="537">
      <formula>AND($A498 = "end group", $V498 = "section")</formula>
    </cfRule>
    <cfRule type="expression" dxfId="383" priority="538">
      <formula xml:space="preserve"> AND($A498="begin group",$V498="gg")</formula>
    </cfRule>
    <cfRule type="expression" dxfId="382" priority="539">
      <formula xml:space="preserve"> AND($A498 = "end group",$V498 = "gg")</formula>
    </cfRule>
    <cfRule type="expression" dxfId="381" priority="540">
      <formula>AND($A498="begin group",$V498="ggg")</formula>
    </cfRule>
    <cfRule type="expression" dxfId="380" priority="541">
      <formula>AND($A498="end group",$V498="ggg")</formula>
    </cfRule>
    <cfRule type="expression" dxfId="379" priority="542">
      <formula>AND($A498 = "begin repeat",$V498 = "rr")</formula>
    </cfRule>
    <cfRule type="expression" dxfId="378" priority="543">
      <formula>AND($A498 = "end repeat", $V498 = "rr")</formula>
    </cfRule>
  </conditionalFormatting>
  <conditionalFormatting sqref="E508:E515">
    <cfRule type="expression" dxfId="377" priority="521">
      <formula>$A508 = "calculate"</formula>
    </cfRule>
  </conditionalFormatting>
  <conditionalFormatting sqref="E508:E515">
    <cfRule type="expression" dxfId="376" priority="512">
      <formula>AND(#REF!="disabled",#REF!="yes")</formula>
    </cfRule>
    <cfRule type="expression" dxfId="375" priority="513">
      <formula xml:space="preserve"> AND($A508 = "begin group",$V508 = "section")</formula>
    </cfRule>
    <cfRule type="expression" dxfId="374" priority="514">
      <formula>AND($A508 = "end group", $V508 = "section")</formula>
    </cfRule>
    <cfRule type="expression" dxfId="373" priority="515">
      <formula xml:space="preserve"> AND($A508="begin group",$V508="gg")</formula>
    </cfRule>
    <cfRule type="expression" dxfId="372" priority="516">
      <formula xml:space="preserve"> AND($A508 = "end group",$V508 = "gg")</formula>
    </cfRule>
    <cfRule type="expression" dxfId="371" priority="517">
      <formula>AND($A508="begin group",$V508="ggg")</formula>
    </cfRule>
    <cfRule type="expression" dxfId="370" priority="518">
      <formula>AND($A508="end group",$V508="ggg")</formula>
    </cfRule>
    <cfRule type="expression" dxfId="369" priority="519">
      <formula>AND($A508 = "begin repeat",$V508 = "rr")</formula>
    </cfRule>
    <cfRule type="expression" dxfId="368" priority="520">
      <formula>AND($A508 = "end repeat", $V508 = "rr")</formula>
    </cfRule>
  </conditionalFormatting>
  <conditionalFormatting sqref="B508:B513">
    <cfRule type="duplicateValues" dxfId="367" priority="511"/>
  </conditionalFormatting>
  <conditionalFormatting sqref="F508:F513">
    <cfRule type="expression" dxfId="366" priority="510">
      <formula>$A508 = "calculate"</formula>
    </cfRule>
  </conditionalFormatting>
  <conditionalFormatting sqref="C508:D513">
    <cfRule type="duplicateValues" dxfId="365" priority="509"/>
  </conditionalFormatting>
  <conditionalFormatting sqref="F508:F513">
    <cfRule type="expression" dxfId="364" priority="500">
      <formula>AND(#REF!="disabled",#REF!="yes")</formula>
    </cfRule>
    <cfRule type="expression" dxfId="363" priority="501">
      <formula xml:space="preserve"> AND($A508 = "begin group",$V508 = "section")</formula>
    </cfRule>
    <cfRule type="expression" dxfId="362" priority="502">
      <formula>AND($A508 = "end group", $V508 = "section")</formula>
    </cfRule>
    <cfRule type="expression" dxfId="361" priority="503">
      <formula xml:space="preserve"> AND($A508="begin group",$V508="gg")</formula>
    </cfRule>
    <cfRule type="expression" dxfId="360" priority="504">
      <formula xml:space="preserve"> AND($A508 = "end group",$V508 = "gg")</formula>
    </cfRule>
    <cfRule type="expression" dxfId="359" priority="505">
      <formula>AND($A508="begin group",$V508="ggg")</formula>
    </cfRule>
    <cfRule type="expression" dxfId="358" priority="506">
      <formula>AND($A508="end group",$V508="ggg")</formula>
    </cfRule>
    <cfRule type="expression" dxfId="357" priority="507">
      <formula>AND($A508 = "begin repeat",$V508 = "rr")</formula>
    </cfRule>
    <cfRule type="expression" dxfId="356" priority="508">
      <formula>AND($A508 = "end repeat", $V508 = "rr")</formula>
    </cfRule>
  </conditionalFormatting>
  <conditionalFormatting sqref="B508:B513">
    <cfRule type="duplicateValues" dxfId="355" priority="499"/>
  </conditionalFormatting>
  <conditionalFormatting sqref="C508:D513">
    <cfRule type="duplicateValues" dxfId="354" priority="498"/>
  </conditionalFormatting>
  <conditionalFormatting sqref="F508:F513">
    <cfRule type="expression" dxfId="353" priority="497">
      <formula>$A508 = "calculate"</formula>
    </cfRule>
  </conditionalFormatting>
  <conditionalFormatting sqref="E508:E509">
    <cfRule type="expression" dxfId="352" priority="496">
      <formula>$A514 = "calculate"</formula>
    </cfRule>
  </conditionalFormatting>
  <conditionalFormatting sqref="F508:F513">
    <cfRule type="expression" dxfId="351" priority="487">
      <formula>AND(#REF!="disabled",#REF!="yes")</formula>
    </cfRule>
    <cfRule type="expression" dxfId="350" priority="488">
      <formula xml:space="preserve"> AND($A508 = "begin group",$V508 = "section")</formula>
    </cfRule>
    <cfRule type="expression" dxfId="349" priority="489">
      <formula>AND($A508 = "end group", $V508 = "section")</formula>
    </cfRule>
    <cfRule type="expression" dxfId="348" priority="490">
      <formula xml:space="preserve"> AND($A508="begin group",$V508="gg")</formula>
    </cfRule>
    <cfRule type="expression" dxfId="347" priority="491">
      <formula xml:space="preserve"> AND($A508 = "end group",$V508 = "gg")</formula>
    </cfRule>
    <cfRule type="expression" dxfId="346" priority="492">
      <formula>AND($A508="begin group",$V508="ggg")</formula>
    </cfRule>
    <cfRule type="expression" dxfId="345" priority="493">
      <formula>AND($A508="end group",$V508="ggg")</formula>
    </cfRule>
    <cfRule type="expression" dxfId="344" priority="494">
      <formula>AND($A508 = "begin repeat",$V508 = "rr")</formula>
    </cfRule>
    <cfRule type="expression" dxfId="343" priority="495">
      <formula>AND($A508 = "end repeat", $V508 = "rr")</formula>
    </cfRule>
  </conditionalFormatting>
  <conditionalFormatting sqref="E508:E509">
    <cfRule type="expression" dxfId="342" priority="478">
      <formula>AND(#REF!="disabled",#REF!="yes")</formula>
    </cfRule>
    <cfRule type="expression" dxfId="341" priority="479">
      <formula xml:space="preserve"> AND($A514 = "begin group",$V514 = "section")</formula>
    </cfRule>
    <cfRule type="expression" dxfId="340" priority="480">
      <formula>AND($A514 = "end group", $V514 = "section")</formula>
    </cfRule>
    <cfRule type="expression" dxfId="339" priority="481">
      <formula xml:space="preserve"> AND($A514="begin group",$V514="gg")</formula>
    </cfRule>
    <cfRule type="expression" dxfId="338" priority="482">
      <formula xml:space="preserve"> AND($A514 = "end group",$V514 = "gg")</formula>
    </cfRule>
    <cfRule type="expression" dxfId="337" priority="483">
      <formula>AND($A514="begin group",$V514="ggg")</formula>
    </cfRule>
    <cfRule type="expression" dxfId="336" priority="484">
      <formula>AND($A514="end group",$V514="ggg")</formula>
    </cfRule>
    <cfRule type="expression" dxfId="335" priority="485">
      <formula>AND($A514 = "begin repeat",$V514 = "rr")</formula>
    </cfRule>
    <cfRule type="expression" dxfId="334" priority="486">
      <formula>AND($A514 = "end repeat", $V514 = "rr")</formula>
    </cfRule>
  </conditionalFormatting>
  <conditionalFormatting sqref="B514">
    <cfRule type="duplicateValues" dxfId="333" priority="475"/>
  </conditionalFormatting>
  <conditionalFormatting sqref="B514">
    <cfRule type="duplicateValues" dxfId="332" priority="474"/>
  </conditionalFormatting>
  <conditionalFormatting sqref="C514:D514">
    <cfRule type="duplicateValues" dxfId="331" priority="470"/>
  </conditionalFormatting>
  <conditionalFormatting sqref="C514:D514">
    <cfRule type="duplicateValues" dxfId="330" priority="469"/>
  </conditionalFormatting>
  <conditionalFormatting sqref="F508:F513">
    <cfRule type="expression" dxfId="329" priority="467">
      <formula>$A508 = "calculate"</formula>
    </cfRule>
  </conditionalFormatting>
  <conditionalFormatting sqref="E508:E513">
    <cfRule type="expression" dxfId="328" priority="466">
      <formula>$A508 = "calculate"</formula>
    </cfRule>
  </conditionalFormatting>
  <conditionalFormatting sqref="F508:F513">
    <cfRule type="expression" dxfId="327" priority="455">
      <formula>AND(#REF!="disabled",#REF!="yes")</formula>
    </cfRule>
    <cfRule type="expression" dxfId="326" priority="456">
      <formula xml:space="preserve"> AND($A508 = "begin group",$V508 = "section")</formula>
    </cfRule>
    <cfRule type="expression" dxfId="325" priority="457">
      <formula>AND($A508 = "end group", $V508 = "section")</formula>
    </cfRule>
    <cfRule type="expression" dxfId="324" priority="458">
      <formula xml:space="preserve"> AND($A508="begin group",$V508="gg")</formula>
    </cfRule>
    <cfRule type="expression" dxfId="323" priority="459">
      <formula xml:space="preserve"> AND($A508 = "end group",$V508 = "gg")</formula>
    </cfRule>
    <cfRule type="expression" dxfId="322" priority="460">
      <formula>AND($A508="begin group",$V508="ggg")</formula>
    </cfRule>
    <cfRule type="expression" dxfId="321" priority="461">
      <formula>AND($A508="end group",$V508="ggg")</formula>
    </cfRule>
    <cfRule type="expression" dxfId="320" priority="462">
      <formula>AND($A508 = "begin repeat",$V508 = "rr")</formula>
    </cfRule>
    <cfRule type="expression" dxfId="319" priority="463">
      <formula>AND($A508 = "end repeat", $V508 = "rr")</formula>
    </cfRule>
  </conditionalFormatting>
  <conditionalFormatting sqref="E508:E513">
    <cfRule type="expression" dxfId="318" priority="446">
      <formula>AND(#REF!="disabled",#REF!="yes")</formula>
    </cfRule>
    <cfRule type="expression" dxfId="317" priority="447">
      <formula xml:space="preserve"> AND($A508 = "begin group",$V508 = "section")</formula>
    </cfRule>
    <cfRule type="expression" dxfId="316" priority="448">
      <formula>AND($A508 = "end group", $V508 = "section")</formula>
    </cfRule>
    <cfRule type="expression" dxfId="315" priority="449">
      <formula xml:space="preserve"> AND($A508="begin group",$V508="gg")</formula>
    </cfRule>
    <cfRule type="expression" dxfId="314" priority="450">
      <formula xml:space="preserve"> AND($A508 = "end group",$V508 = "gg")</formula>
    </cfRule>
    <cfRule type="expression" dxfId="313" priority="451">
      <formula>AND($A508="begin group",$V508="ggg")</formula>
    </cfRule>
    <cfRule type="expression" dxfId="312" priority="452">
      <formula>AND($A508="end group",$V508="ggg")</formula>
    </cfRule>
    <cfRule type="expression" dxfId="311" priority="453">
      <formula>AND($A508 = "begin repeat",$V508 = "rr")</formula>
    </cfRule>
    <cfRule type="expression" dxfId="310" priority="454">
      <formula>AND($A508 = "end repeat", $V508 = "rr")</formula>
    </cfRule>
  </conditionalFormatting>
  <conditionalFormatting sqref="B501:B505">
    <cfRule type="duplicateValues" dxfId="309" priority="441"/>
  </conditionalFormatting>
  <conditionalFormatting sqref="B501:B505">
    <cfRule type="duplicateValues" dxfId="308" priority="440"/>
  </conditionalFormatting>
  <conditionalFormatting sqref="B504:B505">
    <cfRule type="duplicateValues" dxfId="307" priority="23471"/>
  </conditionalFormatting>
  <conditionalFormatting sqref="B504:B505">
    <cfRule type="duplicateValues" dxfId="306" priority="23472"/>
  </conditionalFormatting>
  <conditionalFormatting sqref="C501:D501 C502:C505">
    <cfRule type="duplicateValues" dxfId="305" priority="23473"/>
  </conditionalFormatting>
  <conditionalFormatting sqref="C501:D505">
    <cfRule type="duplicateValues" dxfId="304" priority="23478"/>
  </conditionalFormatting>
  <conditionalFormatting sqref="C501:D505">
    <cfRule type="duplicateValues" dxfId="303" priority="23479"/>
  </conditionalFormatting>
  <conditionalFormatting sqref="E501:E505">
    <cfRule type="expression" dxfId="302" priority="439">
      <formula>$A501 = "calculate"</formula>
    </cfRule>
  </conditionalFormatting>
  <conditionalFormatting sqref="E501:E505">
    <cfRule type="expression" dxfId="301" priority="430">
      <formula>AND(#REF!="disabled",#REF!="yes")</formula>
    </cfRule>
    <cfRule type="expression" dxfId="300" priority="431">
      <formula xml:space="preserve"> AND($A501 = "begin group",$V501 = "section")</formula>
    </cfRule>
    <cfRule type="expression" dxfId="299" priority="432">
      <formula>AND($A501 = "end group", $V501 = "section")</formula>
    </cfRule>
    <cfRule type="expression" dxfId="298" priority="433">
      <formula xml:space="preserve"> AND($A501="begin group",$V501="gg")</formula>
    </cfRule>
    <cfRule type="expression" dxfId="297" priority="434">
      <formula xml:space="preserve"> AND($A501 = "end group",$V501 = "gg")</formula>
    </cfRule>
    <cfRule type="expression" dxfId="296" priority="435">
      <formula>AND($A501="begin group",$V501="ggg")</formula>
    </cfRule>
    <cfRule type="expression" dxfId="295" priority="436">
      <formula>AND($A501="end group",$V501="ggg")</formula>
    </cfRule>
    <cfRule type="expression" dxfId="294" priority="437">
      <formula>AND($A501 = "begin repeat",$V501 = "rr")</formula>
    </cfRule>
    <cfRule type="expression" dxfId="293" priority="438">
      <formula>AND($A501 = "end repeat", $V501 = "rr")</formula>
    </cfRule>
  </conditionalFormatting>
  <conditionalFormatting sqref="B508:B515">
    <cfRule type="duplicateValues" dxfId="292" priority="425"/>
  </conditionalFormatting>
  <conditionalFormatting sqref="B508:B515">
    <cfRule type="duplicateValues" dxfId="291" priority="424"/>
  </conditionalFormatting>
  <conditionalFormatting sqref="E508 E510:E515">
    <cfRule type="expression" dxfId="290" priority="423">
      <formula>$A508 = "calculate"</formula>
    </cfRule>
  </conditionalFormatting>
  <conditionalFormatting sqref="E509:F509">
    <cfRule type="expression" dxfId="289" priority="422">
      <formula>$A509 = "calculate"</formula>
    </cfRule>
  </conditionalFormatting>
  <conditionalFormatting sqref="E509:F509">
    <cfRule type="expression" dxfId="288" priority="412">
      <formula>AND(#REF!="disabled",#REF!="yes")</formula>
    </cfRule>
    <cfRule type="expression" dxfId="287" priority="413">
      <formula xml:space="preserve"> AND($A509 = "begin group",$V509 = "section")</formula>
    </cfRule>
    <cfRule type="expression" dxfId="286" priority="414">
      <formula>AND($A509 = "end group", $V509 = "section")</formula>
    </cfRule>
    <cfRule type="expression" dxfId="285" priority="415">
      <formula xml:space="preserve"> AND($A509="begin group",$V509="gg")</formula>
    </cfRule>
    <cfRule type="expression" dxfId="284" priority="416">
      <formula xml:space="preserve"> AND($A509 = "end group",$V509 = "gg")</formula>
    </cfRule>
    <cfRule type="expression" dxfId="283" priority="417">
      <formula>AND($A509="begin group",$V509="ggg")</formula>
    </cfRule>
    <cfRule type="expression" dxfId="282" priority="418">
      <formula>AND($A509="end group",$V509="ggg")</formula>
    </cfRule>
    <cfRule type="expression" dxfId="281" priority="419">
      <formula>AND($A509 = "begin repeat",$V509 = "rr")</formula>
    </cfRule>
    <cfRule type="expression" dxfId="280" priority="420">
      <formula>AND($A509 = "end repeat", $V509 = "rr")</formula>
    </cfRule>
  </conditionalFormatting>
  <conditionalFormatting sqref="J509">
    <cfRule type="expression" dxfId="279" priority="393">
      <formula>AND(#REF!="disabled",#REF!="yes")</formula>
    </cfRule>
    <cfRule type="expression" dxfId="278" priority="394">
      <formula xml:space="preserve"> AND($A509 = "begin group",$V509 = "section")</formula>
    </cfRule>
    <cfRule type="expression" dxfId="277" priority="395">
      <formula>AND($A509 = "end group", $V509 = "section")</formula>
    </cfRule>
    <cfRule type="expression" dxfId="276" priority="396">
      <formula xml:space="preserve"> AND($A509="begin group",$V509="gg")</formula>
    </cfRule>
    <cfRule type="expression" dxfId="275" priority="397">
      <formula xml:space="preserve"> AND($A509 = "end group",$V509 = "gg")</formula>
    </cfRule>
    <cfRule type="expression" dxfId="274" priority="398">
      <formula>AND($A509="begin group",$V509="ggg")</formula>
    </cfRule>
    <cfRule type="expression" dxfId="273" priority="399">
      <formula>AND($A509="end group",$V509="ggg")</formula>
    </cfRule>
    <cfRule type="expression" dxfId="272" priority="400">
      <formula>AND($A509 = "begin repeat",$V509 = "rr")</formula>
    </cfRule>
    <cfRule type="expression" dxfId="271" priority="401">
      <formula>AND($A509 = "end repeat", $V509 = "rr")</formula>
    </cfRule>
  </conditionalFormatting>
  <conditionalFormatting sqref="E513">
    <cfRule type="expression" dxfId="270" priority="24941">
      <formula>$A516 = "calculate"</formula>
    </cfRule>
  </conditionalFormatting>
  <conditionalFormatting sqref="E510:E512">
    <cfRule type="expression" dxfId="269" priority="24942">
      <formula>#REF! = "calculate"</formula>
    </cfRule>
  </conditionalFormatting>
  <conditionalFormatting sqref="E513">
    <cfRule type="expression" dxfId="268" priority="24953">
      <formula>AND(#REF!="disabled",#REF!="yes")</formula>
    </cfRule>
    <cfRule type="expression" dxfId="267" priority="24954">
      <formula xml:space="preserve"> AND($A516 = "begin group",$V516 = "section")</formula>
    </cfRule>
    <cfRule type="expression" dxfId="266" priority="24955">
      <formula>AND($A516 = "end group", $V516 = "section")</formula>
    </cfRule>
    <cfRule type="expression" dxfId="265" priority="24956">
      <formula xml:space="preserve"> AND($A516="begin group",$V516="gg")</formula>
    </cfRule>
    <cfRule type="expression" dxfId="264" priority="24957">
      <formula xml:space="preserve"> AND($A516 = "end group",$V516 = "gg")</formula>
    </cfRule>
    <cfRule type="expression" dxfId="263" priority="24958">
      <formula>AND($A516="begin group",$V516="ggg")</formula>
    </cfRule>
    <cfRule type="expression" dxfId="262" priority="24959">
      <formula>AND($A516="end group",$V516="ggg")</formula>
    </cfRule>
    <cfRule type="expression" dxfId="261" priority="24960">
      <formula>AND($A516 = "begin repeat",$V516 = "rr")</formula>
    </cfRule>
    <cfRule type="expression" dxfId="260" priority="24961">
      <formula>AND($A516 = "end repeat", $V516 = "rr")</formula>
    </cfRule>
  </conditionalFormatting>
  <conditionalFormatting sqref="E510:E512">
    <cfRule type="expression" dxfId="259" priority="24962">
      <formula>AND(#REF!="disabled",#REF!="yes")</formula>
    </cfRule>
    <cfRule type="expression" dxfId="258" priority="24963">
      <formula xml:space="preserve"> AND(#REF! = "begin group",#REF! = "section")</formula>
    </cfRule>
    <cfRule type="expression" dxfId="257" priority="24964">
      <formula>AND(#REF! = "end group",#REF! = "section")</formula>
    </cfRule>
    <cfRule type="expression" dxfId="256" priority="24965">
      <formula xml:space="preserve"> AND(#REF!="begin group",#REF!="gg")</formula>
    </cfRule>
    <cfRule type="expression" dxfId="255" priority="24966">
      <formula xml:space="preserve"> AND(#REF! = "end group",#REF! = "gg")</formula>
    </cfRule>
    <cfRule type="expression" dxfId="254" priority="24967">
      <formula>AND(#REF!="begin group",#REF!="ggg")</formula>
    </cfRule>
    <cfRule type="expression" dxfId="253" priority="24968">
      <formula>AND(#REF!="end group",#REF!="ggg")</formula>
    </cfRule>
    <cfRule type="expression" dxfId="252" priority="24969">
      <formula>AND(#REF! = "begin repeat",#REF! = "rr")</formula>
    </cfRule>
    <cfRule type="expression" dxfId="251" priority="24970">
      <formula>AND(#REF! = "end repeat",#REF! = "rr")</formula>
    </cfRule>
  </conditionalFormatting>
  <conditionalFormatting sqref="C508:D513 C514:C515">
    <cfRule type="duplicateValues" dxfId="250" priority="24984"/>
  </conditionalFormatting>
  <conditionalFormatting sqref="C508:D515">
    <cfRule type="duplicateValues" dxfId="249" priority="24989"/>
  </conditionalFormatting>
  <conditionalFormatting sqref="C508:D515">
    <cfRule type="duplicateValues" dxfId="248" priority="24990"/>
  </conditionalFormatting>
  <conditionalFormatting sqref="B517">
    <cfRule type="duplicateValues" dxfId="247" priority="388"/>
  </conditionalFormatting>
  <conditionalFormatting sqref="B517">
    <cfRule type="duplicateValues" dxfId="246" priority="387"/>
  </conditionalFormatting>
  <conditionalFormatting sqref="E517">
    <cfRule type="expression" dxfId="245" priority="386">
      <formula>$A516 = "calculate"</formula>
    </cfRule>
  </conditionalFormatting>
  <conditionalFormatting sqref="E517">
    <cfRule type="expression" dxfId="244" priority="377">
      <formula>AND(#REF!="disabled",#REF!="yes")</formula>
    </cfRule>
    <cfRule type="expression" dxfId="243" priority="378">
      <formula xml:space="preserve"> AND($A516 = "begin group",$V517 = "section")</formula>
    </cfRule>
    <cfRule type="expression" dxfId="242" priority="379">
      <formula>AND($A516 = "end group", $V517 = "section")</formula>
    </cfRule>
    <cfRule type="expression" dxfId="241" priority="380">
      <formula xml:space="preserve"> AND($A516="begin group",$V517="gg")</formula>
    </cfRule>
    <cfRule type="expression" dxfId="240" priority="381">
      <formula xml:space="preserve"> AND($A516 = "end group",$V517 = "gg")</formula>
    </cfRule>
    <cfRule type="expression" dxfId="239" priority="382">
      <formula>AND($A516="begin group",$V517="ggg")</formula>
    </cfRule>
    <cfRule type="expression" dxfId="238" priority="383">
      <formula>AND($A516="end group",$V517="ggg")</formula>
    </cfRule>
    <cfRule type="expression" dxfId="237" priority="384">
      <formula>AND($A516 = "begin repeat",$V517 = "rr")</formula>
    </cfRule>
    <cfRule type="expression" dxfId="236" priority="385">
      <formula>AND($A516 = "end repeat", $V517 = "rr")</formula>
    </cfRule>
  </conditionalFormatting>
  <conditionalFormatting sqref="B258 B252:B255">
    <cfRule type="duplicateValues" dxfId="235" priority="26641"/>
  </conditionalFormatting>
  <conditionalFormatting sqref="B258 B252:B255">
    <cfRule type="duplicateValues" dxfId="234" priority="26643"/>
  </conditionalFormatting>
  <conditionalFormatting sqref="E18:F20">
    <cfRule type="expression" dxfId="233" priority="349">
      <formula>$A18 = "calculate"</formula>
    </cfRule>
  </conditionalFormatting>
  <conditionalFormatting sqref="A18:Y20">
    <cfRule type="expression" dxfId="232" priority="336">
      <formula>AND($S$1="disabled",$S18="yes")</formula>
    </cfRule>
    <cfRule type="expression" dxfId="231" priority="337">
      <formula xml:space="preserve"> AND($A18 = "begin group",$X18 = "section")</formula>
    </cfRule>
    <cfRule type="expression" dxfId="230" priority="338">
      <formula>AND($A18 = "end group", $X18 = "section")</formula>
    </cfRule>
    <cfRule type="expression" dxfId="229" priority="339">
      <formula xml:space="preserve"> AND($A18="begin group",$X18="gg")</formula>
    </cfRule>
    <cfRule type="expression" dxfId="228" priority="340">
      <formula xml:space="preserve"> AND($A18 = "end group",$X18 = "gg")</formula>
    </cfRule>
    <cfRule type="expression" dxfId="227" priority="341">
      <formula>AND($A18="begin group",$X18="ggg")</formula>
    </cfRule>
    <cfRule type="expression" dxfId="226" priority="342">
      <formula>AND($A18="end group",$X18="ggg")</formula>
    </cfRule>
    <cfRule type="expression" dxfId="225" priority="343">
      <formula>AND($A18 = "begin repeat",$X18 = "rr")</formula>
    </cfRule>
    <cfRule type="expression" dxfId="224" priority="344">
      <formula>AND($A18 = "end repeat", $X18 = "rr")</formula>
    </cfRule>
  </conditionalFormatting>
  <conditionalFormatting sqref="B18:B20">
    <cfRule type="duplicateValues" dxfId="223" priority="335"/>
  </conditionalFormatting>
  <conditionalFormatting sqref="A18:B19">
    <cfRule type="expression" dxfId="222" priority="329">
      <formula>AND($Y$1="disabled",$Y18="yes")</formula>
    </cfRule>
    <cfRule type="expression" dxfId="221" priority="330">
      <formula>ISNUMBER(SEARCH("invisible",$N18))=TRUE</formula>
    </cfRule>
    <cfRule type="expression" dxfId="220" priority="331">
      <formula>$A18 = "begin group"</formula>
    </cfRule>
    <cfRule type="expression" dxfId="219" priority="332">
      <formula>A18="end group"</formula>
    </cfRule>
    <cfRule type="expression" dxfId="218" priority="333">
      <formula>$A18 = "begin repeat"</formula>
    </cfRule>
    <cfRule type="expression" dxfId="217" priority="334">
      <formula>$A18 = "end repeat"</formula>
    </cfRule>
  </conditionalFormatting>
  <conditionalFormatting sqref="P18:P20">
    <cfRule type="expression" dxfId="216" priority="328">
      <formula>$W$1 = "calculation"</formula>
    </cfRule>
  </conditionalFormatting>
  <conditionalFormatting sqref="P18:P19">
    <cfRule type="expression" dxfId="215" priority="322">
      <formula>AND($Y$1="disabled",$Y18="yes")</formula>
    </cfRule>
    <cfRule type="expression" dxfId="214" priority="323">
      <formula>ISNUMBER(SEARCH("invisible",$N18))=TRUE</formula>
    </cfRule>
    <cfRule type="expression" dxfId="213" priority="324">
      <formula>$A18 = "begin group"</formula>
    </cfRule>
    <cfRule type="expression" dxfId="212" priority="325">
      <formula>P18="end group"</formula>
    </cfRule>
    <cfRule type="expression" dxfId="211" priority="326">
      <formula>$A18 = "begin repeat"</formula>
    </cfRule>
    <cfRule type="expression" dxfId="210" priority="327">
      <formula>$A18 = "end repeat"</formula>
    </cfRule>
  </conditionalFormatting>
  <conditionalFormatting sqref="A19:B20">
    <cfRule type="expression" dxfId="209" priority="316">
      <formula>AND($Y$1="disabled",$Y19="yes")</formula>
    </cfRule>
    <cfRule type="expression" dxfId="208" priority="317">
      <formula>ISNUMBER(SEARCH("invisible",$N19))=TRUE</formula>
    </cfRule>
    <cfRule type="expression" dxfId="207" priority="318">
      <formula>$A19 = "begin group"</formula>
    </cfRule>
    <cfRule type="expression" dxfId="206" priority="319">
      <formula>A19="end group"</formula>
    </cfRule>
    <cfRule type="expression" dxfId="205" priority="320">
      <formula>$A19 = "begin repeat"</formula>
    </cfRule>
    <cfRule type="expression" dxfId="204" priority="321">
      <formula>$A19 = "end repeat"</formula>
    </cfRule>
  </conditionalFormatting>
  <conditionalFormatting sqref="P19:P20">
    <cfRule type="expression" dxfId="203" priority="309">
      <formula>AND($Y$1="disabled",$Y19="yes")</formula>
    </cfRule>
    <cfRule type="expression" dxfId="202" priority="310">
      <formula>ISNUMBER(SEARCH("invisible",$N19))=TRUE</formula>
    </cfRule>
    <cfRule type="expression" dxfId="201" priority="311">
      <formula>$A19 = "begin group"</formula>
    </cfRule>
    <cfRule type="expression" dxfId="200" priority="312">
      <formula>P19="end group"</formula>
    </cfRule>
    <cfRule type="expression" dxfId="199" priority="313">
      <formula>$A19 = "begin repeat"</formula>
    </cfRule>
    <cfRule type="expression" dxfId="198" priority="314">
      <formula>$A19 = "end repeat"</formula>
    </cfRule>
  </conditionalFormatting>
  <conditionalFormatting sqref="E66:E67">
    <cfRule type="expression" dxfId="197" priority="26777">
      <formula>AND($S$1="disabled",$S67="yes")</formula>
    </cfRule>
    <cfRule type="expression" dxfId="196" priority="26778">
      <formula xml:space="preserve"> AND($A67 = "begin group",$X67 = "section")</formula>
    </cfRule>
    <cfRule type="expression" dxfId="195" priority="26779">
      <formula>AND($A67 = "end group", $X67 = "section")</formula>
    </cfRule>
    <cfRule type="expression" dxfId="194" priority="26780">
      <formula xml:space="preserve"> AND($A67="begin group",$X67="gg")</formula>
    </cfRule>
    <cfRule type="expression" dxfId="193" priority="26781">
      <formula xml:space="preserve"> AND($A67 = "end group",$X67 = "gg")</formula>
    </cfRule>
    <cfRule type="expression" dxfId="192" priority="26782">
      <formula>AND($A67="begin group",$X67="ggg")</formula>
    </cfRule>
    <cfRule type="expression" dxfId="191" priority="26783">
      <formula>AND($A67="end group",$X67="ggg")</formula>
    </cfRule>
    <cfRule type="expression" dxfId="190" priority="26784">
      <formula>AND($A67 = "begin repeat",$X67 = "rr")</formula>
    </cfRule>
    <cfRule type="expression" dxfId="189" priority="26785">
      <formula>AND($A67 = "end repeat", $X67 = "rr")</formula>
    </cfRule>
  </conditionalFormatting>
  <conditionalFormatting sqref="E66">
    <cfRule type="expression" dxfId="188" priority="28234">
      <formula>AND(#REF!="disabled",#REF!="yes")</formula>
    </cfRule>
    <cfRule type="expression" dxfId="187" priority="28235">
      <formula xml:space="preserve"> AND($A67 = "begin group",$V67 = "section")</formula>
    </cfRule>
    <cfRule type="expression" dxfId="186" priority="28236">
      <formula>AND($A67 = "end group", $V67 = "section")</formula>
    </cfRule>
    <cfRule type="expression" dxfId="185" priority="28237">
      <formula xml:space="preserve"> AND($A67="begin group",$V67="gg")</formula>
    </cfRule>
    <cfRule type="expression" dxfId="184" priority="28238">
      <formula xml:space="preserve"> AND($A67 = "end group",$V67 = "gg")</formula>
    </cfRule>
    <cfRule type="expression" dxfId="183" priority="28239">
      <formula>AND($A67="begin group",$V67="ggg")</formula>
    </cfRule>
    <cfRule type="expression" dxfId="182" priority="28240">
      <formula>AND($A67="end group",$V67="ggg")</formula>
    </cfRule>
    <cfRule type="expression" dxfId="181" priority="28241">
      <formula>AND($A67 = "begin repeat",$V67 = "rr")</formula>
    </cfRule>
    <cfRule type="expression" dxfId="180" priority="28242">
      <formula>AND($A67 = "end repeat", $V67 = "rr")</formula>
    </cfRule>
  </conditionalFormatting>
  <conditionalFormatting sqref="E67">
    <cfRule type="cellIs" dxfId="179" priority="210" operator="equal">
      <formula>"note"</formula>
    </cfRule>
    <cfRule type="cellIs" dxfId="178" priority="211" operator="equal">
      <formula>"end group"</formula>
    </cfRule>
    <cfRule type="cellIs" dxfId="177" priority="212" operator="equal">
      <formula>"begin group"</formula>
    </cfRule>
  </conditionalFormatting>
  <conditionalFormatting sqref="E67">
    <cfRule type="expression" dxfId="176" priority="209">
      <formula>$A68 = "calculate"</formula>
    </cfRule>
  </conditionalFormatting>
  <conditionalFormatting sqref="E67">
    <cfRule type="expression" dxfId="175" priority="191">
      <formula>AND(#REF!="disabled",#REF!="yes")</formula>
    </cfRule>
    <cfRule type="expression" dxfId="174" priority="192">
      <formula xml:space="preserve"> AND($A68 = "begin group",$V68 = "section")</formula>
    </cfRule>
    <cfRule type="expression" dxfId="173" priority="193">
      <formula>AND($A68 = "end group", $V68 = "section")</formula>
    </cfRule>
    <cfRule type="expression" dxfId="172" priority="194">
      <formula xml:space="preserve"> AND($A68="begin group",$V68="gg")</formula>
    </cfRule>
    <cfRule type="expression" dxfId="171" priority="195">
      <formula xml:space="preserve"> AND($A68 = "end group",$V68 = "gg")</formula>
    </cfRule>
    <cfRule type="expression" dxfId="170" priority="196">
      <formula>AND($A68="begin group",$V68="ggg")</formula>
    </cfRule>
    <cfRule type="expression" dxfId="169" priority="197">
      <formula>AND($A68="end group",$V68="ggg")</formula>
    </cfRule>
    <cfRule type="expression" dxfId="168" priority="198">
      <formula>AND($A68 = "begin repeat",$V68 = "rr")</formula>
    </cfRule>
    <cfRule type="expression" dxfId="167" priority="199">
      <formula>AND($A68 = "end repeat", $V68 = "rr")</formula>
    </cfRule>
  </conditionalFormatting>
  <conditionalFormatting sqref="F440">
    <cfRule type="expression" dxfId="166" priority="182">
      <formula>AND(#REF!="disabled",#REF!="yes")</formula>
    </cfRule>
    <cfRule type="expression" dxfId="165" priority="183">
      <formula xml:space="preserve"> AND($A440 = "begin group",$V440 = "section")</formula>
    </cfRule>
    <cfRule type="expression" dxfId="164" priority="184">
      <formula>AND($A440 = "end group", $V440 = "section")</formula>
    </cfRule>
    <cfRule type="expression" dxfId="163" priority="185">
      <formula xml:space="preserve"> AND($A440="begin group",$V440="gg")</formula>
    </cfRule>
    <cfRule type="expression" dxfId="162" priority="186">
      <formula xml:space="preserve"> AND($A440 = "end group",$V440 = "gg")</formula>
    </cfRule>
    <cfRule type="expression" dxfId="161" priority="187">
      <formula>AND($A440="begin group",$V440="ggg")</formula>
    </cfRule>
    <cfRule type="expression" dxfId="160" priority="188">
      <formula>AND($A440="end group",$V440="ggg")</formula>
    </cfRule>
    <cfRule type="expression" dxfId="159" priority="189">
      <formula>AND($A440 = "begin repeat",$V440 = "rr")</formula>
    </cfRule>
    <cfRule type="expression" dxfId="158" priority="190">
      <formula>AND($A440 = "end repeat", $V440 = "rr")</formula>
    </cfRule>
  </conditionalFormatting>
  <conditionalFormatting sqref="F440">
    <cfRule type="expression" dxfId="157" priority="181">
      <formula>$A440 = "calculate"</formula>
    </cfRule>
  </conditionalFormatting>
  <conditionalFormatting sqref="F440">
    <cfRule type="expression" dxfId="156" priority="172">
      <formula>AND(#REF!="disabled",#REF!="yes")</formula>
    </cfRule>
    <cfRule type="expression" dxfId="155" priority="173">
      <formula xml:space="preserve"> AND($A440 = "begin group",$V440 = "section")</formula>
    </cfRule>
    <cfRule type="expression" dxfId="154" priority="174">
      <formula>AND($A440 = "end group", $V440 = "section")</formula>
    </cfRule>
    <cfRule type="expression" dxfId="153" priority="175">
      <formula xml:space="preserve"> AND($A440="begin group",$V440="gg")</formula>
    </cfRule>
    <cfRule type="expression" dxfId="152" priority="176">
      <formula xml:space="preserve"> AND($A440 = "end group",$V440 = "gg")</formula>
    </cfRule>
    <cfRule type="expression" dxfId="151" priority="177">
      <formula>AND($A440="begin group",$V440="ggg")</formula>
    </cfRule>
    <cfRule type="expression" dxfId="150" priority="178">
      <formula>AND($A440="end group",$V440="ggg")</formula>
    </cfRule>
    <cfRule type="expression" dxfId="149" priority="179">
      <formula>AND($A440 = "begin repeat",$V440 = "rr")</formula>
    </cfRule>
    <cfRule type="expression" dxfId="148" priority="180">
      <formula>AND($A440 = "end repeat", $V440 = "rr")</formula>
    </cfRule>
  </conditionalFormatting>
  <conditionalFormatting sqref="M141:M152">
    <cfRule type="expression" dxfId="147" priority="171">
      <formula>$M$1 = "constraint"</formula>
    </cfRule>
  </conditionalFormatting>
  <conditionalFormatting sqref="E11:F14">
    <cfRule type="expression" dxfId="146" priority="160">
      <formula>$A11 = "calculate"</formula>
    </cfRule>
  </conditionalFormatting>
  <conditionalFormatting sqref="A11:Y14">
    <cfRule type="expression" dxfId="145" priority="147">
      <formula>AND($S$1="disabled",$S11="yes")</formula>
    </cfRule>
    <cfRule type="expression" dxfId="144" priority="148">
      <formula xml:space="preserve"> AND($A11 = "begin group",$X11 = "section")</formula>
    </cfRule>
    <cfRule type="expression" dxfId="143" priority="149">
      <formula>AND($A11 = "end group", $X11 = "section")</formula>
    </cfRule>
    <cfRule type="expression" dxfId="142" priority="150">
      <formula xml:space="preserve"> AND($A11="begin group",$X11="gg")</formula>
    </cfRule>
    <cfRule type="expression" dxfId="141" priority="151">
      <formula xml:space="preserve"> AND($A11 = "end group",$X11 = "gg")</formula>
    </cfRule>
    <cfRule type="expression" dxfId="140" priority="152">
      <formula>AND($A11="begin group",$X11="ggg")</formula>
    </cfRule>
    <cfRule type="expression" dxfId="139" priority="153">
      <formula>AND($A11="end group",$X11="ggg")</formula>
    </cfRule>
    <cfRule type="expression" dxfId="138" priority="154">
      <formula>AND($A11 = "begin repeat",$X11 = "rr")</formula>
    </cfRule>
    <cfRule type="expression" dxfId="137" priority="155">
      <formula>AND($A11 = "end repeat", $X11 = "rr")</formula>
    </cfRule>
  </conditionalFormatting>
  <conditionalFormatting sqref="B11:B14">
    <cfRule type="duplicateValues" dxfId="136" priority="146"/>
  </conditionalFormatting>
  <conditionalFormatting sqref="E11:F14">
    <cfRule type="expression" dxfId="135" priority="145">
      <formula>$A11 = "calculate"</formula>
    </cfRule>
  </conditionalFormatting>
  <conditionalFormatting sqref="A11:Y14">
    <cfRule type="expression" dxfId="134" priority="136">
      <formula>AND($S$1="disabled",$S11="yes")</formula>
    </cfRule>
    <cfRule type="expression" dxfId="133" priority="137">
      <formula xml:space="preserve"> AND($A11 = "begin group",$X11 = "section")</formula>
    </cfRule>
    <cfRule type="expression" dxfId="132" priority="138">
      <formula>AND($A11 = "end group", $X11 = "section")</formula>
    </cfRule>
    <cfRule type="expression" dxfId="131" priority="139">
      <formula xml:space="preserve"> AND($A11="begin group",$X11="gg")</formula>
    </cfRule>
    <cfRule type="expression" dxfId="130" priority="140">
      <formula xml:space="preserve"> AND($A11 = "end group",$X11 = "gg")</formula>
    </cfRule>
    <cfRule type="expression" dxfId="129" priority="141">
      <formula>AND($A11="begin group",$X11="ggg")</formula>
    </cfRule>
    <cfRule type="expression" dxfId="128" priority="142">
      <formula>AND($A11="end group",$X11="ggg")</formula>
    </cfRule>
    <cfRule type="expression" dxfId="127" priority="143">
      <formula>AND($A11 = "begin repeat",$X11 = "rr")</formula>
    </cfRule>
    <cfRule type="expression" dxfId="126" priority="144">
      <formula>AND($A11 = "end repeat", $X11 = "rr")</formula>
    </cfRule>
  </conditionalFormatting>
  <conditionalFormatting sqref="E21:F21">
    <cfRule type="expression" dxfId="125" priority="133">
      <formula>$A21 = "calculate"</formula>
    </cfRule>
  </conditionalFormatting>
  <conditionalFormatting sqref="A21:Y21">
    <cfRule type="expression" dxfId="124" priority="120">
      <formula>AND($S$1="disabled",$S21="yes")</formula>
    </cfRule>
    <cfRule type="expression" dxfId="123" priority="121">
      <formula xml:space="preserve"> AND($A21 = "begin group",$X21 = "section")</formula>
    </cfRule>
    <cfRule type="expression" dxfId="122" priority="122">
      <formula>AND($A21 = "end group", $X21 = "section")</formula>
    </cfRule>
    <cfRule type="expression" dxfId="121" priority="123">
      <formula xml:space="preserve"> AND($A21="begin group",$X21="gg")</formula>
    </cfRule>
    <cfRule type="expression" dxfId="120" priority="124">
      <formula xml:space="preserve"> AND($A21 = "end group",$X21 = "gg")</formula>
    </cfRule>
    <cfRule type="expression" dxfId="119" priority="125">
      <formula>AND($A21="begin group",$X21="ggg")</formula>
    </cfRule>
    <cfRule type="expression" dxfId="118" priority="126">
      <formula>AND($A21="end group",$X21="ggg")</formula>
    </cfRule>
    <cfRule type="expression" dxfId="117" priority="127">
      <formula>AND($A21 = "begin repeat",$X21 = "rr")</formula>
    </cfRule>
    <cfRule type="expression" dxfId="116" priority="128">
      <formula>AND($A21 = "end repeat", $X21 = "rr")</formula>
    </cfRule>
  </conditionalFormatting>
  <conditionalFormatting sqref="B21">
    <cfRule type="duplicateValues" dxfId="115" priority="119"/>
  </conditionalFormatting>
  <conditionalFormatting sqref="E21:F21">
    <cfRule type="expression" dxfId="114" priority="117">
      <formula>$A21 = "calculate"</formula>
    </cfRule>
  </conditionalFormatting>
  <conditionalFormatting sqref="A21:Y21">
    <cfRule type="expression" dxfId="113" priority="104">
      <formula>AND($S$1="disabled",$S21="yes")</formula>
    </cfRule>
    <cfRule type="expression" dxfId="112" priority="105">
      <formula xml:space="preserve"> AND($A21 = "begin group",$X21 = "section")</formula>
    </cfRule>
    <cfRule type="expression" dxfId="111" priority="106">
      <formula>AND($A21 = "end group", $X21 = "section")</formula>
    </cfRule>
    <cfRule type="expression" dxfId="110" priority="107">
      <formula xml:space="preserve"> AND($A21="begin group",$X21="gg")</formula>
    </cfRule>
    <cfRule type="expression" dxfId="109" priority="108">
      <formula xml:space="preserve"> AND($A21 = "end group",$X21 = "gg")</formula>
    </cfRule>
    <cfRule type="expression" dxfId="108" priority="109">
      <formula>AND($A21="begin group",$X21="ggg")</formula>
    </cfRule>
    <cfRule type="expression" dxfId="107" priority="110">
      <formula>AND($A21="end group",$X21="ggg")</formula>
    </cfRule>
    <cfRule type="expression" dxfId="106" priority="111">
      <formula>AND($A21 = "begin repeat",$X21 = "rr")</formula>
    </cfRule>
    <cfRule type="expression" dxfId="105" priority="112">
      <formula>AND($A21 = "end repeat", $X21 = "rr")</formula>
    </cfRule>
  </conditionalFormatting>
  <conditionalFormatting sqref="H1:I1">
    <cfRule type="expression" dxfId="104" priority="94">
      <formula>AND($S$1="disabled",$S1="yes")</formula>
    </cfRule>
    <cfRule type="expression" dxfId="103" priority="95">
      <formula xml:space="preserve"> AND($A1 = "begin group",$X1 = "section")</formula>
    </cfRule>
    <cfRule type="expression" dxfId="102" priority="96">
      <formula>AND($A1 = "end group", $X1 = "section")</formula>
    </cfRule>
    <cfRule type="expression" dxfId="101" priority="97">
      <formula xml:space="preserve"> AND($A1="begin group",$X1="gg")</formula>
    </cfRule>
    <cfRule type="expression" dxfId="100" priority="98">
      <formula xml:space="preserve"> AND($A1 = "end group",$X1 = "gg")</formula>
    </cfRule>
    <cfRule type="expression" dxfId="99" priority="99">
      <formula>AND($A1="begin group",$X1="ggg")</formula>
    </cfRule>
    <cfRule type="expression" dxfId="98" priority="100">
      <formula>AND($A1="end group",$X1="ggg")</formula>
    </cfRule>
    <cfRule type="expression" dxfId="97" priority="101">
      <formula>AND($A1 = "begin repeat",$X1 = "rr")</formula>
    </cfRule>
    <cfRule type="expression" dxfId="96" priority="102">
      <formula>AND($A1 = "end repeat", $X1 = "rr")</formula>
    </cfRule>
  </conditionalFormatting>
  <conditionalFormatting sqref="H1:I1">
    <cfRule type="expression" dxfId="95" priority="85">
      <formula>AND($S$1="disabled",$S1="yes")</formula>
    </cfRule>
    <cfRule type="expression" dxfId="94" priority="86">
      <formula xml:space="preserve"> AND($A1 = "begin group",$X1 = "section")</formula>
    </cfRule>
    <cfRule type="expression" dxfId="93" priority="87">
      <formula>AND($A1 = "end group", $X1 = "section")</formula>
    </cfRule>
    <cfRule type="expression" dxfId="92" priority="88">
      <formula xml:space="preserve"> AND($A1="begin group",$X1="gg")</formula>
    </cfRule>
    <cfRule type="expression" dxfId="91" priority="89">
      <formula xml:space="preserve"> AND($A1 = "end group",$X1 = "gg")</formula>
    </cfRule>
    <cfRule type="expression" dxfId="90" priority="90">
      <formula>AND($A1="begin group",$X1="ggg")</formula>
    </cfRule>
    <cfRule type="expression" dxfId="89" priority="91">
      <formula>AND($A1="end group",$X1="ggg")</formula>
    </cfRule>
    <cfRule type="expression" dxfId="88" priority="92">
      <formula>AND($A1 = "begin repeat",$X1 = "rr")</formula>
    </cfRule>
    <cfRule type="expression" dxfId="87" priority="93">
      <formula>AND($A1 = "end repeat", $X1 = "rr")</formula>
    </cfRule>
  </conditionalFormatting>
  <conditionalFormatting sqref="E9:F9">
    <cfRule type="expression" dxfId="86" priority="83">
      <formula>$A9 = "calculate"</formula>
    </cfRule>
  </conditionalFormatting>
  <conditionalFormatting sqref="A9:Y9">
    <cfRule type="expression" dxfId="85" priority="70">
      <formula>AND($S$1="disabled",$S9="yes")</formula>
    </cfRule>
    <cfRule type="expression" dxfId="84" priority="71">
      <formula xml:space="preserve"> AND($A9 = "begin group",$X9 = "section")</formula>
    </cfRule>
    <cfRule type="expression" dxfId="83" priority="72">
      <formula>AND($A9 = "end group", $X9 = "section")</formula>
    </cfRule>
    <cfRule type="expression" dxfId="82" priority="73">
      <formula xml:space="preserve"> AND($A9="begin group",$X9="gg")</formula>
    </cfRule>
    <cfRule type="expression" dxfId="81" priority="74">
      <formula xml:space="preserve"> AND($A9 = "end group",$X9 = "gg")</formula>
    </cfRule>
    <cfRule type="expression" dxfId="80" priority="75">
      <formula>AND($A9="begin group",$X9="ggg")</formula>
    </cfRule>
    <cfRule type="expression" dxfId="79" priority="76">
      <formula>AND($A9="end group",$X9="ggg")</formula>
    </cfRule>
    <cfRule type="expression" dxfId="78" priority="77">
      <formula>AND($A9 = "begin repeat",$X9 = "rr")</formula>
    </cfRule>
    <cfRule type="expression" dxfId="77" priority="78">
      <formula>AND($A9 = "end repeat", $X9 = "rr")</formula>
    </cfRule>
  </conditionalFormatting>
  <conditionalFormatting sqref="B9">
    <cfRule type="duplicateValues" dxfId="76" priority="69"/>
  </conditionalFormatting>
  <conditionalFormatting sqref="H9:Y9">
    <cfRule type="expression" dxfId="75" priority="60">
      <formula>AND($S$1="disabled",$S9="yes")</formula>
    </cfRule>
    <cfRule type="expression" dxfId="74" priority="61">
      <formula xml:space="preserve"> AND($A9 = "begin group",$X9 = "section")</formula>
    </cfRule>
    <cfRule type="expression" dxfId="73" priority="62">
      <formula>AND($A9 = "end group", $X9 = "section")</formula>
    </cfRule>
    <cfRule type="expression" dxfId="72" priority="63">
      <formula xml:space="preserve"> AND($A9="begin group",$X9="gg")</formula>
    </cfRule>
    <cfRule type="expression" dxfId="71" priority="64">
      <formula xml:space="preserve"> AND($A9 = "end group",$X9 = "gg")</formula>
    </cfRule>
    <cfRule type="expression" dxfId="70" priority="65">
      <formula>AND($A9="begin group",$X9="ggg")</formula>
    </cfRule>
    <cfRule type="expression" dxfId="69" priority="66">
      <formula>AND($A9="end group",$X9="ggg")</formula>
    </cfRule>
    <cfRule type="expression" dxfId="68" priority="67">
      <formula>AND($A9 = "begin repeat",$X9 = "rr")</formula>
    </cfRule>
    <cfRule type="expression" dxfId="67" priority="68">
      <formula>AND($A9 = "end repeat", $X9 = "rr")</formula>
    </cfRule>
  </conditionalFormatting>
  <conditionalFormatting sqref="A9:G9">
    <cfRule type="expression" dxfId="66" priority="51">
      <formula>AND($S$1="disabled",$S9="yes")</formula>
    </cfRule>
    <cfRule type="expression" dxfId="65" priority="52">
      <formula xml:space="preserve"> AND($A9 = "begin group",$X9 = "section")</formula>
    </cfRule>
    <cfRule type="expression" dxfId="64" priority="53">
      <formula>AND($A9 = "end group", $X9 = "section")</formula>
    </cfRule>
    <cfRule type="expression" dxfId="63" priority="54">
      <formula xml:space="preserve"> AND($A9="begin group",$X9="gg")</formula>
    </cfRule>
    <cfRule type="expression" dxfId="62" priority="55">
      <formula xml:space="preserve"> AND($A9 = "end group",$X9 = "gg")</formula>
    </cfRule>
    <cfRule type="expression" dxfId="61" priority="56">
      <formula>AND($A9="begin group",$X9="ggg")</formula>
    </cfRule>
    <cfRule type="expression" dxfId="60" priority="57">
      <formula>AND($A9="end group",$X9="ggg")</formula>
    </cfRule>
    <cfRule type="expression" dxfId="59" priority="58">
      <formula>AND($A9 = "begin repeat",$X9 = "rr")</formula>
    </cfRule>
    <cfRule type="expression" dxfId="58" priority="59">
      <formula>AND($A9 = "end repeat", $X9 = "rr")</formula>
    </cfRule>
  </conditionalFormatting>
  <conditionalFormatting sqref="E23:F56">
    <cfRule type="expression" dxfId="57" priority="49">
      <formula>$A23 = "calculate"</formula>
    </cfRule>
  </conditionalFormatting>
  <conditionalFormatting sqref="A23:Y56">
    <cfRule type="expression" dxfId="56" priority="36">
      <formula>AND($S$1="disabled",$S23="yes")</formula>
    </cfRule>
    <cfRule type="expression" dxfId="55" priority="37">
      <formula xml:space="preserve"> AND($A23 = "begin group",$X23 = "section")</formula>
    </cfRule>
    <cfRule type="expression" dxfId="54" priority="38">
      <formula>AND($A23 = "end group", $X23 = "section")</formula>
    </cfRule>
    <cfRule type="expression" dxfId="53" priority="39">
      <formula xml:space="preserve"> AND($A23="begin group",$X23="gg")</formula>
    </cfRule>
    <cfRule type="expression" dxfId="52" priority="40">
      <formula xml:space="preserve"> AND($A23 = "end group",$X23 = "gg")</formula>
    </cfRule>
    <cfRule type="expression" dxfId="51" priority="41">
      <formula>AND($A23="begin group",$X23="ggg")</formula>
    </cfRule>
    <cfRule type="expression" dxfId="50" priority="42">
      <formula>AND($A23="end group",$X23="ggg")</formula>
    </cfRule>
    <cfRule type="expression" dxfId="49" priority="43">
      <formula>AND($A23 = "begin repeat",$X23 = "rr")</formula>
    </cfRule>
    <cfRule type="expression" dxfId="48" priority="44">
      <formula>AND($A23 = "end repeat", $X23 = "rr")</formula>
    </cfRule>
  </conditionalFormatting>
  <conditionalFormatting sqref="B23:B56">
    <cfRule type="duplicateValues" dxfId="47" priority="35"/>
  </conditionalFormatting>
  <conditionalFormatting sqref="A43:D43 F43:Y43 A23:Y42">
    <cfRule type="expression" dxfId="46" priority="26">
      <formula>AND($S$1="disabled",$S23="yes")</formula>
    </cfRule>
    <cfRule type="expression" dxfId="45" priority="27">
      <formula xml:space="preserve"> AND($A23 = "begin group",$X23 = "section")</formula>
    </cfRule>
    <cfRule type="expression" dxfId="44" priority="28">
      <formula>AND($A23 = "end group", $X23 = "section")</formula>
    </cfRule>
    <cfRule type="expression" dxfId="43" priority="29">
      <formula xml:space="preserve"> AND($A23="begin group",$X23="gg")</formula>
    </cfRule>
    <cfRule type="expression" dxfId="42" priority="30">
      <formula xml:space="preserve"> AND($A23 = "end group",$X23 = "gg")</formula>
    </cfRule>
    <cfRule type="expression" dxfId="41" priority="31">
      <formula>AND($A23="begin group",$X23="ggg")</formula>
    </cfRule>
    <cfRule type="expression" dxfId="40" priority="32">
      <formula>AND($A23="end group",$X23="ggg")</formula>
    </cfRule>
    <cfRule type="expression" dxfId="39" priority="33">
      <formula>AND($A23 = "begin repeat",$X23 = "rr")</formula>
    </cfRule>
    <cfRule type="expression" dxfId="38" priority="34">
      <formula>AND($A23 = "end repeat", $X23 = "rr")</formula>
    </cfRule>
  </conditionalFormatting>
  <conditionalFormatting sqref="J48">
    <cfRule type="expression" dxfId="37" priority="25">
      <formula>$A48 = "begin repeat"</formula>
    </cfRule>
  </conditionalFormatting>
  <conditionalFormatting sqref="J48">
    <cfRule type="expression" dxfId="36" priority="20">
      <formula>AND($A48 = "end group",$K48 = "section")</formula>
    </cfRule>
    <cfRule type="expression" dxfId="35" priority="21">
      <formula>$U48 = "yes"</formula>
    </cfRule>
    <cfRule type="expression" dxfId="34" priority="22">
      <formula>$A48 = "end group"</formula>
    </cfRule>
    <cfRule type="expression" dxfId="33" priority="23">
      <formula>AND($A48 = "begin group",$K48="section")</formula>
    </cfRule>
    <cfRule type="expression" dxfId="32" priority="24">
      <formula>$A48 = "begin group"</formula>
    </cfRule>
  </conditionalFormatting>
  <conditionalFormatting sqref="J48">
    <cfRule type="expression" dxfId="31" priority="19">
      <formula>$A48 = "end repeat"</formula>
    </cfRule>
  </conditionalFormatting>
  <conditionalFormatting sqref="J53">
    <cfRule type="expression" dxfId="30" priority="18">
      <formula>$A53 = "begin repeat"</formula>
    </cfRule>
  </conditionalFormatting>
  <conditionalFormatting sqref="J53">
    <cfRule type="expression" dxfId="29" priority="13">
      <formula>AND($A53 = "end group",$K53 = "section")</formula>
    </cfRule>
    <cfRule type="expression" dxfId="28" priority="14">
      <formula>$U53 = "yes"</formula>
    </cfRule>
    <cfRule type="expression" dxfId="27" priority="15">
      <formula>$A53 = "end group"</formula>
    </cfRule>
    <cfRule type="expression" dxfId="26" priority="16">
      <formula>AND($A53 = "begin group",$K53="section")</formula>
    </cfRule>
    <cfRule type="expression" dxfId="25" priority="17">
      <formula>$A53 = "begin group"</formula>
    </cfRule>
  </conditionalFormatting>
  <conditionalFormatting sqref="J53">
    <cfRule type="expression" dxfId="24" priority="12">
      <formula>$A53 = "end repeat"</formula>
    </cfRule>
  </conditionalFormatting>
  <conditionalFormatting sqref="E43">
    <cfRule type="expression" dxfId="23" priority="3">
      <formula>AND($S$1="disabled",#REF!="yes")</formula>
    </cfRule>
    <cfRule type="expression" dxfId="22" priority="4">
      <formula xml:space="preserve"> AND(#REF! = "begin group",#REF! = "section")</formula>
    </cfRule>
    <cfRule type="expression" dxfId="21" priority="5">
      <formula>AND(#REF! = "end group",#REF! = "section")</formula>
    </cfRule>
    <cfRule type="expression" dxfId="20" priority="6">
      <formula xml:space="preserve"> AND(#REF!="begin group",#REF!="gg")</formula>
    </cfRule>
    <cfRule type="expression" dxfId="19" priority="7">
      <formula xml:space="preserve"> AND(#REF! = "end group",#REF! = "gg")</formula>
    </cfRule>
    <cfRule type="expression" dxfId="18" priority="8">
      <formula>AND(#REF!="begin group",#REF!="ggg")</formula>
    </cfRule>
    <cfRule type="expression" dxfId="17" priority="9">
      <formula>AND(#REF!="end group",#REF!="ggg")</formula>
    </cfRule>
    <cfRule type="expression" dxfId="16" priority="10">
      <formula>AND(#REF! = "begin repeat",#REF! = "rr")</formula>
    </cfRule>
    <cfRule type="expression" dxfId="15" priority="11">
      <formula>AND(#REF! = "end repeat",#REF! = "rr")</formula>
    </cfRule>
  </conditionalFormatting>
  <conditionalFormatting sqref="M82">
    <cfRule type="expression" dxfId="9" priority="1">
      <formula>$M$1 = "constraint"</formula>
    </cfRule>
  </conditionalFormatting>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Q689"/>
  <sheetViews>
    <sheetView tabSelected="1" zoomScale="85" zoomScaleNormal="85" workbookViewId="0">
      <pane ySplit="1" topLeftCell="A196" activePane="bottomLeft" state="frozen"/>
      <selection pane="bottomLeft" activeCell="C219" sqref="C219"/>
    </sheetView>
  </sheetViews>
  <sheetFormatPr defaultColWidth="14.42578125" defaultRowHeight="12.75" customHeight="1"/>
  <cols>
    <col min="1" max="2" width="14.42578125" style="11"/>
    <col min="3" max="3" width="29" style="11" customWidth="1"/>
    <col min="4" max="16384" width="14.42578125" style="11"/>
  </cols>
  <sheetData>
    <row r="1" spans="1:9" ht="12.75" customHeight="1">
      <c r="A1" s="2" t="s">
        <v>30</v>
      </c>
      <c r="B1" s="2" t="s">
        <v>1</v>
      </c>
      <c r="C1" s="2" t="s">
        <v>94</v>
      </c>
      <c r="D1" s="2" t="s">
        <v>120</v>
      </c>
      <c r="E1" s="2" t="s">
        <v>100</v>
      </c>
      <c r="F1" s="2" t="s">
        <v>102</v>
      </c>
      <c r="G1" s="2" t="s">
        <v>104</v>
      </c>
    </row>
    <row r="2" spans="1:9" s="33" customFormat="1" ht="15.75" customHeight="1">
      <c r="A2" s="33" t="s">
        <v>318</v>
      </c>
      <c r="B2" s="33">
        <v>1</v>
      </c>
      <c r="C2" s="34" t="s">
        <v>319</v>
      </c>
      <c r="D2" s="35"/>
      <c r="E2" s="35"/>
      <c r="F2" s="35"/>
      <c r="G2" s="35"/>
      <c r="I2" s="91" t="str">
        <f t="shared" ref="I2:I4" si="0">C2</f>
        <v>Yes I agree</v>
      </c>
    </row>
    <row r="3" spans="1:9" s="33" customFormat="1" ht="15.75" customHeight="1">
      <c r="A3" s="33" t="s">
        <v>318</v>
      </c>
      <c r="B3" s="33">
        <v>2</v>
      </c>
      <c r="C3" s="34" t="s">
        <v>320</v>
      </c>
      <c r="D3" s="35"/>
      <c r="E3" s="35"/>
      <c r="F3" s="35"/>
      <c r="G3" s="35"/>
      <c r="I3" s="91" t="str">
        <f t="shared" si="0"/>
        <v>Not agreed</v>
      </c>
    </row>
    <row r="4" spans="1:9" s="33" customFormat="1" ht="15.75" customHeight="1">
      <c r="A4" s="33" t="s">
        <v>318</v>
      </c>
      <c r="B4" s="33">
        <v>3</v>
      </c>
      <c r="C4" s="34" t="s">
        <v>321</v>
      </c>
      <c r="D4" s="35"/>
      <c r="E4" s="35"/>
      <c r="F4" s="35"/>
      <c r="G4" s="35"/>
      <c r="I4" s="91" t="str">
        <f t="shared" si="0"/>
        <v>Withdrawn</v>
      </c>
    </row>
    <row r="5" spans="1:9" s="35" customFormat="1" ht="15.75" customHeight="1">
      <c r="A5" s="36"/>
      <c r="B5" s="36"/>
      <c r="C5" s="34"/>
    </row>
    <row r="6" spans="1:9" s="71" customFormat="1" ht="15" customHeight="1">
      <c r="A6" s="90" t="s">
        <v>135</v>
      </c>
      <c r="B6" s="90" t="s">
        <v>136</v>
      </c>
      <c r="C6" s="90" t="s">
        <v>135</v>
      </c>
      <c r="D6" s="7"/>
      <c r="E6" s="7"/>
      <c r="I6" s="91" t="str">
        <f t="shared" ref="I6:I69" si="1">C6</f>
        <v>region</v>
      </c>
    </row>
    <row r="7" spans="1:9" s="71" customFormat="1" ht="15" customHeight="1">
      <c r="A7" s="90"/>
      <c r="B7" s="90"/>
      <c r="C7" s="90"/>
      <c r="D7" s="7"/>
      <c r="E7" s="7"/>
      <c r="I7" s="91"/>
    </row>
    <row r="8" spans="1:9" s="71" customFormat="1" ht="15" customHeight="1">
      <c r="A8" s="90" t="s">
        <v>1347</v>
      </c>
      <c r="B8" s="90" t="s">
        <v>1348</v>
      </c>
      <c r="C8" s="35" t="s">
        <v>1194</v>
      </c>
      <c r="D8" s="7"/>
      <c r="E8" s="7"/>
      <c r="I8" s="91" t="str">
        <f t="shared" si="1"/>
        <v>h_facility</v>
      </c>
    </row>
    <row r="9" spans="1:9" s="71" customFormat="1" ht="15" customHeight="1">
      <c r="A9" s="90"/>
      <c r="B9" s="90"/>
      <c r="C9" s="90"/>
      <c r="D9" s="7"/>
      <c r="E9" s="7"/>
      <c r="I9" s="91"/>
    </row>
    <row r="10" spans="1:9" s="91" customFormat="1" ht="15.75" customHeight="1">
      <c r="A10" s="91" t="s">
        <v>1194</v>
      </c>
      <c r="B10" s="91" t="s">
        <v>1349</v>
      </c>
      <c r="C10" s="91" t="s">
        <v>1194</v>
      </c>
      <c r="I10" s="91" t="str">
        <f t="shared" si="1"/>
        <v>h_facility</v>
      </c>
    </row>
    <row r="11" spans="1:9" s="91" customFormat="1" ht="15.75" customHeight="1"/>
    <row r="12" spans="1:9" s="91" customFormat="1" ht="15.75" customHeight="1">
      <c r="A12" s="91" t="s">
        <v>1350</v>
      </c>
      <c r="B12" s="91" t="s">
        <v>1350</v>
      </c>
      <c r="C12" s="91" t="s">
        <v>1350</v>
      </c>
      <c r="I12" s="91" t="str">
        <f t="shared" si="1"/>
        <v>lga</v>
      </c>
    </row>
    <row r="13" spans="1:9" s="91" customFormat="1" ht="15.75" customHeight="1">
      <c r="A13" s="91" t="s">
        <v>83</v>
      </c>
      <c r="B13" s="91" t="s">
        <v>88</v>
      </c>
      <c r="C13" s="91" t="s">
        <v>83</v>
      </c>
      <c r="I13" s="91" t="str">
        <f t="shared" si="1"/>
        <v>district</v>
      </c>
    </row>
    <row r="14" spans="1:9" s="91" customFormat="1" ht="15.75" customHeight="1"/>
    <row r="15" spans="1:9" s="91" customFormat="1" ht="15.75" customHeight="1"/>
    <row r="16" spans="1:9" s="91" customFormat="1" ht="15.75" customHeight="1">
      <c r="A16" s="91" t="s">
        <v>1351</v>
      </c>
      <c r="B16" s="91">
        <v>1</v>
      </c>
      <c r="C16" s="91" t="s">
        <v>1352</v>
      </c>
      <c r="I16" s="91" t="str">
        <f t="shared" si="1"/>
        <v>Public Health Center</v>
      </c>
    </row>
    <row r="17" spans="1:13" s="91" customFormat="1" ht="15.75" customHeight="1">
      <c r="A17" s="91" t="s">
        <v>1351</v>
      </c>
      <c r="B17" s="91">
        <v>2</v>
      </c>
      <c r="C17" s="91" t="s">
        <v>1353</v>
      </c>
      <c r="I17" s="91" t="str">
        <f t="shared" si="1"/>
        <v>Pubic Hospital</v>
      </c>
    </row>
    <row r="18" spans="1:13" s="91" customFormat="1" ht="15.75" customHeight="1"/>
    <row r="19" spans="1:13" s="91" customFormat="1" ht="15.75" customHeight="1">
      <c r="A19" s="91" t="s">
        <v>1354</v>
      </c>
      <c r="B19" s="91">
        <v>1</v>
      </c>
      <c r="C19" s="91" t="s">
        <v>1355</v>
      </c>
      <c r="I19" s="91" t="str">
        <f t="shared" si="1"/>
        <v>Visit 1</v>
      </c>
    </row>
    <row r="20" spans="1:13" s="91" customFormat="1" ht="15.75" customHeight="1">
      <c r="A20" s="91" t="s">
        <v>1354</v>
      </c>
      <c r="B20" s="91">
        <v>2</v>
      </c>
      <c r="C20" s="91" t="s">
        <v>1356</v>
      </c>
      <c r="I20" s="91" t="str">
        <f t="shared" si="1"/>
        <v>Visit 2</v>
      </c>
    </row>
    <row r="21" spans="1:13" s="91" customFormat="1" ht="15.75" customHeight="1">
      <c r="A21" s="91" t="s">
        <v>1354</v>
      </c>
      <c r="B21" s="91">
        <v>3</v>
      </c>
      <c r="C21" s="91" t="s">
        <v>1357</v>
      </c>
      <c r="I21" s="91" t="str">
        <f t="shared" si="1"/>
        <v>Visit 3</v>
      </c>
    </row>
    <row r="22" spans="1:13" s="91" customFormat="1" ht="15.75" customHeight="1"/>
    <row r="23" spans="1:13" s="91" customFormat="1" ht="15.75" customHeight="1">
      <c r="A23" s="91" t="s">
        <v>52</v>
      </c>
      <c r="B23" s="91" t="s">
        <v>1358</v>
      </c>
      <c r="C23" s="91" t="s">
        <v>52</v>
      </c>
      <c r="I23" s="91" t="str">
        <f t="shared" si="1"/>
        <v>staff</v>
      </c>
    </row>
    <row r="24" spans="1:13" s="71" customFormat="1" ht="15" customHeight="1">
      <c r="A24" s="90"/>
      <c r="B24" s="90"/>
      <c r="C24" s="90"/>
      <c r="D24" s="7"/>
      <c r="E24" s="7"/>
      <c r="I24" s="91"/>
    </row>
    <row r="25" spans="1:13" s="91" customFormat="1" ht="14.25">
      <c r="A25" s="91" t="s">
        <v>83</v>
      </c>
      <c r="B25" s="91" t="s">
        <v>88</v>
      </c>
      <c r="C25" s="91" t="s">
        <v>83</v>
      </c>
      <c r="I25" s="91" t="str">
        <f t="shared" si="1"/>
        <v>district</v>
      </c>
    </row>
    <row r="26" spans="1:13" s="91" customFormat="1" ht="14.25">
      <c r="A26" s="91" t="s">
        <v>91</v>
      </c>
      <c r="B26" s="91" t="s">
        <v>90</v>
      </c>
      <c r="C26" s="91" t="s">
        <v>91</v>
      </c>
      <c r="I26" s="91" t="str">
        <f t="shared" si="1"/>
        <v>eacode</v>
      </c>
    </row>
    <row r="27" spans="1:13" s="72" customFormat="1" ht="13.5" customHeight="1">
      <c r="A27" s="91" t="s">
        <v>84</v>
      </c>
      <c r="B27" s="91" t="s">
        <v>89</v>
      </c>
      <c r="C27" s="91" t="s">
        <v>84</v>
      </c>
      <c r="G27" s="92"/>
      <c r="H27" s="93"/>
      <c r="I27" s="91" t="str">
        <f t="shared" si="1"/>
        <v>settlement</v>
      </c>
      <c r="J27" s="93"/>
      <c r="K27" s="93"/>
      <c r="L27" s="93"/>
      <c r="M27" s="93"/>
    </row>
    <row r="28" spans="1:13" s="35" customFormat="1" ht="15" customHeight="1">
      <c r="A28" s="39"/>
      <c r="B28" s="39"/>
      <c r="C28" s="34"/>
      <c r="I28" s="91">
        <f t="shared" si="1"/>
        <v>0</v>
      </c>
    </row>
    <row r="29" spans="1:13" s="35" customFormat="1" ht="15" customHeight="1">
      <c r="A29" s="37" t="s">
        <v>85</v>
      </c>
      <c r="B29" s="37">
        <v>1</v>
      </c>
      <c r="C29" s="34" t="s">
        <v>31</v>
      </c>
      <c r="I29" s="91" t="str">
        <f t="shared" si="1"/>
        <v>INTERVIEW DONE</v>
      </c>
    </row>
    <row r="30" spans="1:13" s="35" customFormat="1" ht="15" customHeight="1">
      <c r="A30" s="37" t="s">
        <v>85</v>
      </c>
      <c r="B30" s="37">
        <v>2</v>
      </c>
      <c r="C30" s="34" t="s">
        <v>32</v>
      </c>
      <c r="I30" s="91" t="str">
        <f t="shared" si="1"/>
        <v>PARTIALLY COMPLETED</v>
      </c>
    </row>
    <row r="31" spans="1:13" s="35" customFormat="1" ht="15" customHeight="1">
      <c r="A31" s="37" t="s">
        <v>85</v>
      </c>
      <c r="B31" s="37">
        <v>3</v>
      </c>
      <c r="C31" s="34" t="s">
        <v>322</v>
      </c>
      <c r="I31" s="91" t="str">
        <f t="shared" si="1"/>
        <v>REGISTERED PERSON REFUSED INTERVIEW</v>
      </c>
    </row>
    <row r="32" spans="1:13" s="35" customFormat="1" ht="15" customHeight="1">
      <c r="A32" s="37" t="s">
        <v>85</v>
      </c>
      <c r="B32" s="37">
        <v>4</v>
      </c>
      <c r="C32" s="34" t="s">
        <v>323</v>
      </c>
      <c r="I32" s="91" t="str">
        <f t="shared" si="1"/>
        <v>HOUSEHOLD MEMBERS NOT PRESENT</v>
      </c>
    </row>
    <row r="33" spans="1:9" s="35" customFormat="1" ht="15" customHeight="1">
      <c r="A33" s="37" t="s">
        <v>85</v>
      </c>
      <c r="B33" s="37">
        <v>5</v>
      </c>
      <c r="C33" s="34" t="s">
        <v>324</v>
      </c>
      <c r="I33" s="91" t="str">
        <f t="shared" si="1"/>
        <v>HOUSEHOLD VACATED</v>
      </c>
    </row>
    <row r="34" spans="1:9" s="35" customFormat="1" ht="15" customHeight="1">
      <c r="A34" s="37" t="s">
        <v>85</v>
      </c>
      <c r="B34" s="37">
        <v>6</v>
      </c>
      <c r="C34" s="34" t="s">
        <v>325</v>
      </c>
      <c r="I34" s="91" t="str">
        <f t="shared" si="1"/>
        <v>HOUSE ADDRESS NOT FOUND</v>
      </c>
    </row>
    <row r="35" spans="1:9" s="35" customFormat="1" ht="15" customHeight="1">
      <c r="A35" s="37" t="s">
        <v>85</v>
      </c>
      <c r="B35" s="37">
        <v>7</v>
      </c>
      <c r="C35" s="34" t="s">
        <v>326</v>
      </c>
      <c r="I35" s="91" t="str">
        <f t="shared" si="1"/>
        <v>HH HEAD / OTHER REFUSED TO ALLOW INTERVIEW</v>
      </c>
    </row>
    <row r="36" spans="1:9" s="35" customFormat="1" ht="15" customHeight="1">
      <c r="A36" s="37" t="s">
        <v>85</v>
      </c>
      <c r="B36" s="37">
        <v>8</v>
      </c>
      <c r="C36" s="34" t="s">
        <v>327</v>
      </c>
      <c r="H36" s="40"/>
      <c r="I36" s="91" t="str">
        <f t="shared" si="1"/>
        <v>Language not spoken, Interview not conducted</v>
      </c>
    </row>
    <row r="37" spans="1:9" s="35" customFormat="1" ht="15" customHeight="1">
      <c r="A37" s="37" t="s">
        <v>85</v>
      </c>
      <c r="B37" s="37">
        <v>96</v>
      </c>
      <c r="C37" s="34" t="s">
        <v>29</v>
      </c>
      <c r="I37" s="91" t="str">
        <f t="shared" si="1"/>
        <v>OTHER, SPECIFY:</v>
      </c>
    </row>
    <row r="38" spans="1:9" s="35" customFormat="1" ht="15" customHeight="1">
      <c r="A38" s="37"/>
      <c r="B38" s="37"/>
      <c r="C38" s="34"/>
      <c r="I38" s="91">
        <f t="shared" si="1"/>
        <v>0</v>
      </c>
    </row>
    <row r="39" spans="1:9" s="33" customFormat="1" ht="15.75" customHeight="1">
      <c r="A39" s="33" t="s">
        <v>141</v>
      </c>
      <c r="B39" s="41">
        <v>1</v>
      </c>
      <c r="C39" s="33" t="s">
        <v>142</v>
      </c>
      <c r="D39" s="42"/>
      <c r="I39" s="91" t="str">
        <f t="shared" si="1"/>
        <v>KINDERGARTEN</v>
      </c>
    </row>
    <row r="40" spans="1:9" s="33" customFormat="1" ht="15.75" customHeight="1">
      <c r="A40" s="33" t="s">
        <v>141</v>
      </c>
      <c r="B40" s="41">
        <v>2</v>
      </c>
      <c r="C40" s="43" t="s">
        <v>143</v>
      </c>
      <c r="D40" s="42"/>
      <c r="I40" s="91" t="str">
        <f t="shared" si="1"/>
        <v>PRIMARY/ LOWER BASIC</v>
      </c>
    </row>
    <row r="41" spans="1:9" s="33" customFormat="1" ht="15.75" customHeight="1">
      <c r="A41" s="33" t="s">
        <v>141</v>
      </c>
      <c r="B41" s="41">
        <v>3</v>
      </c>
      <c r="C41" s="33" t="s">
        <v>144</v>
      </c>
      <c r="D41" s="42"/>
      <c r="I41" s="91" t="str">
        <f t="shared" si="1"/>
        <v>UPPER BASIC</v>
      </c>
    </row>
    <row r="42" spans="1:9" s="33" customFormat="1" ht="15.75" customHeight="1">
      <c r="A42" s="33" t="s">
        <v>141</v>
      </c>
      <c r="B42" s="41">
        <v>4</v>
      </c>
      <c r="C42" s="33" t="s">
        <v>145</v>
      </c>
      <c r="D42" s="42"/>
      <c r="I42" s="91" t="str">
        <f t="shared" si="1"/>
        <v>HIGH SCHOOL</v>
      </c>
    </row>
    <row r="43" spans="1:9" s="33" customFormat="1" ht="15.75" customHeight="1">
      <c r="A43" s="33" t="s">
        <v>141</v>
      </c>
      <c r="B43" s="41">
        <v>5</v>
      </c>
      <c r="C43" s="33" t="s">
        <v>146</v>
      </c>
      <c r="D43" s="42"/>
      <c r="I43" s="91" t="str">
        <f t="shared" si="1"/>
        <v>SENIOR SECONDARY</v>
      </c>
    </row>
    <row r="44" spans="1:9" s="33" customFormat="1" ht="15.75" customHeight="1">
      <c r="A44" s="33" t="s">
        <v>141</v>
      </c>
      <c r="B44" s="41">
        <v>6</v>
      </c>
      <c r="C44" s="33" t="s">
        <v>147</v>
      </c>
      <c r="D44" s="42"/>
      <c r="I44" s="91" t="str">
        <f t="shared" si="1"/>
        <v>NON-TERTIARY/VOCATIONARY</v>
      </c>
    </row>
    <row r="45" spans="1:9" s="33" customFormat="1" ht="15.75" customHeight="1">
      <c r="A45" s="33" t="s">
        <v>141</v>
      </c>
      <c r="B45" s="41">
        <v>7</v>
      </c>
      <c r="C45" s="33" t="s">
        <v>148</v>
      </c>
      <c r="D45" s="42"/>
      <c r="I45" s="91" t="str">
        <f t="shared" si="1"/>
        <v>DIPLOMA/TERTIARY</v>
      </c>
    </row>
    <row r="46" spans="1:9" s="33" customFormat="1" ht="15.75" customHeight="1">
      <c r="A46" s="33" t="s">
        <v>141</v>
      </c>
      <c r="B46" s="41">
        <v>8</v>
      </c>
      <c r="C46" s="33" t="s">
        <v>149</v>
      </c>
      <c r="D46" s="42"/>
      <c r="I46" s="91" t="str">
        <f t="shared" si="1"/>
        <v>UNDERGRADUATE</v>
      </c>
    </row>
    <row r="47" spans="1:9" s="33" customFormat="1" ht="15.75" customHeight="1">
      <c r="A47" s="33" t="s">
        <v>141</v>
      </c>
      <c r="B47" s="41">
        <v>9</v>
      </c>
      <c r="C47" s="43" t="s">
        <v>150</v>
      </c>
      <c r="D47" s="42"/>
      <c r="I47" s="91" t="str">
        <f t="shared" si="1"/>
        <v>MASTERS</v>
      </c>
    </row>
    <row r="48" spans="1:9" s="33" customFormat="1" ht="15.75" customHeight="1">
      <c r="A48" s="33" t="s">
        <v>141</v>
      </c>
      <c r="B48" s="41">
        <v>10</v>
      </c>
      <c r="C48" s="33" t="s">
        <v>328</v>
      </c>
      <c r="D48" s="42"/>
      <c r="I48" s="91" t="str">
        <f t="shared" si="1"/>
        <v>PHD</v>
      </c>
    </row>
    <row r="49" spans="1:12" s="33" customFormat="1" ht="15.75" customHeight="1">
      <c r="A49" s="33" t="s">
        <v>141</v>
      </c>
      <c r="B49" s="41">
        <v>11</v>
      </c>
      <c r="C49" s="33" t="s">
        <v>51</v>
      </c>
      <c r="D49" s="42"/>
      <c r="G49" s="35"/>
      <c r="H49" s="35"/>
      <c r="I49" s="91" t="str">
        <f t="shared" si="1"/>
        <v>NONE</v>
      </c>
      <c r="J49" s="35"/>
      <c r="K49" s="35"/>
      <c r="L49" s="35"/>
    </row>
    <row r="50" spans="1:12" s="33" customFormat="1" ht="15.75" customHeight="1">
      <c r="A50" s="33" t="s">
        <v>141</v>
      </c>
      <c r="B50" s="41">
        <v>96</v>
      </c>
      <c r="C50" s="33" t="s">
        <v>20</v>
      </c>
      <c r="D50" s="42"/>
      <c r="G50" s="35"/>
      <c r="H50" s="35"/>
      <c r="I50" s="91" t="str">
        <f t="shared" si="1"/>
        <v>OTHER, SPECIFY</v>
      </c>
      <c r="J50" s="35"/>
      <c r="K50" s="35"/>
      <c r="L50" s="35"/>
    </row>
    <row r="51" spans="1:12" s="33" customFormat="1" ht="15.75" customHeight="1">
      <c r="A51" s="33" t="s">
        <v>141</v>
      </c>
      <c r="B51" s="41">
        <v>99</v>
      </c>
      <c r="C51" s="33" t="s">
        <v>152</v>
      </c>
      <c r="D51" s="42"/>
      <c r="G51" s="35"/>
      <c r="H51" s="35"/>
      <c r="I51" s="91" t="str">
        <f t="shared" si="1"/>
        <v>DON'T KNOW</v>
      </c>
      <c r="J51" s="35"/>
      <c r="K51" s="35"/>
      <c r="L51" s="35"/>
    </row>
    <row r="52" spans="1:12" s="33" customFormat="1" ht="13.5" customHeight="1">
      <c r="B52" s="41"/>
      <c r="C52" s="34"/>
      <c r="D52" s="35"/>
      <c r="E52" s="35"/>
      <c r="F52" s="35"/>
      <c r="G52" s="35"/>
      <c r="I52" s="91">
        <f t="shared" si="1"/>
        <v>0</v>
      </c>
    </row>
    <row r="53" spans="1:12" s="16" customFormat="1" ht="15.75" customHeight="1">
      <c r="A53" s="17" t="s">
        <v>153</v>
      </c>
      <c r="B53" s="18" t="s">
        <v>154</v>
      </c>
      <c r="C53" s="17" t="s">
        <v>155</v>
      </c>
      <c r="D53" s="17"/>
      <c r="I53" s="91" t="str">
        <f t="shared" si="1"/>
        <v>highestlvl_lb</v>
      </c>
    </row>
    <row r="54" spans="1:12" s="35" customFormat="1" ht="15" customHeight="1">
      <c r="A54" s="39"/>
      <c r="B54" s="39"/>
      <c r="C54" s="34"/>
      <c r="G54" s="42"/>
      <c r="I54" s="91">
        <f t="shared" si="1"/>
        <v>0</v>
      </c>
    </row>
    <row r="55" spans="1:12" s="35" customFormat="1" ht="15" customHeight="1">
      <c r="A55" s="37" t="s">
        <v>86</v>
      </c>
      <c r="B55" s="37">
        <v>1</v>
      </c>
      <c r="C55" s="34" t="s">
        <v>36</v>
      </c>
      <c r="G55" s="42"/>
      <c r="I55" s="91" t="str">
        <f t="shared" si="1"/>
        <v>ENGLISH</v>
      </c>
    </row>
    <row r="56" spans="1:12" s="35" customFormat="1" ht="15" customHeight="1">
      <c r="A56" s="37" t="s">
        <v>86</v>
      </c>
      <c r="B56" s="37">
        <v>2</v>
      </c>
      <c r="C56" s="34" t="s">
        <v>37</v>
      </c>
      <c r="G56" s="42"/>
      <c r="I56" s="91" t="str">
        <f t="shared" si="1"/>
        <v>MADINKA</v>
      </c>
    </row>
    <row r="57" spans="1:12" s="35" customFormat="1" ht="15" customHeight="1">
      <c r="A57" s="37" t="s">
        <v>86</v>
      </c>
      <c r="B57" s="37">
        <v>3</v>
      </c>
      <c r="C57" s="34" t="s">
        <v>38</v>
      </c>
      <c r="G57" s="42"/>
      <c r="I57" s="91" t="str">
        <f t="shared" si="1"/>
        <v>WOLOF</v>
      </c>
    </row>
    <row r="58" spans="1:12" s="35" customFormat="1" ht="15" customHeight="1">
      <c r="A58" s="37" t="s">
        <v>86</v>
      </c>
      <c r="B58" s="37">
        <v>4</v>
      </c>
      <c r="C58" s="34" t="s">
        <v>39</v>
      </c>
      <c r="G58" s="42"/>
      <c r="I58" s="91" t="str">
        <f t="shared" si="1"/>
        <v>FULA</v>
      </c>
    </row>
    <row r="59" spans="1:12" s="35" customFormat="1" ht="15" customHeight="1">
      <c r="A59" s="37" t="s">
        <v>86</v>
      </c>
      <c r="B59" s="37">
        <v>5</v>
      </c>
      <c r="C59" s="34" t="s">
        <v>40</v>
      </c>
      <c r="G59" s="42"/>
      <c r="I59" s="91" t="str">
        <f t="shared" si="1"/>
        <v>JOLA</v>
      </c>
    </row>
    <row r="60" spans="1:12" s="35" customFormat="1" ht="15" customHeight="1">
      <c r="A60" s="37" t="s">
        <v>86</v>
      </c>
      <c r="B60" s="37">
        <v>6</v>
      </c>
      <c r="C60" s="34" t="s">
        <v>41</v>
      </c>
      <c r="G60" s="42"/>
      <c r="I60" s="91" t="str">
        <f t="shared" si="1"/>
        <v>SERER</v>
      </c>
    </row>
    <row r="61" spans="1:12" s="35" customFormat="1" ht="15" customHeight="1">
      <c r="A61" s="37" t="s">
        <v>86</v>
      </c>
      <c r="B61" s="37">
        <v>96</v>
      </c>
      <c r="C61" s="34" t="s">
        <v>20</v>
      </c>
      <c r="G61" s="42"/>
      <c r="I61" s="91" t="str">
        <f t="shared" si="1"/>
        <v>OTHER, SPECIFY</v>
      </c>
    </row>
    <row r="62" spans="1:12" s="35" customFormat="1" ht="15" customHeight="1">
      <c r="A62" s="39"/>
      <c r="B62" s="39"/>
      <c r="C62" s="34"/>
      <c r="G62" s="42"/>
      <c r="I62" s="91">
        <f t="shared" si="1"/>
        <v>0</v>
      </c>
    </row>
    <row r="63" spans="1:12" s="35" customFormat="1" ht="15" customHeight="1">
      <c r="A63" s="37" t="s">
        <v>87</v>
      </c>
      <c r="B63" s="37">
        <v>1</v>
      </c>
      <c r="C63" s="34" t="s">
        <v>43</v>
      </c>
      <c r="G63" s="42"/>
      <c r="I63" s="91" t="str">
        <f t="shared" si="1"/>
        <v>NEVER</v>
      </c>
    </row>
    <row r="64" spans="1:12" s="35" customFormat="1" ht="15" customHeight="1">
      <c r="A64" s="37" t="s">
        <v>87</v>
      </c>
      <c r="B64" s="37">
        <v>2</v>
      </c>
      <c r="C64" s="34" t="s">
        <v>44</v>
      </c>
      <c r="G64" s="42"/>
      <c r="I64" s="91" t="str">
        <f t="shared" si="1"/>
        <v>SOMETIMES</v>
      </c>
    </row>
    <row r="65" spans="1:17" s="35" customFormat="1" ht="15" customHeight="1">
      <c r="A65" s="37" t="s">
        <v>87</v>
      </c>
      <c r="B65" s="37">
        <v>3</v>
      </c>
      <c r="C65" s="34" t="s">
        <v>45</v>
      </c>
      <c r="G65" s="42"/>
      <c r="I65" s="91" t="str">
        <f t="shared" si="1"/>
        <v>ALWAYS</v>
      </c>
    </row>
    <row r="66" spans="1:17" s="35" customFormat="1" ht="15" customHeight="1">
      <c r="A66" s="37"/>
      <c r="B66" s="37"/>
      <c r="C66" s="34"/>
      <c r="G66" s="42"/>
      <c r="I66" s="91">
        <f t="shared" si="1"/>
        <v>0</v>
      </c>
    </row>
    <row r="67" spans="1:17" s="35" customFormat="1" ht="15.75" customHeight="1">
      <c r="A67" s="36" t="s">
        <v>329</v>
      </c>
      <c r="B67" s="34">
        <v>1</v>
      </c>
      <c r="C67" s="34" t="s">
        <v>31</v>
      </c>
      <c r="G67" s="42"/>
      <c r="I67" s="91" t="str">
        <f t="shared" si="1"/>
        <v>INTERVIEW DONE</v>
      </c>
    </row>
    <row r="68" spans="1:17" s="35" customFormat="1" ht="15.75" customHeight="1">
      <c r="A68" s="36" t="s">
        <v>329</v>
      </c>
      <c r="B68" s="34">
        <v>2</v>
      </c>
      <c r="C68" s="34" t="s">
        <v>32</v>
      </c>
      <c r="G68" s="42"/>
      <c r="I68" s="91" t="str">
        <f t="shared" si="1"/>
        <v>PARTIALLY COMPLETED</v>
      </c>
    </row>
    <row r="69" spans="1:17" s="35" customFormat="1" ht="15.75" customHeight="1">
      <c r="A69" s="36" t="s">
        <v>329</v>
      </c>
      <c r="B69" s="34">
        <v>3</v>
      </c>
      <c r="C69" s="34" t="s">
        <v>33</v>
      </c>
      <c r="I69" s="91" t="str">
        <f t="shared" si="1"/>
        <v>PERSON IN CHARGE REFUSED INTERVIEW</v>
      </c>
    </row>
    <row r="70" spans="1:17" s="35" customFormat="1" ht="15.75" customHeight="1">
      <c r="A70" s="36" t="s">
        <v>329</v>
      </c>
      <c r="B70" s="34">
        <v>4</v>
      </c>
      <c r="C70" s="34" t="s">
        <v>330</v>
      </c>
      <c r="I70" s="91" t="str">
        <f t="shared" ref="I70:I133" si="2">C70</f>
        <v>PERSON IN CHARGE IS OUT (STAFF THAT IS PRESENT IS NOT AUTHORIZED)</v>
      </c>
    </row>
    <row r="71" spans="1:17" s="35" customFormat="1" ht="15.75" customHeight="1">
      <c r="A71" s="36" t="s">
        <v>329</v>
      </c>
      <c r="B71" s="34">
        <v>5</v>
      </c>
      <c r="C71" s="34" t="s">
        <v>34</v>
      </c>
      <c r="I71" s="91" t="str">
        <f t="shared" si="2"/>
        <v>FACILITY IS EMPTY (NO STAFF MEMBERS)</v>
      </c>
    </row>
    <row r="72" spans="1:17" s="35" customFormat="1" ht="15.75" customHeight="1">
      <c r="A72" s="36" t="s">
        <v>329</v>
      </c>
      <c r="B72" s="34">
        <v>6</v>
      </c>
      <c r="C72" s="34" t="s">
        <v>35</v>
      </c>
      <c r="I72" s="91" t="str">
        <f t="shared" si="2"/>
        <v>HEALTH FACILITY NOT FOUND</v>
      </c>
    </row>
    <row r="73" spans="1:17" s="35" customFormat="1" ht="15.75" customHeight="1">
      <c r="A73" s="36" t="s">
        <v>329</v>
      </c>
      <c r="B73" s="34">
        <v>7</v>
      </c>
      <c r="C73" s="34" t="s">
        <v>327</v>
      </c>
      <c r="H73" s="38"/>
      <c r="I73" s="91" t="str">
        <f t="shared" si="2"/>
        <v>Language not spoken, Interview not conducted</v>
      </c>
      <c r="J73" s="38"/>
      <c r="K73" s="38"/>
      <c r="L73" s="38"/>
      <c r="M73" s="38"/>
      <c r="N73" s="38"/>
      <c r="O73" s="38"/>
      <c r="P73" s="38"/>
      <c r="Q73" s="38"/>
    </row>
    <row r="74" spans="1:17" s="35" customFormat="1" ht="15.75" customHeight="1">
      <c r="A74" s="36" t="s">
        <v>329</v>
      </c>
      <c r="B74" s="34">
        <v>96</v>
      </c>
      <c r="C74" s="34" t="s">
        <v>331</v>
      </c>
      <c r="I74" s="91" t="str">
        <f t="shared" si="2"/>
        <v>OTHER SPECIFY</v>
      </c>
    </row>
    <row r="75" spans="1:17" s="35" customFormat="1" ht="15.75" customHeight="1">
      <c r="A75" s="36"/>
      <c r="B75" s="34"/>
      <c r="C75" s="34"/>
      <c r="I75" s="91">
        <f t="shared" si="2"/>
        <v>0</v>
      </c>
    </row>
    <row r="76" spans="1:17" s="35" customFormat="1" ht="15.75" customHeight="1">
      <c r="A76" s="36" t="s">
        <v>332</v>
      </c>
      <c r="B76" s="34">
        <v>1</v>
      </c>
      <c r="C76" s="34" t="s">
        <v>36</v>
      </c>
      <c r="I76" s="91" t="str">
        <f t="shared" si="2"/>
        <v>ENGLISH</v>
      </c>
    </row>
    <row r="77" spans="1:17" s="35" customFormat="1" ht="15.75" customHeight="1">
      <c r="A77" s="36" t="s">
        <v>332</v>
      </c>
      <c r="B77" s="34">
        <v>2</v>
      </c>
      <c r="C77" s="34" t="s">
        <v>37</v>
      </c>
      <c r="I77" s="91" t="str">
        <f t="shared" si="2"/>
        <v>MADINKA</v>
      </c>
    </row>
    <row r="78" spans="1:17" s="35" customFormat="1" ht="15.75" customHeight="1">
      <c r="A78" s="36" t="s">
        <v>332</v>
      </c>
      <c r="B78" s="34">
        <v>3</v>
      </c>
      <c r="C78" s="34" t="s">
        <v>38</v>
      </c>
      <c r="I78" s="91" t="str">
        <f t="shared" si="2"/>
        <v>WOLOF</v>
      </c>
    </row>
    <row r="79" spans="1:17" s="35" customFormat="1" ht="15.75" customHeight="1">
      <c r="A79" s="36" t="s">
        <v>332</v>
      </c>
      <c r="B79" s="34">
        <v>4</v>
      </c>
      <c r="C79" s="34" t="s">
        <v>39</v>
      </c>
      <c r="I79" s="91" t="str">
        <f t="shared" si="2"/>
        <v>FULA</v>
      </c>
    </row>
    <row r="80" spans="1:17" s="35" customFormat="1" ht="15.75" customHeight="1">
      <c r="A80" s="36" t="s">
        <v>332</v>
      </c>
      <c r="B80" s="34">
        <v>5</v>
      </c>
      <c r="C80" s="34" t="s">
        <v>40</v>
      </c>
      <c r="I80" s="91" t="str">
        <f t="shared" si="2"/>
        <v>JOLA</v>
      </c>
    </row>
    <row r="81" spans="1:9" s="35" customFormat="1" ht="15.75" customHeight="1">
      <c r="A81" s="36" t="s">
        <v>332</v>
      </c>
      <c r="B81" s="34">
        <v>6</v>
      </c>
      <c r="C81" s="34" t="s">
        <v>41</v>
      </c>
      <c r="I81" s="91" t="str">
        <f t="shared" si="2"/>
        <v>SERER</v>
      </c>
    </row>
    <row r="82" spans="1:9" s="35" customFormat="1" ht="15.75" customHeight="1">
      <c r="A82" s="36" t="s">
        <v>332</v>
      </c>
      <c r="B82" s="34">
        <v>96</v>
      </c>
      <c r="C82" s="34" t="s">
        <v>29</v>
      </c>
      <c r="I82" s="91" t="str">
        <f t="shared" si="2"/>
        <v>OTHER, SPECIFY:</v>
      </c>
    </row>
    <row r="83" spans="1:9" s="35" customFormat="1" ht="15.75" customHeight="1">
      <c r="A83" s="36"/>
      <c r="B83" s="34"/>
      <c r="C83" s="34"/>
      <c r="I83" s="91">
        <f t="shared" si="2"/>
        <v>0</v>
      </c>
    </row>
    <row r="84" spans="1:9" s="35" customFormat="1" ht="15.75" customHeight="1">
      <c r="A84" s="36" t="s">
        <v>42</v>
      </c>
      <c r="B84" s="34">
        <v>1</v>
      </c>
      <c r="C84" s="34" t="s">
        <v>43</v>
      </c>
      <c r="I84" s="91" t="str">
        <f t="shared" si="2"/>
        <v>NEVER</v>
      </c>
    </row>
    <row r="85" spans="1:9" s="35" customFormat="1" ht="15.75" customHeight="1">
      <c r="A85" s="36" t="s">
        <v>42</v>
      </c>
      <c r="B85" s="34">
        <v>2</v>
      </c>
      <c r="C85" s="34" t="s">
        <v>44</v>
      </c>
      <c r="I85" s="91" t="str">
        <f t="shared" si="2"/>
        <v>SOMETIMES</v>
      </c>
    </row>
    <row r="86" spans="1:9" s="35" customFormat="1" ht="15.75" customHeight="1">
      <c r="A86" s="36" t="s">
        <v>42</v>
      </c>
      <c r="B86" s="34">
        <v>3</v>
      </c>
      <c r="C86" s="34" t="s">
        <v>45</v>
      </c>
      <c r="I86" s="91" t="str">
        <f t="shared" si="2"/>
        <v>ALWAYS</v>
      </c>
    </row>
    <row r="87" spans="1:9" s="35" customFormat="1" ht="15.75" customHeight="1">
      <c r="B87" s="34"/>
      <c r="C87" s="34"/>
      <c r="I87" s="91">
        <f t="shared" si="2"/>
        <v>0</v>
      </c>
    </row>
    <row r="88" spans="1:9" s="35" customFormat="1" ht="15.75" customHeight="1">
      <c r="A88" s="34" t="s">
        <v>137</v>
      </c>
      <c r="B88" s="34">
        <v>1</v>
      </c>
      <c r="C88" s="34" t="s">
        <v>53</v>
      </c>
      <c r="I88" s="91" t="str">
        <f t="shared" si="2"/>
        <v>MALE</v>
      </c>
    </row>
    <row r="89" spans="1:9" s="35" customFormat="1" ht="15.75" customHeight="1">
      <c r="A89" s="34" t="s">
        <v>137</v>
      </c>
      <c r="B89" s="34">
        <v>2</v>
      </c>
      <c r="C89" s="34" t="s">
        <v>54</v>
      </c>
      <c r="I89" s="91" t="str">
        <f t="shared" si="2"/>
        <v>FEMALE</v>
      </c>
    </row>
    <row r="90" spans="1:9" s="35" customFormat="1" ht="15.75" customHeight="1">
      <c r="A90" s="34"/>
      <c r="B90" s="34"/>
      <c r="C90" s="34"/>
      <c r="I90" s="91">
        <f t="shared" si="2"/>
        <v>0</v>
      </c>
    </row>
    <row r="91" spans="1:9" s="35" customFormat="1" ht="15.75" customHeight="1">
      <c r="A91" s="34" t="s">
        <v>46</v>
      </c>
      <c r="B91" s="34">
        <v>1</v>
      </c>
      <c r="C91" s="34" t="s">
        <v>47</v>
      </c>
      <c r="I91" s="91" t="str">
        <f t="shared" si="2"/>
        <v>YES</v>
      </c>
    </row>
    <row r="92" spans="1:9" s="35" customFormat="1" ht="15.75" customHeight="1">
      <c r="A92" s="34" t="s">
        <v>46</v>
      </c>
      <c r="B92" s="34">
        <v>0</v>
      </c>
      <c r="C92" s="34" t="s">
        <v>48</v>
      </c>
      <c r="I92" s="91" t="str">
        <f t="shared" si="2"/>
        <v>NO</v>
      </c>
    </row>
    <row r="93" spans="1:9" s="35" customFormat="1" ht="15.75" customHeight="1">
      <c r="A93" s="34"/>
      <c r="B93" s="34"/>
      <c r="C93" s="34"/>
      <c r="I93" s="91">
        <f t="shared" si="2"/>
        <v>0</v>
      </c>
    </row>
    <row r="94" spans="1:9" s="35" customFormat="1" ht="15.75" customHeight="1">
      <c r="A94" s="34" t="s">
        <v>138</v>
      </c>
      <c r="B94" s="34">
        <v>1</v>
      </c>
      <c r="C94" s="34" t="s">
        <v>139</v>
      </c>
      <c r="I94" s="91" t="str">
        <f t="shared" si="2"/>
        <v>Mother</v>
      </c>
    </row>
    <row r="95" spans="1:9" s="35" customFormat="1" ht="15.75" customHeight="1">
      <c r="A95" s="34" t="s">
        <v>138</v>
      </c>
      <c r="B95" s="34">
        <v>2</v>
      </c>
      <c r="C95" s="34" t="s">
        <v>140</v>
      </c>
      <c r="I95" s="91" t="str">
        <f t="shared" si="2"/>
        <v>Father</v>
      </c>
    </row>
    <row r="96" spans="1:9" s="35" customFormat="1" ht="15.75" customHeight="1">
      <c r="A96" s="34" t="s">
        <v>138</v>
      </c>
      <c r="B96" s="34">
        <v>3</v>
      </c>
      <c r="C96" s="34" t="s">
        <v>333</v>
      </c>
      <c r="I96" s="91" t="str">
        <f t="shared" si="2"/>
        <v>Female caregiver (including other family member)</v>
      </c>
    </row>
    <row r="97" spans="1:9" s="35" customFormat="1" ht="15.75" customHeight="1">
      <c r="A97" s="34" t="s">
        <v>138</v>
      </c>
      <c r="B97" s="34">
        <v>4</v>
      </c>
      <c r="C97" s="34" t="s">
        <v>334</v>
      </c>
      <c r="I97" s="91" t="str">
        <f t="shared" si="2"/>
        <v>Male caregiver (including other family member)</v>
      </c>
    </row>
    <row r="98" spans="1:9" s="35" customFormat="1" ht="15.75" customHeight="1">
      <c r="A98" s="34" t="s">
        <v>138</v>
      </c>
      <c r="B98" s="34">
        <v>96</v>
      </c>
      <c r="C98" s="34" t="s">
        <v>75</v>
      </c>
      <c r="I98" s="91" t="str">
        <f t="shared" si="2"/>
        <v>Other, specify</v>
      </c>
    </row>
    <row r="99" spans="1:9" s="35" customFormat="1" ht="15.75" customHeight="1">
      <c r="A99" s="34"/>
      <c r="C99" s="34"/>
      <c r="I99" s="91">
        <f t="shared" si="2"/>
        <v>0</v>
      </c>
    </row>
    <row r="100" spans="1:9" s="35" customFormat="1" ht="15.75" customHeight="1">
      <c r="A100" s="34" t="s">
        <v>156</v>
      </c>
      <c r="B100" s="34">
        <v>1</v>
      </c>
      <c r="C100" s="34" t="s">
        <v>157</v>
      </c>
      <c r="I100" s="91" t="str">
        <f t="shared" si="2"/>
        <v>Single</v>
      </c>
    </row>
    <row r="101" spans="1:9" s="35" customFormat="1" ht="15.75" customHeight="1">
      <c r="A101" s="34" t="s">
        <v>156</v>
      </c>
      <c r="B101" s="34">
        <v>2</v>
      </c>
      <c r="C101" s="34" t="s">
        <v>335</v>
      </c>
      <c r="I101" s="91" t="str">
        <f t="shared" si="2"/>
        <v>Monogamously Married</v>
      </c>
    </row>
    <row r="102" spans="1:9" s="35" customFormat="1" ht="15.75" customHeight="1">
      <c r="A102" s="34" t="s">
        <v>156</v>
      </c>
      <c r="B102" s="34">
        <v>3</v>
      </c>
      <c r="C102" s="34" t="s">
        <v>336</v>
      </c>
      <c r="I102" s="91" t="str">
        <f t="shared" si="2"/>
        <v>Polygamously Married</v>
      </c>
    </row>
    <row r="103" spans="1:9" s="35" customFormat="1" ht="15.75" customHeight="1">
      <c r="A103" s="34" t="s">
        <v>156</v>
      </c>
      <c r="B103" s="34">
        <v>4</v>
      </c>
      <c r="C103" s="34" t="s">
        <v>158</v>
      </c>
      <c r="I103" s="91" t="str">
        <f t="shared" si="2"/>
        <v>Widowed</v>
      </c>
    </row>
    <row r="104" spans="1:9" s="35" customFormat="1" ht="15.75" customHeight="1">
      <c r="A104" s="34" t="s">
        <v>156</v>
      </c>
      <c r="B104" s="34">
        <v>5</v>
      </c>
      <c r="C104" s="34" t="s">
        <v>159</v>
      </c>
      <c r="I104" s="91" t="str">
        <f t="shared" si="2"/>
        <v>Divorced/separated</v>
      </c>
    </row>
    <row r="105" spans="1:9" s="35" customFormat="1" ht="15.75" customHeight="1">
      <c r="A105" s="34"/>
      <c r="B105" s="34"/>
      <c r="C105" s="34"/>
      <c r="I105" s="91">
        <f t="shared" si="2"/>
        <v>0</v>
      </c>
    </row>
    <row r="106" spans="1:9" s="35" customFormat="1" ht="15.75" customHeight="1">
      <c r="A106" s="34" t="s">
        <v>337</v>
      </c>
      <c r="B106" s="34">
        <v>1</v>
      </c>
      <c r="C106" s="34" t="s">
        <v>338</v>
      </c>
      <c r="I106" s="91" t="str">
        <f t="shared" si="2"/>
        <v>Kindergarten</v>
      </c>
    </row>
    <row r="107" spans="1:9" s="35" customFormat="1" ht="15.75" customHeight="1">
      <c r="A107" s="34" t="s">
        <v>337</v>
      </c>
      <c r="B107" s="34">
        <v>2</v>
      </c>
      <c r="C107" s="34" t="s">
        <v>339</v>
      </c>
      <c r="I107" s="91" t="str">
        <f t="shared" si="2"/>
        <v>Primary / Lower basic</v>
      </c>
    </row>
    <row r="108" spans="1:9" s="35" customFormat="1" ht="15.75" customHeight="1">
      <c r="A108" s="34" t="s">
        <v>337</v>
      </c>
      <c r="B108" s="34">
        <v>3</v>
      </c>
      <c r="C108" s="34" t="s">
        <v>340</v>
      </c>
      <c r="I108" s="91" t="str">
        <f t="shared" si="2"/>
        <v>Upper basic</v>
      </c>
    </row>
    <row r="109" spans="1:9" s="35" customFormat="1" ht="15.75" customHeight="1">
      <c r="A109" s="34" t="s">
        <v>337</v>
      </c>
      <c r="B109" s="34">
        <v>4</v>
      </c>
      <c r="C109" s="34" t="s">
        <v>341</v>
      </c>
      <c r="I109" s="91" t="str">
        <f t="shared" si="2"/>
        <v>High School</v>
      </c>
    </row>
    <row r="110" spans="1:9" s="35" customFormat="1" ht="15.75" customHeight="1">
      <c r="A110" s="34" t="s">
        <v>337</v>
      </c>
      <c r="B110" s="34">
        <v>5</v>
      </c>
      <c r="C110" s="34" t="s">
        <v>342</v>
      </c>
      <c r="I110" s="91" t="str">
        <f t="shared" si="2"/>
        <v>Senior Secondary</v>
      </c>
    </row>
    <row r="111" spans="1:9" s="35" customFormat="1" ht="15.75" customHeight="1">
      <c r="A111" s="34" t="s">
        <v>337</v>
      </c>
      <c r="B111" s="34">
        <v>6</v>
      </c>
      <c r="C111" s="34" t="s">
        <v>343</v>
      </c>
      <c r="I111" s="91" t="str">
        <f t="shared" si="2"/>
        <v>Non-Tertiary/Vocationary</v>
      </c>
    </row>
    <row r="112" spans="1:9" s="35" customFormat="1" ht="15.75" customHeight="1">
      <c r="A112" s="34" t="s">
        <v>337</v>
      </c>
      <c r="B112" s="34">
        <v>7</v>
      </c>
      <c r="C112" s="34" t="s">
        <v>344</v>
      </c>
      <c r="I112" s="91" t="str">
        <f t="shared" si="2"/>
        <v>Diploma/Tertiary</v>
      </c>
    </row>
    <row r="113" spans="1:9" s="35" customFormat="1" ht="15.75" customHeight="1">
      <c r="A113" s="34" t="s">
        <v>337</v>
      </c>
      <c r="B113" s="34">
        <v>8</v>
      </c>
      <c r="C113" s="34" t="s">
        <v>345</v>
      </c>
      <c r="I113" s="91" t="str">
        <f t="shared" si="2"/>
        <v>Undergraduate</v>
      </c>
    </row>
    <row r="114" spans="1:9" s="35" customFormat="1" ht="15.75" customHeight="1">
      <c r="A114" s="34" t="s">
        <v>337</v>
      </c>
      <c r="B114" s="34">
        <v>9</v>
      </c>
      <c r="C114" s="34" t="s">
        <v>346</v>
      </c>
      <c r="I114" s="91" t="str">
        <f t="shared" si="2"/>
        <v>Masters</v>
      </c>
    </row>
    <row r="115" spans="1:9" s="35" customFormat="1" ht="15.75" customHeight="1">
      <c r="A115" s="34" t="s">
        <v>337</v>
      </c>
      <c r="B115" s="34">
        <v>10</v>
      </c>
      <c r="C115" s="34" t="s">
        <v>151</v>
      </c>
      <c r="I115" s="91" t="str">
        <f t="shared" si="2"/>
        <v>PHD</v>
      </c>
    </row>
    <row r="116" spans="1:9" s="35" customFormat="1" ht="15.75" customHeight="1">
      <c r="A116" s="34" t="s">
        <v>337</v>
      </c>
      <c r="B116" s="34">
        <v>11</v>
      </c>
      <c r="C116" s="34" t="s">
        <v>55</v>
      </c>
      <c r="I116" s="91" t="str">
        <f t="shared" si="2"/>
        <v>None</v>
      </c>
    </row>
    <row r="117" spans="1:9" s="35" customFormat="1" ht="15.75" customHeight="1">
      <c r="A117" s="34" t="s">
        <v>337</v>
      </c>
      <c r="B117" s="34">
        <v>96</v>
      </c>
      <c r="C117" s="34" t="s">
        <v>26</v>
      </c>
      <c r="I117" s="91" t="str">
        <f t="shared" si="2"/>
        <v>Other, specify:</v>
      </c>
    </row>
    <row r="118" spans="1:9" s="35" customFormat="1" ht="15.75" customHeight="1">
      <c r="A118" s="34" t="s">
        <v>337</v>
      </c>
      <c r="B118" s="34">
        <v>99</v>
      </c>
      <c r="C118" s="34" t="s">
        <v>184</v>
      </c>
      <c r="I118" s="91" t="str">
        <f t="shared" si="2"/>
        <v>Don't know</v>
      </c>
    </row>
    <row r="119" spans="1:9" s="35" customFormat="1" ht="15.75" customHeight="1">
      <c r="B119" s="34"/>
      <c r="C119" s="34"/>
      <c r="I119" s="91">
        <f t="shared" si="2"/>
        <v>0</v>
      </c>
    </row>
    <row r="120" spans="1:9" s="35" customFormat="1" ht="15.75" customHeight="1">
      <c r="A120" s="44" t="s">
        <v>347</v>
      </c>
      <c r="B120" s="34">
        <v>1</v>
      </c>
      <c r="C120" s="34" t="s">
        <v>348</v>
      </c>
      <c r="I120" s="91" t="str">
        <f t="shared" si="2"/>
        <v>PURPOSE APPLIES</v>
      </c>
    </row>
    <row r="121" spans="1:9" s="35" customFormat="1" ht="15.75" customHeight="1">
      <c r="A121" s="44" t="s">
        <v>347</v>
      </c>
      <c r="B121" s="34">
        <v>0</v>
      </c>
      <c r="C121" s="34" t="s">
        <v>349</v>
      </c>
      <c r="I121" s="91" t="str">
        <f t="shared" si="2"/>
        <v>OTHERWISE</v>
      </c>
    </row>
    <row r="122" spans="1:9" s="35" customFormat="1" ht="15.75" customHeight="1">
      <c r="B122" s="34"/>
      <c r="C122" s="34"/>
      <c r="I122" s="91">
        <f t="shared" si="2"/>
        <v>0</v>
      </c>
    </row>
    <row r="123" spans="1:9" s="35" customFormat="1" ht="15.75" customHeight="1">
      <c r="A123" s="36" t="s">
        <v>350</v>
      </c>
      <c r="B123" s="34">
        <v>1</v>
      </c>
      <c r="C123" s="34" t="s">
        <v>351</v>
      </c>
      <c r="I123" s="91" t="str">
        <f t="shared" si="2"/>
        <v>Came directly on own</v>
      </c>
    </row>
    <row r="124" spans="1:9" s="35" customFormat="1" ht="15.75" customHeight="1">
      <c r="A124" s="36" t="s">
        <v>350</v>
      </c>
      <c r="B124" s="34">
        <v>2</v>
      </c>
      <c r="C124" s="34" t="s">
        <v>352</v>
      </c>
      <c r="I124" s="91" t="str">
        <f t="shared" si="2"/>
        <v>Referred by health worker in another facility</v>
      </c>
    </row>
    <row r="125" spans="1:9" s="35" customFormat="1" ht="15.75" customHeight="1">
      <c r="A125" s="36" t="s">
        <v>350</v>
      </c>
      <c r="B125" s="34">
        <v>3</v>
      </c>
      <c r="C125" s="34" t="s">
        <v>353</v>
      </c>
      <c r="I125" s="91" t="str">
        <f t="shared" si="2"/>
        <v>Referred by a community health worker</v>
      </c>
    </row>
    <row r="126" spans="1:9" s="35" customFormat="1" ht="15.75" customHeight="1">
      <c r="B126" s="34"/>
      <c r="C126" s="34"/>
      <c r="I126" s="91">
        <f t="shared" si="2"/>
        <v>0</v>
      </c>
    </row>
    <row r="127" spans="1:9" s="35" customFormat="1" ht="15.75" customHeight="1">
      <c r="A127" s="36" t="s">
        <v>354</v>
      </c>
      <c r="B127" s="34">
        <v>1</v>
      </c>
      <c r="C127" s="34" t="s">
        <v>355</v>
      </c>
      <c r="I127" s="91" t="str">
        <f t="shared" si="2"/>
        <v>Received medicine at health facility</v>
      </c>
    </row>
    <row r="128" spans="1:9" s="35" customFormat="1" ht="15.75" customHeight="1">
      <c r="A128" s="36" t="s">
        <v>354</v>
      </c>
      <c r="B128" s="34">
        <v>2</v>
      </c>
      <c r="C128" s="34" t="s">
        <v>356</v>
      </c>
      <c r="I128" s="91" t="str">
        <f t="shared" si="2"/>
        <v>Received prescription to get outside the health facility</v>
      </c>
    </row>
    <row r="129" spans="1:9" s="35" customFormat="1" ht="15.75" customHeight="1">
      <c r="A129" s="36" t="s">
        <v>354</v>
      </c>
      <c r="B129" s="34">
        <v>3</v>
      </c>
      <c r="C129" s="34" t="s">
        <v>357</v>
      </c>
      <c r="I129" s="91" t="str">
        <f t="shared" si="2"/>
        <v>Received neither medicine nor prescription at the health facility</v>
      </c>
    </row>
    <row r="130" spans="1:9" s="35" customFormat="1" ht="15.75" customHeight="1">
      <c r="A130" s="36" t="s">
        <v>354</v>
      </c>
      <c r="B130" s="34">
        <v>4</v>
      </c>
      <c r="C130" s="34" t="s">
        <v>358</v>
      </c>
      <c r="I130" s="91" t="str">
        <f t="shared" si="2"/>
        <v>Received both</v>
      </c>
    </row>
    <row r="131" spans="1:9" s="35" customFormat="1" ht="15.75" customHeight="1">
      <c r="B131" s="34"/>
      <c r="C131" s="34"/>
      <c r="I131" s="91">
        <f t="shared" si="2"/>
        <v>0</v>
      </c>
    </row>
    <row r="132" spans="1:9" s="35" customFormat="1" ht="15.75" customHeight="1">
      <c r="A132" s="36" t="s">
        <v>359</v>
      </c>
      <c r="B132" s="34">
        <v>1</v>
      </c>
      <c r="C132" s="34" t="s">
        <v>360</v>
      </c>
      <c r="I132" s="91" t="str">
        <f t="shared" si="2"/>
        <v>RECEIVED</v>
      </c>
    </row>
    <row r="133" spans="1:9" s="35" customFormat="1" ht="15.75" customHeight="1">
      <c r="A133" s="36" t="s">
        <v>359</v>
      </c>
      <c r="B133" s="34">
        <v>0</v>
      </c>
      <c r="C133" s="34" t="s">
        <v>361</v>
      </c>
      <c r="I133" s="91" t="str">
        <f t="shared" si="2"/>
        <v>NOT RECEIVED</v>
      </c>
    </row>
    <row r="134" spans="1:9" s="35" customFormat="1" ht="15.75" customHeight="1">
      <c r="B134" s="34"/>
      <c r="C134" s="34"/>
      <c r="I134" s="91">
        <f t="shared" ref="I134:I197" si="3">C134</f>
        <v>0</v>
      </c>
    </row>
    <row r="135" spans="1:9" s="35" customFormat="1" ht="15.75" customHeight="1">
      <c r="A135" s="36" t="s">
        <v>362</v>
      </c>
      <c r="B135" s="34">
        <v>1</v>
      </c>
      <c r="C135" s="34" t="s">
        <v>160</v>
      </c>
      <c r="I135" s="91" t="str">
        <f t="shared" si="3"/>
        <v>By foot</v>
      </c>
    </row>
    <row r="136" spans="1:9" s="35" customFormat="1" ht="15.75" customHeight="1">
      <c r="A136" s="36" t="s">
        <v>362</v>
      </c>
      <c r="B136" s="34">
        <v>2</v>
      </c>
      <c r="C136" s="34" t="s">
        <v>363</v>
      </c>
      <c r="I136" s="91" t="str">
        <f t="shared" si="3"/>
        <v xml:space="preserve">Bicycle </v>
      </c>
    </row>
    <row r="137" spans="1:9" s="35" customFormat="1" ht="15.75" customHeight="1">
      <c r="A137" s="36" t="s">
        <v>362</v>
      </c>
      <c r="B137" s="34">
        <v>3</v>
      </c>
      <c r="C137" s="34" t="s">
        <v>364</v>
      </c>
      <c r="I137" s="91" t="str">
        <f t="shared" si="3"/>
        <v>Horse/ Donkey or Other Animal</v>
      </c>
    </row>
    <row r="138" spans="1:9" s="35" customFormat="1" ht="15.75" customHeight="1">
      <c r="A138" s="36" t="s">
        <v>362</v>
      </c>
      <c r="B138" s="34">
        <v>4</v>
      </c>
      <c r="C138" s="34" t="s">
        <v>161</v>
      </c>
      <c r="I138" s="91" t="str">
        <f t="shared" si="3"/>
        <v>Private car</v>
      </c>
    </row>
    <row r="139" spans="1:9" s="35" customFormat="1" ht="15.75" customHeight="1">
      <c r="A139" s="36" t="s">
        <v>362</v>
      </c>
      <c r="B139" s="34">
        <v>5</v>
      </c>
      <c r="C139" s="34" t="s">
        <v>365</v>
      </c>
      <c r="I139" s="91" t="str">
        <f t="shared" si="3"/>
        <v>Public car/bus including taxi</v>
      </c>
    </row>
    <row r="140" spans="1:9" s="35" customFormat="1" ht="15.75" customHeight="1">
      <c r="A140" s="36" t="s">
        <v>362</v>
      </c>
      <c r="B140" s="34">
        <v>6</v>
      </c>
      <c r="C140" s="34" t="s">
        <v>162</v>
      </c>
      <c r="I140" s="91" t="str">
        <f t="shared" si="3"/>
        <v>Private motorcycle</v>
      </c>
    </row>
    <row r="141" spans="1:9" s="35" customFormat="1" ht="15.75" customHeight="1">
      <c r="A141" s="36" t="s">
        <v>362</v>
      </c>
      <c r="B141" s="34">
        <v>96</v>
      </c>
      <c r="C141" s="34" t="s">
        <v>26</v>
      </c>
      <c r="I141" s="91" t="str">
        <f t="shared" si="3"/>
        <v>Other, specify:</v>
      </c>
    </row>
    <row r="142" spans="1:9" s="35" customFormat="1" ht="15.75" customHeight="1">
      <c r="B142" s="34"/>
      <c r="C142" s="34"/>
      <c r="I142" s="91">
        <f t="shared" si="3"/>
        <v>0</v>
      </c>
    </row>
    <row r="143" spans="1:9" s="35" customFormat="1" ht="15.75" customHeight="1">
      <c r="A143" s="36" t="s">
        <v>163</v>
      </c>
      <c r="B143" s="34">
        <v>1</v>
      </c>
      <c r="C143" s="34" t="s">
        <v>57</v>
      </c>
      <c r="I143" s="91" t="str">
        <f t="shared" si="3"/>
        <v>Public</v>
      </c>
    </row>
    <row r="144" spans="1:9" s="35" customFormat="1" ht="15.75" customHeight="1">
      <c r="A144" s="36" t="s">
        <v>163</v>
      </c>
      <c r="B144" s="34">
        <v>2</v>
      </c>
      <c r="C144" s="34" t="s">
        <v>58</v>
      </c>
      <c r="I144" s="91" t="str">
        <f t="shared" si="3"/>
        <v>Private</v>
      </c>
    </row>
    <row r="145" spans="1:9" s="35" customFormat="1" ht="15.75" customHeight="1">
      <c r="A145" s="36" t="s">
        <v>163</v>
      </c>
      <c r="B145" s="34">
        <v>3</v>
      </c>
      <c r="C145" s="34" t="s">
        <v>59</v>
      </c>
      <c r="I145" s="91" t="str">
        <f t="shared" si="3"/>
        <v>Both</v>
      </c>
    </row>
    <row r="146" spans="1:9" s="35" customFormat="1" ht="15.75" customHeight="1">
      <c r="B146" s="34"/>
      <c r="C146" s="34"/>
      <c r="I146" s="91">
        <f t="shared" si="3"/>
        <v>0</v>
      </c>
    </row>
    <row r="147" spans="1:9" s="35" customFormat="1" ht="15.75" customHeight="1">
      <c r="A147" s="36" t="s">
        <v>366</v>
      </c>
      <c r="B147" s="34">
        <v>1</v>
      </c>
      <c r="C147" s="34" t="s">
        <v>164</v>
      </c>
      <c r="I147" s="91" t="str">
        <f t="shared" si="3"/>
        <v>LOCATION CLOSE TO HOME</v>
      </c>
    </row>
    <row r="148" spans="1:9" s="35" customFormat="1" ht="15.75" customHeight="1">
      <c r="A148" s="36" t="s">
        <v>366</v>
      </c>
      <c r="B148" s="34">
        <v>2</v>
      </c>
      <c r="C148" s="34" t="s">
        <v>165</v>
      </c>
      <c r="I148" s="91" t="str">
        <f t="shared" si="3"/>
        <v>LOW COST</v>
      </c>
    </row>
    <row r="149" spans="1:9" s="35" customFormat="1" ht="15.75" customHeight="1">
      <c r="A149" s="36" t="s">
        <v>366</v>
      </c>
      <c r="B149" s="34">
        <v>3</v>
      </c>
      <c r="C149" s="34" t="s">
        <v>166</v>
      </c>
      <c r="I149" s="91" t="str">
        <f t="shared" si="3"/>
        <v>TRUST IN PROVIDERS / HIGH QUALITY CARE</v>
      </c>
    </row>
    <row r="150" spans="1:9" s="35" customFormat="1" ht="15.75" customHeight="1">
      <c r="A150" s="36" t="s">
        <v>366</v>
      </c>
      <c r="B150" s="34">
        <v>4</v>
      </c>
      <c r="C150" s="34" t="s">
        <v>167</v>
      </c>
      <c r="I150" s="91" t="str">
        <f t="shared" si="3"/>
        <v>AVAILABILITY OF DRUGS</v>
      </c>
    </row>
    <row r="151" spans="1:9" s="35" customFormat="1" ht="15.75" customHeight="1">
      <c r="A151" s="36" t="s">
        <v>366</v>
      </c>
      <c r="B151" s="34">
        <v>5</v>
      </c>
      <c r="C151" s="34" t="s">
        <v>168</v>
      </c>
      <c r="I151" s="91" t="str">
        <f t="shared" si="3"/>
        <v>AVAILABILITY OF FEMALE PROVIDER</v>
      </c>
    </row>
    <row r="152" spans="1:9" s="35" customFormat="1" ht="15.75" customHeight="1">
      <c r="A152" s="36" t="s">
        <v>366</v>
      </c>
      <c r="B152" s="34">
        <v>6</v>
      </c>
      <c r="C152" s="34" t="s">
        <v>169</v>
      </c>
      <c r="I152" s="91" t="str">
        <f t="shared" si="3"/>
        <v>AVAILABILITY OF MALE PROVIDER</v>
      </c>
    </row>
    <row r="153" spans="1:9" s="35" customFormat="1" ht="15.75" customHeight="1">
      <c r="A153" s="36" t="s">
        <v>366</v>
      </c>
      <c r="B153" s="34">
        <v>7</v>
      </c>
      <c r="C153" s="34" t="s">
        <v>170</v>
      </c>
      <c r="I153" s="91" t="str">
        <f t="shared" si="3"/>
        <v>RECOMMENDATION OR REFERRAL</v>
      </c>
    </row>
    <row r="154" spans="1:9" s="35" customFormat="1" ht="15.75" customHeight="1">
      <c r="A154" s="36" t="s">
        <v>366</v>
      </c>
      <c r="B154" s="34">
        <v>96</v>
      </c>
      <c r="C154" s="34" t="s">
        <v>29</v>
      </c>
      <c r="I154" s="91" t="str">
        <f t="shared" si="3"/>
        <v>OTHER, SPECIFY:</v>
      </c>
    </row>
    <row r="155" spans="1:9" s="35" customFormat="1" ht="15.75" customHeight="1">
      <c r="B155" s="34"/>
      <c r="C155" s="34"/>
      <c r="I155" s="91">
        <f t="shared" si="3"/>
        <v>0</v>
      </c>
    </row>
    <row r="156" spans="1:9" s="35" customFormat="1" ht="15.75" customHeight="1">
      <c r="A156" s="36" t="s">
        <v>367</v>
      </c>
      <c r="B156" s="34">
        <v>1</v>
      </c>
      <c r="C156" s="34" t="s">
        <v>368</v>
      </c>
      <c r="I156" s="91" t="str">
        <f t="shared" si="3"/>
        <v>No other reason</v>
      </c>
    </row>
    <row r="157" spans="1:9" s="35" customFormat="1" ht="15.75" customHeight="1">
      <c r="A157" s="36" t="s">
        <v>367</v>
      </c>
      <c r="B157" s="34">
        <v>2</v>
      </c>
      <c r="C157" s="34" t="s">
        <v>369</v>
      </c>
      <c r="I157" s="91" t="str">
        <f t="shared" si="3"/>
        <v>Location close to home</v>
      </c>
    </row>
    <row r="158" spans="1:9" s="35" customFormat="1" ht="15.75" customHeight="1">
      <c r="A158" s="36" t="s">
        <v>367</v>
      </c>
      <c r="B158" s="34">
        <v>3</v>
      </c>
      <c r="C158" s="34" t="s">
        <v>370</v>
      </c>
      <c r="I158" s="91" t="str">
        <f t="shared" si="3"/>
        <v>Low cost</v>
      </c>
    </row>
    <row r="159" spans="1:9" s="35" customFormat="1" ht="15.75" customHeight="1">
      <c r="A159" s="36" t="s">
        <v>367</v>
      </c>
      <c r="B159" s="34">
        <v>4</v>
      </c>
      <c r="C159" s="34" t="s">
        <v>371</v>
      </c>
      <c r="I159" s="91" t="str">
        <f t="shared" si="3"/>
        <v>Trust in providers/ high quality care</v>
      </c>
    </row>
    <row r="160" spans="1:9" s="35" customFormat="1" ht="15.75" customHeight="1">
      <c r="A160" s="36" t="s">
        <v>367</v>
      </c>
      <c r="B160" s="34">
        <v>5</v>
      </c>
      <c r="C160" s="34" t="s">
        <v>372</v>
      </c>
      <c r="I160" s="91" t="str">
        <f t="shared" si="3"/>
        <v>Availability of drugs</v>
      </c>
    </row>
    <row r="161" spans="1:9" s="35" customFormat="1" ht="15.75" customHeight="1">
      <c r="A161" s="36" t="s">
        <v>367</v>
      </c>
      <c r="B161" s="34">
        <v>6</v>
      </c>
      <c r="C161" s="34" t="s">
        <v>373</v>
      </c>
      <c r="I161" s="91" t="str">
        <f t="shared" si="3"/>
        <v>Availability of female provider</v>
      </c>
    </row>
    <row r="162" spans="1:9" s="35" customFormat="1" ht="15.75" customHeight="1">
      <c r="A162" s="36" t="s">
        <v>367</v>
      </c>
      <c r="B162" s="34">
        <v>7</v>
      </c>
      <c r="C162" s="34" t="s">
        <v>374</v>
      </c>
      <c r="I162" s="91" t="str">
        <f t="shared" si="3"/>
        <v>Availability of male provider</v>
      </c>
    </row>
    <row r="163" spans="1:9" s="35" customFormat="1" ht="15.75" customHeight="1">
      <c r="A163" s="36" t="s">
        <v>367</v>
      </c>
      <c r="B163" s="34">
        <v>8</v>
      </c>
      <c r="C163" s="34" t="s">
        <v>375</v>
      </c>
      <c r="I163" s="91" t="str">
        <f t="shared" si="3"/>
        <v>Recommendation or referral</v>
      </c>
    </row>
    <row r="164" spans="1:9" s="35" customFormat="1" ht="15.75" customHeight="1">
      <c r="A164" s="36" t="s">
        <v>367</v>
      </c>
      <c r="B164" s="34">
        <v>96</v>
      </c>
      <c r="C164" s="34" t="s">
        <v>26</v>
      </c>
      <c r="I164" s="91" t="str">
        <f t="shared" si="3"/>
        <v>Other, specify:</v>
      </c>
    </row>
    <row r="165" spans="1:9" s="35" customFormat="1" ht="15.75" customHeight="1">
      <c r="B165" s="34"/>
      <c r="C165" s="34"/>
      <c r="I165" s="91">
        <f t="shared" si="3"/>
        <v>0</v>
      </c>
    </row>
    <row r="166" spans="1:9" s="35" customFormat="1" ht="15.75" customHeight="1">
      <c r="A166" s="36" t="s">
        <v>171</v>
      </c>
      <c r="B166" s="34">
        <v>1</v>
      </c>
      <c r="C166" s="34" t="s">
        <v>1215</v>
      </c>
      <c r="I166" s="91" t="str">
        <f t="shared" si="3"/>
        <v>&lt;small&gt;Agree&lt;/small&gt;</v>
      </c>
    </row>
    <row r="167" spans="1:9" s="35" customFormat="1" ht="15.75" customHeight="1">
      <c r="A167" s="36" t="s">
        <v>171</v>
      </c>
      <c r="B167" s="34">
        <v>2</v>
      </c>
      <c r="C167" s="34" t="s">
        <v>1216</v>
      </c>
      <c r="I167" s="91" t="str">
        <f t="shared" si="3"/>
        <v>&lt;small&gt;Neither agree nor disagree&lt;/small&gt;</v>
      </c>
    </row>
    <row r="168" spans="1:9" s="35" customFormat="1" ht="15.75" customHeight="1">
      <c r="A168" s="36" t="s">
        <v>171</v>
      </c>
      <c r="B168" s="34">
        <v>3</v>
      </c>
      <c r="C168" s="34" t="s">
        <v>1217</v>
      </c>
      <c r="I168" s="91" t="str">
        <f t="shared" si="3"/>
        <v>&lt;small&gt;Disagree&lt;/small&gt;</v>
      </c>
    </row>
    <row r="169" spans="1:9" s="35" customFormat="1" ht="15.75" customHeight="1">
      <c r="A169" s="36" t="s">
        <v>171</v>
      </c>
      <c r="B169" s="34">
        <v>4</v>
      </c>
      <c r="C169" s="34" t="s">
        <v>1218</v>
      </c>
      <c r="I169" s="91" t="str">
        <f t="shared" si="3"/>
        <v>&lt;small&gt;Not applicable&lt;/small&gt;</v>
      </c>
    </row>
    <row r="170" spans="1:9" s="35" customFormat="1" ht="15.75" customHeight="1">
      <c r="B170" s="34"/>
      <c r="C170" s="34"/>
      <c r="I170" s="91">
        <f t="shared" si="3"/>
        <v>0</v>
      </c>
    </row>
    <row r="171" spans="1:9" s="35" customFormat="1" ht="15.75" customHeight="1">
      <c r="A171" s="36" t="s">
        <v>181</v>
      </c>
      <c r="B171" s="34">
        <v>11</v>
      </c>
      <c r="C171" s="34" t="s">
        <v>1401</v>
      </c>
      <c r="I171" s="91" t="str">
        <f t="shared" si="3"/>
        <v>&lt;b&gt;NATURAL FLOOR&lt;/b&gt;: EARTH/SAND</v>
      </c>
    </row>
    <row r="172" spans="1:9" s="35" customFormat="1" ht="15.75" customHeight="1">
      <c r="A172" s="36" t="s">
        <v>181</v>
      </c>
      <c r="B172" s="34">
        <v>12</v>
      </c>
      <c r="C172" s="34" t="s">
        <v>1402</v>
      </c>
      <c r="I172" s="91" t="str">
        <f t="shared" si="3"/>
        <v>&lt;b&gt;NATURAL FLOOR&lt;/b&gt;: DUNG</v>
      </c>
    </row>
    <row r="173" spans="1:9" s="35" customFormat="1" ht="15.75" customHeight="1">
      <c r="A173" s="36" t="s">
        <v>181</v>
      </c>
      <c r="B173" s="34">
        <v>21</v>
      </c>
      <c r="C173" s="34" t="s">
        <v>1403</v>
      </c>
      <c r="I173" s="91" t="str">
        <f t="shared" si="3"/>
        <v>&lt;b&gt;RUDIMENTARY FLOOR&lt;/b&gt;: WOOD PLANKS</v>
      </c>
    </row>
    <row r="174" spans="1:9" s="35" customFormat="1" ht="15.75" customHeight="1">
      <c r="A174" s="36" t="s">
        <v>181</v>
      </c>
      <c r="B174" s="34">
        <v>22</v>
      </c>
      <c r="C174" s="34" t="s">
        <v>1404</v>
      </c>
      <c r="I174" s="91" t="str">
        <f t="shared" si="3"/>
        <v>&lt;b&gt;RUDIMENTARY FLOOR&lt;/b&gt;: PALM / BAMBOO</v>
      </c>
    </row>
    <row r="175" spans="1:9" s="35" customFormat="1" ht="15.75" customHeight="1">
      <c r="A175" s="36" t="s">
        <v>181</v>
      </c>
      <c r="B175" s="34">
        <v>31</v>
      </c>
      <c r="C175" s="34" t="s">
        <v>1405</v>
      </c>
      <c r="I175" s="91" t="str">
        <f t="shared" si="3"/>
        <v>&lt;b&gt;FINISHED FLOOR&lt;/b&gt;: VINYL/ASPHALT STRIPS</v>
      </c>
    </row>
    <row r="176" spans="1:9" s="35" customFormat="1" ht="15.75" customHeight="1">
      <c r="A176" s="36" t="s">
        <v>181</v>
      </c>
      <c r="B176" s="34">
        <v>32</v>
      </c>
      <c r="C176" s="34" t="s">
        <v>1406</v>
      </c>
      <c r="I176" s="91" t="str">
        <f t="shared" si="3"/>
        <v>&lt;b&gt;FINISHED FLOOR&lt;/b&gt;: CERAMIC TILES</v>
      </c>
    </row>
    <row r="177" spans="1:9" s="35" customFormat="1" ht="15.75" customHeight="1">
      <c r="A177" s="36" t="s">
        <v>181</v>
      </c>
      <c r="B177" s="34">
        <v>33</v>
      </c>
      <c r="C177" s="34" t="s">
        <v>1407</v>
      </c>
      <c r="I177" s="91" t="str">
        <f t="shared" si="3"/>
        <v>&lt;b&gt;FINISHED FLOOR&lt;/b&gt;: CEMENT</v>
      </c>
    </row>
    <row r="178" spans="1:9" s="35" customFormat="1" ht="15.75" customHeight="1">
      <c r="A178" s="36" t="s">
        <v>181</v>
      </c>
      <c r="B178" s="34">
        <v>96</v>
      </c>
      <c r="C178" s="34" t="s">
        <v>20</v>
      </c>
      <c r="I178" s="91" t="str">
        <f t="shared" si="3"/>
        <v>OTHER, SPECIFY</v>
      </c>
    </row>
    <row r="179" spans="1:9" s="35" customFormat="1" ht="15.75" customHeight="1">
      <c r="A179" s="36"/>
      <c r="C179" s="34"/>
      <c r="I179" s="91">
        <f t="shared" si="3"/>
        <v>0</v>
      </c>
    </row>
    <row r="180" spans="1:9" s="35" customFormat="1" ht="15.75" customHeight="1">
      <c r="A180" s="36" t="s">
        <v>182</v>
      </c>
      <c r="B180" s="34">
        <v>11</v>
      </c>
      <c r="C180" s="34" t="s">
        <v>1408</v>
      </c>
      <c r="I180" s="91" t="str">
        <f t="shared" si="3"/>
        <v>&lt;b&gt;NATURAL ROOF&lt;/b&gt;: NO ROOF</v>
      </c>
    </row>
    <row r="181" spans="1:9" s="35" customFormat="1" ht="15.75" customHeight="1">
      <c r="A181" s="36" t="s">
        <v>182</v>
      </c>
      <c r="B181" s="34">
        <v>12</v>
      </c>
      <c r="C181" s="34" t="s">
        <v>1409</v>
      </c>
      <c r="I181" s="91" t="str">
        <f t="shared" si="3"/>
        <v>&lt;b&gt;NATURAL ROOF&lt;/b&gt;: THATCH/PALM LEAF</v>
      </c>
    </row>
    <row r="182" spans="1:9" s="35" customFormat="1" ht="15.75" customHeight="1">
      <c r="A182" s="36" t="s">
        <v>182</v>
      </c>
      <c r="B182" s="34">
        <v>21</v>
      </c>
      <c r="C182" s="34" t="s">
        <v>1410</v>
      </c>
      <c r="I182" s="91" t="str">
        <f t="shared" si="3"/>
        <v>&lt;b&gt;RUDIMENTARY ROOFING&lt;/b&gt;: RUSTIC MAT</v>
      </c>
    </row>
    <row r="183" spans="1:9" s="35" customFormat="1" ht="15.75" customHeight="1">
      <c r="A183" s="36" t="s">
        <v>182</v>
      </c>
      <c r="B183" s="34">
        <v>22</v>
      </c>
      <c r="C183" s="34" t="s">
        <v>1411</v>
      </c>
      <c r="I183" s="91" t="str">
        <f t="shared" si="3"/>
        <v>&lt;b&gt;RUDIMENTARY ROOFING&lt;/b&gt;: PALM / BAMBOO</v>
      </c>
    </row>
    <row r="184" spans="1:9" s="35" customFormat="1" ht="15.75" customHeight="1">
      <c r="A184" s="36" t="s">
        <v>182</v>
      </c>
      <c r="B184" s="34">
        <v>23</v>
      </c>
      <c r="C184" s="34" t="s">
        <v>1412</v>
      </c>
      <c r="I184" s="91" t="str">
        <f t="shared" si="3"/>
        <v>&lt;b&gt;RUDIMENTARY ROOFING&lt;/b&gt;: WOOD PLANKS</v>
      </c>
    </row>
    <row r="185" spans="1:9" s="35" customFormat="1" ht="15.75" customHeight="1">
      <c r="A185" s="36" t="s">
        <v>182</v>
      </c>
      <c r="B185" s="34">
        <v>31</v>
      </c>
      <c r="C185" s="34" t="s">
        <v>1413</v>
      </c>
      <c r="I185" s="91" t="str">
        <f t="shared" si="3"/>
        <v>&lt;b&gt;FINISHED ROOFING&lt;/b&gt;: METAL/CORRUGATE</v>
      </c>
    </row>
    <row r="186" spans="1:9" s="35" customFormat="1" ht="15.75" customHeight="1">
      <c r="A186" s="36" t="s">
        <v>182</v>
      </c>
      <c r="B186" s="34">
        <v>32</v>
      </c>
      <c r="C186" s="34" t="s">
        <v>1414</v>
      </c>
      <c r="I186" s="91" t="str">
        <f t="shared" si="3"/>
        <v>&lt;b&gt;FINISHED ROOFING&lt;/b&gt;: WOOD</v>
      </c>
    </row>
    <row r="187" spans="1:9" s="35" customFormat="1" ht="15.75" customHeight="1">
      <c r="A187" s="36" t="s">
        <v>182</v>
      </c>
      <c r="B187" s="34">
        <v>33</v>
      </c>
      <c r="C187" s="34" t="s">
        <v>1415</v>
      </c>
      <c r="I187" s="91" t="str">
        <f t="shared" si="3"/>
        <v>&lt;b&gt;FINISHED ROOFING&lt;/b&gt;: CALAMINE/CEMENT FIBER</v>
      </c>
    </row>
    <row r="188" spans="1:9" s="35" customFormat="1" ht="15.75" customHeight="1">
      <c r="A188" s="36" t="s">
        <v>182</v>
      </c>
      <c r="B188" s="34">
        <v>34</v>
      </c>
      <c r="C188" s="34" t="s">
        <v>1416</v>
      </c>
      <c r="I188" s="91" t="str">
        <f t="shared" si="3"/>
        <v>&lt;b&gt;FINISHED ROOFING&lt;/b&gt;: CEMENT</v>
      </c>
    </row>
    <row r="189" spans="1:9" s="35" customFormat="1" ht="15.75" customHeight="1">
      <c r="A189" s="36" t="s">
        <v>182</v>
      </c>
      <c r="B189" s="34">
        <v>35</v>
      </c>
      <c r="C189" s="34" t="s">
        <v>1417</v>
      </c>
      <c r="I189" s="91" t="str">
        <f t="shared" si="3"/>
        <v>&lt;b&gt;FINISHED ROOFING&lt;/b&gt;: ROOFING TILES</v>
      </c>
    </row>
    <row r="190" spans="1:9" s="35" customFormat="1" ht="15.75" customHeight="1">
      <c r="A190" s="36" t="s">
        <v>182</v>
      </c>
      <c r="B190" s="34">
        <v>96</v>
      </c>
      <c r="C190" s="34" t="s">
        <v>20</v>
      </c>
      <c r="I190" s="91" t="str">
        <f t="shared" si="3"/>
        <v>OTHER, SPECIFY</v>
      </c>
    </row>
    <row r="191" spans="1:9" s="35" customFormat="1" ht="15.75" customHeight="1">
      <c r="C191" s="34"/>
      <c r="I191" s="91">
        <f t="shared" si="3"/>
        <v>0</v>
      </c>
    </row>
    <row r="192" spans="1:9" s="35" customFormat="1" ht="15.75" customHeight="1">
      <c r="A192" s="36" t="s">
        <v>183</v>
      </c>
      <c r="B192" s="34">
        <v>12</v>
      </c>
      <c r="C192" s="34" t="s">
        <v>1418</v>
      </c>
      <c r="I192" s="91" t="str">
        <f t="shared" si="3"/>
        <v>&lt;b&gt;NATURAL WALLS&lt;/b&gt;: CANE/PALM/TRUNKS</v>
      </c>
    </row>
    <row r="193" spans="1:9" s="35" customFormat="1" ht="15.75" customHeight="1">
      <c r="A193" s="36" t="s">
        <v>183</v>
      </c>
      <c r="B193" s="34">
        <v>13</v>
      </c>
      <c r="C193" s="34" t="s">
        <v>1419</v>
      </c>
      <c r="I193" s="91" t="str">
        <f t="shared" si="3"/>
        <v>&lt;b&gt;NATURAL WALLS&lt;/b&gt;: DIRT</v>
      </c>
    </row>
    <row r="194" spans="1:9" s="35" customFormat="1" ht="15.75" customHeight="1">
      <c r="A194" s="36" t="s">
        <v>183</v>
      </c>
      <c r="B194" s="34">
        <v>21</v>
      </c>
      <c r="C194" s="34" t="s">
        <v>1420</v>
      </c>
      <c r="I194" s="91" t="str">
        <f t="shared" si="3"/>
        <v>&lt;b&gt;RUDIMENTARY WALLS&lt;/b&gt;: BAMBOO WITH MUD</v>
      </c>
    </row>
    <row r="195" spans="1:9" s="35" customFormat="1" ht="15.75" customHeight="1">
      <c r="A195" s="36" t="s">
        <v>183</v>
      </c>
      <c r="B195" s="34">
        <v>22</v>
      </c>
      <c r="C195" s="34" t="s">
        <v>1421</v>
      </c>
      <c r="I195" s="91" t="str">
        <f t="shared" si="3"/>
        <v>&lt;b&gt;RUDIMENTARY WALLS&lt;/b&gt;: STONE WITH MUD</v>
      </c>
    </row>
    <row r="196" spans="1:9" s="35" customFormat="1" ht="15.75" customHeight="1">
      <c r="A196" s="36" t="s">
        <v>183</v>
      </c>
      <c r="B196" s="34">
        <v>23</v>
      </c>
      <c r="C196" s="34" t="s">
        <v>1422</v>
      </c>
      <c r="I196" s="91" t="str">
        <f t="shared" si="3"/>
        <v>&lt;b&gt;RUDIMENTARY WALLS&lt;/b&gt;: PLYWOOD</v>
      </c>
    </row>
    <row r="197" spans="1:9" s="35" customFormat="1" ht="15.75" customHeight="1">
      <c r="A197" s="36" t="s">
        <v>183</v>
      </c>
      <c r="B197" s="34">
        <v>24</v>
      </c>
      <c r="C197" s="34" t="s">
        <v>1423</v>
      </c>
      <c r="I197" s="91" t="str">
        <f t="shared" si="3"/>
        <v>&lt;b&gt;RUDIMENTARY WALLS&lt;/b&gt;: REUSED WOOD</v>
      </c>
    </row>
    <row r="198" spans="1:9" s="35" customFormat="1" ht="15.75" customHeight="1">
      <c r="A198" s="36" t="s">
        <v>183</v>
      </c>
      <c r="B198" s="34">
        <v>31</v>
      </c>
      <c r="C198" s="34" t="s">
        <v>1424</v>
      </c>
      <c r="I198" s="91" t="str">
        <f t="shared" ref="I198:I261" si="4">C198</f>
        <v>&lt;b&gt;FINISHED WALLS&lt;/b&gt;: CEMENT</v>
      </c>
    </row>
    <row r="199" spans="1:9" s="35" customFormat="1" ht="15.75" customHeight="1">
      <c r="A199" s="36" t="s">
        <v>183</v>
      </c>
      <c r="B199" s="34">
        <v>32</v>
      </c>
      <c r="C199" s="34" t="s">
        <v>1425</v>
      </c>
      <c r="I199" s="91" t="str">
        <f t="shared" si="4"/>
        <v>&lt;b&gt;FINISHED WALLS&lt;/b&gt;: STONE WITH LIME/CEMENT</v>
      </c>
    </row>
    <row r="200" spans="1:9" s="35" customFormat="1" ht="15.75" customHeight="1">
      <c r="A200" s="36" t="s">
        <v>183</v>
      </c>
      <c r="B200" s="34">
        <v>33</v>
      </c>
      <c r="C200" s="34" t="s">
        <v>1426</v>
      </c>
      <c r="I200" s="91" t="str">
        <f t="shared" si="4"/>
        <v>&lt;b&gt;FINISHED WALLS&lt;/b&gt;: BRICKS</v>
      </c>
    </row>
    <row r="201" spans="1:9" s="35" customFormat="1" ht="15.75" customHeight="1">
      <c r="A201" s="36" t="s">
        <v>183</v>
      </c>
      <c r="B201" s="34">
        <v>34</v>
      </c>
      <c r="C201" s="34" t="s">
        <v>1427</v>
      </c>
      <c r="I201" s="91" t="str">
        <f t="shared" si="4"/>
        <v>&lt;b&gt;FINISHED WALLS&lt;/b&gt;: WOOD PLANKS/SHINGLES</v>
      </c>
    </row>
    <row r="202" spans="1:9" s="35" customFormat="1" ht="15.75" customHeight="1">
      <c r="A202" s="36" t="s">
        <v>183</v>
      </c>
      <c r="B202" s="34">
        <v>96</v>
      </c>
      <c r="C202" s="34" t="s">
        <v>20</v>
      </c>
      <c r="I202" s="91" t="str">
        <f t="shared" si="4"/>
        <v>OTHER, SPECIFY</v>
      </c>
    </row>
    <row r="203" spans="1:9" s="35" customFormat="1" ht="15.75" customHeight="1">
      <c r="A203" s="36"/>
      <c r="C203" s="34"/>
      <c r="I203" s="91">
        <f t="shared" si="4"/>
        <v>0</v>
      </c>
    </row>
    <row r="204" spans="1:9" s="35" customFormat="1" ht="15.75" customHeight="1">
      <c r="A204" s="36" t="s">
        <v>379</v>
      </c>
      <c r="B204" s="34">
        <v>1</v>
      </c>
      <c r="C204" s="35" t="s">
        <v>380</v>
      </c>
      <c r="I204" s="91" t="str">
        <f t="shared" si="4"/>
        <v xml:space="preserve">Male CHN only </v>
      </c>
    </row>
    <row r="205" spans="1:9" s="35" customFormat="1" ht="15.75" customHeight="1">
      <c r="A205" s="36" t="s">
        <v>379</v>
      </c>
      <c r="B205" s="34">
        <v>2</v>
      </c>
      <c r="C205" s="35" t="s">
        <v>381</v>
      </c>
      <c r="I205" s="91" t="str">
        <f t="shared" si="4"/>
        <v>Female CHN only</v>
      </c>
    </row>
    <row r="206" spans="1:9" s="35" customFormat="1" ht="15.75" customHeight="1">
      <c r="A206" s="36" t="s">
        <v>379</v>
      </c>
      <c r="B206" s="34">
        <v>3</v>
      </c>
      <c r="C206" s="34" t="s">
        <v>172</v>
      </c>
      <c r="I206" s="91" t="str">
        <f t="shared" si="4"/>
        <v>Both Male and Female</v>
      </c>
    </row>
    <row r="207" spans="1:9" s="35" customFormat="1" ht="15.75" customHeight="1">
      <c r="B207" s="34"/>
      <c r="C207" s="34"/>
      <c r="I207" s="91">
        <f t="shared" si="4"/>
        <v>0</v>
      </c>
    </row>
    <row r="208" spans="1:9" s="35" customFormat="1" ht="15.75" customHeight="1">
      <c r="A208" s="36" t="s">
        <v>382</v>
      </c>
      <c r="B208" s="34">
        <v>1</v>
      </c>
      <c r="C208" s="34" t="s">
        <v>173</v>
      </c>
      <c r="I208" s="91" t="str">
        <f t="shared" si="4"/>
        <v>Yes, at own home</v>
      </c>
    </row>
    <row r="209" spans="1:9" s="35" customFormat="1" ht="15.75" customHeight="1">
      <c r="A209" s="36" t="s">
        <v>382</v>
      </c>
      <c r="B209" s="34">
        <v>2</v>
      </c>
      <c r="C209" s="34" t="s">
        <v>174</v>
      </c>
      <c r="I209" s="91" t="str">
        <f t="shared" si="4"/>
        <v>Yes, at health post</v>
      </c>
    </row>
    <row r="210" spans="1:9" s="35" customFormat="1" ht="15.75" customHeight="1">
      <c r="A210" s="36" t="s">
        <v>382</v>
      </c>
      <c r="B210" s="34">
        <v>3</v>
      </c>
      <c r="C210" s="34" t="s">
        <v>175</v>
      </c>
      <c r="I210" s="91" t="str">
        <f t="shared" si="4"/>
        <v>Yes, in the community</v>
      </c>
    </row>
    <row r="211" spans="1:9" s="35" customFormat="1" ht="15.75" customHeight="1">
      <c r="A211" s="36" t="s">
        <v>382</v>
      </c>
      <c r="B211" s="34">
        <v>4</v>
      </c>
      <c r="C211" s="34" t="s">
        <v>176</v>
      </c>
      <c r="I211" s="91" t="str">
        <f t="shared" si="4"/>
        <v>Yes, both at home and in the health post</v>
      </c>
    </row>
    <row r="212" spans="1:9" s="35" customFormat="1" ht="15.75" customHeight="1">
      <c r="A212" s="36" t="s">
        <v>382</v>
      </c>
      <c r="B212" s="34">
        <v>5</v>
      </c>
      <c r="C212" s="34" t="s">
        <v>177</v>
      </c>
      <c r="I212" s="91" t="str">
        <f t="shared" si="4"/>
        <v>Yes, both at home and in the community</v>
      </c>
    </row>
    <row r="213" spans="1:9" s="35" customFormat="1" ht="15.75" customHeight="1">
      <c r="A213" s="36" t="s">
        <v>382</v>
      </c>
      <c r="B213" s="34">
        <v>6</v>
      </c>
      <c r="C213" s="34" t="s">
        <v>178</v>
      </c>
      <c r="I213" s="91" t="str">
        <f t="shared" si="4"/>
        <v>Yes, both in the health post and in the community</v>
      </c>
    </row>
    <row r="214" spans="1:9" s="35" customFormat="1" ht="15.75" customHeight="1">
      <c r="A214" s="36" t="s">
        <v>382</v>
      </c>
      <c r="B214" s="34">
        <v>7</v>
      </c>
      <c r="C214" s="34" t="s">
        <v>179</v>
      </c>
      <c r="I214" s="91" t="str">
        <f t="shared" si="4"/>
        <v>Yes, both at home, in the health post and the community</v>
      </c>
    </row>
    <row r="215" spans="1:9" s="35" customFormat="1" ht="15.75" customHeight="1">
      <c r="A215" s="36" t="s">
        <v>382</v>
      </c>
      <c r="B215" s="34">
        <v>8</v>
      </c>
      <c r="C215" s="34" t="s">
        <v>82</v>
      </c>
      <c r="I215" s="91" t="str">
        <f t="shared" si="4"/>
        <v>No</v>
      </c>
    </row>
    <row r="216" spans="1:9" s="35" customFormat="1" ht="15.75" customHeight="1">
      <c r="B216" s="34"/>
      <c r="C216" s="34"/>
      <c r="I216" s="91">
        <f t="shared" si="4"/>
        <v>0</v>
      </c>
    </row>
    <row r="217" spans="1:9" s="35" customFormat="1" ht="15.75" customHeight="1">
      <c r="A217" s="36" t="s">
        <v>383</v>
      </c>
      <c r="B217" s="34">
        <v>1</v>
      </c>
      <c r="C217" s="34" t="s">
        <v>288</v>
      </c>
      <c r="I217" s="91" t="str">
        <f t="shared" si="4"/>
        <v>a. PROVIDE IRON / FOLIC ACID TABLETS</v>
      </c>
    </row>
    <row r="218" spans="1:9" s="35" customFormat="1" ht="15.75" customHeight="1">
      <c r="A218" s="36" t="s">
        <v>383</v>
      </c>
      <c r="B218" s="34">
        <v>2</v>
      </c>
      <c r="C218" s="34" t="s">
        <v>289</v>
      </c>
      <c r="I218" s="91" t="str">
        <f t="shared" si="4"/>
        <v>b. PROVIDE TETANUS TOXOID IMMUNIZATION</v>
      </c>
    </row>
    <row r="219" spans="1:9" s="35" customFormat="1" ht="15.75" customHeight="1">
      <c r="A219" s="36" t="s">
        <v>383</v>
      </c>
      <c r="B219" s="34">
        <v>3</v>
      </c>
      <c r="C219" s="34" t="s">
        <v>384</v>
      </c>
      <c r="I219" s="91" t="str">
        <f t="shared" si="4"/>
        <v>c. PROVIDE VITAMIN A</v>
      </c>
    </row>
    <row r="220" spans="1:9" s="35" customFormat="1" ht="15.75" customHeight="1">
      <c r="A220" s="36" t="s">
        <v>383</v>
      </c>
      <c r="B220" s="34">
        <v>4</v>
      </c>
      <c r="C220" s="34" t="s">
        <v>385</v>
      </c>
      <c r="I220" s="91" t="str">
        <f t="shared" si="4"/>
        <v>d. PROVIDE PREVENTIVE ANTIMALARIAL PILLS</v>
      </c>
    </row>
    <row r="221" spans="1:9" s="35" customFormat="1" ht="15.75" customHeight="1">
      <c r="A221" s="36" t="s">
        <v>383</v>
      </c>
      <c r="B221" s="34">
        <v>5</v>
      </c>
      <c r="C221" s="34" t="s">
        <v>386</v>
      </c>
      <c r="I221" s="91" t="str">
        <f t="shared" si="4"/>
        <v>e. INFORMATION ON DANGER SIGNS DURING PREGNANCY</v>
      </c>
    </row>
    <row r="222" spans="1:9" s="35" customFormat="1" ht="15.75" customHeight="1">
      <c r="A222" s="36" t="s">
        <v>383</v>
      </c>
      <c r="B222" s="34">
        <v>6</v>
      </c>
      <c r="C222" s="34" t="s">
        <v>387</v>
      </c>
      <c r="I222" s="91" t="str">
        <f t="shared" si="4"/>
        <v>f. ADVICE ON EXCLUSIVE BREASTFEEDING</v>
      </c>
    </row>
    <row r="223" spans="1:9" s="35" customFormat="1" ht="15.75" customHeight="1">
      <c r="A223" s="36" t="s">
        <v>383</v>
      </c>
      <c r="B223" s="34">
        <v>7</v>
      </c>
      <c r="C223" s="34" t="s">
        <v>388</v>
      </c>
      <c r="I223" s="91" t="str">
        <f t="shared" si="4"/>
        <v>g. HEALTH EDUCATION OR PROMOTION</v>
      </c>
    </row>
    <row r="224" spans="1:9" s="35" customFormat="1" ht="15.75" customHeight="1">
      <c r="A224" s="36" t="s">
        <v>383</v>
      </c>
      <c r="B224" s="34">
        <v>8</v>
      </c>
      <c r="C224" s="34" t="s">
        <v>389</v>
      </c>
      <c r="I224" s="91" t="str">
        <f t="shared" si="4"/>
        <v>h. REFERRAL TO HEALTH FACILITY</v>
      </c>
    </row>
    <row r="225" spans="1:9" s="35" customFormat="1" ht="15.75" customHeight="1">
      <c r="A225" s="36" t="s">
        <v>383</v>
      </c>
      <c r="B225" s="34">
        <v>96</v>
      </c>
      <c r="C225" s="34" t="s">
        <v>390</v>
      </c>
      <c r="I225" s="91" t="str">
        <f t="shared" si="4"/>
        <v>i. OTHER, SPECIFY:</v>
      </c>
    </row>
    <row r="226" spans="1:9" s="35" customFormat="1" ht="15.75" customHeight="1">
      <c r="A226" s="36"/>
      <c r="B226" s="34"/>
      <c r="C226" s="34"/>
      <c r="I226" s="91">
        <f t="shared" si="4"/>
        <v>0</v>
      </c>
    </row>
    <row r="227" spans="1:9" s="35" customFormat="1" ht="15.75" customHeight="1">
      <c r="A227" s="36" t="s">
        <v>391</v>
      </c>
      <c r="B227" s="34">
        <v>1</v>
      </c>
      <c r="C227" s="34" t="s">
        <v>376</v>
      </c>
      <c r="I227" s="91" t="str">
        <f t="shared" si="4"/>
        <v>Agree</v>
      </c>
    </row>
    <row r="228" spans="1:9" s="35" customFormat="1" ht="15.75" customHeight="1">
      <c r="A228" s="44" t="s">
        <v>392</v>
      </c>
      <c r="B228" s="34">
        <v>2</v>
      </c>
      <c r="C228" s="34" t="s">
        <v>377</v>
      </c>
      <c r="I228" s="91" t="str">
        <f t="shared" si="4"/>
        <v>Neither agree nor disagree</v>
      </c>
    </row>
    <row r="229" spans="1:9" s="35" customFormat="1" ht="15.75" customHeight="1">
      <c r="A229" s="44" t="s">
        <v>391</v>
      </c>
      <c r="B229" s="34">
        <v>3</v>
      </c>
      <c r="C229" s="34" t="s">
        <v>378</v>
      </c>
      <c r="I229" s="91" t="str">
        <f t="shared" si="4"/>
        <v>Disagree</v>
      </c>
    </row>
    <row r="230" spans="1:9" s="35" customFormat="1" ht="15.75" customHeight="1">
      <c r="B230" s="34"/>
      <c r="C230" s="34"/>
      <c r="I230" s="91">
        <f t="shared" si="4"/>
        <v>0</v>
      </c>
    </row>
    <row r="231" spans="1:9" s="35" customFormat="1" ht="15.75" customHeight="1">
      <c r="A231" s="44" t="s">
        <v>49</v>
      </c>
      <c r="B231" s="34">
        <v>1</v>
      </c>
      <c r="C231" s="34" t="s">
        <v>47</v>
      </c>
      <c r="I231" s="91" t="str">
        <f t="shared" si="4"/>
        <v>YES</v>
      </c>
    </row>
    <row r="232" spans="1:9" s="35" customFormat="1" ht="15.75" customHeight="1">
      <c r="A232" s="44" t="s">
        <v>49</v>
      </c>
      <c r="B232" s="34">
        <v>2</v>
      </c>
      <c r="C232" s="34" t="s">
        <v>48</v>
      </c>
      <c r="I232" s="91" t="str">
        <f t="shared" si="4"/>
        <v>NO</v>
      </c>
    </row>
    <row r="233" spans="1:9" s="35" customFormat="1" ht="15.75" customHeight="1">
      <c r="A233" s="44" t="s">
        <v>49</v>
      </c>
      <c r="B233" s="34">
        <v>99</v>
      </c>
      <c r="C233" s="34" t="s">
        <v>152</v>
      </c>
      <c r="I233" s="91" t="str">
        <f t="shared" si="4"/>
        <v>DON'T KNOW</v>
      </c>
    </row>
    <row r="234" spans="1:9" s="35" customFormat="1" ht="15.75" customHeight="1">
      <c r="B234" s="34"/>
      <c r="C234" s="34"/>
      <c r="I234" s="91">
        <f t="shared" si="4"/>
        <v>0</v>
      </c>
    </row>
    <row r="235" spans="1:9" s="35" customFormat="1" ht="15.75" customHeight="1">
      <c r="A235" s="44" t="s">
        <v>71</v>
      </c>
      <c r="B235" s="34">
        <v>1</v>
      </c>
      <c r="C235" s="34" t="s">
        <v>72</v>
      </c>
      <c r="I235" s="91" t="str">
        <f t="shared" si="4"/>
        <v>MENTIONED</v>
      </c>
    </row>
    <row r="236" spans="1:9" s="35" customFormat="1" ht="15.75" customHeight="1">
      <c r="A236" s="44" t="s">
        <v>71</v>
      </c>
      <c r="B236" s="34">
        <v>0</v>
      </c>
      <c r="C236" s="34" t="s">
        <v>73</v>
      </c>
      <c r="I236" s="91" t="str">
        <f t="shared" si="4"/>
        <v>NOT MENTIONED</v>
      </c>
    </row>
    <row r="237" spans="1:9" s="35" customFormat="1" ht="15.75" customHeight="1">
      <c r="B237" s="34"/>
      <c r="C237" s="34"/>
      <c r="I237" s="91">
        <f t="shared" si="4"/>
        <v>0</v>
      </c>
    </row>
    <row r="238" spans="1:9" s="35" customFormat="1" ht="15.75" customHeight="1">
      <c r="A238" s="69" t="s">
        <v>1180</v>
      </c>
      <c r="B238" s="34">
        <v>1</v>
      </c>
      <c r="C238" s="34" t="s">
        <v>72</v>
      </c>
      <c r="I238" s="91" t="str">
        <f t="shared" si="4"/>
        <v>MENTIONED</v>
      </c>
    </row>
    <row r="239" spans="1:9" s="35" customFormat="1" ht="15.75" customHeight="1">
      <c r="A239" s="69" t="s">
        <v>1180</v>
      </c>
      <c r="B239" s="34">
        <v>2</v>
      </c>
      <c r="C239" s="34" t="s">
        <v>73</v>
      </c>
      <c r="I239" s="91" t="str">
        <f t="shared" si="4"/>
        <v>NOT MENTIONED</v>
      </c>
    </row>
    <row r="240" spans="1:9" s="35" customFormat="1" ht="15.75" customHeight="1">
      <c r="A240" s="44"/>
      <c r="B240" s="34"/>
      <c r="C240" s="34"/>
      <c r="I240" s="91">
        <f t="shared" si="4"/>
        <v>0</v>
      </c>
    </row>
    <row r="241" spans="1:9" s="35" customFormat="1" ht="15.75" customHeight="1">
      <c r="A241" s="44" t="s">
        <v>50</v>
      </c>
      <c r="B241" s="34">
        <v>1</v>
      </c>
      <c r="C241" s="34" t="s">
        <v>47</v>
      </c>
      <c r="I241" s="91" t="str">
        <f t="shared" si="4"/>
        <v>YES</v>
      </c>
    </row>
    <row r="242" spans="1:9" s="35" customFormat="1" ht="15.75" customHeight="1">
      <c r="A242" s="44" t="s">
        <v>50</v>
      </c>
      <c r="B242" s="34">
        <v>2</v>
      </c>
      <c r="C242" s="34" t="s">
        <v>48</v>
      </c>
      <c r="I242" s="91" t="str">
        <f t="shared" si="4"/>
        <v>NO</v>
      </c>
    </row>
    <row r="243" spans="1:9" s="35" customFormat="1" ht="15.75" customHeight="1">
      <c r="A243" s="44" t="s">
        <v>50</v>
      </c>
      <c r="B243" s="34">
        <v>99</v>
      </c>
      <c r="C243" s="34" t="s">
        <v>393</v>
      </c>
      <c r="I243" s="91" t="str">
        <f t="shared" si="4"/>
        <v>NA: Not yet received medicines</v>
      </c>
    </row>
    <row r="244" spans="1:9" s="35" customFormat="1" ht="15.75" customHeight="1">
      <c r="B244" s="34"/>
      <c r="C244" s="34"/>
      <c r="I244" s="91">
        <f t="shared" si="4"/>
        <v>0</v>
      </c>
    </row>
    <row r="245" spans="1:9" s="35" customFormat="1" ht="15.75" customHeight="1">
      <c r="A245" s="45" t="s">
        <v>185</v>
      </c>
      <c r="B245" s="34">
        <v>1</v>
      </c>
      <c r="C245" s="34" t="s">
        <v>186</v>
      </c>
      <c r="I245" s="91" t="str">
        <f t="shared" si="4"/>
        <v>Community Health Worker</v>
      </c>
    </row>
    <row r="246" spans="1:9" s="35" customFormat="1" ht="15.75" customHeight="1">
      <c r="A246" s="45" t="s">
        <v>185</v>
      </c>
      <c r="B246" s="34">
        <v>2</v>
      </c>
      <c r="C246" s="34" t="s">
        <v>187</v>
      </c>
      <c r="I246" s="91" t="str">
        <f t="shared" si="4"/>
        <v>TBA/ CBC</v>
      </c>
    </row>
    <row r="247" spans="1:9" s="35" customFormat="1" ht="15.75" customHeight="1">
      <c r="A247" s="45" t="s">
        <v>185</v>
      </c>
      <c r="B247" s="34">
        <v>3</v>
      </c>
      <c r="C247" s="34" t="s">
        <v>188</v>
      </c>
      <c r="I247" s="91" t="str">
        <f t="shared" si="4"/>
        <v>Other VSG Member</v>
      </c>
    </row>
    <row r="248" spans="1:9" s="35" customFormat="1" ht="15.75" customHeight="1">
      <c r="A248" s="45" t="s">
        <v>185</v>
      </c>
      <c r="B248" s="34">
        <v>4</v>
      </c>
      <c r="C248" s="34" t="s">
        <v>189</v>
      </c>
      <c r="I248" s="91" t="str">
        <f t="shared" si="4"/>
        <v>Family member</v>
      </c>
    </row>
    <row r="249" spans="1:9" s="35" customFormat="1" ht="15.75" customHeight="1">
      <c r="A249" s="45" t="s">
        <v>185</v>
      </c>
      <c r="B249" s="34">
        <v>5</v>
      </c>
      <c r="C249" s="34" t="s">
        <v>190</v>
      </c>
      <c r="I249" s="91" t="str">
        <f t="shared" si="4"/>
        <v>Friend</v>
      </c>
    </row>
    <row r="250" spans="1:9" s="35" customFormat="1" ht="15.75" customHeight="1">
      <c r="A250" s="45" t="s">
        <v>185</v>
      </c>
      <c r="B250" s="34">
        <v>96</v>
      </c>
      <c r="C250" s="34" t="s">
        <v>191</v>
      </c>
      <c r="I250" s="91" t="str">
        <f t="shared" si="4"/>
        <v>Other: Specify</v>
      </c>
    </row>
    <row r="251" spans="1:9" s="35" customFormat="1" ht="15.75" customHeight="1">
      <c r="B251" s="34"/>
      <c r="C251" s="34"/>
      <c r="I251" s="91">
        <f t="shared" si="4"/>
        <v>0</v>
      </c>
    </row>
    <row r="252" spans="1:9" s="35" customFormat="1" ht="15.75" customHeight="1">
      <c r="A252" s="45" t="s">
        <v>394</v>
      </c>
      <c r="B252" s="34">
        <v>1</v>
      </c>
      <c r="C252" s="34" t="s">
        <v>173</v>
      </c>
      <c r="I252" s="91" t="str">
        <f t="shared" si="4"/>
        <v>Yes, at own home</v>
      </c>
    </row>
    <row r="253" spans="1:9" s="35" customFormat="1" ht="15.75" customHeight="1">
      <c r="A253" s="45" t="s">
        <v>394</v>
      </c>
      <c r="B253" s="34">
        <v>2</v>
      </c>
      <c r="C253" s="34" t="s">
        <v>174</v>
      </c>
      <c r="I253" s="91" t="str">
        <f t="shared" si="4"/>
        <v>Yes, at health post</v>
      </c>
    </row>
    <row r="254" spans="1:9" s="35" customFormat="1" ht="15.75" customHeight="1">
      <c r="A254" s="45" t="s">
        <v>394</v>
      </c>
      <c r="B254" s="34">
        <v>3</v>
      </c>
      <c r="C254" s="34" t="s">
        <v>175</v>
      </c>
      <c r="I254" s="91" t="str">
        <f t="shared" si="4"/>
        <v>Yes, in the community</v>
      </c>
    </row>
    <row r="255" spans="1:9" s="35" customFormat="1" ht="15.75" customHeight="1">
      <c r="A255" s="45" t="s">
        <v>394</v>
      </c>
      <c r="B255" s="34">
        <v>4</v>
      </c>
      <c r="C255" s="34" t="s">
        <v>176</v>
      </c>
      <c r="I255" s="91" t="str">
        <f t="shared" si="4"/>
        <v>Yes, both at home and in the health post</v>
      </c>
    </row>
    <row r="256" spans="1:9" s="35" customFormat="1" ht="15.75" customHeight="1">
      <c r="A256" s="45" t="s">
        <v>394</v>
      </c>
      <c r="B256" s="34">
        <v>5</v>
      </c>
      <c r="C256" s="34" t="s">
        <v>177</v>
      </c>
      <c r="I256" s="91" t="str">
        <f t="shared" si="4"/>
        <v>Yes, both at home and in the community</v>
      </c>
    </row>
    <row r="257" spans="1:9" s="35" customFormat="1" ht="15.75" customHeight="1">
      <c r="A257" s="45" t="s">
        <v>394</v>
      </c>
      <c r="B257" s="34">
        <v>6</v>
      </c>
      <c r="C257" s="34" t="s">
        <v>178</v>
      </c>
      <c r="I257" s="91" t="str">
        <f t="shared" si="4"/>
        <v>Yes, both in the health post and in the community</v>
      </c>
    </row>
    <row r="258" spans="1:9" s="35" customFormat="1" ht="15.75" customHeight="1">
      <c r="A258" s="45" t="s">
        <v>394</v>
      </c>
      <c r="B258" s="34">
        <v>7</v>
      </c>
      <c r="C258" s="34" t="s">
        <v>179</v>
      </c>
      <c r="I258" s="91" t="str">
        <f t="shared" si="4"/>
        <v>Yes, both at home, in the health post and the community</v>
      </c>
    </row>
    <row r="259" spans="1:9" s="35" customFormat="1" ht="15.75" customHeight="1">
      <c r="A259" s="45" t="s">
        <v>394</v>
      </c>
      <c r="B259" s="34">
        <v>8</v>
      </c>
      <c r="C259" s="34" t="s">
        <v>82</v>
      </c>
      <c r="I259" s="91" t="str">
        <f t="shared" si="4"/>
        <v>No</v>
      </c>
    </row>
    <row r="260" spans="1:9" s="35" customFormat="1" ht="15.75" customHeight="1">
      <c r="B260" s="34"/>
      <c r="C260" s="34"/>
      <c r="I260" s="91">
        <f t="shared" si="4"/>
        <v>0</v>
      </c>
    </row>
    <row r="261" spans="1:9" s="35" customFormat="1" ht="15.75" customHeight="1">
      <c r="A261" s="45" t="s">
        <v>192</v>
      </c>
      <c r="B261" s="34">
        <v>1</v>
      </c>
      <c r="C261" s="34" t="s">
        <v>193</v>
      </c>
      <c r="I261" s="91" t="str">
        <f t="shared" si="4"/>
        <v>To deliver babies</v>
      </c>
    </row>
    <row r="262" spans="1:9" s="35" customFormat="1" ht="15.75" customHeight="1">
      <c r="A262" s="45" t="s">
        <v>192</v>
      </c>
      <c r="B262" s="34">
        <v>2</v>
      </c>
      <c r="C262" s="34" t="s">
        <v>194</v>
      </c>
      <c r="I262" s="91" t="str">
        <f t="shared" ref="I262:I276" si="5">C262</f>
        <v>To provide support to women pre- and post-partum and to refer them for delivery</v>
      </c>
    </row>
    <row r="263" spans="1:9" s="35" customFormat="1" ht="15.75" customHeight="1">
      <c r="A263" s="45" t="s">
        <v>192</v>
      </c>
      <c r="B263" s="34">
        <v>96</v>
      </c>
      <c r="C263" s="34" t="s">
        <v>195</v>
      </c>
      <c r="I263" s="91" t="str">
        <f t="shared" si="5"/>
        <v>Other (specify)</v>
      </c>
    </row>
    <row r="264" spans="1:9" s="35" customFormat="1" ht="15.75" customHeight="1">
      <c r="B264" s="34"/>
      <c r="C264" s="34"/>
      <c r="I264" s="91">
        <f t="shared" si="5"/>
        <v>0</v>
      </c>
    </row>
    <row r="265" spans="1:9" s="35" customFormat="1" ht="15.75" customHeight="1">
      <c r="A265" s="45" t="s">
        <v>395</v>
      </c>
      <c r="B265" s="34">
        <v>1</v>
      </c>
      <c r="C265" s="34" t="s">
        <v>396</v>
      </c>
      <c r="I265" s="91" t="str">
        <f t="shared" si="5"/>
        <v>RHD/RHT Member</v>
      </c>
    </row>
    <row r="266" spans="1:9" s="35" customFormat="1" ht="15.75" customHeight="1">
      <c r="A266" s="45" t="s">
        <v>395</v>
      </c>
      <c r="B266" s="34">
        <v>2</v>
      </c>
      <c r="C266" s="34" t="s">
        <v>56</v>
      </c>
      <c r="I266" s="91" t="str">
        <f t="shared" si="5"/>
        <v>Health Facility Staff</v>
      </c>
    </row>
    <row r="267" spans="1:9" s="35" customFormat="1" ht="15.75" customHeight="1">
      <c r="A267" s="45" t="s">
        <v>395</v>
      </c>
      <c r="B267" s="34">
        <v>3</v>
      </c>
      <c r="C267" s="34" t="s">
        <v>196</v>
      </c>
      <c r="I267" s="91" t="str">
        <f t="shared" si="5"/>
        <v>Ministry Official</v>
      </c>
    </row>
    <row r="268" spans="1:9" s="35" customFormat="1" ht="15.75" customHeight="1">
      <c r="A268" s="45" t="s">
        <v>395</v>
      </c>
      <c r="B268" s="34">
        <v>4</v>
      </c>
      <c r="C268" s="34" t="s">
        <v>186</v>
      </c>
      <c r="I268" s="91" t="str">
        <f t="shared" si="5"/>
        <v>Community Health Worker</v>
      </c>
    </row>
    <row r="269" spans="1:9" s="35" customFormat="1" ht="15.75" customHeight="1">
      <c r="A269" s="45" t="s">
        <v>395</v>
      </c>
      <c r="B269" s="34">
        <v>5</v>
      </c>
      <c r="C269" s="34" t="s">
        <v>180</v>
      </c>
      <c r="I269" s="91" t="str">
        <f t="shared" si="5"/>
        <v>TBA</v>
      </c>
    </row>
    <row r="270" spans="1:9" s="35" customFormat="1" ht="15.75" customHeight="1">
      <c r="A270" s="45" t="s">
        <v>395</v>
      </c>
      <c r="B270" s="34">
        <v>6</v>
      </c>
      <c r="C270" s="34" t="s">
        <v>188</v>
      </c>
      <c r="I270" s="91" t="str">
        <f t="shared" si="5"/>
        <v>Other VSG Member</v>
      </c>
    </row>
    <row r="271" spans="1:9" s="35" customFormat="1" ht="15.75" customHeight="1">
      <c r="A271" s="45" t="s">
        <v>395</v>
      </c>
      <c r="B271" s="34">
        <v>98</v>
      </c>
      <c r="C271" s="34" t="s">
        <v>197</v>
      </c>
      <c r="I271" s="91" t="str">
        <f t="shared" si="5"/>
        <v>Other</v>
      </c>
    </row>
    <row r="272" spans="1:9" s="35" customFormat="1" ht="15.75" customHeight="1">
      <c r="B272" s="34"/>
      <c r="C272" s="34"/>
      <c r="I272" s="91">
        <f t="shared" si="5"/>
        <v>0</v>
      </c>
    </row>
    <row r="273" spans="1:9" s="35" customFormat="1" ht="15.75" customHeight="1">
      <c r="A273" s="45" t="s">
        <v>198</v>
      </c>
      <c r="B273" s="34">
        <v>1</v>
      </c>
      <c r="C273" s="34" t="s">
        <v>199</v>
      </c>
      <c r="I273" s="91" t="str">
        <f t="shared" si="5"/>
        <v>TBA has become more active</v>
      </c>
    </row>
    <row r="274" spans="1:9" s="35" customFormat="1" ht="15.75" customHeight="1">
      <c r="A274" s="45" t="s">
        <v>198</v>
      </c>
      <c r="B274" s="34">
        <v>2</v>
      </c>
      <c r="C274" s="34" t="s">
        <v>200</v>
      </c>
      <c r="I274" s="91" t="str">
        <f t="shared" si="5"/>
        <v>TBA has become less active</v>
      </c>
    </row>
    <row r="275" spans="1:9" s="35" customFormat="1" ht="15.75" customHeight="1">
      <c r="A275" s="45" t="s">
        <v>198</v>
      </c>
      <c r="B275" s="34">
        <v>3</v>
      </c>
      <c r="C275" s="34" t="s">
        <v>201</v>
      </c>
      <c r="I275" s="91" t="str">
        <f t="shared" si="5"/>
        <v>TBA activity has remained the same</v>
      </c>
    </row>
    <row r="276" spans="1:9" s="35" customFormat="1" ht="15.75" customHeight="1">
      <c r="B276" s="34"/>
      <c r="C276" s="34"/>
      <c r="I276" s="91">
        <f>C276</f>
        <v>0</v>
      </c>
    </row>
    <row r="277" spans="1:9" ht="12.75" customHeight="1">
      <c r="A277" s="11" t="s">
        <v>1221</v>
      </c>
      <c r="B277" s="13">
        <v>1</v>
      </c>
      <c r="C277" s="7" t="s">
        <v>1222</v>
      </c>
      <c r="I277" s="91" t="str">
        <f>C277</f>
        <v>i. Other</v>
      </c>
    </row>
    <row r="278" spans="1:9" ht="12.75" customHeight="1">
      <c r="B278" s="13"/>
      <c r="C278" s="7"/>
    </row>
    <row r="279" spans="1:9" ht="12.75" customHeight="1">
      <c r="B279" s="13"/>
      <c r="C279" s="7"/>
    </row>
    <row r="280" spans="1:9" ht="12.75" customHeight="1">
      <c r="B280" s="13"/>
      <c r="C280" s="7"/>
    </row>
    <row r="281" spans="1:9" ht="12.75" customHeight="1">
      <c r="B281" s="13"/>
      <c r="C281" s="7"/>
    </row>
    <row r="282" spans="1:9" ht="12.75" customHeight="1">
      <c r="B282" s="13"/>
      <c r="C282" s="7"/>
    </row>
    <row r="283" spans="1:9" ht="12.75" customHeight="1">
      <c r="B283" s="13"/>
      <c r="C283" s="7"/>
    </row>
    <row r="284" spans="1:9" ht="12.75" customHeight="1">
      <c r="B284" s="13"/>
      <c r="C284" s="7"/>
    </row>
    <row r="285" spans="1:9" ht="12.75" customHeight="1">
      <c r="B285" s="13"/>
      <c r="C285" s="7"/>
    </row>
    <row r="286" spans="1:9" ht="12.75" customHeight="1">
      <c r="B286" s="13"/>
      <c r="C286" s="7"/>
    </row>
    <row r="287" spans="1:9" ht="12.75" customHeight="1">
      <c r="B287" s="13"/>
      <c r="C287" s="7"/>
    </row>
    <row r="288" spans="1:9" ht="12.75" customHeight="1">
      <c r="B288" s="13"/>
      <c r="C288" s="7"/>
    </row>
    <row r="289" spans="2:3" ht="12.75" customHeight="1">
      <c r="B289" s="13"/>
      <c r="C289" s="7"/>
    </row>
    <row r="290" spans="2:3" ht="12.75" customHeight="1">
      <c r="B290" s="13"/>
      <c r="C290" s="7"/>
    </row>
    <row r="291" spans="2:3" ht="12.75" customHeight="1">
      <c r="B291" s="13"/>
      <c r="C291" s="7"/>
    </row>
    <row r="292" spans="2:3" ht="12.75" customHeight="1">
      <c r="B292" s="13"/>
      <c r="C292" s="7"/>
    </row>
    <row r="293" spans="2:3" ht="12.75" customHeight="1">
      <c r="B293" s="13"/>
      <c r="C293" s="7"/>
    </row>
    <row r="294" spans="2:3" ht="12.75" customHeight="1">
      <c r="B294" s="13"/>
      <c r="C294" s="7"/>
    </row>
    <row r="295" spans="2:3" ht="12.75" customHeight="1">
      <c r="B295" s="13"/>
      <c r="C295" s="7"/>
    </row>
    <row r="296" spans="2:3" ht="12.75" customHeight="1">
      <c r="B296" s="13"/>
      <c r="C296" s="7"/>
    </row>
    <row r="297" spans="2:3" ht="12.75" customHeight="1">
      <c r="B297" s="13"/>
      <c r="C297" s="7"/>
    </row>
    <row r="298" spans="2:3" ht="12.75" customHeight="1">
      <c r="B298" s="13"/>
      <c r="C298" s="7"/>
    </row>
    <row r="299" spans="2:3" ht="12.75" customHeight="1">
      <c r="B299" s="13"/>
      <c r="C299" s="7"/>
    </row>
    <row r="300" spans="2:3" ht="12.75" customHeight="1">
      <c r="B300" s="13"/>
      <c r="C300" s="7"/>
    </row>
    <row r="301" spans="2:3" ht="12.75" customHeight="1">
      <c r="B301" s="13"/>
      <c r="C301" s="7"/>
    </row>
    <row r="302" spans="2:3" ht="12.75" customHeight="1">
      <c r="B302" s="13"/>
      <c r="C302" s="7"/>
    </row>
    <row r="303" spans="2:3" ht="12.75" customHeight="1">
      <c r="B303" s="13"/>
      <c r="C303" s="7"/>
    </row>
    <row r="304" spans="2:3" ht="12.75" customHeight="1">
      <c r="B304" s="13"/>
      <c r="C304" s="7"/>
    </row>
    <row r="305" spans="2:3" ht="12.75" customHeight="1">
      <c r="B305" s="13"/>
      <c r="C305" s="7"/>
    </row>
    <row r="306" spans="2:3" ht="12.75" customHeight="1">
      <c r="B306" s="13"/>
      <c r="C306" s="7"/>
    </row>
    <row r="307" spans="2:3" ht="12.75" customHeight="1">
      <c r="B307" s="13"/>
      <c r="C307" s="7"/>
    </row>
    <row r="308" spans="2:3" ht="12.75" customHeight="1">
      <c r="B308" s="13"/>
      <c r="C308" s="7"/>
    </row>
    <row r="309" spans="2:3" ht="12.75" customHeight="1">
      <c r="B309" s="13"/>
      <c r="C309" s="7"/>
    </row>
    <row r="310" spans="2:3" ht="12.75" customHeight="1">
      <c r="B310" s="13"/>
      <c r="C310" s="7"/>
    </row>
    <row r="311" spans="2:3" ht="12.75" customHeight="1">
      <c r="B311" s="13"/>
      <c r="C311" s="7"/>
    </row>
    <row r="312" spans="2:3" ht="12.75" customHeight="1">
      <c r="B312" s="13"/>
      <c r="C312" s="7"/>
    </row>
    <row r="313" spans="2:3" ht="12.75" customHeight="1">
      <c r="B313" s="13"/>
      <c r="C313" s="7"/>
    </row>
    <row r="314" spans="2:3" ht="12.75" customHeight="1">
      <c r="B314" s="13"/>
      <c r="C314" s="7"/>
    </row>
    <row r="315" spans="2:3" ht="12.75" customHeight="1">
      <c r="B315" s="13"/>
      <c r="C315" s="7"/>
    </row>
    <row r="316" spans="2:3" ht="12.75" customHeight="1">
      <c r="B316" s="13"/>
      <c r="C316" s="7"/>
    </row>
    <row r="317" spans="2:3" ht="12.75" customHeight="1">
      <c r="B317" s="13"/>
      <c r="C317" s="7"/>
    </row>
    <row r="318" spans="2:3" ht="12.75" customHeight="1">
      <c r="B318" s="13"/>
      <c r="C318" s="7"/>
    </row>
    <row r="319" spans="2:3" ht="12.75" customHeight="1">
      <c r="B319" s="13"/>
      <c r="C319" s="7"/>
    </row>
    <row r="320" spans="2:3" ht="12.75" customHeight="1">
      <c r="B320" s="13"/>
      <c r="C320" s="7"/>
    </row>
    <row r="321" spans="2:3" ht="12.75" customHeight="1">
      <c r="B321" s="13"/>
      <c r="C321" s="7"/>
    </row>
    <row r="322" spans="2:3" ht="12.75" customHeight="1">
      <c r="B322" s="13"/>
      <c r="C322" s="7"/>
    </row>
    <row r="323" spans="2:3" ht="12.75" customHeight="1">
      <c r="B323" s="13"/>
      <c r="C323" s="7"/>
    </row>
    <row r="324" spans="2:3" ht="12.75" customHeight="1">
      <c r="B324" s="13"/>
      <c r="C324" s="7"/>
    </row>
    <row r="325" spans="2:3" ht="12.75" customHeight="1">
      <c r="B325" s="13"/>
      <c r="C325" s="7"/>
    </row>
    <row r="326" spans="2:3" ht="12.75" customHeight="1">
      <c r="B326" s="13"/>
      <c r="C326" s="7"/>
    </row>
    <row r="327" spans="2:3" ht="12.75" customHeight="1">
      <c r="B327" s="13"/>
      <c r="C327" s="7"/>
    </row>
    <row r="328" spans="2:3" ht="12.75" customHeight="1">
      <c r="B328" s="13"/>
      <c r="C328" s="7"/>
    </row>
    <row r="329" spans="2:3" ht="12.75" customHeight="1">
      <c r="B329" s="13"/>
      <c r="C329" s="7"/>
    </row>
    <row r="330" spans="2:3" ht="12.75" customHeight="1">
      <c r="B330" s="13"/>
      <c r="C330" s="7"/>
    </row>
    <row r="331" spans="2:3" ht="12.75" customHeight="1">
      <c r="B331" s="13"/>
      <c r="C331" s="7"/>
    </row>
    <row r="332" spans="2:3" ht="12.75" customHeight="1">
      <c r="B332" s="13"/>
      <c r="C332" s="7"/>
    </row>
    <row r="333" spans="2:3" ht="12.75" customHeight="1">
      <c r="B333" s="13"/>
      <c r="C333" s="7"/>
    </row>
    <row r="334" spans="2:3" ht="12.75" customHeight="1">
      <c r="B334" s="13"/>
      <c r="C334" s="7"/>
    </row>
    <row r="335" spans="2:3" ht="12.75" customHeight="1">
      <c r="B335" s="13"/>
      <c r="C335" s="7"/>
    </row>
    <row r="336" spans="2:3" ht="12.75" customHeight="1">
      <c r="B336" s="13"/>
      <c r="C336" s="7"/>
    </row>
    <row r="337" spans="2:3" ht="12.75" customHeight="1">
      <c r="B337" s="13"/>
      <c r="C337" s="7"/>
    </row>
    <row r="338" spans="2:3" ht="12.75" customHeight="1">
      <c r="B338" s="13"/>
      <c r="C338" s="7"/>
    </row>
    <row r="339" spans="2:3" ht="12.75" customHeight="1">
      <c r="B339" s="13"/>
      <c r="C339" s="7"/>
    </row>
    <row r="340" spans="2:3" ht="12.75" customHeight="1">
      <c r="B340" s="13"/>
      <c r="C340" s="7"/>
    </row>
    <row r="341" spans="2:3" ht="12.75" customHeight="1">
      <c r="B341" s="13"/>
      <c r="C341" s="7"/>
    </row>
    <row r="342" spans="2:3" ht="12.75" customHeight="1">
      <c r="B342" s="13"/>
      <c r="C342" s="7"/>
    </row>
    <row r="343" spans="2:3" ht="12.75" customHeight="1">
      <c r="B343" s="13"/>
      <c r="C343" s="7"/>
    </row>
    <row r="344" spans="2:3" ht="12.75" customHeight="1">
      <c r="B344" s="13"/>
      <c r="C344" s="7"/>
    </row>
    <row r="345" spans="2:3" ht="12.75" customHeight="1">
      <c r="B345" s="13"/>
      <c r="C345" s="7"/>
    </row>
    <row r="346" spans="2:3" ht="12.75" customHeight="1">
      <c r="B346" s="13"/>
      <c r="C346" s="7"/>
    </row>
    <row r="347" spans="2:3" ht="12.75" customHeight="1">
      <c r="B347" s="13"/>
      <c r="C347" s="7"/>
    </row>
    <row r="348" spans="2:3" ht="12.75" customHeight="1">
      <c r="B348" s="13"/>
      <c r="C348" s="7"/>
    </row>
    <row r="349" spans="2:3" ht="12.75" customHeight="1">
      <c r="B349" s="13"/>
      <c r="C349" s="7"/>
    </row>
    <row r="350" spans="2:3" ht="12.75" customHeight="1">
      <c r="B350" s="13"/>
      <c r="C350" s="7"/>
    </row>
    <row r="351" spans="2:3" ht="12.75" customHeight="1">
      <c r="B351" s="13"/>
      <c r="C351" s="7"/>
    </row>
    <row r="352" spans="2:3" ht="12.75" customHeight="1">
      <c r="B352" s="13"/>
      <c r="C352" s="7"/>
    </row>
    <row r="353" spans="2:3" ht="12.75" customHeight="1">
      <c r="B353" s="13"/>
      <c r="C353" s="7"/>
    </row>
    <row r="354" spans="2:3" ht="12.75" customHeight="1">
      <c r="B354" s="13"/>
      <c r="C354" s="7"/>
    </row>
    <row r="355" spans="2:3" ht="12.75" customHeight="1">
      <c r="B355" s="13"/>
      <c r="C355" s="7"/>
    </row>
    <row r="356" spans="2:3" ht="12.75" customHeight="1">
      <c r="B356" s="13"/>
      <c r="C356" s="7"/>
    </row>
    <row r="357" spans="2:3" ht="12.75" customHeight="1">
      <c r="B357" s="13"/>
      <c r="C357" s="7"/>
    </row>
    <row r="358" spans="2:3" ht="12.75" customHeight="1">
      <c r="B358" s="13"/>
      <c r="C358" s="7"/>
    </row>
    <row r="359" spans="2:3" ht="12.75" customHeight="1">
      <c r="B359" s="13"/>
      <c r="C359" s="7"/>
    </row>
    <row r="360" spans="2:3" ht="12.75" customHeight="1">
      <c r="B360" s="13"/>
      <c r="C360" s="7"/>
    </row>
    <row r="361" spans="2:3" ht="12.75" customHeight="1">
      <c r="B361" s="13"/>
      <c r="C361" s="7"/>
    </row>
    <row r="362" spans="2:3" ht="12.75" customHeight="1">
      <c r="B362" s="13"/>
      <c r="C362" s="7"/>
    </row>
    <row r="363" spans="2:3" ht="12.75" customHeight="1">
      <c r="B363" s="13"/>
      <c r="C363" s="7"/>
    </row>
    <row r="364" spans="2:3" ht="12.75" customHeight="1">
      <c r="B364" s="13"/>
      <c r="C364" s="7"/>
    </row>
    <row r="365" spans="2:3" ht="12.75" customHeight="1">
      <c r="B365" s="13"/>
      <c r="C365" s="7"/>
    </row>
    <row r="366" spans="2:3" ht="12.75" customHeight="1">
      <c r="B366" s="13"/>
      <c r="C366" s="7"/>
    </row>
    <row r="367" spans="2:3" ht="12.75" customHeight="1">
      <c r="B367" s="13"/>
      <c r="C367" s="7"/>
    </row>
    <row r="368" spans="2:3" ht="12.75" customHeight="1">
      <c r="B368" s="13"/>
      <c r="C368" s="7"/>
    </row>
    <row r="369" spans="2:3" ht="12.75" customHeight="1">
      <c r="B369" s="13"/>
      <c r="C369" s="7"/>
    </row>
    <row r="370" spans="2:3" ht="12.75" customHeight="1">
      <c r="B370" s="13"/>
      <c r="C370" s="7"/>
    </row>
    <row r="371" spans="2:3" ht="12.75" customHeight="1">
      <c r="B371" s="13"/>
      <c r="C371" s="7"/>
    </row>
    <row r="372" spans="2:3" ht="12.75" customHeight="1">
      <c r="B372" s="13"/>
      <c r="C372" s="7"/>
    </row>
    <row r="373" spans="2:3" ht="12.75" customHeight="1">
      <c r="B373" s="13"/>
      <c r="C373" s="7"/>
    </row>
    <row r="374" spans="2:3" ht="12.75" customHeight="1">
      <c r="B374" s="13"/>
      <c r="C374" s="7"/>
    </row>
    <row r="375" spans="2:3" ht="12.75" customHeight="1">
      <c r="B375" s="13"/>
      <c r="C375" s="7"/>
    </row>
    <row r="376" spans="2:3" ht="12.75" customHeight="1">
      <c r="B376" s="13"/>
      <c r="C376" s="7"/>
    </row>
    <row r="377" spans="2:3" ht="12.75" customHeight="1">
      <c r="B377" s="13"/>
      <c r="C377" s="7"/>
    </row>
    <row r="378" spans="2:3" ht="12.75" customHeight="1">
      <c r="B378" s="13"/>
      <c r="C378" s="7"/>
    </row>
    <row r="379" spans="2:3" ht="12.75" customHeight="1">
      <c r="B379" s="13"/>
      <c r="C379" s="7"/>
    </row>
    <row r="380" spans="2:3" ht="12.75" customHeight="1">
      <c r="B380" s="13"/>
      <c r="C380" s="7"/>
    </row>
    <row r="381" spans="2:3" ht="12.75" customHeight="1">
      <c r="B381" s="13"/>
      <c r="C381" s="7"/>
    </row>
    <row r="382" spans="2:3" ht="12.75" customHeight="1">
      <c r="B382" s="13"/>
      <c r="C382" s="7"/>
    </row>
    <row r="383" spans="2:3" ht="12.75" customHeight="1">
      <c r="B383" s="13"/>
      <c r="C383" s="7"/>
    </row>
    <row r="384" spans="2:3" ht="12.75" customHeight="1">
      <c r="B384" s="13"/>
      <c r="C384" s="7"/>
    </row>
    <row r="385" spans="2:3" ht="12.75" customHeight="1">
      <c r="B385" s="13"/>
      <c r="C385" s="7"/>
    </row>
    <row r="386" spans="2:3" ht="12.75" customHeight="1">
      <c r="B386" s="13"/>
      <c r="C386" s="7"/>
    </row>
    <row r="387" spans="2:3" ht="12.75" customHeight="1">
      <c r="B387" s="13"/>
      <c r="C387" s="7"/>
    </row>
    <row r="388" spans="2:3" ht="12.75" customHeight="1">
      <c r="B388" s="13"/>
      <c r="C388" s="7"/>
    </row>
    <row r="389" spans="2:3" ht="12.75" customHeight="1">
      <c r="B389" s="13"/>
      <c r="C389" s="7"/>
    </row>
    <row r="390" spans="2:3" ht="12.75" customHeight="1">
      <c r="B390" s="13"/>
      <c r="C390" s="7"/>
    </row>
    <row r="391" spans="2:3" ht="12.75" customHeight="1">
      <c r="B391" s="13"/>
      <c r="C391" s="7"/>
    </row>
    <row r="392" spans="2:3" ht="12.75" customHeight="1">
      <c r="B392" s="13"/>
      <c r="C392" s="7"/>
    </row>
    <row r="393" spans="2:3" ht="12.75" customHeight="1">
      <c r="B393" s="13"/>
      <c r="C393" s="7"/>
    </row>
    <row r="394" spans="2:3" ht="12.75" customHeight="1">
      <c r="B394" s="13"/>
      <c r="C394" s="7"/>
    </row>
    <row r="395" spans="2:3" ht="12.75" customHeight="1">
      <c r="B395" s="13"/>
      <c r="C395" s="7"/>
    </row>
    <row r="396" spans="2:3" ht="12.75" customHeight="1">
      <c r="B396" s="13"/>
      <c r="C396" s="7"/>
    </row>
    <row r="397" spans="2:3" ht="12.75" customHeight="1">
      <c r="B397" s="13"/>
      <c r="C397" s="7"/>
    </row>
    <row r="398" spans="2:3" ht="12.75" customHeight="1">
      <c r="B398" s="13"/>
      <c r="C398" s="7"/>
    </row>
    <row r="399" spans="2:3" ht="12.75" customHeight="1">
      <c r="B399" s="13"/>
      <c r="C399" s="7"/>
    </row>
    <row r="400" spans="2:3" ht="12.75" customHeight="1">
      <c r="B400" s="13"/>
      <c r="C400" s="7"/>
    </row>
    <row r="401" spans="2:3" ht="12.75" customHeight="1">
      <c r="B401" s="13"/>
      <c r="C401" s="7"/>
    </row>
    <row r="402" spans="2:3" ht="12.75" customHeight="1">
      <c r="B402" s="13"/>
      <c r="C402" s="7"/>
    </row>
    <row r="403" spans="2:3" ht="12.75" customHeight="1">
      <c r="B403" s="13"/>
      <c r="C403" s="7"/>
    </row>
    <row r="404" spans="2:3" ht="12.75" customHeight="1">
      <c r="B404" s="13"/>
      <c r="C404" s="7"/>
    </row>
    <row r="405" spans="2:3" ht="12.75" customHeight="1">
      <c r="B405" s="13"/>
      <c r="C405" s="7"/>
    </row>
    <row r="406" spans="2:3" ht="12.75" customHeight="1">
      <c r="B406" s="13"/>
      <c r="C406" s="7"/>
    </row>
    <row r="407" spans="2:3" ht="12.75" customHeight="1">
      <c r="B407" s="13"/>
      <c r="C407" s="7"/>
    </row>
    <row r="408" spans="2:3" ht="12.75" customHeight="1">
      <c r="B408" s="13"/>
      <c r="C408" s="7"/>
    </row>
    <row r="409" spans="2:3" ht="12.75" customHeight="1">
      <c r="B409" s="13"/>
      <c r="C409" s="7"/>
    </row>
    <row r="410" spans="2:3" ht="12.75" customHeight="1">
      <c r="B410" s="13"/>
      <c r="C410" s="7"/>
    </row>
    <row r="411" spans="2:3" ht="12.75" customHeight="1">
      <c r="B411" s="13"/>
      <c r="C411" s="7"/>
    </row>
    <row r="412" spans="2:3" ht="12.75" customHeight="1">
      <c r="B412" s="13"/>
      <c r="C412" s="7"/>
    </row>
    <row r="413" spans="2:3" ht="12.75" customHeight="1">
      <c r="B413" s="13"/>
      <c r="C413" s="7"/>
    </row>
    <row r="414" spans="2:3" ht="12.75" customHeight="1">
      <c r="B414" s="13"/>
      <c r="C414" s="7"/>
    </row>
    <row r="415" spans="2:3" ht="12.75" customHeight="1">
      <c r="B415" s="13"/>
      <c r="C415" s="7"/>
    </row>
    <row r="416" spans="2:3" ht="12.75" customHeight="1">
      <c r="B416" s="13"/>
      <c r="C416" s="7"/>
    </row>
    <row r="417" spans="2:3" ht="12.75" customHeight="1">
      <c r="B417" s="13"/>
      <c r="C417" s="7"/>
    </row>
    <row r="418" spans="2:3" ht="12.75" customHeight="1">
      <c r="B418" s="13"/>
      <c r="C418" s="7"/>
    </row>
    <row r="419" spans="2:3" ht="12.75" customHeight="1">
      <c r="B419" s="13"/>
      <c r="C419" s="7"/>
    </row>
    <row r="420" spans="2:3" ht="12.75" customHeight="1">
      <c r="B420" s="13"/>
      <c r="C420" s="7"/>
    </row>
    <row r="421" spans="2:3" ht="12.75" customHeight="1">
      <c r="B421" s="13"/>
      <c r="C421" s="7"/>
    </row>
    <row r="422" spans="2:3" ht="12.75" customHeight="1">
      <c r="B422" s="13"/>
      <c r="C422" s="7"/>
    </row>
    <row r="423" spans="2:3" ht="12.75" customHeight="1">
      <c r="B423" s="13"/>
      <c r="C423" s="7"/>
    </row>
    <row r="424" spans="2:3" ht="12.75" customHeight="1">
      <c r="B424" s="13"/>
      <c r="C424" s="7"/>
    </row>
    <row r="425" spans="2:3" ht="12.75" customHeight="1">
      <c r="B425" s="13"/>
      <c r="C425" s="7"/>
    </row>
    <row r="426" spans="2:3" ht="12.75" customHeight="1">
      <c r="B426" s="13"/>
      <c r="C426" s="7"/>
    </row>
    <row r="427" spans="2:3" ht="12.75" customHeight="1">
      <c r="B427" s="13"/>
      <c r="C427" s="7"/>
    </row>
    <row r="428" spans="2:3" ht="12.75" customHeight="1">
      <c r="B428" s="13"/>
      <c r="C428" s="7"/>
    </row>
    <row r="429" spans="2:3" ht="12.75" customHeight="1">
      <c r="B429" s="13"/>
      <c r="C429" s="7"/>
    </row>
    <row r="430" spans="2:3" ht="12.75" customHeight="1">
      <c r="B430" s="13"/>
      <c r="C430" s="7"/>
    </row>
    <row r="431" spans="2:3" ht="12.75" customHeight="1">
      <c r="B431" s="13"/>
      <c r="C431" s="7"/>
    </row>
    <row r="432" spans="2:3" ht="12.75" customHeight="1">
      <c r="B432" s="13"/>
      <c r="C432" s="7"/>
    </row>
    <row r="433" spans="2:3" ht="12.75" customHeight="1">
      <c r="B433" s="13"/>
      <c r="C433" s="7"/>
    </row>
    <row r="434" spans="2:3" ht="12.75" customHeight="1">
      <c r="B434" s="13"/>
      <c r="C434" s="7"/>
    </row>
    <row r="435" spans="2:3" ht="12.75" customHeight="1">
      <c r="B435" s="13"/>
      <c r="C435" s="7"/>
    </row>
    <row r="436" spans="2:3" ht="12.75" customHeight="1">
      <c r="B436" s="13"/>
      <c r="C436" s="7"/>
    </row>
    <row r="437" spans="2:3" ht="12.75" customHeight="1">
      <c r="B437" s="13"/>
      <c r="C437" s="7"/>
    </row>
    <row r="438" spans="2:3" ht="12.75" customHeight="1">
      <c r="B438" s="13"/>
      <c r="C438" s="7"/>
    </row>
    <row r="439" spans="2:3" ht="12.75" customHeight="1">
      <c r="B439" s="13"/>
      <c r="C439" s="7"/>
    </row>
    <row r="440" spans="2:3" ht="12.75" customHeight="1">
      <c r="B440" s="13"/>
      <c r="C440" s="7"/>
    </row>
    <row r="441" spans="2:3" ht="12.75" customHeight="1">
      <c r="B441" s="13"/>
      <c r="C441" s="7"/>
    </row>
    <row r="442" spans="2:3" ht="12.75" customHeight="1">
      <c r="B442" s="13"/>
      <c r="C442" s="7"/>
    </row>
    <row r="443" spans="2:3" ht="12.75" customHeight="1">
      <c r="B443" s="13"/>
      <c r="C443" s="7"/>
    </row>
    <row r="444" spans="2:3" ht="12.75" customHeight="1">
      <c r="B444" s="13"/>
      <c r="C444" s="7"/>
    </row>
    <row r="445" spans="2:3" ht="12.75" customHeight="1">
      <c r="B445" s="13"/>
      <c r="C445" s="7"/>
    </row>
    <row r="446" spans="2:3" ht="12.75" customHeight="1">
      <c r="B446" s="13"/>
      <c r="C446" s="7"/>
    </row>
    <row r="447" spans="2:3" ht="12.75" customHeight="1">
      <c r="B447" s="13"/>
      <c r="C447" s="7"/>
    </row>
    <row r="448" spans="2:3" ht="12.75" customHeight="1">
      <c r="B448" s="13"/>
      <c r="C448" s="7"/>
    </row>
    <row r="449" spans="2:3" ht="12.75" customHeight="1">
      <c r="B449" s="13"/>
      <c r="C449" s="7"/>
    </row>
    <row r="450" spans="2:3" ht="12.75" customHeight="1">
      <c r="B450" s="13"/>
      <c r="C450" s="7"/>
    </row>
    <row r="451" spans="2:3" ht="12.75" customHeight="1">
      <c r="B451" s="13"/>
      <c r="C451" s="7"/>
    </row>
    <row r="452" spans="2:3" ht="12.75" customHeight="1">
      <c r="B452" s="13"/>
      <c r="C452" s="7"/>
    </row>
    <row r="453" spans="2:3" ht="12.75" customHeight="1">
      <c r="B453" s="13"/>
      <c r="C453" s="7"/>
    </row>
    <row r="454" spans="2:3" ht="12.75" customHeight="1">
      <c r="B454" s="13"/>
      <c r="C454" s="7"/>
    </row>
    <row r="455" spans="2:3" ht="12.75" customHeight="1">
      <c r="B455" s="13"/>
      <c r="C455" s="7"/>
    </row>
    <row r="456" spans="2:3" ht="12.75" customHeight="1">
      <c r="B456" s="13"/>
      <c r="C456" s="7"/>
    </row>
    <row r="457" spans="2:3" ht="12.75" customHeight="1">
      <c r="B457" s="13"/>
      <c r="C457" s="7"/>
    </row>
    <row r="458" spans="2:3" ht="12.75" customHeight="1">
      <c r="B458" s="13"/>
      <c r="C458" s="7"/>
    </row>
    <row r="459" spans="2:3" ht="12.75" customHeight="1">
      <c r="B459" s="13"/>
      <c r="C459" s="7"/>
    </row>
    <row r="460" spans="2:3" ht="12.75" customHeight="1">
      <c r="B460" s="13"/>
      <c r="C460" s="7"/>
    </row>
    <row r="461" spans="2:3" ht="12.75" customHeight="1">
      <c r="B461" s="13"/>
      <c r="C461" s="7"/>
    </row>
    <row r="462" spans="2:3" ht="12.75" customHeight="1">
      <c r="B462" s="13"/>
      <c r="C462" s="7"/>
    </row>
    <row r="463" spans="2:3" ht="12.75" customHeight="1">
      <c r="B463" s="13"/>
      <c r="C463" s="7"/>
    </row>
    <row r="464" spans="2:3" ht="12.75" customHeight="1">
      <c r="B464" s="13"/>
      <c r="C464" s="7"/>
    </row>
    <row r="465" spans="2:3" ht="12.75" customHeight="1">
      <c r="B465" s="13"/>
      <c r="C465" s="7"/>
    </row>
    <row r="466" spans="2:3" ht="12.75" customHeight="1">
      <c r="B466" s="13"/>
      <c r="C466" s="7"/>
    </row>
    <row r="467" spans="2:3" ht="12.75" customHeight="1">
      <c r="B467" s="13"/>
      <c r="C467" s="7"/>
    </row>
    <row r="468" spans="2:3" ht="12.75" customHeight="1">
      <c r="B468" s="13"/>
      <c r="C468" s="7"/>
    </row>
    <row r="469" spans="2:3" ht="12.75" customHeight="1">
      <c r="B469" s="13"/>
      <c r="C469" s="7"/>
    </row>
    <row r="470" spans="2:3" ht="12.75" customHeight="1">
      <c r="B470" s="13"/>
      <c r="C470" s="7"/>
    </row>
    <row r="471" spans="2:3" ht="12.75" customHeight="1">
      <c r="B471" s="13"/>
      <c r="C471" s="7"/>
    </row>
    <row r="472" spans="2:3" ht="12.75" customHeight="1">
      <c r="B472" s="13"/>
      <c r="C472" s="7"/>
    </row>
    <row r="473" spans="2:3" ht="12.75" customHeight="1">
      <c r="B473" s="13"/>
      <c r="C473" s="7"/>
    </row>
    <row r="474" spans="2:3" ht="12.75" customHeight="1">
      <c r="B474" s="13"/>
      <c r="C474" s="7"/>
    </row>
    <row r="475" spans="2:3" ht="12.75" customHeight="1">
      <c r="B475" s="13"/>
      <c r="C475" s="7"/>
    </row>
    <row r="476" spans="2:3" ht="12.75" customHeight="1">
      <c r="B476" s="13"/>
      <c r="C476" s="7"/>
    </row>
    <row r="477" spans="2:3" ht="12.75" customHeight="1">
      <c r="B477" s="13"/>
      <c r="C477" s="7"/>
    </row>
    <row r="478" spans="2:3" ht="12.75" customHeight="1">
      <c r="B478" s="13"/>
      <c r="C478" s="7"/>
    </row>
    <row r="479" spans="2:3" ht="12.75" customHeight="1">
      <c r="B479" s="13"/>
      <c r="C479" s="7"/>
    </row>
    <row r="480" spans="2:3" ht="12.75" customHeight="1">
      <c r="B480" s="13"/>
      <c r="C480" s="7"/>
    </row>
    <row r="481" spans="2:3" ht="12.75" customHeight="1">
      <c r="B481" s="13"/>
      <c r="C481" s="7"/>
    </row>
    <row r="482" spans="2:3" ht="12.75" customHeight="1">
      <c r="B482" s="13"/>
      <c r="C482" s="7"/>
    </row>
    <row r="483" spans="2:3" ht="12.75" customHeight="1">
      <c r="B483" s="13"/>
      <c r="C483" s="7"/>
    </row>
    <row r="484" spans="2:3" ht="12.75" customHeight="1">
      <c r="B484" s="13"/>
      <c r="C484" s="7"/>
    </row>
    <row r="485" spans="2:3" ht="12.75" customHeight="1">
      <c r="B485" s="13"/>
      <c r="C485" s="7"/>
    </row>
    <row r="486" spans="2:3" ht="12.75" customHeight="1">
      <c r="B486" s="13"/>
      <c r="C486" s="7"/>
    </row>
    <row r="487" spans="2:3" ht="12.75" customHeight="1">
      <c r="B487" s="13"/>
      <c r="C487" s="7"/>
    </row>
    <row r="488" spans="2:3" ht="12.75" customHeight="1">
      <c r="B488" s="13"/>
      <c r="C488" s="7"/>
    </row>
    <row r="489" spans="2:3" ht="12.75" customHeight="1">
      <c r="B489" s="13"/>
      <c r="C489" s="7"/>
    </row>
    <row r="490" spans="2:3" ht="12.75" customHeight="1">
      <c r="B490" s="13"/>
      <c r="C490" s="7"/>
    </row>
    <row r="491" spans="2:3" ht="12.75" customHeight="1">
      <c r="B491" s="13"/>
      <c r="C491" s="7"/>
    </row>
    <row r="492" spans="2:3" ht="12.75" customHeight="1">
      <c r="B492" s="13"/>
      <c r="C492" s="7"/>
    </row>
    <row r="493" spans="2:3" ht="12.75" customHeight="1">
      <c r="B493" s="13"/>
      <c r="C493" s="7"/>
    </row>
    <row r="494" spans="2:3" ht="12.75" customHeight="1">
      <c r="B494" s="13"/>
      <c r="C494" s="7"/>
    </row>
    <row r="495" spans="2:3" ht="12.75" customHeight="1">
      <c r="B495" s="13"/>
      <c r="C495" s="7"/>
    </row>
    <row r="496" spans="2:3" ht="12.75" customHeight="1">
      <c r="B496" s="13"/>
      <c r="C496" s="7"/>
    </row>
    <row r="497" spans="2:3" ht="12.75" customHeight="1">
      <c r="B497" s="13"/>
      <c r="C497" s="7"/>
    </row>
    <row r="498" spans="2:3" ht="12.75" customHeight="1">
      <c r="B498" s="13"/>
      <c r="C498" s="7"/>
    </row>
    <row r="499" spans="2:3" ht="12.75" customHeight="1">
      <c r="B499" s="13"/>
      <c r="C499" s="7"/>
    </row>
    <row r="500" spans="2:3" ht="12.75" customHeight="1">
      <c r="B500" s="13"/>
      <c r="C500" s="7"/>
    </row>
    <row r="501" spans="2:3" ht="12.75" customHeight="1">
      <c r="B501" s="13"/>
      <c r="C501" s="7"/>
    </row>
    <row r="502" spans="2:3" ht="12.75" customHeight="1">
      <c r="B502" s="13"/>
      <c r="C502" s="7"/>
    </row>
    <row r="503" spans="2:3" ht="12.75" customHeight="1">
      <c r="B503" s="13"/>
      <c r="C503" s="7"/>
    </row>
    <row r="504" spans="2:3" ht="12.75" customHeight="1">
      <c r="B504" s="13"/>
      <c r="C504" s="7"/>
    </row>
    <row r="505" spans="2:3" ht="12.75" customHeight="1">
      <c r="B505" s="13"/>
      <c r="C505" s="7"/>
    </row>
    <row r="506" spans="2:3" ht="12.75" customHeight="1">
      <c r="B506" s="13"/>
      <c r="C506" s="7"/>
    </row>
    <row r="507" spans="2:3" ht="12.75" customHeight="1">
      <c r="B507" s="13"/>
      <c r="C507" s="7"/>
    </row>
    <row r="508" spans="2:3" ht="12.75" customHeight="1">
      <c r="B508" s="13"/>
      <c r="C508" s="7"/>
    </row>
    <row r="509" spans="2:3" ht="12.75" customHeight="1">
      <c r="B509" s="13"/>
      <c r="C509" s="7"/>
    </row>
    <row r="510" spans="2:3" ht="12.75" customHeight="1">
      <c r="B510" s="13"/>
      <c r="C510" s="7"/>
    </row>
    <row r="511" spans="2:3" ht="12.75" customHeight="1">
      <c r="B511" s="13"/>
      <c r="C511" s="7"/>
    </row>
    <row r="512" spans="2:3" ht="12.75" customHeight="1">
      <c r="B512" s="13"/>
      <c r="C512" s="7"/>
    </row>
    <row r="513" spans="2:3" ht="12.75" customHeight="1">
      <c r="B513" s="13"/>
      <c r="C513" s="7"/>
    </row>
    <row r="514" spans="2:3" ht="12.75" customHeight="1">
      <c r="B514" s="13"/>
      <c r="C514" s="7"/>
    </row>
    <row r="515" spans="2:3" ht="12.75" customHeight="1">
      <c r="B515" s="13"/>
      <c r="C515" s="7"/>
    </row>
    <row r="516" spans="2:3" ht="12.75" customHeight="1">
      <c r="B516" s="13"/>
      <c r="C516" s="7"/>
    </row>
    <row r="517" spans="2:3" ht="12.75" customHeight="1">
      <c r="B517" s="13"/>
      <c r="C517" s="7"/>
    </row>
    <row r="518" spans="2:3" ht="12.75" customHeight="1">
      <c r="B518" s="13"/>
      <c r="C518" s="7"/>
    </row>
    <row r="519" spans="2:3" ht="12.75" customHeight="1">
      <c r="B519" s="13"/>
      <c r="C519" s="7"/>
    </row>
    <row r="520" spans="2:3" ht="12.75" customHeight="1">
      <c r="B520" s="13"/>
      <c r="C520" s="7"/>
    </row>
    <row r="521" spans="2:3" ht="12.75" customHeight="1">
      <c r="B521" s="13"/>
      <c r="C521" s="7"/>
    </row>
    <row r="522" spans="2:3" ht="12.75" customHeight="1">
      <c r="B522" s="13"/>
      <c r="C522" s="7"/>
    </row>
    <row r="523" spans="2:3" ht="12.75" customHeight="1">
      <c r="B523" s="13"/>
      <c r="C523" s="7"/>
    </row>
    <row r="524" spans="2:3" ht="12.75" customHeight="1">
      <c r="B524" s="13"/>
      <c r="C524" s="7"/>
    </row>
    <row r="525" spans="2:3" ht="12.75" customHeight="1">
      <c r="B525" s="13"/>
      <c r="C525" s="7"/>
    </row>
    <row r="526" spans="2:3" ht="12.75" customHeight="1">
      <c r="B526" s="13"/>
      <c r="C526" s="7"/>
    </row>
    <row r="527" spans="2:3" ht="12.75" customHeight="1">
      <c r="B527" s="13"/>
      <c r="C527" s="7"/>
    </row>
    <row r="528" spans="2:3" ht="12.75" customHeight="1">
      <c r="B528" s="13"/>
      <c r="C528" s="7"/>
    </row>
    <row r="529" spans="2:3" ht="12.75" customHeight="1">
      <c r="B529" s="13"/>
      <c r="C529" s="7"/>
    </row>
    <row r="530" spans="2:3" ht="12.75" customHeight="1">
      <c r="B530" s="13"/>
      <c r="C530" s="7"/>
    </row>
    <row r="531" spans="2:3" ht="12.75" customHeight="1">
      <c r="B531" s="13"/>
      <c r="C531" s="7"/>
    </row>
    <row r="532" spans="2:3" ht="12.75" customHeight="1">
      <c r="B532" s="13"/>
      <c r="C532" s="7"/>
    </row>
    <row r="533" spans="2:3" ht="12.75" customHeight="1">
      <c r="B533" s="13"/>
      <c r="C533" s="7"/>
    </row>
    <row r="534" spans="2:3" ht="12.75" customHeight="1">
      <c r="B534" s="13"/>
      <c r="C534" s="7"/>
    </row>
    <row r="535" spans="2:3" ht="12.75" customHeight="1">
      <c r="B535" s="13"/>
      <c r="C535" s="7"/>
    </row>
    <row r="536" spans="2:3" ht="12.75" customHeight="1">
      <c r="B536" s="13"/>
      <c r="C536" s="7"/>
    </row>
    <row r="537" spans="2:3" ht="12.75" customHeight="1">
      <c r="B537" s="13"/>
      <c r="C537" s="7"/>
    </row>
    <row r="538" spans="2:3" ht="12.75" customHeight="1">
      <c r="B538" s="13"/>
      <c r="C538" s="7"/>
    </row>
    <row r="539" spans="2:3" ht="12.75" customHeight="1">
      <c r="B539" s="13"/>
      <c r="C539" s="7"/>
    </row>
    <row r="540" spans="2:3" ht="12.75" customHeight="1">
      <c r="B540" s="13"/>
      <c r="C540" s="7"/>
    </row>
    <row r="541" spans="2:3" ht="12.75" customHeight="1">
      <c r="B541" s="13"/>
      <c r="C541" s="7"/>
    </row>
    <row r="542" spans="2:3" ht="12.75" customHeight="1">
      <c r="B542" s="13"/>
      <c r="C542" s="7"/>
    </row>
    <row r="543" spans="2:3" ht="12.75" customHeight="1">
      <c r="B543" s="13"/>
      <c r="C543" s="7"/>
    </row>
    <row r="544" spans="2:3" ht="12.75" customHeight="1">
      <c r="B544" s="13"/>
      <c r="C544" s="7"/>
    </row>
    <row r="545" spans="2:3" ht="12.75" customHeight="1">
      <c r="B545" s="13"/>
      <c r="C545" s="7"/>
    </row>
    <row r="546" spans="2:3" ht="12.75" customHeight="1">
      <c r="B546" s="13"/>
      <c r="C546" s="7"/>
    </row>
    <row r="547" spans="2:3" ht="12.75" customHeight="1">
      <c r="B547" s="13"/>
      <c r="C547" s="7"/>
    </row>
    <row r="548" spans="2:3" ht="12.75" customHeight="1">
      <c r="B548" s="13"/>
      <c r="C548" s="7"/>
    </row>
    <row r="549" spans="2:3" ht="12.75" customHeight="1">
      <c r="B549" s="13"/>
      <c r="C549" s="7"/>
    </row>
    <row r="550" spans="2:3" ht="12.75" customHeight="1">
      <c r="B550" s="13"/>
      <c r="C550" s="7"/>
    </row>
    <row r="551" spans="2:3" ht="12.75" customHeight="1">
      <c r="B551" s="13"/>
      <c r="C551" s="7"/>
    </row>
    <row r="552" spans="2:3" ht="12.75" customHeight="1">
      <c r="B552" s="13"/>
      <c r="C552" s="7"/>
    </row>
    <row r="553" spans="2:3" ht="12.75" customHeight="1">
      <c r="B553" s="13"/>
      <c r="C553" s="7"/>
    </row>
    <row r="554" spans="2:3" ht="12.75" customHeight="1">
      <c r="B554" s="13"/>
      <c r="C554" s="7"/>
    </row>
    <row r="555" spans="2:3" ht="12.75" customHeight="1">
      <c r="B555" s="13"/>
      <c r="C555" s="7"/>
    </row>
    <row r="556" spans="2:3" ht="12.75" customHeight="1">
      <c r="B556" s="13"/>
      <c r="C556" s="7"/>
    </row>
    <row r="557" spans="2:3" ht="12.75" customHeight="1">
      <c r="B557" s="13"/>
      <c r="C557" s="7"/>
    </row>
    <row r="558" spans="2:3" ht="12.75" customHeight="1">
      <c r="B558" s="13"/>
      <c r="C558" s="7"/>
    </row>
    <row r="559" spans="2:3" ht="12.75" customHeight="1">
      <c r="B559" s="13"/>
      <c r="C559" s="7"/>
    </row>
    <row r="560" spans="2:3" ht="12.75" customHeight="1">
      <c r="B560" s="13"/>
      <c r="C560" s="7"/>
    </row>
    <row r="561" spans="2:3" ht="12.75" customHeight="1">
      <c r="B561" s="13"/>
      <c r="C561" s="7"/>
    </row>
    <row r="562" spans="2:3" ht="12.75" customHeight="1">
      <c r="B562" s="13"/>
      <c r="C562" s="7"/>
    </row>
    <row r="563" spans="2:3" ht="12.75" customHeight="1">
      <c r="B563" s="13"/>
      <c r="C563" s="7"/>
    </row>
    <row r="564" spans="2:3" ht="12.75" customHeight="1">
      <c r="B564" s="13"/>
      <c r="C564" s="7"/>
    </row>
    <row r="565" spans="2:3" ht="12.75" customHeight="1">
      <c r="B565" s="13"/>
      <c r="C565" s="7"/>
    </row>
    <row r="566" spans="2:3" ht="12.75" customHeight="1">
      <c r="B566" s="13"/>
      <c r="C566" s="7"/>
    </row>
    <row r="567" spans="2:3" ht="12.75" customHeight="1">
      <c r="B567" s="13"/>
      <c r="C567" s="7"/>
    </row>
    <row r="568" spans="2:3" ht="12.75" customHeight="1">
      <c r="B568" s="13"/>
      <c r="C568" s="7"/>
    </row>
    <row r="569" spans="2:3" ht="12.75" customHeight="1">
      <c r="B569" s="13"/>
      <c r="C569" s="7"/>
    </row>
    <row r="570" spans="2:3" ht="12.75" customHeight="1">
      <c r="B570" s="13"/>
      <c r="C570" s="7"/>
    </row>
    <row r="571" spans="2:3" ht="12.75" customHeight="1">
      <c r="B571" s="13"/>
      <c r="C571" s="7"/>
    </row>
    <row r="572" spans="2:3" ht="12.75" customHeight="1">
      <c r="B572" s="13"/>
      <c r="C572" s="7"/>
    </row>
    <row r="573" spans="2:3" ht="12.75" customHeight="1">
      <c r="B573" s="13"/>
      <c r="C573" s="7"/>
    </row>
    <row r="574" spans="2:3" ht="12.75" customHeight="1">
      <c r="B574" s="13"/>
      <c r="C574" s="7"/>
    </row>
    <row r="575" spans="2:3" ht="12.75" customHeight="1">
      <c r="B575" s="13"/>
      <c r="C575" s="7"/>
    </row>
    <row r="576" spans="2:3" ht="12.75" customHeight="1">
      <c r="B576" s="13"/>
      <c r="C576" s="7"/>
    </row>
    <row r="577" spans="2:3" ht="12.75" customHeight="1">
      <c r="B577" s="13"/>
      <c r="C577" s="7"/>
    </row>
    <row r="578" spans="2:3" ht="12.75" customHeight="1">
      <c r="B578" s="13"/>
      <c r="C578" s="7"/>
    </row>
    <row r="579" spans="2:3" ht="12.75" customHeight="1">
      <c r="B579" s="13"/>
      <c r="C579" s="7"/>
    </row>
    <row r="580" spans="2:3" ht="12.75" customHeight="1">
      <c r="B580" s="13"/>
      <c r="C580" s="7"/>
    </row>
    <row r="581" spans="2:3" ht="12.75" customHeight="1">
      <c r="B581" s="13"/>
      <c r="C581" s="7"/>
    </row>
    <row r="582" spans="2:3" ht="12.75" customHeight="1">
      <c r="B582" s="13"/>
      <c r="C582" s="7"/>
    </row>
    <row r="583" spans="2:3" ht="12.75" customHeight="1">
      <c r="B583" s="13"/>
      <c r="C583" s="7"/>
    </row>
    <row r="584" spans="2:3" ht="12.75" customHeight="1">
      <c r="B584" s="13"/>
      <c r="C584" s="7"/>
    </row>
    <row r="585" spans="2:3" ht="12.75" customHeight="1">
      <c r="B585" s="13"/>
      <c r="C585" s="7"/>
    </row>
    <row r="586" spans="2:3" ht="12.75" customHeight="1">
      <c r="B586" s="13"/>
      <c r="C586" s="7"/>
    </row>
    <row r="587" spans="2:3" ht="12.75" customHeight="1">
      <c r="B587" s="13"/>
      <c r="C587" s="7"/>
    </row>
    <row r="588" spans="2:3" ht="12.75" customHeight="1">
      <c r="B588" s="13"/>
      <c r="C588" s="7"/>
    </row>
    <row r="589" spans="2:3" ht="12.75" customHeight="1">
      <c r="B589" s="13"/>
      <c r="C589" s="7"/>
    </row>
    <row r="590" spans="2:3" ht="12.75" customHeight="1">
      <c r="B590" s="13"/>
      <c r="C590" s="7"/>
    </row>
    <row r="591" spans="2:3" ht="12.75" customHeight="1">
      <c r="B591" s="13"/>
      <c r="C591" s="7"/>
    </row>
    <row r="592" spans="2:3" ht="12.75" customHeight="1">
      <c r="B592" s="13"/>
      <c r="C592" s="7"/>
    </row>
    <row r="593" spans="2:3" ht="12.75" customHeight="1">
      <c r="B593" s="13"/>
      <c r="C593" s="7"/>
    </row>
    <row r="594" spans="2:3" ht="12.75" customHeight="1">
      <c r="B594" s="13"/>
      <c r="C594" s="7"/>
    </row>
    <row r="595" spans="2:3" ht="12.75" customHeight="1">
      <c r="B595" s="13"/>
      <c r="C595" s="7"/>
    </row>
    <row r="596" spans="2:3" ht="12.75" customHeight="1">
      <c r="B596" s="13"/>
      <c r="C596" s="7"/>
    </row>
    <row r="597" spans="2:3" ht="12.75" customHeight="1">
      <c r="B597" s="13"/>
      <c r="C597" s="7"/>
    </row>
    <row r="598" spans="2:3" ht="12.75" customHeight="1">
      <c r="B598" s="13"/>
      <c r="C598" s="7"/>
    </row>
    <row r="599" spans="2:3" ht="12.75" customHeight="1">
      <c r="B599" s="13"/>
      <c r="C599" s="7"/>
    </row>
    <row r="600" spans="2:3" ht="12.75" customHeight="1">
      <c r="B600" s="13"/>
      <c r="C600" s="7"/>
    </row>
    <row r="601" spans="2:3" ht="12.75" customHeight="1">
      <c r="B601" s="13"/>
      <c r="C601" s="7"/>
    </row>
    <row r="602" spans="2:3" ht="12.75" customHeight="1">
      <c r="B602" s="13"/>
      <c r="C602" s="7"/>
    </row>
    <row r="603" spans="2:3" ht="12.75" customHeight="1">
      <c r="B603" s="13"/>
      <c r="C603" s="7"/>
    </row>
    <row r="604" spans="2:3" ht="12.75" customHeight="1">
      <c r="B604" s="13"/>
      <c r="C604" s="7"/>
    </row>
    <row r="605" spans="2:3" ht="12.75" customHeight="1">
      <c r="B605" s="13"/>
      <c r="C605" s="7"/>
    </row>
    <row r="606" spans="2:3" ht="12.75" customHeight="1">
      <c r="B606" s="13"/>
      <c r="C606" s="7"/>
    </row>
    <row r="607" spans="2:3" ht="12.75" customHeight="1">
      <c r="B607" s="13"/>
      <c r="C607" s="7"/>
    </row>
    <row r="608" spans="2:3" ht="12.75" customHeight="1">
      <c r="B608" s="13"/>
      <c r="C608" s="7"/>
    </row>
    <row r="609" spans="2:3" ht="12.75" customHeight="1">
      <c r="B609" s="13"/>
      <c r="C609" s="7"/>
    </row>
    <row r="610" spans="2:3" ht="12.75" customHeight="1">
      <c r="B610" s="13"/>
      <c r="C610" s="7"/>
    </row>
    <row r="611" spans="2:3" ht="12.75" customHeight="1">
      <c r="B611" s="13"/>
      <c r="C611" s="7"/>
    </row>
    <row r="612" spans="2:3" ht="12.75" customHeight="1">
      <c r="B612" s="13"/>
      <c r="C612" s="7"/>
    </row>
    <row r="613" spans="2:3" ht="12.75" customHeight="1">
      <c r="B613" s="13"/>
      <c r="C613" s="7"/>
    </row>
    <row r="614" spans="2:3" ht="12.75" customHeight="1">
      <c r="B614" s="13"/>
      <c r="C614" s="7"/>
    </row>
    <row r="615" spans="2:3" ht="12.75" customHeight="1">
      <c r="B615" s="13"/>
      <c r="C615" s="7"/>
    </row>
    <row r="616" spans="2:3" ht="12.75" customHeight="1">
      <c r="B616" s="13"/>
      <c r="C616" s="7"/>
    </row>
    <row r="617" spans="2:3" ht="12.75" customHeight="1">
      <c r="B617" s="13"/>
      <c r="C617" s="7"/>
    </row>
    <row r="618" spans="2:3" ht="12.75" customHeight="1">
      <c r="B618" s="13"/>
      <c r="C618" s="7"/>
    </row>
    <row r="619" spans="2:3" ht="12.75" customHeight="1">
      <c r="B619" s="13"/>
      <c r="C619" s="7"/>
    </row>
    <row r="620" spans="2:3" ht="12.75" customHeight="1">
      <c r="B620" s="13"/>
      <c r="C620" s="7"/>
    </row>
    <row r="621" spans="2:3" ht="12.75" customHeight="1">
      <c r="B621" s="13"/>
      <c r="C621" s="7"/>
    </row>
    <row r="622" spans="2:3" ht="12.75" customHeight="1">
      <c r="B622" s="13"/>
      <c r="C622" s="7"/>
    </row>
    <row r="623" spans="2:3" ht="12.75" customHeight="1">
      <c r="B623" s="13"/>
      <c r="C623" s="7"/>
    </row>
    <row r="624" spans="2:3" ht="12.75" customHeight="1">
      <c r="B624" s="13"/>
      <c r="C624" s="7"/>
    </row>
    <row r="625" spans="2:3" ht="12.75" customHeight="1">
      <c r="B625" s="13"/>
      <c r="C625" s="7"/>
    </row>
    <row r="626" spans="2:3" ht="12.75" customHeight="1">
      <c r="B626" s="13"/>
      <c r="C626" s="7"/>
    </row>
    <row r="627" spans="2:3" ht="12.75" customHeight="1">
      <c r="B627" s="13"/>
      <c r="C627" s="7"/>
    </row>
    <row r="628" spans="2:3" ht="12.75" customHeight="1">
      <c r="B628" s="13"/>
      <c r="C628" s="7"/>
    </row>
    <row r="629" spans="2:3" ht="12.75" customHeight="1">
      <c r="B629" s="13"/>
      <c r="C629" s="7"/>
    </row>
    <row r="630" spans="2:3" ht="12.75" customHeight="1">
      <c r="B630" s="13"/>
      <c r="C630" s="7"/>
    </row>
    <row r="631" spans="2:3" ht="12.75" customHeight="1">
      <c r="B631" s="13"/>
      <c r="C631" s="7"/>
    </row>
    <row r="632" spans="2:3" ht="12.75" customHeight="1">
      <c r="B632" s="13"/>
      <c r="C632" s="7"/>
    </row>
    <row r="633" spans="2:3" ht="12.75" customHeight="1">
      <c r="B633" s="13"/>
      <c r="C633" s="7"/>
    </row>
    <row r="634" spans="2:3" ht="12.75" customHeight="1">
      <c r="B634" s="13"/>
      <c r="C634" s="7"/>
    </row>
    <row r="635" spans="2:3" ht="12.75" customHeight="1">
      <c r="B635" s="13"/>
      <c r="C635" s="7"/>
    </row>
    <row r="636" spans="2:3" ht="12.75" customHeight="1">
      <c r="B636" s="13"/>
      <c r="C636" s="7"/>
    </row>
    <row r="637" spans="2:3" ht="12.75" customHeight="1">
      <c r="B637" s="13"/>
      <c r="C637" s="7"/>
    </row>
    <row r="638" spans="2:3" ht="12.75" customHeight="1">
      <c r="B638" s="13"/>
      <c r="C638" s="7"/>
    </row>
    <row r="639" spans="2:3" ht="12.75" customHeight="1">
      <c r="B639" s="13"/>
      <c r="C639" s="7"/>
    </row>
    <row r="640" spans="2:3" ht="12.75" customHeight="1">
      <c r="B640" s="13"/>
      <c r="C640" s="7"/>
    </row>
    <row r="641" spans="2:3" ht="12.75" customHeight="1">
      <c r="B641" s="13"/>
      <c r="C641" s="7"/>
    </row>
    <row r="642" spans="2:3" ht="12.75" customHeight="1">
      <c r="B642" s="13"/>
      <c r="C642" s="7"/>
    </row>
    <row r="643" spans="2:3" ht="12.75" customHeight="1">
      <c r="B643" s="13"/>
      <c r="C643" s="7"/>
    </row>
    <row r="644" spans="2:3" ht="12.75" customHeight="1">
      <c r="B644" s="13"/>
      <c r="C644" s="7"/>
    </row>
    <row r="645" spans="2:3" ht="12.75" customHeight="1">
      <c r="B645" s="13"/>
      <c r="C645" s="7"/>
    </row>
    <row r="646" spans="2:3" ht="12.75" customHeight="1">
      <c r="B646" s="13"/>
      <c r="C646" s="7"/>
    </row>
    <row r="647" spans="2:3" ht="12.75" customHeight="1">
      <c r="B647" s="13"/>
      <c r="C647" s="7"/>
    </row>
    <row r="648" spans="2:3" ht="12.75" customHeight="1">
      <c r="B648" s="13"/>
      <c r="C648" s="7"/>
    </row>
    <row r="649" spans="2:3" ht="12.75" customHeight="1">
      <c r="B649" s="13"/>
      <c r="C649" s="7"/>
    </row>
    <row r="650" spans="2:3" ht="12.75" customHeight="1">
      <c r="B650" s="13"/>
      <c r="C650" s="7"/>
    </row>
    <row r="651" spans="2:3" ht="12.75" customHeight="1">
      <c r="B651" s="13"/>
      <c r="C651" s="7"/>
    </row>
    <row r="652" spans="2:3" ht="12.75" customHeight="1">
      <c r="B652" s="13"/>
      <c r="C652" s="7"/>
    </row>
    <row r="653" spans="2:3" ht="12.75" customHeight="1">
      <c r="B653" s="13"/>
      <c r="C653" s="7"/>
    </row>
    <row r="654" spans="2:3" ht="12.75" customHeight="1">
      <c r="B654" s="13"/>
      <c r="C654" s="7"/>
    </row>
    <row r="655" spans="2:3" ht="12.75" customHeight="1">
      <c r="B655" s="13"/>
      <c r="C655" s="7"/>
    </row>
    <row r="656" spans="2:3" ht="12.75" customHeight="1">
      <c r="B656" s="13"/>
      <c r="C656" s="7"/>
    </row>
    <row r="657" spans="2:3" ht="12.75" customHeight="1">
      <c r="B657" s="13"/>
      <c r="C657" s="7"/>
    </row>
    <row r="658" spans="2:3" ht="12.75" customHeight="1">
      <c r="B658" s="13"/>
      <c r="C658" s="7"/>
    </row>
    <row r="659" spans="2:3" ht="12.75" customHeight="1">
      <c r="B659" s="13"/>
      <c r="C659" s="7"/>
    </row>
    <row r="660" spans="2:3" ht="12.75" customHeight="1">
      <c r="B660" s="13"/>
      <c r="C660" s="7"/>
    </row>
    <row r="661" spans="2:3" ht="12.75" customHeight="1">
      <c r="B661" s="13"/>
      <c r="C661" s="7"/>
    </row>
    <row r="662" spans="2:3" ht="12.75" customHeight="1">
      <c r="B662" s="13"/>
      <c r="C662" s="7"/>
    </row>
    <row r="663" spans="2:3" ht="12.75" customHeight="1">
      <c r="B663" s="13"/>
      <c r="C663" s="7"/>
    </row>
    <row r="664" spans="2:3" ht="12.75" customHeight="1">
      <c r="B664" s="13"/>
      <c r="C664" s="7"/>
    </row>
    <row r="665" spans="2:3" ht="12.75" customHeight="1">
      <c r="B665" s="13"/>
      <c r="C665" s="7"/>
    </row>
    <row r="666" spans="2:3" ht="12.75" customHeight="1">
      <c r="B666" s="13"/>
      <c r="C666" s="7"/>
    </row>
    <row r="667" spans="2:3" ht="12.75" customHeight="1">
      <c r="B667" s="13"/>
      <c r="C667" s="7"/>
    </row>
    <row r="668" spans="2:3" ht="12.75" customHeight="1">
      <c r="B668" s="13"/>
      <c r="C668" s="7"/>
    </row>
    <row r="669" spans="2:3" ht="12.75" customHeight="1">
      <c r="B669" s="13"/>
      <c r="C669" s="7"/>
    </row>
    <row r="670" spans="2:3" ht="12.75" customHeight="1">
      <c r="B670" s="13"/>
      <c r="C670" s="7"/>
    </row>
    <row r="671" spans="2:3" ht="12.75" customHeight="1">
      <c r="B671" s="13"/>
      <c r="C671" s="7"/>
    </row>
    <row r="672" spans="2:3" ht="12.75" customHeight="1">
      <c r="B672" s="13"/>
      <c r="C672" s="7"/>
    </row>
    <row r="673" spans="2:3" ht="12.75" customHeight="1">
      <c r="B673" s="13"/>
      <c r="C673" s="7"/>
    </row>
    <row r="674" spans="2:3" ht="12.75" customHeight="1">
      <c r="B674" s="13"/>
      <c r="C674" s="7"/>
    </row>
    <row r="675" spans="2:3" ht="12.75" customHeight="1">
      <c r="B675" s="13"/>
      <c r="C675" s="7"/>
    </row>
    <row r="676" spans="2:3" ht="12.75" customHeight="1">
      <c r="B676" s="13"/>
      <c r="C676" s="7"/>
    </row>
    <row r="677" spans="2:3" ht="12.75" customHeight="1">
      <c r="B677" s="13"/>
      <c r="C677" s="7"/>
    </row>
    <row r="678" spans="2:3" ht="12.75" customHeight="1">
      <c r="B678" s="13"/>
      <c r="C678" s="7"/>
    </row>
    <row r="679" spans="2:3" ht="12.75" customHeight="1">
      <c r="B679" s="13"/>
      <c r="C679" s="7"/>
    </row>
    <row r="680" spans="2:3" ht="12.75" customHeight="1">
      <c r="B680" s="13"/>
      <c r="C680" s="7"/>
    </row>
    <row r="681" spans="2:3" ht="12.75" customHeight="1">
      <c r="B681" s="13"/>
      <c r="C681" s="7"/>
    </row>
    <row r="682" spans="2:3" ht="12.75" customHeight="1">
      <c r="B682" s="13"/>
      <c r="C682" s="7"/>
    </row>
    <row r="683" spans="2:3" ht="12.75" customHeight="1">
      <c r="B683" s="13"/>
      <c r="C683" s="7"/>
    </row>
    <row r="684" spans="2:3" ht="12.75" customHeight="1">
      <c r="B684" s="13"/>
      <c r="C684" s="7"/>
    </row>
    <row r="685" spans="2:3" ht="12.75" customHeight="1">
      <c r="B685" s="13"/>
      <c r="C685" s="7"/>
    </row>
    <row r="686" spans="2:3" ht="12.75" customHeight="1">
      <c r="B686" s="13"/>
      <c r="C686" s="7"/>
    </row>
    <row r="687" spans="2:3" ht="12.75" customHeight="1">
      <c r="B687" s="13"/>
      <c r="C687" s="7"/>
    </row>
    <row r="688" spans="2:3" ht="12.75" customHeight="1">
      <c r="B688" s="13"/>
      <c r="C688" s="7"/>
    </row>
    <row r="689" spans="2:3" ht="12.75" customHeight="1">
      <c r="B689" s="13"/>
      <c r="C689" s="7"/>
    </row>
  </sheetData>
  <phoneticPr fontId="4"/>
  <conditionalFormatting sqref="C33:C36">
    <cfRule type="duplicateValues" dxfId="14" priority="5"/>
  </conditionalFormatting>
  <conditionalFormatting sqref="C37:C65 C2:C32 C81:C276">
    <cfRule type="duplicateValues" dxfId="13" priority="19"/>
  </conditionalFormatting>
  <conditionalFormatting sqref="C6:C27">
    <cfRule type="duplicateValues" dxfId="12" priority="2"/>
  </conditionalFormatting>
  <conditionalFormatting sqref="C10:C27">
    <cfRule type="duplicateValues" dxfId="11" priority="1"/>
  </conditionalFormatting>
  <conditionalFormatting sqref="C28:C29">
    <cfRule type="duplicateValues" dxfId="10" priority="20"/>
  </conditionalFormatting>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H3"/>
  <sheetViews>
    <sheetView workbookViewId="0">
      <selection activeCell="H2" sqref="H2"/>
    </sheetView>
  </sheetViews>
  <sheetFormatPr defaultColWidth="8.85546875" defaultRowHeight="12.75"/>
  <cols>
    <col min="1" max="1" width="45.7109375" customWidth="1"/>
    <col min="2" max="2" width="26.7109375" bestFit="1" customWidth="1"/>
    <col min="3" max="3" width="11" bestFit="1" customWidth="1"/>
    <col min="4" max="4" width="31.7109375" customWidth="1"/>
    <col min="5" max="5" width="11.5703125" bestFit="1" customWidth="1"/>
    <col min="6" max="6" width="15.7109375" bestFit="1" customWidth="1"/>
    <col min="7" max="7" width="18.28515625" bestFit="1" customWidth="1"/>
    <col min="8" max="8" width="11.7109375" bestFit="1" customWidth="1"/>
  </cols>
  <sheetData>
    <row r="1" spans="1:8" ht="15.75">
      <c r="A1" s="3" t="s">
        <v>60</v>
      </c>
      <c r="B1" s="4" t="s">
        <v>61</v>
      </c>
      <c r="C1" s="4" t="s">
        <v>62</v>
      </c>
      <c r="D1" s="3" t="s">
        <v>121</v>
      </c>
      <c r="E1" s="3" t="s">
        <v>63</v>
      </c>
      <c r="F1" s="5" t="s">
        <v>64</v>
      </c>
      <c r="G1" s="6" t="s">
        <v>65</v>
      </c>
      <c r="H1" s="6" t="s">
        <v>66</v>
      </c>
    </row>
    <row r="2" spans="1:8">
      <c r="A2" s="1" t="str">
        <f ca="1">CONCATENATE("[GAMBIA] Endline F4 - Exit Interview Child under age 5 - Test"," (G",H2," v",C2,")")</f>
        <v>[GAMBIA] Endline F4 - Exit Interview Child under age 5 - Test (G8 v1804101128)</v>
      </c>
      <c r="B2" s="1" t="str">
        <f>CONCATENATE("GAMBIA_EL_F4_TEST_G",H2)</f>
        <v>GAMBIA_EL_F4_TEST_G8</v>
      </c>
      <c r="C2" t="str">
        <f ca="1">TEXT(YEAR(NOW())-2000, "00") &amp; TEXT(MONTH(NOW()), "00") &amp; TEXT(DAY(NOW()), "00") &amp; TEXT(HOUR(NOW()), "00") &amp; TEXT(MINUTE(NOW()), "00")</f>
        <v>1804101128</v>
      </c>
      <c r="D2" s="1" t="s">
        <v>134</v>
      </c>
      <c r="G2" s="1" t="s">
        <v>122</v>
      </c>
      <c r="H2">
        <v>8</v>
      </c>
    </row>
    <row r="3" spans="1:8">
      <c r="A3" s="1"/>
      <c r="B3" s="1"/>
    </row>
  </sheetData>
  <phoneticPr fontId="4"/>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G2"/>
  <sheetViews>
    <sheetView workbookViewId="0">
      <selection activeCell="A2" sqref="A2:XFD2"/>
    </sheetView>
  </sheetViews>
  <sheetFormatPr defaultRowHeight="12.75"/>
  <cols>
    <col min="1" max="1" width="10" style="28" bestFit="1" customWidth="1"/>
    <col min="2" max="2" width="9.140625" style="28"/>
    <col min="3" max="3" width="13.42578125" style="28" bestFit="1" customWidth="1"/>
    <col min="4" max="4" width="9.140625" style="28"/>
    <col min="5" max="5" width="26.28515625" style="28" bestFit="1" customWidth="1"/>
    <col min="6" max="6" width="25.28515625" style="28" bestFit="1" customWidth="1"/>
    <col min="7" max="7" width="25.5703125" style="28" bestFit="1" customWidth="1"/>
    <col min="8" max="16384" width="9.140625" style="28"/>
  </cols>
  <sheetData>
    <row r="1" spans="1:7" ht="14.25">
      <c r="A1" s="31" t="s">
        <v>30</v>
      </c>
      <c r="B1" s="32" t="s">
        <v>1</v>
      </c>
      <c r="C1" s="31" t="s">
        <v>94</v>
      </c>
      <c r="D1" s="31" t="s">
        <v>120</v>
      </c>
      <c r="E1" s="31" t="s">
        <v>100</v>
      </c>
      <c r="F1" s="30" t="s">
        <v>102</v>
      </c>
      <c r="G1" s="30" t="s">
        <v>104</v>
      </c>
    </row>
    <row r="2" spans="1:7">
      <c r="A2" s="29" t="s">
        <v>317</v>
      </c>
      <c r="B2" s="28">
        <v>999</v>
      </c>
      <c r="C2" s="29" t="s">
        <v>316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itemsets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yueyue</dc:creator>
  <cp:lastModifiedBy>Pro One Laptop</cp:lastModifiedBy>
  <dcterms:created xsi:type="dcterms:W3CDTF">2014-09-29T09:11:21Z</dcterms:created>
  <dcterms:modified xsi:type="dcterms:W3CDTF">2018-04-10T04:28:57Z</dcterms:modified>
</cp:coreProperties>
</file>