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15" yWindow="-15" windowWidth="14520" windowHeight="11760" tabRatio="465" activeTab="2"/>
  </bookViews>
  <sheets>
    <sheet name="survey" sheetId="1" r:id="rId1"/>
    <sheet name="choices" sheetId="2" r:id="rId2"/>
    <sheet name="settings" sheetId="3" r:id="rId3"/>
    <sheet name="itemsets" sheetId="4" r:id="rId4"/>
    <sheet name="temp" sheetId="5" r:id="rId5"/>
    <sheet name="Sheet2" sheetId="8" r:id="rId6"/>
    <sheet name="Sheet1" sheetId="9" r:id="rId7"/>
  </sheets>
  <definedNames>
    <definedName name="_xlnm._FilterDatabase" localSheetId="0" hidden="1">survey!$A$1:$X$1</definedName>
    <definedName name="gradelv" localSheetId="5">Sheet2!$A$1:$E$50</definedName>
    <definedName name="itemsets" localSheetId="6">Sheet1!$A$1:$G$4</definedName>
  </definedNames>
  <calcPr calcId="144525" concurrentCalc="0"/>
</workbook>
</file>

<file path=xl/calcChain.xml><?xml version="1.0" encoding="utf-8"?>
<calcChain xmlns="http://schemas.openxmlformats.org/spreadsheetml/2006/main">
  <c r="L777" i="1" l="1"/>
  <c r="B2" i="3"/>
  <c r="L368" i="1"/>
  <c r="L139" i="1"/>
  <c r="L138" i="1"/>
  <c r="L137" i="1"/>
  <c r="L136" i="1"/>
  <c r="L910" i="1"/>
  <c r="L909" i="1"/>
  <c r="L780" i="1"/>
  <c r="L779" i="1"/>
  <c r="L699" i="1"/>
  <c r="L698" i="1"/>
  <c r="L258" i="1"/>
  <c r="L1375" i="1"/>
  <c r="L1369" i="1"/>
  <c r="C2" i="3"/>
  <c r="A2" i="3"/>
  <c r="O16" i="1"/>
  <c r="L632" i="1"/>
  <c r="L520" i="1"/>
  <c r="L510" i="1"/>
  <c r="L508" i="1"/>
  <c r="L933" i="1"/>
  <c r="L1068" i="1"/>
  <c r="L1066" i="1"/>
  <c r="L1004" i="1"/>
  <c r="L950" i="1"/>
  <c r="L949" i="1"/>
  <c r="L938" i="1"/>
  <c r="L934" i="1"/>
  <c r="L747" i="1"/>
  <c r="L746" i="1"/>
  <c r="L745" i="1"/>
  <c r="L362" i="1"/>
  <c r="L361" i="1"/>
  <c r="L360" i="1"/>
  <c r="L359" i="1"/>
  <c r="L338" i="1"/>
  <c r="L337" i="1"/>
  <c r="L336" i="1"/>
  <c r="L335" i="1"/>
  <c r="L285" i="1"/>
  <c r="L238" i="1"/>
  <c r="L1389" i="1"/>
  <c r="L1388" i="1"/>
  <c r="L1386" i="1"/>
  <c r="L1385" i="1"/>
  <c r="L1383" i="1"/>
  <c r="L1382" i="1"/>
  <c r="L1378" i="1"/>
  <c r="L1377" i="1"/>
  <c r="L1368" i="1"/>
  <c r="L1372" i="1"/>
  <c r="L1371" i="1"/>
  <c r="L1370" i="1"/>
  <c r="C1186" i="1"/>
  <c r="E1186" i="1"/>
  <c r="L1190" i="1"/>
  <c r="L1189" i="1"/>
  <c r="E898" i="1"/>
  <c r="E897" i="1"/>
  <c r="L897" i="1"/>
  <c r="E896" i="1"/>
  <c r="E895" i="1"/>
  <c r="E894" i="1"/>
  <c r="E893" i="1"/>
  <c r="L893" i="1"/>
  <c r="C289" i="1"/>
  <c r="E289" i="1"/>
  <c r="L289" i="1"/>
  <c r="C288" i="1"/>
  <c r="L288" i="1"/>
  <c r="C1101" i="1"/>
  <c r="E1101" i="1"/>
  <c r="L1101" i="1"/>
  <c r="C865" i="1"/>
  <c r="L865" i="1"/>
  <c r="L1557" i="1"/>
  <c r="L1556" i="1"/>
  <c r="L1555" i="1"/>
  <c r="L1554" i="1"/>
  <c r="L1553" i="1"/>
  <c r="L1552" i="1"/>
  <c r="L1551" i="1"/>
  <c r="L1550" i="1"/>
  <c r="L1549" i="1"/>
  <c r="L1548" i="1"/>
  <c r="L1547" i="1"/>
  <c r="L1546" i="1"/>
  <c r="L1545" i="1"/>
  <c r="L491" i="1"/>
  <c r="L492" i="1"/>
  <c r="L493" i="1"/>
  <c r="L494" i="1"/>
  <c r="L495" i="1"/>
  <c r="L496" i="1"/>
  <c r="L497" i="1"/>
  <c r="L498" i="1"/>
  <c r="L499" i="1"/>
  <c r="C241" i="1"/>
  <c r="C242" i="1"/>
  <c r="C243" i="1"/>
  <c r="C244" i="1"/>
  <c r="C245" i="1"/>
  <c r="C246" i="1"/>
  <c r="C240" i="1"/>
  <c r="L1220" i="1"/>
  <c r="C266" i="1"/>
  <c r="C265" i="1"/>
  <c r="E265" i="1"/>
  <c r="C264" i="1"/>
  <c r="C263" i="1"/>
  <c r="C262" i="1"/>
  <c r="E262" i="1"/>
  <c r="C261" i="1"/>
  <c r="C247" i="1"/>
  <c r="C271" i="1"/>
  <c r="C270" i="1"/>
  <c r="C269" i="1"/>
  <c r="E269" i="1"/>
  <c r="C268" i="1"/>
  <c r="C267" i="1"/>
  <c r="L283" i="1"/>
  <c r="L256" i="1"/>
  <c r="C995" i="1"/>
  <c r="L995" i="1"/>
  <c r="C983" i="1"/>
  <c r="L983" i="1"/>
  <c r="C984" i="1"/>
  <c r="L984" i="1"/>
  <c r="C982" i="1"/>
  <c r="L982" i="1"/>
  <c r="L985" i="1"/>
  <c r="L981" i="1"/>
  <c r="C282" i="1"/>
  <c r="C281" i="1"/>
  <c r="C280" i="1"/>
  <c r="C279" i="1"/>
  <c r="E279" i="1"/>
  <c r="L279" i="1"/>
  <c r="C278" i="1"/>
  <c r="C277" i="1"/>
  <c r="C276" i="1"/>
  <c r="C275" i="1"/>
  <c r="C274" i="1"/>
  <c r="C273" i="1"/>
  <c r="C272" i="1"/>
  <c r="C255" i="1"/>
  <c r="C254" i="1"/>
  <c r="C253" i="1"/>
  <c r="C252" i="1"/>
  <c r="L252" i="1"/>
  <c r="C251" i="1"/>
  <c r="C250" i="1"/>
  <c r="C249" i="1"/>
  <c r="L249" i="1"/>
  <c r="C248" i="1"/>
  <c r="L501" i="1"/>
  <c r="L502" i="1"/>
  <c r="L1139" i="1"/>
  <c r="L548" i="1"/>
  <c r="L547" i="1"/>
  <c r="L500" i="1"/>
  <c r="L511" i="1"/>
  <c r="L505" i="1"/>
  <c r="L504" i="1"/>
  <c r="C1413" i="1"/>
  <c r="E1413" i="1"/>
  <c r="L1413" i="1"/>
  <c r="L1562" i="1"/>
  <c r="L1561" i="1"/>
  <c r="L1513" i="1"/>
  <c r="L1514" i="1"/>
  <c r="L1515" i="1"/>
  <c r="L1516" i="1"/>
  <c r="L1517" i="1"/>
  <c r="L1518" i="1"/>
  <c r="L1519" i="1"/>
  <c r="L1520" i="1"/>
  <c r="L1521" i="1"/>
  <c r="L1522" i="1"/>
  <c r="L1523" i="1"/>
  <c r="L1524" i="1"/>
  <c r="L1525" i="1"/>
  <c r="L1526" i="1"/>
  <c r="L1527" i="1"/>
  <c r="L1528" i="1"/>
  <c r="L1529" i="1"/>
  <c r="L1530" i="1"/>
  <c r="L1531" i="1"/>
  <c r="L1532" i="1"/>
  <c r="L1506" i="1"/>
  <c r="L1507" i="1"/>
  <c r="L1508" i="1"/>
  <c r="L1509" i="1"/>
  <c r="L1510" i="1"/>
  <c r="L1511" i="1"/>
  <c r="L1512" i="1"/>
  <c r="L1505" i="1"/>
  <c r="C1496" i="1"/>
  <c r="L1496" i="1"/>
  <c r="C1497" i="1"/>
  <c r="L1497" i="1"/>
  <c r="C1498" i="1"/>
  <c r="L1498" i="1"/>
  <c r="C1499" i="1"/>
  <c r="L1499" i="1"/>
  <c r="C1500" i="1"/>
  <c r="L1500" i="1"/>
  <c r="C1501" i="1"/>
  <c r="L1501" i="1"/>
  <c r="C1495" i="1"/>
  <c r="L1495" i="1"/>
  <c r="C1477" i="1"/>
  <c r="L1477" i="1"/>
  <c r="C1478" i="1"/>
  <c r="L1478" i="1"/>
  <c r="C1479" i="1"/>
  <c r="L1479" i="1"/>
  <c r="C1480" i="1"/>
  <c r="L1480" i="1"/>
  <c r="C1481" i="1"/>
  <c r="L1481" i="1"/>
  <c r="C1482" i="1"/>
  <c r="L1482" i="1"/>
  <c r="C1483" i="1"/>
  <c r="L1483" i="1"/>
  <c r="C1484" i="1"/>
  <c r="L1484" i="1"/>
  <c r="C1485" i="1"/>
  <c r="L1485" i="1"/>
  <c r="C1486" i="1"/>
  <c r="L1486" i="1"/>
  <c r="C1487" i="1"/>
  <c r="L1487" i="1"/>
  <c r="C1488" i="1"/>
  <c r="L1488" i="1"/>
  <c r="C1489" i="1"/>
  <c r="L1489" i="1"/>
  <c r="L1490" i="1"/>
  <c r="L1491" i="1"/>
  <c r="C1476" i="1"/>
  <c r="L1476" i="1"/>
  <c r="C1446" i="1"/>
  <c r="E1446" i="1"/>
  <c r="L1446" i="1"/>
  <c r="C1447" i="1"/>
  <c r="E1447" i="1"/>
  <c r="L1447" i="1"/>
  <c r="C1448" i="1"/>
  <c r="E1448" i="1"/>
  <c r="L1448" i="1"/>
  <c r="C1449" i="1"/>
  <c r="E1449" i="1"/>
  <c r="L1449" i="1"/>
  <c r="C1450" i="1"/>
  <c r="E1450" i="1"/>
  <c r="L1450" i="1"/>
  <c r="C1445" i="1"/>
  <c r="E1445" i="1"/>
  <c r="L1445" i="1"/>
  <c r="L1428" i="1"/>
  <c r="L1427" i="1"/>
  <c r="E1409" i="1"/>
  <c r="L1409" i="1"/>
  <c r="E1407" i="1"/>
  <c r="L1407" i="1"/>
  <c r="L1406" i="1"/>
  <c r="E1405" i="1"/>
  <c r="L1405" i="1"/>
  <c r="L1335" i="1"/>
  <c r="L1336" i="1"/>
  <c r="L1337" i="1"/>
  <c r="L1338" i="1"/>
  <c r="L1339" i="1"/>
  <c r="L1334" i="1"/>
  <c r="L1288" i="1"/>
  <c r="L1289" i="1"/>
  <c r="L1287" i="1"/>
  <c r="L1283" i="1"/>
  <c r="L1284" i="1"/>
  <c r="L1282" i="1"/>
  <c r="L1278" i="1"/>
  <c r="L1279" i="1"/>
  <c r="L1277" i="1"/>
  <c r="L1273" i="1"/>
  <c r="L1274" i="1"/>
  <c r="L1272" i="1"/>
  <c r="L1268" i="1"/>
  <c r="L1269" i="1"/>
  <c r="L1267" i="1"/>
  <c r="L1263" i="1"/>
  <c r="L1264" i="1"/>
  <c r="L1262" i="1"/>
  <c r="L1258" i="1"/>
  <c r="L1259" i="1"/>
  <c r="L1257" i="1"/>
  <c r="L1253" i="1"/>
  <c r="L1254" i="1"/>
  <c r="L1252" i="1"/>
  <c r="L1248" i="1"/>
  <c r="L1249" i="1"/>
  <c r="L1247" i="1"/>
  <c r="L1243" i="1"/>
  <c r="L1244" i="1"/>
  <c r="L1242" i="1"/>
  <c r="L1238" i="1"/>
  <c r="L1239" i="1"/>
  <c r="L1240" i="1"/>
  <c r="L1241" i="1"/>
  <c r="L1245" i="1"/>
  <c r="L1246" i="1"/>
  <c r="L1250" i="1"/>
  <c r="L1251" i="1"/>
  <c r="L1255" i="1"/>
  <c r="L1256" i="1"/>
  <c r="L1260" i="1"/>
  <c r="L1261" i="1"/>
  <c r="L1265" i="1"/>
  <c r="L1266" i="1"/>
  <c r="L1270" i="1"/>
  <c r="L1271" i="1"/>
  <c r="L1275" i="1"/>
  <c r="L1276" i="1"/>
  <c r="L1280" i="1"/>
  <c r="L1281" i="1"/>
  <c r="L1285" i="1"/>
  <c r="L1286" i="1"/>
  <c r="L1237" i="1"/>
  <c r="C1205" i="1"/>
  <c r="L1205" i="1"/>
  <c r="C1206" i="1"/>
  <c r="L1206" i="1"/>
  <c r="C1207" i="1"/>
  <c r="L1207" i="1"/>
  <c r="C1208" i="1"/>
  <c r="L1208" i="1"/>
  <c r="C1209" i="1"/>
  <c r="L1209" i="1"/>
  <c r="C1204" i="1"/>
  <c r="L1204" i="1"/>
  <c r="C1098" i="1"/>
  <c r="E1098" i="1"/>
  <c r="L1098" i="1"/>
  <c r="C1099" i="1"/>
  <c r="E1099" i="1"/>
  <c r="L1099" i="1"/>
  <c r="C1100" i="1"/>
  <c r="E1100" i="1"/>
  <c r="L1100" i="1"/>
  <c r="C1091" i="1"/>
  <c r="E1091" i="1"/>
  <c r="L1091" i="1"/>
  <c r="C1092" i="1"/>
  <c r="E1092" i="1"/>
  <c r="L1092" i="1"/>
  <c r="C1093" i="1"/>
  <c r="E1093" i="1"/>
  <c r="L1093" i="1"/>
  <c r="C1094" i="1"/>
  <c r="E1094" i="1"/>
  <c r="L1094" i="1"/>
  <c r="C1095" i="1"/>
  <c r="E1095" i="1"/>
  <c r="L1095" i="1"/>
  <c r="C1096" i="1"/>
  <c r="E1096" i="1"/>
  <c r="L1096" i="1"/>
  <c r="C1097" i="1"/>
  <c r="E1097" i="1"/>
  <c r="L1097" i="1"/>
  <c r="C1090" i="1"/>
  <c r="E1090" i="1"/>
  <c r="L1090" i="1"/>
  <c r="C1057" i="1"/>
  <c r="E1057" i="1"/>
  <c r="L1057" i="1"/>
  <c r="C1059" i="1"/>
  <c r="E1059" i="1"/>
  <c r="L1059" i="1"/>
  <c r="C1060" i="1"/>
  <c r="E1060" i="1"/>
  <c r="L1060" i="1"/>
  <c r="C1061" i="1"/>
  <c r="E1061" i="1"/>
  <c r="L1061" i="1"/>
  <c r="C1062" i="1"/>
  <c r="E1062" i="1"/>
  <c r="L1062" i="1"/>
  <c r="C1063" i="1"/>
  <c r="E1063" i="1"/>
  <c r="L1063" i="1"/>
  <c r="C1064" i="1"/>
  <c r="E1064" i="1"/>
  <c r="L1064" i="1"/>
  <c r="C1058" i="1"/>
  <c r="E1058" i="1"/>
  <c r="L1058" i="1"/>
  <c r="L969" i="1"/>
  <c r="L970" i="1"/>
  <c r="C971" i="1"/>
  <c r="L971" i="1"/>
  <c r="C972" i="1"/>
  <c r="L972" i="1"/>
  <c r="C973" i="1"/>
  <c r="L973" i="1"/>
  <c r="C974" i="1"/>
  <c r="L974" i="1"/>
  <c r="C975" i="1"/>
  <c r="L975" i="1"/>
  <c r="C976" i="1"/>
  <c r="L976" i="1"/>
  <c r="C977" i="1"/>
  <c r="L977" i="1"/>
  <c r="C978" i="1"/>
  <c r="L978" i="1"/>
  <c r="C979" i="1"/>
  <c r="L979" i="1"/>
  <c r="L958" i="1"/>
  <c r="L959" i="1"/>
  <c r="C960" i="1"/>
  <c r="L960" i="1"/>
  <c r="C961" i="1"/>
  <c r="L961" i="1"/>
  <c r="C962" i="1"/>
  <c r="L962" i="1"/>
  <c r="C963" i="1"/>
  <c r="L963" i="1"/>
  <c r="C964" i="1"/>
  <c r="L964" i="1"/>
  <c r="C965" i="1"/>
  <c r="L965" i="1"/>
  <c r="C966" i="1"/>
  <c r="L966" i="1"/>
  <c r="C967" i="1"/>
  <c r="L967" i="1"/>
  <c r="C968" i="1"/>
  <c r="L968" i="1"/>
  <c r="C957" i="1"/>
  <c r="L957" i="1"/>
  <c r="C952" i="1"/>
  <c r="L952" i="1"/>
  <c r="C953" i="1"/>
  <c r="L953" i="1"/>
  <c r="C954" i="1"/>
  <c r="L954" i="1"/>
  <c r="C955" i="1"/>
  <c r="L955" i="1"/>
  <c r="C956" i="1"/>
  <c r="L956" i="1"/>
  <c r="C951" i="1"/>
  <c r="L951" i="1"/>
  <c r="L768" i="1"/>
  <c r="L769" i="1"/>
  <c r="L767" i="1"/>
  <c r="L748" i="1"/>
  <c r="L749" i="1"/>
  <c r="L744" i="1"/>
  <c r="L716" i="1"/>
  <c r="L717" i="1"/>
  <c r="L718" i="1"/>
  <c r="C719" i="1"/>
  <c r="L719" i="1"/>
  <c r="C720" i="1"/>
  <c r="L720" i="1"/>
  <c r="C721" i="1"/>
  <c r="L721" i="1"/>
  <c r="C722" i="1"/>
  <c r="L722" i="1"/>
  <c r="C723" i="1"/>
  <c r="L723" i="1"/>
  <c r="C724" i="1"/>
  <c r="L724" i="1"/>
  <c r="C725" i="1"/>
  <c r="L725" i="1"/>
  <c r="C726" i="1"/>
  <c r="L726" i="1"/>
  <c r="C727" i="1"/>
  <c r="L727" i="1"/>
  <c r="C708" i="1"/>
  <c r="L708" i="1"/>
  <c r="C709" i="1"/>
  <c r="L709" i="1"/>
  <c r="C710" i="1"/>
  <c r="L710" i="1"/>
  <c r="C711" i="1"/>
  <c r="L711" i="1"/>
  <c r="C712" i="1"/>
  <c r="L712" i="1"/>
  <c r="C713" i="1"/>
  <c r="L713" i="1"/>
  <c r="C714" i="1"/>
  <c r="L714" i="1"/>
  <c r="C715" i="1"/>
  <c r="L715" i="1"/>
  <c r="C707" i="1"/>
  <c r="L707" i="1"/>
  <c r="L614" i="1"/>
  <c r="L613" i="1"/>
  <c r="L609" i="1"/>
  <c r="L608" i="1"/>
  <c r="L604" i="1"/>
  <c r="L603" i="1"/>
  <c r="L586" i="1"/>
  <c r="L585" i="1"/>
  <c r="L582" i="1"/>
  <c r="L581" i="1"/>
  <c r="C479" i="1"/>
  <c r="L479" i="1"/>
  <c r="C480" i="1"/>
  <c r="L480" i="1"/>
  <c r="C481" i="1"/>
  <c r="L481" i="1"/>
  <c r="C482" i="1"/>
  <c r="L482" i="1"/>
  <c r="C483" i="1"/>
  <c r="L483" i="1"/>
  <c r="C484" i="1"/>
  <c r="L484" i="1"/>
  <c r="L485" i="1"/>
  <c r="C478" i="1"/>
  <c r="L478" i="1"/>
  <c r="C468" i="1"/>
  <c r="L468" i="1"/>
  <c r="C469" i="1"/>
  <c r="L469" i="1"/>
  <c r="C470" i="1"/>
  <c r="L470" i="1"/>
  <c r="C467" i="1"/>
  <c r="L467" i="1"/>
  <c r="C455" i="1"/>
  <c r="E455" i="1"/>
  <c r="L455" i="1"/>
  <c r="L440" i="1"/>
  <c r="L439" i="1"/>
  <c r="L383" i="1"/>
  <c r="L384" i="1"/>
  <c r="L382" i="1"/>
  <c r="L379" i="1"/>
  <c r="L378" i="1"/>
  <c r="L341" i="1"/>
  <c r="L342" i="1"/>
  <c r="L343" i="1"/>
  <c r="L344" i="1"/>
  <c r="L345" i="1"/>
  <c r="L346" i="1"/>
  <c r="L347" i="1"/>
  <c r="L349" i="1"/>
  <c r="L340" i="1"/>
  <c r="E272" i="1"/>
  <c r="L272" i="1"/>
  <c r="E274" i="1"/>
  <c r="L274" i="1"/>
  <c r="E275" i="1"/>
  <c r="L275" i="1"/>
  <c r="E276" i="1"/>
  <c r="L276" i="1"/>
  <c r="E277" i="1"/>
  <c r="L277" i="1"/>
  <c r="E255" i="1"/>
  <c r="L255" i="1"/>
  <c r="L254" i="1"/>
  <c r="L241" i="1"/>
  <c r="L242" i="1"/>
  <c r="L243" i="1"/>
  <c r="L244" i="1"/>
  <c r="L245" i="1"/>
  <c r="L246" i="1"/>
  <c r="L240" i="1"/>
  <c r="L1233" i="1"/>
  <c r="L1234" i="1"/>
  <c r="L1232" i="1"/>
  <c r="L980" i="1"/>
  <c r="L1567" i="1"/>
  <c r="L1566" i="1"/>
  <c r="C1536" i="1"/>
  <c r="E1536" i="1"/>
  <c r="L1536" i="1"/>
  <c r="C1535" i="1"/>
  <c r="E1535" i="1"/>
  <c r="L1535" i="1"/>
  <c r="C1539" i="1"/>
  <c r="E1539" i="1"/>
  <c r="L1539" i="1"/>
  <c r="C1540" i="1"/>
  <c r="E1540" i="1"/>
  <c r="L1540" i="1"/>
  <c r="C1541" i="1"/>
  <c r="E1541" i="1"/>
  <c r="L1541" i="1"/>
  <c r="C1538" i="1"/>
  <c r="E1538" i="1"/>
  <c r="L1538" i="1"/>
  <c r="L1422" i="1"/>
  <c r="L1420" i="1"/>
  <c r="C1417" i="1"/>
  <c r="E1417" i="1"/>
  <c r="L1417" i="1"/>
  <c r="L1396" i="1"/>
  <c r="L1397" i="1"/>
  <c r="C1398" i="1"/>
  <c r="E1398" i="1"/>
  <c r="L1398" i="1"/>
  <c r="C1399" i="1"/>
  <c r="E1399" i="1"/>
  <c r="L1399" i="1"/>
  <c r="C1400" i="1"/>
  <c r="E1400" i="1"/>
  <c r="L1400" i="1"/>
  <c r="C1401" i="1"/>
  <c r="E1401" i="1"/>
  <c r="L1401" i="1"/>
  <c r="L1402" i="1"/>
  <c r="L1403" i="1"/>
  <c r="L1404" i="1"/>
  <c r="L1410" i="1"/>
  <c r="L1411" i="1"/>
  <c r="L1412" i="1"/>
  <c r="L1414" i="1"/>
  <c r="L1415" i="1"/>
  <c r="L1416" i="1"/>
  <c r="L1418" i="1"/>
  <c r="L1419" i="1"/>
  <c r="C1421" i="1"/>
  <c r="E1421" i="1"/>
  <c r="L1421" i="1"/>
  <c r="C1392" i="1"/>
  <c r="E1392" i="1"/>
  <c r="L1392" i="1"/>
  <c r="C1393" i="1"/>
  <c r="E1393" i="1"/>
  <c r="L1393" i="1"/>
  <c r="C1394" i="1"/>
  <c r="E1394" i="1"/>
  <c r="L1394" i="1"/>
  <c r="C1395" i="1"/>
  <c r="E1395" i="1"/>
  <c r="L1395" i="1"/>
  <c r="C1391" i="1"/>
  <c r="E1391" i="1"/>
  <c r="L1391" i="1"/>
  <c r="C1199" i="1"/>
  <c r="E1199" i="1"/>
  <c r="L1199" i="1"/>
  <c r="C1194" i="1"/>
  <c r="E1194" i="1"/>
  <c r="L1194" i="1"/>
  <c r="C1185" i="1"/>
  <c r="E1185" i="1"/>
  <c r="L1185" i="1"/>
  <c r="L1186" i="1"/>
  <c r="C1187" i="1"/>
  <c r="E1187" i="1"/>
  <c r="L1187" i="1"/>
  <c r="C1188" i="1"/>
  <c r="E1188" i="1"/>
  <c r="L1188" i="1"/>
  <c r="C1191" i="1"/>
  <c r="E1191" i="1"/>
  <c r="L1191" i="1"/>
  <c r="C1184" i="1"/>
  <c r="E1184" i="1"/>
  <c r="L1184" i="1"/>
  <c r="C1173" i="1"/>
  <c r="E1173" i="1"/>
  <c r="L1173" i="1"/>
  <c r="C1174" i="1"/>
  <c r="E1174" i="1"/>
  <c r="L1174" i="1"/>
  <c r="C1175" i="1"/>
  <c r="E1175" i="1"/>
  <c r="L1175" i="1"/>
  <c r="C1172" i="1"/>
  <c r="E1172" i="1"/>
  <c r="L1172" i="1"/>
  <c r="L1155" i="1"/>
  <c r="C1147" i="1"/>
  <c r="E1147" i="1"/>
  <c r="L1147" i="1"/>
  <c r="C1146" i="1"/>
  <c r="E1146" i="1"/>
  <c r="L1146" i="1"/>
  <c r="L1140" i="1"/>
  <c r="L1133" i="1"/>
  <c r="L1119" i="1"/>
  <c r="L1120" i="1"/>
  <c r="L1121" i="1"/>
  <c r="L1118"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65" i="1"/>
  <c r="L1067" i="1"/>
  <c r="L1069" i="1"/>
  <c r="C1070" i="1"/>
  <c r="E1070" i="1"/>
  <c r="L1070" i="1"/>
  <c r="C1071" i="1"/>
  <c r="E1071" i="1"/>
  <c r="L1071" i="1"/>
  <c r="L1072" i="1"/>
  <c r="L1073" i="1"/>
  <c r="L1074" i="1"/>
  <c r="L1075" i="1"/>
  <c r="L1076" i="1"/>
  <c r="L1077" i="1"/>
  <c r="L1078" i="1"/>
  <c r="L1079" i="1"/>
  <c r="L1080" i="1"/>
  <c r="L1081" i="1"/>
  <c r="L1082" i="1"/>
  <c r="C1083" i="1"/>
  <c r="E1083" i="1"/>
  <c r="L1083" i="1"/>
  <c r="C1084" i="1"/>
  <c r="E1084" i="1"/>
  <c r="L1084" i="1"/>
  <c r="L1085" i="1"/>
  <c r="C1086" i="1"/>
  <c r="E1086" i="1"/>
  <c r="L1086" i="1"/>
  <c r="L1087" i="1"/>
  <c r="L1088" i="1"/>
  <c r="L1089" i="1"/>
  <c r="L1103" i="1"/>
  <c r="L1104" i="1"/>
  <c r="C1105" i="1"/>
  <c r="E1105" i="1"/>
  <c r="L1105" i="1"/>
  <c r="L1106" i="1"/>
  <c r="L1107" i="1"/>
  <c r="L1108" i="1"/>
  <c r="L1109" i="1"/>
  <c r="C1110" i="1"/>
  <c r="L1110" i="1"/>
  <c r="L1111" i="1"/>
  <c r="L1112" i="1"/>
  <c r="L1113" i="1"/>
  <c r="C1114" i="1"/>
  <c r="E1114" i="1"/>
  <c r="L1114" i="1"/>
  <c r="L1115" i="1"/>
  <c r="L1116" i="1"/>
  <c r="L1117" i="1"/>
  <c r="L1022" i="1"/>
  <c r="L999" i="1"/>
  <c r="C1000" i="1"/>
  <c r="L1000" i="1"/>
  <c r="C1001" i="1"/>
  <c r="L1001" i="1"/>
  <c r="C1002" i="1"/>
  <c r="L1002" i="1"/>
  <c r="C1003" i="1"/>
  <c r="L1003" i="1"/>
  <c r="L1005" i="1"/>
  <c r="L1006" i="1"/>
  <c r="C1007" i="1"/>
  <c r="E1007" i="1"/>
  <c r="L1007" i="1"/>
  <c r="E1008" i="1"/>
  <c r="L1008" i="1"/>
  <c r="C1009" i="1"/>
  <c r="E1009" i="1"/>
  <c r="L1009" i="1"/>
  <c r="L1010" i="1"/>
  <c r="L990" i="1"/>
  <c r="L991" i="1"/>
  <c r="C992" i="1"/>
  <c r="L992" i="1"/>
  <c r="C993" i="1"/>
  <c r="L993" i="1"/>
  <c r="C994" i="1"/>
  <c r="L994" i="1"/>
  <c r="L996" i="1"/>
  <c r="C988" i="1"/>
  <c r="L988" i="1"/>
  <c r="C989" i="1"/>
  <c r="L989" i="1"/>
  <c r="C987" i="1"/>
  <c r="L987" i="1"/>
  <c r="L926" i="1"/>
  <c r="L925" i="1"/>
  <c r="L922" i="1"/>
  <c r="L923" i="1"/>
  <c r="L924" i="1"/>
  <c r="L927" i="1"/>
  <c r="L921" i="1"/>
  <c r="L896" i="1"/>
  <c r="L894" i="1"/>
  <c r="L895" i="1"/>
  <c r="L898" i="1"/>
  <c r="C864" i="1"/>
  <c r="L864" i="1"/>
  <c r="C863" i="1"/>
  <c r="L863" i="1"/>
  <c r="C862" i="1"/>
  <c r="L862" i="1"/>
  <c r="L845" i="1"/>
  <c r="L848" i="1"/>
  <c r="L841" i="1"/>
  <c r="L771" i="1"/>
  <c r="L762" i="1"/>
  <c r="L763" i="1"/>
  <c r="L761" i="1"/>
  <c r="L756" i="1"/>
  <c r="L757" i="1"/>
  <c r="L758" i="1"/>
  <c r="L759" i="1"/>
  <c r="L760" i="1"/>
  <c r="L755" i="1"/>
  <c r="L731" i="1"/>
  <c r="L684" i="1"/>
  <c r="L685" i="1"/>
  <c r="L686" i="1"/>
  <c r="L683" i="1"/>
  <c r="L527" i="1"/>
  <c r="C462" i="1"/>
  <c r="E462" i="1"/>
  <c r="L462" i="1"/>
  <c r="C461" i="1"/>
  <c r="E461" i="1"/>
  <c r="L461" i="1"/>
  <c r="C457" i="1"/>
  <c r="E457" i="1"/>
  <c r="L457" i="1"/>
  <c r="C456" i="1"/>
  <c r="E456" i="1"/>
  <c r="L456" i="1"/>
  <c r="L376" i="1"/>
  <c r="L377" i="1"/>
  <c r="L350" i="1"/>
  <c r="L352" i="1"/>
  <c r="L353" i="1"/>
  <c r="L354" i="1"/>
  <c r="L355" i="1"/>
  <c r="L356" i="1"/>
  <c r="L357" i="1"/>
  <c r="L364" i="1"/>
  <c r="L365" i="1"/>
  <c r="L366" i="1"/>
  <c r="L367" i="1"/>
  <c r="L369" i="1"/>
  <c r="L370" i="1"/>
  <c r="L372" i="1"/>
  <c r="L373" i="1"/>
  <c r="L374" i="1"/>
  <c r="L375" i="1"/>
  <c r="L380" i="1"/>
  <c r="L381"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42" i="1"/>
  <c r="L443" i="1"/>
  <c r="L444" i="1"/>
  <c r="L445" i="1"/>
  <c r="L446" i="1"/>
  <c r="L447" i="1"/>
  <c r="L448" i="1"/>
  <c r="L449" i="1"/>
  <c r="L450" i="1"/>
  <c r="L451" i="1"/>
  <c r="L452" i="1"/>
  <c r="L453" i="1"/>
  <c r="L454" i="1"/>
  <c r="L458" i="1"/>
  <c r="L459" i="1"/>
  <c r="L460" i="1"/>
  <c r="L463" i="1"/>
  <c r="L464" i="1"/>
  <c r="L465" i="1"/>
  <c r="L466" i="1"/>
  <c r="L471" i="1"/>
  <c r="L472" i="1"/>
  <c r="L473" i="1"/>
  <c r="L474" i="1"/>
  <c r="L475" i="1"/>
  <c r="L476" i="1"/>
  <c r="L477" i="1"/>
  <c r="L486" i="1"/>
  <c r="L487" i="1"/>
  <c r="L488" i="1"/>
  <c r="L489" i="1"/>
  <c r="L490" i="1"/>
  <c r="L513" i="1"/>
  <c r="L515" i="1"/>
  <c r="L516" i="1"/>
  <c r="L517" i="1"/>
  <c r="L518" i="1"/>
  <c r="L519" i="1"/>
  <c r="L521" i="1"/>
  <c r="L522" i="1"/>
  <c r="L523" i="1"/>
  <c r="L524" i="1"/>
  <c r="L525" i="1"/>
  <c r="L526" i="1"/>
  <c r="L528" i="1"/>
  <c r="L529" i="1"/>
  <c r="L530" i="1"/>
  <c r="L531" i="1"/>
  <c r="L532" i="1"/>
  <c r="L533" i="1"/>
  <c r="L534" i="1"/>
  <c r="L535" i="1"/>
  <c r="L536" i="1"/>
  <c r="L537" i="1"/>
  <c r="L538" i="1"/>
  <c r="L539" i="1"/>
  <c r="L540" i="1"/>
  <c r="L541" i="1"/>
  <c r="L542" i="1"/>
  <c r="L543" i="1"/>
  <c r="L544" i="1"/>
  <c r="L545" i="1"/>
  <c r="L546" i="1"/>
  <c r="L549" i="1"/>
  <c r="L550" i="1"/>
  <c r="L556" i="1"/>
  <c r="L557" i="1"/>
  <c r="L551" i="1"/>
  <c r="L552" i="1"/>
  <c r="L553" i="1"/>
  <c r="L554" i="1"/>
  <c r="L555" i="1"/>
  <c r="L558" i="1"/>
  <c r="L559" i="1"/>
  <c r="L560" i="1"/>
  <c r="L561" i="1"/>
  <c r="L562" i="1"/>
  <c r="L563" i="1"/>
  <c r="L565" i="1"/>
  <c r="L566" i="1"/>
  <c r="L567" i="1"/>
  <c r="L568" i="1"/>
  <c r="L569" i="1"/>
  <c r="L570" i="1"/>
  <c r="L571" i="1"/>
  <c r="L572" i="1"/>
  <c r="L574" i="1"/>
  <c r="L576" i="1"/>
  <c r="L577" i="1"/>
  <c r="L578" i="1"/>
  <c r="L579" i="1"/>
  <c r="L580" i="1"/>
  <c r="L583" i="1"/>
  <c r="L584" i="1"/>
  <c r="L587" i="1"/>
  <c r="L588" i="1"/>
  <c r="L589" i="1"/>
  <c r="L590" i="1"/>
  <c r="L591" i="1"/>
  <c r="L592" i="1"/>
  <c r="L593" i="1"/>
  <c r="L594" i="1"/>
  <c r="L595" i="1"/>
  <c r="L596" i="1"/>
  <c r="L597" i="1"/>
  <c r="L598" i="1"/>
  <c r="L599" i="1"/>
  <c r="L600" i="1"/>
  <c r="L601" i="1"/>
  <c r="L602" i="1"/>
  <c r="L605" i="1"/>
  <c r="L606" i="1"/>
  <c r="L607" i="1"/>
  <c r="L610" i="1"/>
  <c r="L611" i="1"/>
  <c r="L612" i="1"/>
  <c r="L615" i="1"/>
  <c r="L616" i="1"/>
  <c r="L617" i="1"/>
  <c r="L618" i="1"/>
  <c r="L619" i="1"/>
  <c r="L620" i="1"/>
  <c r="L621" i="1"/>
  <c r="L622" i="1"/>
  <c r="L623" i="1"/>
  <c r="L624" i="1"/>
  <c r="L625" i="1"/>
  <c r="L626" i="1"/>
  <c r="L627" i="1"/>
  <c r="L629" i="1"/>
  <c r="L630" i="1"/>
  <c r="L631"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81" i="1"/>
  <c r="L682" i="1"/>
  <c r="L687" i="1"/>
  <c r="L688" i="1"/>
  <c r="L689" i="1"/>
  <c r="L690" i="1"/>
  <c r="L691" i="1"/>
  <c r="L692" i="1"/>
  <c r="L693" i="1"/>
  <c r="L694" i="1"/>
  <c r="L695" i="1"/>
  <c r="L696" i="1"/>
  <c r="L697" i="1"/>
  <c r="L700" i="1"/>
  <c r="L701" i="1"/>
  <c r="L702" i="1"/>
  <c r="L703" i="1"/>
  <c r="L704" i="1"/>
  <c r="L705" i="1"/>
  <c r="L706" i="1"/>
  <c r="L728" i="1"/>
  <c r="L729" i="1"/>
  <c r="L730" i="1"/>
  <c r="L732" i="1"/>
  <c r="L733" i="1"/>
  <c r="L734" i="1"/>
  <c r="L735" i="1"/>
  <c r="L736" i="1"/>
  <c r="L737" i="1"/>
  <c r="L738" i="1"/>
  <c r="L739" i="1"/>
  <c r="L740" i="1"/>
  <c r="L741" i="1"/>
  <c r="L742" i="1"/>
  <c r="L743" i="1"/>
  <c r="L751" i="1"/>
  <c r="L750" i="1"/>
  <c r="L753" i="1"/>
  <c r="L754" i="1"/>
  <c r="L764" i="1"/>
  <c r="L765" i="1"/>
  <c r="L766" i="1"/>
  <c r="L770" i="1"/>
  <c r="L772" i="1"/>
  <c r="L773" i="1"/>
  <c r="L774" i="1"/>
  <c r="L775" i="1"/>
  <c r="L776" i="1"/>
  <c r="L778" i="1"/>
  <c r="L781"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7" i="1"/>
  <c r="L838" i="1"/>
  <c r="L839" i="1"/>
  <c r="L840" i="1"/>
  <c r="L842" i="1"/>
  <c r="L843" i="1"/>
  <c r="L844" i="1"/>
  <c r="L846" i="1"/>
  <c r="L847" i="1"/>
  <c r="L849" i="1"/>
  <c r="L850" i="1"/>
  <c r="L851" i="1"/>
  <c r="L852" i="1"/>
  <c r="L853" i="1"/>
  <c r="L854" i="1"/>
  <c r="L855" i="1"/>
  <c r="L859" i="1"/>
  <c r="L860" i="1"/>
  <c r="L861"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9" i="1"/>
  <c r="L900" i="1"/>
  <c r="L901" i="1"/>
  <c r="L902" i="1"/>
  <c r="L903" i="1"/>
  <c r="L904" i="1"/>
  <c r="L905" i="1"/>
  <c r="L906" i="1"/>
  <c r="L907" i="1"/>
  <c r="L908" i="1"/>
  <c r="L911" i="1"/>
  <c r="L912" i="1"/>
  <c r="L913" i="1"/>
  <c r="L914" i="1"/>
  <c r="L915" i="1"/>
  <c r="L916" i="1"/>
  <c r="L917" i="1"/>
  <c r="L918" i="1"/>
  <c r="L919" i="1"/>
  <c r="L920" i="1"/>
  <c r="L928" i="1"/>
  <c r="L929" i="1"/>
  <c r="L930" i="1"/>
  <c r="L931" i="1"/>
  <c r="L932" i="1"/>
  <c r="L939" i="1"/>
  <c r="L940" i="1"/>
  <c r="L941" i="1"/>
  <c r="L942" i="1"/>
  <c r="L943" i="1"/>
  <c r="L944" i="1"/>
  <c r="L945" i="1"/>
  <c r="L946" i="1"/>
  <c r="L947" i="1"/>
  <c r="L948" i="1"/>
  <c r="L986" i="1"/>
  <c r="L1011" i="1"/>
  <c r="L1012" i="1"/>
  <c r="L1013" i="1"/>
  <c r="L1014" i="1"/>
  <c r="L1015" i="1"/>
  <c r="L1016" i="1"/>
  <c r="L1017" i="1"/>
  <c r="L1018" i="1"/>
  <c r="L1019" i="1"/>
  <c r="L1020" i="1"/>
  <c r="L1021" i="1"/>
  <c r="L1122" i="1"/>
  <c r="L1123" i="1"/>
  <c r="L1124" i="1"/>
  <c r="L1125" i="1"/>
  <c r="L1126" i="1"/>
  <c r="L1127" i="1"/>
  <c r="L1128" i="1"/>
  <c r="L1129" i="1"/>
  <c r="L1130" i="1"/>
  <c r="L1131" i="1"/>
  <c r="L1132" i="1"/>
  <c r="L1134" i="1"/>
  <c r="L1135" i="1"/>
  <c r="L1136" i="1"/>
  <c r="L1137" i="1"/>
  <c r="L1138" i="1"/>
  <c r="L1141" i="1"/>
  <c r="L1142" i="1"/>
  <c r="L1143" i="1"/>
  <c r="L1144" i="1"/>
  <c r="L1145" i="1"/>
  <c r="L1148" i="1"/>
  <c r="L1149" i="1"/>
  <c r="L1150" i="1"/>
  <c r="L1151" i="1"/>
  <c r="L1152" i="1"/>
  <c r="L1153" i="1"/>
  <c r="L1154" i="1"/>
  <c r="L1156" i="1"/>
  <c r="L1157" i="1"/>
  <c r="L1158" i="1"/>
  <c r="L1159" i="1"/>
  <c r="L1160" i="1"/>
  <c r="L1161" i="1"/>
  <c r="L1162" i="1"/>
  <c r="L1163" i="1"/>
  <c r="L1164" i="1"/>
  <c r="L1165" i="1"/>
  <c r="L1166" i="1"/>
  <c r="L1167" i="1"/>
  <c r="L1168" i="1"/>
  <c r="L1169" i="1"/>
  <c r="L1170" i="1"/>
  <c r="L1171" i="1"/>
  <c r="L1176" i="1"/>
  <c r="L1177" i="1"/>
  <c r="L1178" i="1"/>
  <c r="L1179" i="1"/>
  <c r="L1180" i="1"/>
  <c r="L1181" i="1"/>
  <c r="L1182" i="1"/>
  <c r="L1183" i="1"/>
  <c r="L1192" i="1"/>
  <c r="L1193" i="1"/>
  <c r="L1195" i="1"/>
  <c r="L1196" i="1"/>
  <c r="L1197" i="1"/>
  <c r="L1198" i="1"/>
  <c r="L1200" i="1"/>
  <c r="L1201" i="1"/>
  <c r="L1202" i="1"/>
  <c r="L1203" i="1"/>
  <c r="L1210" i="1"/>
  <c r="L1211" i="1"/>
  <c r="L1212" i="1"/>
  <c r="L1213" i="1"/>
  <c r="L1214" i="1"/>
  <c r="L1215" i="1"/>
  <c r="L1216" i="1"/>
  <c r="L1217" i="1"/>
  <c r="L1218" i="1"/>
  <c r="L1219" i="1"/>
  <c r="L1222" i="1"/>
  <c r="L1223" i="1"/>
  <c r="L1224" i="1"/>
  <c r="L1225" i="1"/>
  <c r="L1226" i="1"/>
  <c r="L1227" i="1"/>
  <c r="L1228" i="1"/>
  <c r="L1229" i="1"/>
  <c r="L1230" i="1"/>
  <c r="L1231" i="1"/>
  <c r="L1235" i="1"/>
  <c r="L1236"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40" i="1"/>
  <c r="L1341" i="1"/>
  <c r="L1342" i="1"/>
  <c r="L1343" i="1"/>
  <c r="L1344" i="1"/>
  <c r="L1345" i="1"/>
  <c r="L1346" i="1"/>
  <c r="L1347" i="1"/>
  <c r="L1348" i="1"/>
  <c r="L1349" i="1"/>
  <c r="L1350" i="1"/>
  <c r="L1351" i="1"/>
  <c r="L1352" i="1"/>
  <c r="L1353" i="1"/>
  <c r="L1354" i="1"/>
  <c r="L1355" i="1"/>
  <c r="L1356" i="1"/>
  <c r="L1357" i="1"/>
  <c r="L1358" i="1"/>
  <c r="C1359" i="1"/>
  <c r="E1359" i="1"/>
  <c r="L1359" i="1"/>
  <c r="L1360" i="1"/>
  <c r="L1361" i="1"/>
  <c r="L1362" i="1"/>
  <c r="C1363" i="1"/>
  <c r="E1363" i="1"/>
  <c r="L1363" i="1"/>
  <c r="L1364" i="1"/>
  <c r="L1365" i="1"/>
  <c r="L1366" i="1"/>
  <c r="L1367" i="1"/>
  <c r="L1390" i="1"/>
  <c r="L1423" i="1"/>
  <c r="L1424" i="1"/>
  <c r="L1425" i="1"/>
  <c r="L1426" i="1"/>
  <c r="L1429" i="1"/>
  <c r="L1430" i="1"/>
  <c r="L1431" i="1"/>
  <c r="L1432" i="1"/>
  <c r="L1433" i="1"/>
  <c r="L1434" i="1"/>
  <c r="L1435" i="1"/>
  <c r="L1436" i="1"/>
  <c r="L1437" i="1"/>
  <c r="L1438" i="1"/>
  <c r="L1439" i="1"/>
  <c r="L1440" i="1"/>
  <c r="L1441" i="1"/>
  <c r="L1442" i="1"/>
  <c r="L1443" i="1"/>
  <c r="L1444"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92" i="1"/>
  <c r="L1493" i="1"/>
  <c r="L1494" i="1"/>
  <c r="L1502" i="1"/>
  <c r="L1503" i="1"/>
  <c r="L1504" i="1"/>
  <c r="L1533" i="1"/>
  <c r="L1534" i="1"/>
  <c r="L1537" i="1"/>
  <c r="L1542" i="1"/>
  <c r="L1543" i="1"/>
  <c r="L1544" i="1"/>
  <c r="L1559" i="1"/>
  <c r="L1560" i="1"/>
  <c r="L1563" i="1"/>
  <c r="L1564" i="1"/>
  <c r="L1565" i="1"/>
  <c r="L1568" i="1"/>
  <c r="L1569" i="1"/>
  <c r="L1570" i="1"/>
  <c r="L327" i="1"/>
  <c r="L326" i="1"/>
  <c r="L325" i="1"/>
  <c r="L324" i="1"/>
  <c r="C320" i="1"/>
  <c r="L320" i="1"/>
  <c r="C321" i="1"/>
  <c r="L321" i="1"/>
  <c r="C319" i="1"/>
  <c r="L319" i="1"/>
  <c r="L305" i="1"/>
  <c r="L306" i="1"/>
  <c r="L307" i="1"/>
  <c r="L308" i="1"/>
  <c r="L309" i="1"/>
  <c r="L310" i="1"/>
  <c r="L311" i="1"/>
  <c r="L312" i="1"/>
  <c r="L304" i="1"/>
  <c r="L284" i="1"/>
  <c r="L286" i="1"/>
  <c r="L287" i="1"/>
  <c r="L291" i="1"/>
  <c r="L250" i="1"/>
  <c r="L251" i="1"/>
  <c r="L253" i="1"/>
  <c r="L248" i="1"/>
  <c r="L233" i="1"/>
  <c r="L234" i="1"/>
  <c r="L235" i="1"/>
  <c r="L236" i="1"/>
  <c r="L237" i="1"/>
  <c r="L239" i="1"/>
  <c r="L257" i="1"/>
  <c r="L259" i="1"/>
  <c r="L260" i="1"/>
  <c r="L247" i="1"/>
  <c r="L261" i="1"/>
  <c r="L262" i="1"/>
  <c r="L263" i="1"/>
  <c r="L264" i="1"/>
  <c r="L265" i="1"/>
  <c r="L266" i="1"/>
  <c r="L267" i="1"/>
  <c r="L268" i="1"/>
  <c r="L269" i="1"/>
  <c r="L270" i="1"/>
  <c r="L271" i="1"/>
  <c r="E278" i="1"/>
  <c r="L278" i="1"/>
  <c r="E280" i="1"/>
  <c r="L280" i="1"/>
  <c r="E281" i="1"/>
  <c r="L281" i="1"/>
  <c r="E282" i="1"/>
  <c r="L282"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160" i="1"/>
  <c r="L152" i="1"/>
  <c r="L153" i="1"/>
  <c r="L154" i="1"/>
  <c r="L156" i="1"/>
  <c r="L157" i="1"/>
  <c r="L158" i="1"/>
  <c r="L159"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J133" i="5"/>
  <c r="J132" i="5"/>
  <c r="J131"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J2" i="5"/>
  <c r="J1" i="5"/>
  <c r="C1089" i="1"/>
  <c r="E1089" i="1"/>
  <c r="C1404" i="1"/>
  <c r="E1404" i="1"/>
  <c r="E1537" i="1"/>
  <c r="E271" i="1"/>
  <c r="E270" i="1"/>
  <c r="E268" i="1"/>
  <c r="E267" i="1"/>
  <c r="E266" i="1"/>
  <c r="E264" i="1"/>
  <c r="E263" i="1"/>
  <c r="E261" i="1"/>
  <c r="E247" i="1"/>
  <c r="B417" i="2"/>
  <c r="B418" i="2"/>
  <c r="B419" i="2"/>
  <c r="B420" i="2"/>
  <c r="B421" i="2"/>
  <c r="B422" i="2"/>
  <c r="B423" i="2"/>
  <c r="E273" i="1"/>
  <c r="L273" i="1"/>
</calcChain>
</file>

<file path=xl/comments1.xml><?xml version="1.0" encoding="utf-8"?>
<comments xmlns="http://schemas.openxmlformats.org/spreadsheetml/2006/main">
  <authors>
    <author/>
  </authors>
  <commentList>
    <comment ref="C781" authorId="0">
      <text>
        <r>
          <rPr>
            <sz val="10"/>
            <rFont val="Arial"/>
            <family val="2"/>
          </rPr>
          <t xml:space="preserve">Yaya Saidou Jallow:
If 7 chosen, then move to question 9.26 and then to 9.36
</t>
        </r>
      </text>
    </comment>
  </commentList>
</comments>
</file>

<file path=xl/connections.xml><?xml version="1.0" encoding="utf-8"?>
<connections xmlns="http://schemas.openxmlformats.org/spreadsheetml/2006/main">
  <connection id="1" name="gradelv1" type="6" refreshedVersion="4" background="1" saveData="1">
    <textPr codePage="65001" sourceFile="D:\rtBOX\rtST 2018 Gambia\Forms\Household Survey\gradelv.csv" comma="1">
      <textFields count="5">
        <textField/>
        <textField/>
        <textField/>
        <textField/>
        <textField/>
      </textFields>
    </textPr>
  </connection>
  <connection id="2" name="itemsets" type="6" refreshedVersion="4" background="1" saveData="1">
    <textPr codePage="65001" sourceFile="D:\rtBOX\rtST 2018 Gambia\Forms\Test\F2_Health_Worker\itemsets.csv" comma="1">
      <textFields count="7">
        <textField/>
        <textField/>
        <textField/>
        <textField/>
        <textField/>
        <textField/>
        <textField/>
      </textFields>
    </textPr>
  </connection>
</connections>
</file>

<file path=xl/sharedStrings.xml><?xml version="1.0" encoding="utf-8"?>
<sst xmlns="http://schemas.openxmlformats.org/spreadsheetml/2006/main" count="10478" uniqueCount="4673">
  <si>
    <t>type</t>
  </si>
  <si>
    <t>name</t>
  </si>
  <si>
    <t>constraint</t>
  </si>
  <si>
    <t>calculation</t>
  </si>
  <si>
    <t>appearance</t>
  </si>
  <si>
    <t>choice_filter</t>
  </si>
  <si>
    <t>media::video::English</t>
  </si>
  <si>
    <t>media::image::English</t>
  </si>
  <si>
    <t>start</t>
  </si>
  <si>
    <t>end</t>
  </si>
  <si>
    <t>deviceid</t>
  </si>
  <si>
    <t>begin group</t>
  </si>
  <si>
    <t>end group</t>
  </si>
  <si>
    <t>note</t>
    <phoneticPr fontId="2"/>
  </si>
  <si>
    <t>text</t>
    <phoneticPr fontId="2"/>
  </si>
  <si>
    <t>integer</t>
    <phoneticPr fontId="2"/>
  </si>
  <si>
    <t>end group</t>
    <phoneticPr fontId="2"/>
  </si>
  <si>
    <t>begin group</t>
    <phoneticPr fontId="2"/>
  </si>
  <si>
    <t>select_one yesno</t>
    <phoneticPr fontId="2"/>
  </si>
  <si>
    <t>calculate</t>
    <phoneticPr fontId="2"/>
  </si>
  <si>
    <t>note</t>
    <phoneticPr fontId="2"/>
  </si>
  <si>
    <t>select_one yesno</t>
    <phoneticPr fontId="2"/>
  </si>
  <si>
    <t>text</t>
    <phoneticPr fontId="2"/>
  </si>
  <si>
    <t>integer</t>
    <phoneticPr fontId="2"/>
  </si>
  <si>
    <t>select_one gender</t>
    <phoneticPr fontId="2"/>
  </si>
  <si>
    <t>calculate</t>
    <phoneticPr fontId="2"/>
  </si>
  <si>
    <t>select_one seen</t>
    <phoneticPr fontId="2"/>
  </si>
  <si>
    <t>select_one confirm</t>
    <phoneticPr fontId="2"/>
  </si>
  <si>
    <t>select_one labor</t>
    <phoneticPr fontId="2"/>
  </si>
  <si>
    <t>select_one size</t>
    <phoneticPr fontId="2"/>
  </si>
  <si>
    <t>select_multiple milk</t>
    <phoneticPr fontId="2"/>
  </si>
  <si>
    <t>select_one othermilk</t>
    <phoneticPr fontId="2"/>
  </si>
  <si>
    <t>select_one teach</t>
    <phoneticPr fontId="2"/>
  </si>
  <si>
    <t>select_one freqfeed</t>
    <phoneticPr fontId="2"/>
  </si>
  <si>
    <t>select_one later</t>
    <phoneticPr fontId="2"/>
  </si>
  <si>
    <t>select_one prob</t>
    <phoneticPr fontId="2"/>
  </si>
  <si>
    <t>select_one app</t>
    <phoneticPr fontId="2"/>
  </si>
  <si>
    <t>select_one talk</t>
    <phoneticPr fontId="2"/>
  </si>
  <si>
    <t>select_one avoid</t>
    <phoneticPr fontId="2"/>
  </si>
  <si>
    <t/>
  </si>
  <si>
    <t>list_name</t>
  </si>
  <si>
    <t>image</t>
  </si>
  <si>
    <t>filter</t>
  </si>
  <si>
    <t>yesno</t>
  </si>
  <si>
    <t>MALE</t>
  </si>
  <si>
    <t>HEAD OF HOUSEHOLD</t>
  </si>
  <si>
    <t>SPOUSE (WIFE/HUSBAND)</t>
  </si>
  <si>
    <t>OWN SON / DAUGHTER</t>
  </si>
  <si>
    <t>STEP SON/DAUGHTER</t>
  </si>
  <si>
    <t>SON/DAUGHTER IN-LAW</t>
  </si>
  <si>
    <t>GRANDCHILD</t>
  </si>
  <si>
    <t>BROTHER/SISTER</t>
  </si>
  <si>
    <t>PARENT</t>
  </si>
  <si>
    <t>PARENT-IN-LAW</t>
  </si>
  <si>
    <t>NIECE/NEPHEW</t>
  </si>
  <si>
    <t>OTHER RELATIVE</t>
  </si>
  <si>
    <t>DOMESTIC HELP</t>
  </si>
  <si>
    <t>OTHER NON-RELATIVE</t>
  </si>
  <si>
    <t>CO-WIFE</t>
  </si>
  <si>
    <t>OTHER, SPECIFY</t>
  </si>
  <si>
    <t>NEVER MARRIED</t>
  </si>
  <si>
    <t>MONOGAMOUSLY MARRIED</t>
  </si>
  <si>
    <t>POLYGAMOUSLY MARRIED</t>
  </si>
  <si>
    <t>DIVORCED / SEPARATED</t>
  </si>
  <si>
    <t>WIDOWED</t>
  </si>
  <si>
    <t>YES</t>
  </si>
  <si>
    <t>NO</t>
  </si>
  <si>
    <t>DIED</t>
  </si>
  <si>
    <t>KINDERGARTEN</t>
  </si>
  <si>
    <t>HIGH SCHOOL</t>
  </si>
  <si>
    <t>UNDERGRADUATE</t>
  </si>
  <si>
    <t>NONE</t>
  </si>
  <si>
    <t>ENGLISH</t>
  </si>
  <si>
    <t>FULA</t>
  </si>
  <si>
    <t>TRADITIONAL</t>
  </si>
  <si>
    <t>WOLOF</t>
  </si>
  <si>
    <t>JOLA</t>
  </si>
  <si>
    <t>SARAHULE</t>
  </si>
  <si>
    <t>NO TRANSPORTATION</t>
  </si>
  <si>
    <t>ILL / INJURED</t>
  </si>
  <si>
    <t>ILLNESS IN THE FAMILY</t>
  </si>
  <si>
    <t>NEEDED FOR DOMESTIC CHORES</t>
  </si>
  <si>
    <t>SCHOOL TOO DIFFICULT</t>
  </si>
  <si>
    <t>CHILD NOT INTERESTED</t>
  </si>
  <si>
    <t>EARN MONEY</t>
  </si>
  <si>
    <t>TAKE CARE OF SIBLINGS</t>
  </si>
  <si>
    <t>EDUCATION NOT USEFUL</t>
  </si>
  <si>
    <t>GOT PREGNANT</t>
  </si>
  <si>
    <t>NO TEACHER</t>
  </si>
  <si>
    <t>SCHOOL CLOSED</t>
  </si>
  <si>
    <t>SCHOOL NOT IN SESSION</t>
  </si>
  <si>
    <t>WAGE EMPLOYEE</t>
  </si>
  <si>
    <t>PIECE WORK</t>
  </si>
  <si>
    <t>SELF-EMPLOYED / OWN BUSINESS</t>
  </si>
  <si>
    <t>MEMBER OF A PRODUCER'S COOPERATIVE</t>
  </si>
  <si>
    <t>CONTRIBUTING FAMILY WORKER</t>
  </si>
  <si>
    <t>OTHER WORKER</t>
  </si>
  <si>
    <t>LOOKING FOR WORK</t>
  </si>
  <si>
    <t>CAPABLE BUT NOT LOOKING FOR WORK</t>
  </si>
  <si>
    <t>NOT WORKING (FULL TIME STUDENT)</t>
  </si>
  <si>
    <t>HOMEMAKER / HOUSEWIFE</t>
  </si>
  <si>
    <t>NOT WORKING (RETIRED)</t>
  </si>
  <si>
    <t>NOT WORKING (TOO OLD)</t>
  </si>
  <si>
    <t>NOT WORKING (TOO SICK)</t>
  </si>
  <si>
    <t>FARMING/HERDING</t>
  </si>
  <si>
    <t>FORESTRY/CHARCOAL</t>
  </si>
  <si>
    <t>FISHING</t>
  </si>
  <si>
    <t>MINING</t>
  </si>
  <si>
    <t>MANUFACTURING</t>
  </si>
  <si>
    <t>ELECTRICITY/WATER</t>
  </si>
  <si>
    <t>CONSTRUCTION</t>
  </si>
  <si>
    <t>WHOLESALE/RETAIL TRADE</t>
  </si>
  <si>
    <t>HOSPITALITY</t>
  </si>
  <si>
    <t>TRANSPORT</t>
  </si>
  <si>
    <t>FINANCIAL SERVICES</t>
  </si>
  <si>
    <t>REAL ESTATE</t>
  </si>
  <si>
    <t>GOVERNMENT</t>
  </si>
  <si>
    <t>EDUCATION</t>
  </si>
  <si>
    <t>HEALTH/SOCIAL WORK</t>
  </si>
  <si>
    <t>COMMUNITY ORGANIZATION</t>
  </si>
  <si>
    <t>DAY</t>
  </si>
  <si>
    <t>WEEK</t>
  </si>
  <si>
    <t>EVERY TWO WEEKS</t>
  </si>
  <si>
    <t>MONTH</t>
  </si>
  <si>
    <t>YEAR</t>
  </si>
  <si>
    <t>HOLIDAY/VACATION</t>
  </si>
  <si>
    <t>SICK/ILLNESS</t>
  </si>
  <si>
    <t>INJURY</t>
  </si>
  <si>
    <t>CARING FOR SICK RELATIVE</t>
  </si>
  <si>
    <t>ATTENDING A FUNERAL</t>
  </si>
  <si>
    <t>ISN'T THE SEASON FOR THIS ACTIVITY</t>
  </si>
  <si>
    <t>TRADITIONAL HUT</t>
  </si>
  <si>
    <t>IMPROVED TRADITIONAL HUT</t>
  </si>
  <si>
    <t>DETACHED HOUSE</t>
  </si>
  <si>
    <t>HOUSE ATTACHED TO SHOP</t>
  </si>
  <si>
    <t>SEMI-DETACHED HOUSE</t>
  </si>
  <si>
    <t>SERVANT QUARTERS</t>
  </si>
  <si>
    <t>GUEST HOUSE/WING</t>
  </si>
  <si>
    <t>HOSTEL</t>
  </si>
  <si>
    <t>NON-RESIDENTIAL BUILDING (SCHOOL, CLASSROOM)</t>
  </si>
  <si>
    <t>IMPROVISED  HOUSING/ SHACK</t>
  </si>
  <si>
    <t>Owner occupied dwelling - Communal/ Family</t>
  </si>
  <si>
    <t>Rented (not tied to the job)</t>
  </si>
  <si>
    <t>Rented (tied to the job)</t>
  </si>
  <si>
    <t>Rent free (other owner)</t>
  </si>
  <si>
    <t>Other, specify</t>
  </si>
  <si>
    <t>ELECTRICITY FROM GENERATOR</t>
  </si>
  <si>
    <t>ELECTRICITY FROM SOLAR PANEL</t>
  </si>
  <si>
    <t>CHARCOAL</t>
  </si>
  <si>
    <t>COAL</t>
  </si>
  <si>
    <t>TUBEWELL/BOREHOLE</t>
  </si>
  <si>
    <t>RAINWATER</t>
  </si>
  <si>
    <t>SURFACE WATER(RIVER/DAM/LAKE/POND/STREAM/CANAL/IRRIGATION CHANNEL)</t>
  </si>
  <si>
    <t>BOIL</t>
  </si>
  <si>
    <t>ADD BLEACH/CHLORINE</t>
  </si>
  <si>
    <t>STRAIN THROUGH CLOTH</t>
  </si>
  <si>
    <t>WATER FILTER (CERAMIC/SAND/COMPOST, ETC)</t>
  </si>
  <si>
    <t>SOLAR</t>
  </si>
  <si>
    <t>LET IT STAND AND SETTLE</t>
  </si>
  <si>
    <t>watertreat</t>
  </si>
  <si>
    <t>rainytreat</t>
  </si>
  <si>
    <t>toilet</t>
  </si>
  <si>
    <t>REFUSE COLLECTED</t>
  </si>
  <si>
    <t>THROW INTO A PIT</t>
  </si>
  <si>
    <t>BURY</t>
  </si>
  <si>
    <t>BURN</t>
  </si>
  <si>
    <t>THROW ONTO STREET OR PUBLIC AREA</t>
  </si>
  <si>
    <t>rubbish</t>
  </si>
  <si>
    <t>GAS</t>
  </si>
  <si>
    <t>CANDLES</t>
  </si>
  <si>
    <t>light</t>
  </si>
  <si>
    <t>NO HANDWASHING STATION</t>
  </si>
  <si>
    <t>handwash</t>
  </si>
  <si>
    <t>SQUARE METER</t>
  </si>
  <si>
    <t>ACRE</t>
  </si>
  <si>
    <t>DAYS</t>
  </si>
  <si>
    <t>MONTHS</t>
  </si>
  <si>
    <t>YEARS</t>
  </si>
  <si>
    <t>BIRTH TRAUMA (Mother)</t>
  </si>
  <si>
    <t>CONGENITAL ANOMALIES</t>
  </si>
  <si>
    <t>MEASLES</t>
  </si>
  <si>
    <t>MALARIA</t>
  </si>
  <si>
    <t>MALNUTRITION</t>
  </si>
  <si>
    <t>DIARRHEA</t>
  </si>
  <si>
    <t>PNEUMONIA</t>
  </si>
  <si>
    <t>TUBERCULOSIS</t>
  </si>
  <si>
    <t>VIOLENCE</t>
  </si>
  <si>
    <t>STROKE</t>
  </si>
  <si>
    <t>CANCER</t>
  </si>
  <si>
    <t>HEART DISEASE</t>
  </si>
  <si>
    <t>OLD AGE</t>
  </si>
  <si>
    <t>UNKNOWN</t>
  </si>
  <si>
    <t>cause</t>
  </si>
  <si>
    <t>AT HOME</t>
  </si>
  <si>
    <t>IN ANOTHER HOME</t>
  </si>
  <si>
    <t>IN THE STREET</t>
  </si>
  <si>
    <t>IN A HOSPITAL</t>
  </si>
  <si>
    <t>location</t>
  </si>
  <si>
    <t>Yes, traditional healer</t>
  </si>
  <si>
    <t>Yes, CHW</t>
  </si>
  <si>
    <t>Yes, health center</t>
  </si>
  <si>
    <t>Yes, hospital</t>
  </si>
  <si>
    <t>care</t>
  </si>
  <si>
    <t>EXCELLENT</t>
  </si>
  <si>
    <t>GOOD</t>
  </si>
  <si>
    <t>FAIR</t>
  </si>
  <si>
    <t>POOR</t>
  </si>
  <si>
    <t>EASILY</t>
  </si>
  <si>
    <t>WITH SOME DIFFICULTY</t>
  </si>
  <si>
    <t>WITH MUCH DIFFICULTY</t>
  </si>
  <si>
    <t>UNABLE TO DO</t>
  </si>
  <si>
    <t>daily</t>
  </si>
  <si>
    <t>MORE THAN USUAL</t>
  </si>
  <si>
    <t>ABOUT THE SAME</t>
  </si>
  <si>
    <t>LESS THAN USUAL</t>
  </si>
  <si>
    <t>NOTHING TO DRINK</t>
  </si>
  <si>
    <t>NOTHING TO EAT</t>
  </si>
  <si>
    <t>TOO EXPENSIVE</t>
  </si>
  <si>
    <t>TOO FAR</t>
  </si>
  <si>
    <t>TOO BUSY (WORK, CHILDREN)</t>
  </si>
  <si>
    <t>WASN'T SICK ENOUGH</t>
  </si>
  <si>
    <t>FACILITY HAS POOR STRUCTURE</t>
  </si>
  <si>
    <t>FACILITY POORLY STOCKED</t>
  </si>
  <si>
    <t>POOR STAFF ATTITUDE</t>
  </si>
  <si>
    <t>POOR STAFF KNOWLEDGE</t>
  </si>
  <si>
    <t>STAFF USUALLY ABSENT</t>
  </si>
  <si>
    <t>HEALTH FACILITY CLOSED</t>
  </si>
  <si>
    <t>PREFER HOME CARE</t>
  </si>
  <si>
    <t>OTHER (SPECIFY)</t>
  </si>
  <si>
    <t>WITHIN 24 HOURS</t>
  </si>
  <si>
    <t>BETWEEN 24 AND 48 HOURS</t>
  </si>
  <si>
    <t>WITHIN 2 WEEKS</t>
  </si>
  <si>
    <t>WITHIN 3 WEEKS</t>
  </si>
  <si>
    <t>seekcare</t>
  </si>
  <si>
    <t>GOVERNMENT HOSPITAL</t>
  </si>
  <si>
    <t>GOVERNMENT CLINIC</t>
  </si>
  <si>
    <t>GOVERNMENT HEALTH POST</t>
  </si>
  <si>
    <t>NGO CLINIC</t>
  </si>
  <si>
    <t>PRIVATE CLINIC</t>
  </si>
  <si>
    <t>PRIVATE PRACTITIONER</t>
  </si>
  <si>
    <t>PHARMACY</t>
  </si>
  <si>
    <t>TRADITIONAL HEALER</t>
  </si>
  <si>
    <t>FAITH/CHURCH HEALER</t>
  </si>
  <si>
    <t>COMMUNITY HEALTH WORKER</t>
  </si>
  <si>
    <t>seeklocation</t>
  </si>
  <si>
    <t>NO HEALTH WORKER PRESENT</t>
  </si>
  <si>
    <t>HEALTH WORKER TOO BUSY</t>
  </si>
  <si>
    <t>HEALTH WORKER NOT SEEING PATIENTS</t>
  </si>
  <si>
    <t>HEALTH WORKER REFUSED</t>
  </si>
  <si>
    <t>NO FEMALE HEALTH WORKER</t>
  </si>
  <si>
    <t>HEALTH WORKER NOT QUALIFIED</t>
  </si>
  <si>
    <t>WAITING TIME TOO LONG</t>
  </si>
  <si>
    <t>PATIENT ARRIVED LATE</t>
  </si>
  <si>
    <t>COULD NOT AFFORD FEE</t>
  </si>
  <si>
    <t>interact</t>
  </si>
  <si>
    <t>MEDICAL DOCTOR</t>
  </si>
  <si>
    <t>NURSE/MIDWIFE</t>
  </si>
  <si>
    <t>LAB TECHNICIAN</t>
  </si>
  <si>
    <t>PHARMACIST/ DRUG SELLER</t>
  </si>
  <si>
    <t>TRADITIONAL BIRTH ATTENDANT</t>
  </si>
  <si>
    <t>SPIRITUAL HEALER</t>
  </si>
  <si>
    <t>attend</t>
  </si>
  <si>
    <t>YES, EMPLOYER</t>
  </si>
  <si>
    <t>YES, INSURANCE</t>
  </si>
  <si>
    <t>OUT OF STOCK</t>
  </si>
  <si>
    <t>DOESN'T HELP</t>
  </si>
  <si>
    <t>DOESN'T LIKE SIDE EFFECTS</t>
  </si>
  <si>
    <t>POOR QUALITY OF DRUGS</t>
  </si>
  <si>
    <t>TREATED</t>
  </si>
  <si>
    <t>NOT TREATED</t>
  </si>
  <si>
    <t>DON'T KNOW</t>
  </si>
  <si>
    <t>PARENT / PARENT-IN-LAW</t>
  </si>
  <si>
    <t>GRAND PARENT / GRAND PARENT-IN-LAW</t>
  </si>
  <si>
    <t>takecare</t>
  </si>
  <si>
    <t>NOT SURE</t>
  </si>
  <si>
    <t>yesnodk</t>
  </si>
  <si>
    <t>SELF-TREATED</t>
  </si>
  <si>
    <t>WAS TOO EARLY IN PREGNANCY</t>
  </si>
  <si>
    <t>POOR QUALITY OF CARE</t>
    <phoneticPr fontId="6" type="noConversion"/>
  </si>
  <si>
    <t>SERVICE NOT AVAILABLE</t>
  </si>
  <si>
    <t xml:space="preserve">NO TRANSPORTATION </t>
    <phoneticPr fontId="6" type="noConversion"/>
  </si>
  <si>
    <t>DID NOT NEED</t>
  </si>
  <si>
    <t>INCONVENIENT HOURS</t>
    <phoneticPr fontId="6" type="noConversion"/>
  </si>
  <si>
    <t>LONG WAITING TIMES</t>
    <phoneticPr fontId="6" type="noConversion"/>
  </si>
  <si>
    <t>FAMILY DIDN'T WANT ME TO GO</t>
  </si>
  <si>
    <t>consult</t>
  </si>
  <si>
    <t>antenatal</t>
  </si>
  <si>
    <t>PRIVATE HOSPITAL</t>
  </si>
  <si>
    <t>OWN HOME</t>
  </si>
  <si>
    <t>Card available and seen</t>
  </si>
  <si>
    <t>Card available but not seen</t>
  </si>
  <si>
    <t>Card not available</t>
  </si>
  <si>
    <t>NOT A REAL HEALTH CENTER (EG RED CROSS)</t>
  </si>
  <si>
    <t>HEALTH CENTER COULD NOT BE IDENTIFIED BY INTERVIEWER</t>
  </si>
  <si>
    <t>HEALTH CENTER IS OUTSIDE THE STUDY AREA</t>
  </si>
  <si>
    <t>ANC Card</t>
  </si>
  <si>
    <t>ANC Card + Respondent Input</t>
  </si>
  <si>
    <t>Respondent only</t>
  </si>
  <si>
    <t>BORN ALIVE, SINGLE BIRTH</t>
  </si>
  <si>
    <t>BORN ALIVE, MULTIPLE BIRTH</t>
  </si>
  <si>
    <t>STILL BIRTH</t>
  </si>
  <si>
    <t>MISCARRIAGE</t>
  </si>
  <si>
    <t>ABORTION</t>
  </si>
  <si>
    <t>FAMILY MEMBER</t>
  </si>
  <si>
    <t>FRIEND/NEIGHBOR</t>
  </si>
  <si>
    <t>NO ONE</t>
  </si>
  <si>
    <t>ANOTHER HOME</t>
  </si>
  <si>
    <t>A PUBLIC PLACE</t>
  </si>
  <si>
    <t>Directly</t>
  </si>
  <si>
    <t>Referred</t>
  </si>
  <si>
    <t>RECALL</t>
  </si>
  <si>
    <t>HEALTH CARD</t>
  </si>
  <si>
    <t>VERY LARGE</t>
  </si>
  <si>
    <t>LARGER THAN AVERAGE</t>
  </si>
  <si>
    <t>AVERAGE</t>
  </si>
  <si>
    <t>SMALLER THAN AVERAGE</t>
  </si>
  <si>
    <t>VERY SMALL</t>
  </si>
  <si>
    <t>weight</t>
  </si>
  <si>
    <t>MILK (OTHER THAN BREASTMILK)</t>
  </si>
  <si>
    <t>PLAIN WATER</t>
  </si>
  <si>
    <t>SUGAR/GLUCOSE WATER</t>
  </si>
  <si>
    <t>SUGAR-SALT-WATER SOLUTION</t>
  </si>
  <si>
    <t>FRUIT JUICE</t>
  </si>
  <si>
    <t>INFANT FORMULA</t>
  </si>
  <si>
    <t>GRIPE WATER</t>
  </si>
  <si>
    <t>TEA/INFUSIONS</t>
  </si>
  <si>
    <t>HONEY</t>
  </si>
  <si>
    <t>COFFEE</t>
  </si>
  <si>
    <t>Mother Sick</t>
  </si>
  <si>
    <t>Lack of milk</t>
  </si>
  <si>
    <t>Did not want to</t>
  </si>
  <si>
    <t>Lack of knowledge</t>
  </si>
  <si>
    <t>Not to spoil figure</t>
  </si>
  <si>
    <t>Doctor Advised</t>
  </si>
  <si>
    <t>Other, Specify</t>
  </si>
  <si>
    <t>Milk, other than breast milk</t>
  </si>
  <si>
    <t>Infant Formula</t>
  </si>
  <si>
    <t>Mother</t>
  </si>
  <si>
    <t>Friend</t>
  </si>
  <si>
    <t>Mother in Law</t>
  </si>
  <si>
    <t>Traditional Birth Attendant</t>
  </si>
  <si>
    <t>Health Facility Staff</t>
  </si>
  <si>
    <t>teach</t>
  </si>
  <si>
    <t>postnatal</t>
  </si>
  <si>
    <t>Immediately/Within one hour after birth</t>
  </si>
  <si>
    <t>Within first day</t>
  </si>
  <si>
    <t>Within 2 days of brith</t>
  </si>
  <si>
    <t>When the baby wants</t>
  </si>
  <si>
    <t>When the mother is ready</t>
  </si>
  <si>
    <t>startfeed</t>
  </si>
  <si>
    <t>0-1 month</t>
  </si>
  <si>
    <t>2-3 months</t>
  </si>
  <si>
    <t>4-5 months</t>
  </si>
  <si>
    <t>6 months</t>
  </si>
  <si>
    <t>Breast milk only</t>
  </si>
  <si>
    <t>Breast milk and solid foods</t>
  </si>
  <si>
    <t>Breast milk and water</t>
  </si>
  <si>
    <t>Breast milk and animal milk</t>
  </si>
  <si>
    <t>Breast milk and formula</t>
  </si>
  <si>
    <t>Breast milk and tea</t>
  </si>
  <si>
    <t>Other</t>
  </si>
  <si>
    <t>whenfeed</t>
  </si>
  <si>
    <t>When the baby demands feeding</t>
  </si>
  <si>
    <t>Every time baby cries</t>
  </si>
  <si>
    <t>When mother has time</t>
  </si>
  <si>
    <t>When mother is in the house</t>
  </si>
  <si>
    <t>When mohter feels it is appropriate</t>
  </si>
  <si>
    <t>At set times</t>
  </si>
  <si>
    <t>whyfeed</t>
  </si>
  <si>
    <t>Creates bond between baby and mother</t>
  </si>
  <si>
    <t>It is the right food for the baby</t>
  </si>
  <si>
    <t>benefit</t>
  </si>
  <si>
    <t>Creates a bond between mother and baby</t>
  </si>
  <si>
    <t>Prevents mother from getting cancer In the future</t>
  </si>
  <si>
    <t>It is free</t>
  </si>
  <si>
    <t>It is ready to use as is</t>
  </si>
  <si>
    <t>Babies who are breastfed need less medical attention and are sick less often</t>
  </si>
  <si>
    <t>enough</t>
  </si>
  <si>
    <t>whatfeed</t>
  </si>
  <si>
    <t>Giving breast milk often</t>
  </si>
  <si>
    <t>Breastfeeding for a long time each time</t>
  </si>
  <si>
    <t>Good food</t>
  </si>
  <si>
    <t>Drinking before breatfeeding</t>
  </si>
  <si>
    <t>Free from problems</t>
  </si>
  <si>
    <t>Eating the right food</t>
  </si>
  <si>
    <t>Breastmilk</t>
  </si>
  <si>
    <t>Legumes or nuts</t>
  </si>
  <si>
    <t>Dairy Products</t>
  </si>
  <si>
    <t>Eggs</t>
  </si>
  <si>
    <t>Oils/ Fats</t>
  </si>
  <si>
    <t>diet</t>
  </si>
  <si>
    <t>2 times per day</t>
  </si>
  <si>
    <t>3 times per day</t>
  </si>
  <si>
    <t>4 times per day</t>
  </si>
  <si>
    <t>freqfeed</t>
  </si>
  <si>
    <t>THEN</t>
  </si>
  <si>
    <t>LATER</t>
  </si>
  <si>
    <t>NOT AT ALL</t>
  </si>
  <si>
    <t>WOULD NOT WAIT</t>
  </si>
  <si>
    <t>LESS THAN 2 YEARS</t>
  </si>
  <si>
    <t>MORE THAN 2 YEARS</t>
  </si>
  <si>
    <t>DOESN'T WANT MORE</t>
  </si>
  <si>
    <t>HAVE NOT DECIDED YET</t>
  </si>
  <si>
    <t>INFERTILE</t>
  </si>
  <si>
    <t>wait</t>
  </si>
  <si>
    <t>BIG PROBLEM</t>
  </si>
  <si>
    <t>SMALL PROBLEM</t>
  </si>
  <si>
    <t>NO PROBLEM</t>
  </si>
  <si>
    <t>CAN'T GET PREGNANT</t>
  </si>
  <si>
    <t>prob</t>
  </si>
  <si>
    <t>APPROVE</t>
  </si>
  <si>
    <t>DISAPPROVE</t>
  </si>
  <si>
    <t>app</t>
  </si>
  <si>
    <t>NEVER</t>
  </si>
  <si>
    <t>ONCE OR TWICE</t>
  </si>
  <si>
    <t>MORE THAN TWICE</t>
  </si>
  <si>
    <t>SAME</t>
  </si>
  <si>
    <t>MORE</t>
  </si>
  <si>
    <t>FEWER</t>
  </si>
  <si>
    <t>want</t>
  </si>
  <si>
    <t>WOULD LIKE TO GET PREGNANT</t>
  </si>
  <si>
    <t>DOES NOT APPROVE</t>
  </si>
  <si>
    <t>PARTNER DOES NOT APPROVE</t>
  </si>
  <si>
    <t>FAMILY DOES NOT APPROVE</t>
  </si>
  <si>
    <t>NOT AVAILABLE</t>
  </si>
  <si>
    <t>SCARED OF SIDE-EFFECTS</t>
  </si>
  <si>
    <t>DON'T KNOW OF ANY METHOD</t>
  </si>
  <si>
    <t>LACTATIONAL AMENORRHEA</t>
  </si>
  <si>
    <t>HAD HYSTERECTOMY</t>
  </si>
  <si>
    <t>IS MENOPAUSAL</t>
  </si>
  <si>
    <t>IS INFECUND</t>
  </si>
  <si>
    <t>avoid</t>
  </si>
  <si>
    <t>method</t>
  </si>
  <si>
    <t>TUBAL LIGATION (FEMALE STERILIZATION)</t>
  </si>
  <si>
    <t>VESECTOMY (MALE STERILIZATION)</t>
  </si>
  <si>
    <t>IMPLANTS / NORPLANT</t>
  </si>
  <si>
    <t>PILL</t>
  </si>
  <si>
    <t>MALE CONDOM</t>
  </si>
  <si>
    <t>FEMALE CONDOM</t>
  </si>
  <si>
    <t>FOAM/JELLY</t>
  </si>
  <si>
    <t>LACTATIONAL AMENORRHEA METHOD</t>
  </si>
  <si>
    <t>RHYTHM / NATURAL METHOD</t>
  </si>
  <si>
    <t>WITHDRAWAL</t>
  </si>
  <si>
    <t>OTHER MODERN METHOD, SPECIFY</t>
  </si>
  <si>
    <t>OTHER SHOP</t>
  </si>
  <si>
    <t>YES, SEEN</t>
  </si>
  <si>
    <t>YES, NOT SEEN</t>
  </si>
  <si>
    <t>JUST AFTER BIRTH</t>
  </si>
  <si>
    <t>BCG</t>
  </si>
  <si>
    <t>OPV0</t>
  </si>
  <si>
    <t>OPV1</t>
  </si>
  <si>
    <t>OPV2</t>
  </si>
  <si>
    <t>OPV3</t>
  </si>
  <si>
    <t>DPT-Hep-Hib1</t>
  </si>
  <si>
    <t>DPT-Hep-Hib2</t>
  </si>
  <si>
    <t>DPT-Hep-Hib3</t>
  </si>
  <si>
    <t>DPT1</t>
  </si>
  <si>
    <t>DPT2</t>
  </si>
  <si>
    <t>DPT3</t>
  </si>
  <si>
    <t>HepB1</t>
  </si>
  <si>
    <t>HepB2</t>
  </si>
  <si>
    <t>HepB3</t>
  </si>
  <si>
    <t>Dewomring first</t>
  </si>
  <si>
    <t>Deworming second</t>
  </si>
  <si>
    <t>VITAMIN A first</t>
  </si>
  <si>
    <t>VITAMIN A second</t>
  </si>
  <si>
    <t>Hib1</t>
  </si>
  <si>
    <t>Hib2</t>
  </si>
  <si>
    <t>Hib3</t>
  </si>
  <si>
    <t>polio</t>
  </si>
  <si>
    <t>BEFORE</t>
  </si>
  <si>
    <t>AFTER</t>
  </si>
  <si>
    <t>measle</t>
  </si>
  <si>
    <t>vitamina</t>
  </si>
  <si>
    <t>measure</t>
  </si>
  <si>
    <t>lastmeasure</t>
  </si>
  <si>
    <t>GREEN</t>
  </si>
  <si>
    <t>YELLOW</t>
  </si>
  <si>
    <t>RED</t>
  </si>
  <si>
    <t>malnu</t>
  </si>
  <si>
    <t>MEASURED</t>
  </si>
  <si>
    <t>NOT PRESENT</t>
  </si>
  <si>
    <t>TOO ILL OR DISABLED</t>
  </si>
  <si>
    <t>REFUSED</t>
  </si>
  <si>
    <t>posture</t>
  </si>
  <si>
    <t>STANDING</t>
  </si>
  <si>
    <t>LYING</t>
  </si>
  <si>
    <t>YES, AT HOME</t>
  </si>
  <si>
    <t>YES, IN THE COMMUNITY</t>
  </si>
  <si>
    <t>YES, IN BOTH HOME AND COMMUNITY</t>
  </si>
  <si>
    <t>VSG</t>
  </si>
  <si>
    <t>VERY UNSATISFIED</t>
  </si>
  <si>
    <t>UNSATISFIED</t>
  </si>
  <si>
    <t>SATISFIED</t>
  </si>
  <si>
    <t>VERY SATISFIED</t>
  </si>
  <si>
    <t>satisfied</t>
  </si>
  <si>
    <t>note</t>
    <phoneticPr fontId="2"/>
  </si>
  <si>
    <t>HOURS</t>
  </si>
  <si>
    <t>MINUTES</t>
  </si>
  <si>
    <t>Other animals, specify</t>
  </si>
  <si>
    <t>PROBE: Health care payments include paying for hospital bills, doctor's bills or medicines.</t>
  </si>
  <si>
    <t>Laboratory and X-ray Fees</t>
  </si>
  <si>
    <t>Any other payments to the provider?</t>
  </si>
  <si>
    <t>SONS</t>
  </si>
  <si>
    <t>DAUGHTERS</t>
  </si>
  <si>
    <t>Were you weighed?</t>
  </si>
  <si>
    <t>Was your height measured?</t>
  </si>
  <si>
    <t>Was your blood pressure measured?</t>
  </si>
  <si>
    <t>Did you give a urine sample?</t>
  </si>
  <si>
    <t>Did you give a blood sample?</t>
  </si>
  <si>
    <t>Did the health worker ask for your blood type and Rhesus?</t>
  </si>
  <si>
    <t>Did you receive advice on the diet during your pregnancy?</t>
  </si>
  <si>
    <t>Did you receive advice on what to do in case of an emergency?</t>
  </si>
  <si>
    <t>DD</t>
  </si>
  <si>
    <t>MM</t>
  </si>
  <si>
    <t>YYYY</t>
  </si>
  <si>
    <t>Do not read, circle all answers given</t>
  </si>
  <si>
    <t>Do not prompt, circle all that are mentioned</t>
  </si>
  <si>
    <t>IS THE WOMAN CURRENTLY PREGNANT?</t>
  </si>
  <si>
    <t>IF MORE THAN ONE METHOD, INDICATE THE HIGHEST METHOD IN THE LIST</t>
  </si>
  <si>
    <t>Health worker at health facility</t>
  </si>
  <si>
    <t>Friends/Family</t>
  </si>
  <si>
    <t>Other (Specify)</t>
  </si>
  <si>
    <t>INTERVIEWER: COPY VACCINATION DATE FOR EACH VACCINE FROM CARD</t>
  </si>
  <si>
    <t>note</t>
    <phoneticPr fontId="2"/>
  </si>
  <si>
    <t>Vitamin A</t>
  </si>
  <si>
    <t>Nutrition advise</t>
  </si>
  <si>
    <t>Other vitamins and micronutrients</t>
  </si>
  <si>
    <t xml:space="preserve">Refered to higher level </t>
  </si>
  <si>
    <t xml:space="preserve">Other </t>
  </si>
  <si>
    <t xml:space="preserve">Referral to prenatal care </t>
  </si>
  <si>
    <t>Referral to institutional delivery</t>
  </si>
  <si>
    <t xml:space="preserve">Referral to postnatal care </t>
  </si>
  <si>
    <t>Referral to Voluntary Counseling and Testing (VCT) / Prevention of Mother-To-Child Transmission (PMTCT)</t>
  </si>
  <si>
    <t>Referral to child vaccination</t>
  </si>
  <si>
    <t>Advice on family planning</t>
  </si>
  <si>
    <t xml:space="preserve">Child growth monitoring / advice in child nutrition </t>
  </si>
  <si>
    <t>Advice on water and sanitation</t>
  </si>
  <si>
    <t>Distribution of condoms</t>
  </si>
  <si>
    <t>Information, Education and Communication sessions on other health topics</t>
  </si>
  <si>
    <t>anchor_age_16</t>
  </si>
  <si>
    <t>anchor_repeat_16</t>
  </si>
  <si>
    <t>anchor_name_16</t>
  </si>
  <si>
    <t>position(..)</t>
  </si>
  <si>
    <t>anchor_age_9</t>
  </si>
  <si>
    <t>anchor_name_9</t>
  </si>
  <si>
    <t>begin group</t>
    <phoneticPr fontId="2"/>
  </si>
  <si>
    <t>end group</t>
    <phoneticPr fontId="2"/>
  </si>
  <si>
    <t>flap</t>
  </si>
  <si>
    <t>module8</t>
  </si>
  <si>
    <t>module16</t>
  </si>
  <si>
    <t>form_title</t>
  </si>
  <si>
    <t>form_id</t>
  </si>
  <si>
    <t>version</t>
  </si>
  <si>
    <t>public_key</t>
  </si>
  <si>
    <t>submission_url</t>
  </si>
  <si>
    <t>default_language</t>
  </si>
  <si>
    <t>generation</t>
  </si>
  <si>
    <t>repeat_count</t>
    <phoneticPr fontId="2"/>
  </si>
  <si>
    <t>fh_f104</t>
  </si>
  <si>
    <t>fh_confirm</t>
  </si>
  <si>
    <t>fh_05_19</t>
  </si>
  <si>
    <t>fh_08_02</t>
  </si>
  <si>
    <t>fh_08_04c</t>
  </si>
  <si>
    <t>fh_08_04m</t>
  </si>
  <si>
    <t>fh_08_04y</t>
  </si>
  <si>
    <t>fh_08_05</t>
  </si>
  <si>
    <t>fh_08_06_2</t>
  </si>
  <si>
    <t>fh_08_07</t>
  </si>
  <si>
    <t>fh_08_07_other</t>
  </si>
  <si>
    <t>fh_08_08</t>
  </si>
  <si>
    <t>fh_08_09</t>
  </si>
  <si>
    <t>fh_08_09_other</t>
  </si>
  <si>
    <t>fh_08_10</t>
  </si>
  <si>
    <t>fh_08_10_other</t>
  </si>
  <si>
    <t>fh_09_02</t>
  </si>
  <si>
    <t>fh_09_23</t>
  </si>
  <si>
    <t>fh_09_24</t>
  </si>
  <si>
    <t>fh_09_25</t>
  </si>
  <si>
    <t>fh_09_26</t>
  </si>
  <si>
    <t>fh_09_27</t>
  </si>
  <si>
    <t>fh_09_28</t>
  </si>
  <si>
    <t>fh_09_29</t>
  </si>
  <si>
    <t>fh_09_30</t>
  </si>
  <si>
    <t>fh_09_31</t>
  </si>
  <si>
    <t>fh_09_32</t>
  </si>
  <si>
    <t>fh_09_33</t>
  </si>
  <si>
    <t>fh_09_34</t>
  </si>
  <si>
    <t>fh_09_38</t>
  </si>
  <si>
    <t>fh_09_51</t>
  </si>
  <si>
    <t>fh_09_52</t>
  </si>
  <si>
    <t>fh_12_02</t>
  </si>
  <si>
    <t>fh_12_03</t>
  </si>
  <si>
    <t>fh_12_04</t>
  </si>
  <si>
    <t>fh_12_05_2</t>
  </si>
  <si>
    <t>fh_12_06</t>
  </si>
  <si>
    <t>fh_12_07_1</t>
  </si>
  <si>
    <t>fh_12_07_2</t>
  </si>
  <si>
    <t>fh_12_08</t>
  </si>
  <si>
    <t>fh_12_09_1</t>
  </si>
  <si>
    <t>fh_12_09_2</t>
  </si>
  <si>
    <t>fh_12_09c</t>
  </si>
  <si>
    <t>fh_12_10</t>
  </si>
  <si>
    <t>fh_12_11_2</t>
  </si>
  <si>
    <t>fh_12_12</t>
  </si>
  <si>
    <t>fh_12_13</t>
  </si>
  <si>
    <t>fh_12_14_1</t>
  </si>
  <si>
    <t>fh_12_14_2</t>
  </si>
  <si>
    <t>fh_12_15</t>
  </si>
  <si>
    <t>fh_12_16</t>
  </si>
  <si>
    <t>fh_12_17_1</t>
  </si>
  <si>
    <t>fh_12_17_2</t>
  </si>
  <si>
    <t>fh_12_18c</t>
  </si>
  <si>
    <t>fh_13_02</t>
  </si>
  <si>
    <t>fh_13_05</t>
  </si>
  <si>
    <t>fh_13_06</t>
  </si>
  <si>
    <t>fh_13_07</t>
  </si>
  <si>
    <t>fh_13_08</t>
  </si>
  <si>
    <t>fh_13_11</t>
  </si>
  <si>
    <t>fh_13_13</t>
  </si>
  <si>
    <t>fh_13_15</t>
  </si>
  <si>
    <t>fh_13_17</t>
  </si>
  <si>
    <t>fh_13_18</t>
  </si>
  <si>
    <t>fh_13_19</t>
  </si>
  <si>
    <t>fh_13_22</t>
  </si>
  <si>
    <t>fh_13_30</t>
  </si>
  <si>
    <t>fh_13_31</t>
  </si>
  <si>
    <t>fh_13_32</t>
  </si>
  <si>
    <t>fh_13_40</t>
  </si>
  <si>
    <t>fh_13_43</t>
  </si>
  <si>
    <t>fh_13_47</t>
  </si>
  <si>
    <t>fh_13_48</t>
  </si>
  <si>
    <t>fh_13_50</t>
  </si>
  <si>
    <t>fh_13_51</t>
  </si>
  <si>
    <t>fh_13_52</t>
  </si>
  <si>
    <t>fh_13_53</t>
  </si>
  <si>
    <t>fh_13_56</t>
  </si>
  <si>
    <t>fh_13_57</t>
  </si>
  <si>
    <t>fh_13_58</t>
  </si>
  <si>
    <t>fh_13_59</t>
  </si>
  <si>
    <t>fh_13_60</t>
  </si>
  <si>
    <t>fh_13_61</t>
  </si>
  <si>
    <t>fh_13_63</t>
  </si>
  <si>
    <t>fh_13_67</t>
  </si>
  <si>
    <t>fh_13_69</t>
  </si>
  <si>
    <t>fh_13_70</t>
  </si>
  <si>
    <t>fh_13_71</t>
  </si>
  <si>
    <t>fh_13_73</t>
  </si>
  <si>
    <t>fh_13_75</t>
  </si>
  <si>
    <t>fh_13_76</t>
  </si>
  <si>
    <t>fh_13_78</t>
  </si>
  <si>
    <t>fh_13_80</t>
  </si>
  <si>
    <t>fh_13_81</t>
  </si>
  <si>
    <t>fh_13_83</t>
  </si>
  <si>
    <t>fh_13_84</t>
  </si>
  <si>
    <t>fh_13_85</t>
  </si>
  <si>
    <t>fh_13_86</t>
  </si>
  <si>
    <t>fh_13_87</t>
  </si>
  <si>
    <t>fh_13_88</t>
  </si>
  <si>
    <t>fh_14_01</t>
  </si>
  <si>
    <t>fh_14_02</t>
  </si>
  <si>
    <t>fh_14_05</t>
  </si>
  <si>
    <t>fh_14_06</t>
  </si>
  <si>
    <t>fh_14_07</t>
  </si>
  <si>
    <t>fh_14_08</t>
  </si>
  <si>
    <t>fh_14_10</t>
  </si>
  <si>
    <t>fh_14_12</t>
  </si>
  <si>
    <t>fh_14_13</t>
  </si>
  <si>
    <t>fh_14_14</t>
  </si>
  <si>
    <t>fh_14_16</t>
  </si>
  <si>
    <t>fh_15_01</t>
  </si>
  <si>
    <t>fh_15_06</t>
  </si>
  <si>
    <t>fh_15_07</t>
  </si>
  <si>
    <t>fh_15_08</t>
  </si>
  <si>
    <t>fh_15_09</t>
  </si>
  <si>
    <t>fh_15_10</t>
  </si>
  <si>
    <t>fh_15_11</t>
  </si>
  <si>
    <t>fh_15_12</t>
  </si>
  <si>
    <t>fh_15_13</t>
  </si>
  <si>
    <t>fh_15_14</t>
  </si>
  <si>
    <t>fh_15_15</t>
  </si>
  <si>
    <t>fh_15_16</t>
  </si>
  <si>
    <t>fh_15_17</t>
  </si>
  <si>
    <t>fh_15_18</t>
  </si>
  <si>
    <t>fh_15_19</t>
  </si>
  <si>
    <t>fh_15_20</t>
  </si>
  <si>
    <t>fh_15_21</t>
  </si>
  <si>
    <t>fh_16_02</t>
  </si>
  <si>
    <t>fh_16_04m</t>
  </si>
  <si>
    <t>fh_16_04y</t>
  </si>
  <si>
    <t>fh_16_05</t>
  </si>
  <si>
    <t>fh_16_06</t>
  </si>
  <si>
    <t>fh_16_06_other</t>
  </si>
  <si>
    <t>fh_16_07</t>
  </si>
  <si>
    <t>fh_16_08</t>
  </si>
  <si>
    <t>fh_16_09</t>
  </si>
  <si>
    <t>fh_16_09_other</t>
  </si>
  <si>
    <t>fh_16_10_1</t>
  </si>
  <si>
    <t>fh_16_10_2</t>
  </si>
  <si>
    <t>fh_16_10_3</t>
  </si>
  <si>
    <t>fh_16_10_4</t>
  </si>
  <si>
    <t>fh_16_10_5</t>
  </si>
  <si>
    <t>fh_16_10_6</t>
  </si>
  <si>
    <t>fh_16_13</t>
  </si>
  <si>
    <t>fh_16_14</t>
  </si>
  <si>
    <t>fh_16_15</t>
  </si>
  <si>
    <t>fh_16_16</t>
  </si>
  <si>
    <t>fh_17_02a</t>
  </si>
  <si>
    <t>fh_17_02b</t>
  </si>
  <si>
    <t>fh_17_02c</t>
  </si>
  <si>
    <t>fh_17_02d</t>
  </si>
  <si>
    <t>fh_17_02e</t>
  </si>
  <si>
    <t>fh_17_02g</t>
  </si>
  <si>
    <t>fh_17_02h</t>
  </si>
  <si>
    <t>fh_17_02i</t>
  </si>
  <si>
    <t>fh_17_02j</t>
  </si>
  <si>
    <t>fh_17_02k</t>
  </si>
  <si>
    <t>fh_17_04a</t>
  </si>
  <si>
    <t>fh_17_04b</t>
  </si>
  <si>
    <t>fh_17_04c</t>
  </si>
  <si>
    <t>fh_17_04d</t>
  </si>
  <si>
    <t>fh_17_04e</t>
  </si>
  <si>
    <t>fh_17_04f</t>
  </si>
  <si>
    <t>fh_17_04g</t>
  </si>
  <si>
    <t>fh_12_11_1</t>
    <phoneticPr fontId="2"/>
  </si>
  <si>
    <t>fh_12_18n</t>
    <phoneticPr fontId="2"/>
  </si>
  <si>
    <t>fh_12_18y</t>
    <phoneticPr fontId="2"/>
  </si>
  <si>
    <t>anchor_sex_16</t>
  </si>
  <si>
    <t>anchor_preg_16</t>
  </si>
  <si>
    <t>anchor_child_16</t>
  </si>
  <si>
    <t>fh_135_51</t>
  </si>
  <si>
    <t>fh_135_51_other</t>
  </si>
  <si>
    <t>fh_135_52</t>
  </si>
  <si>
    <t>fh_135_54</t>
  </si>
  <si>
    <t>fh_135_55</t>
  </si>
  <si>
    <t>fh_135_55_other</t>
  </si>
  <si>
    <t>fh_135_58</t>
  </si>
  <si>
    <t>fh_135_58_other</t>
  </si>
  <si>
    <t>fh_135_59</t>
  </si>
  <si>
    <t>fh_135_60</t>
  </si>
  <si>
    <t>Specify:</t>
  </si>
  <si>
    <t>Did you schedule your delivery in the facility?</t>
  </si>
  <si>
    <t xml:space="preserve">Did the provider palpate your stomach </t>
  </si>
  <si>
    <t>Was your uterine height measured (this is when the provider measures your stomach using a measurement tape)?</t>
  </si>
  <si>
    <t>ANIMAL</t>
  </si>
  <si>
    <t>Radio/CD/cassette player</t>
  </si>
  <si>
    <t>Television</t>
  </si>
  <si>
    <t>Clothes iron</t>
  </si>
  <si>
    <t>Electric stove</t>
  </si>
  <si>
    <t>Gas stove</t>
  </si>
  <si>
    <t>Paraffin lamp</t>
  </si>
  <si>
    <t>Bed</t>
  </si>
  <si>
    <t>Mattress</t>
  </si>
  <si>
    <t>Mosquito nets</t>
  </si>
  <si>
    <t>Refrigerator / freezer</t>
  </si>
  <si>
    <t>Sewing machine</t>
  </si>
  <si>
    <t>Table (for dining)</t>
  </si>
  <si>
    <t>Sofa</t>
  </si>
  <si>
    <t>Land line telephone</t>
  </si>
  <si>
    <t>Mobile Telephone</t>
  </si>
  <si>
    <t>Motorcycle</t>
  </si>
  <si>
    <t>Bicycle</t>
  </si>
  <si>
    <t>Truck or car</t>
  </si>
  <si>
    <t>Wheelbarrow</t>
  </si>
  <si>
    <t>Plough</t>
  </si>
  <si>
    <t>Hoes / harrows / axes</t>
  </si>
  <si>
    <t>Cattle</t>
  </si>
  <si>
    <t>Goats</t>
  </si>
  <si>
    <t>Sheep</t>
  </si>
  <si>
    <t>Pigs</t>
  </si>
  <si>
    <t>Poultry</t>
  </si>
  <si>
    <t>Donkey/Horse</t>
  </si>
  <si>
    <t>Oxen</t>
  </si>
  <si>
    <t>Rice</t>
  </si>
  <si>
    <t>Bread / Buns</t>
  </si>
  <si>
    <t>Chicken / Game Birds</t>
  </si>
  <si>
    <t>Maize grain</t>
  </si>
  <si>
    <t>Millet</t>
  </si>
  <si>
    <t>Flour (all types)</t>
  </si>
  <si>
    <t>Corn</t>
  </si>
  <si>
    <t>Nuts (palm, and other nuts and seeds)</t>
  </si>
  <si>
    <t>Dry pulses (beans, cow peas, green gram)</t>
  </si>
  <si>
    <t>Cassava ( for garri, fou-fou)</t>
  </si>
  <si>
    <t>Other Meat</t>
  </si>
  <si>
    <t>Fish and Seafood (fresh or frozen)</t>
  </si>
  <si>
    <t>Milk (liquid)</t>
  </si>
  <si>
    <t>Yoghurt / Cheese</t>
  </si>
  <si>
    <t>Butter, Margarine and other spreads</t>
  </si>
  <si>
    <t>Oil (coconut, palm, all kinds)</t>
  </si>
  <si>
    <t>Fruits</t>
  </si>
  <si>
    <t>Vegetables</t>
  </si>
  <si>
    <t>Sugar/Honey</t>
  </si>
  <si>
    <t>Cooking oil</t>
  </si>
  <si>
    <t>Salt / Spices / Condiments</t>
  </si>
  <si>
    <t>Food outside the household (small restaurants, street food, at school/work etc.)</t>
  </si>
  <si>
    <t>Coffee/Tea</t>
  </si>
  <si>
    <t>Soft drinks</t>
  </si>
  <si>
    <t>Alcoholic drinks</t>
  </si>
  <si>
    <t>Candles, lighters and matches</t>
  </si>
  <si>
    <t>Fuel and lubrication for personal vehicle - EXCLUDE COSTS OF FUEL USED FOR BUSINESS USE OF VEHICLE (TAXI, TRADING BUSINESS, ETC)</t>
  </si>
  <si>
    <t>Public transport (to and from work)</t>
  </si>
  <si>
    <t>Public transport (to and from school)</t>
  </si>
  <si>
    <t>Public transport (to and from health facility)</t>
  </si>
  <si>
    <t>Health insurance</t>
  </si>
  <si>
    <t>Health care consultation fees, western doctors and nurses, midwives etc.  (not including hospital bills)</t>
  </si>
  <si>
    <t>Medication and injections</t>
  </si>
  <si>
    <t>Laboratory fees, X-rays fees</t>
  </si>
  <si>
    <t>Other health related expenditures</t>
  </si>
  <si>
    <t>Telephone (Telephone calls, cards, flexicards, recharge vouchers, etc.)</t>
  </si>
  <si>
    <t>Internet charges (including Cyber cafes)</t>
  </si>
  <si>
    <t>Clothing material and tailoring</t>
  </si>
  <si>
    <t>Shoes and footwear</t>
  </si>
  <si>
    <t>Furniture</t>
  </si>
  <si>
    <t>Household utensils (cutlery, glassware, plates, etc.)</t>
  </si>
  <si>
    <t>School fees</t>
  </si>
  <si>
    <t>Parent association fees and levies</t>
  </si>
  <si>
    <t>Tuition and boarding costs</t>
  </si>
  <si>
    <t>Textbooks</t>
  </si>
  <si>
    <t>Uniforms and other materials</t>
  </si>
  <si>
    <t>Remittances sent to family, friends</t>
  </si>
  <si>
    <t>Funerals (including contributions given out)</t>
  </si>
  <si>
    <t>Vehicles (cars, motor cycles, bicycles, etc.)</t>
  </si>
  <si>
    <t>Jewelry, clocks and watches</t>
  </si>
  <si>
    <t>Home repairs and maintence</t>
  </si>
  <si>
    <t>Hospital bills</t>
  </si>
  <si>
    <t>calculate</t>
    <phoneticPr fontId="2"/>
  </si>
  <si>
    <t>THE NUMBER OF LIVE BIRTHS ARE AT LEAST ONE</t>
    <phoneticPr fontId="2"/>
  </si>
  <si>
    <t>note</t>
    <phoneticPr fontId="2"/>
  </si>
  <si>
    <t>fh_07_02_7</t>
  </si>
  <si>
    <t>fh_07_02_6</t>
  </si>
  <si>
    <t>fh_07_02_5</t>
  </si>
  <si>
    <t>fh_07_02_4</t>
  </si>
  <si>
    <t>fh_07_02_3</t>
  </si>
  <si>
    <t>${fh_confirm}=0</t>
  </si>
  <si>
    <t>Height only</t>
  </si>
  <si>
    <t>Weight only</t>
  </si>
  <si>
    <t>Height / Weight</t>
  </si>
  <si>
    <t>${fh_confirm}=1</t>
  </si>
  <si>
    <t>selected(${fh_13_37},'96')</t>
    <phoneticPr fontId="2"/>
  </si>
  <si>
    <t>selected(${fh_13_61},'96')</t>
    <phoneticPr fontId="2"/>
  </si>
  <si>
    <t>selected(${fh_13_75},'96')</t>
    <phoneticPr fontId="2"/>
  </si>
  <si>
    <t>selected(${fh_135_51},'96')</t>
    <phoneticPr fontId="2"/>
  </si>
  <si>
    <t>relevant</t>
    <phoneticPr fontId="2"/>
  </si>
  <si>
    <t>field-list</t>
    <phoneticPr fontId="2"/>
  </si>
  <si>
    <t>select_one rank</t>
    <phoneticPr fontId="2"/>
  </si>
  <si>
    <t>note</t>
    <phoneticPr fontId="2"/>
  </si>
  <si>
    <t>yes</t>
    <phoneticPr fontId="2"/>
  </si>
  <si>
    <t>begin group</t>
    <phoneticPr fontId="2"/>
  </si>
  <si>
    <t>marital</t>
    <phoneticPr fontId="2"/>
  </si>
  <si>
    <t>select_one yesno</t>
    <phoneticPr fontId="2"/>
  </si>
  <si>
    <t>ISLAM</t>
  </si>
  <si>
    <t xml:space="preserve">CHRISTIANITY </t>
  </si>
  <si>
    <t>religion</t>
    <phoneticPr fontId="2"/>
  </si>
  <si>
    <t>MANDINKA/JAHANKA</t>
  </si>
  <si>
    <t>FULA/TUKOLOR</t>
  </si>
  <si>
    <t>JOLA/KARONINKA</t>
  </si>
  <si>
    <t>SERERE</t>
  </si>
  <si>
    <t>AKUL/CREOLE</t>
  </si>
  <si>
    <t>MANJAGO</t>
  </si>
  <si>
    <t>NON-GAMBIAN</t>
  </si>
  <si>
    <t>select_one ethnic</t>
    <phoneticPr fontId="2"/>
  </si>
  <si>
    <t>ethnic</t>
  </si>
  <si>
    <t>UPPER BASIC</t>
  </si>
  <si>
    <t>SENIOR SECONDARY</t>
  </si>
  <si>
    <t>NON-TERTIARY/VOCATIONARY</t>
  </si>
  <si>
    <t>DIPLOMA/TERTIARY</t>
  </si>
  <si>
    <t>schoollvl</t>
  </si>
  <si>
    <t>text</t>
    <phoneticPr fontId="2"/>
  </si>
  <si>
    <t>fh_10_01</t>
    <phoneticPr fontId="2"/>
  </si>
  <si>
    <t>fh_10_03</t>
  </si>
  <si>
    <t>fh_10_04</t>
  </si>
  <si>
    <t>fh_10_07</t>
  </si>
  <si>
    <t>fh_10_08</t>
  </si>
  <si>
    <t>fh_10_10</t>
  </si>
  <si>
    <t>fh_10_11</t>
  </si>
  <si>
    <t>fh_10_11_other</t>
    <phoneticPr fontId="2"/>
  </si>
  <si>
    <t>Other, specify:</t>
    <phoneticPr fontId="2"/>
  </si>
  <si>
    <t>end group</t>
    <phoneticPr fontId="2"/>
  </si>
  <si>
    <t>field-list</t>
    <phoneticPr fontId="2"/>
  </si>
  <si>
    <t>${fh_10_11}=96</t>
    <phoneticPr fontId="2"/>
  </si>
  <si>
    <t>fh_12_05_1c</t>
    <phoneticPr fontId="2"/>
  </si>
  <si>
    <t>fh_12_05_2c</t>
    <phoneticPr fontId="2"/>
  </si>
  <si>
    <t>fh_12_07_1c</t>
    <phoneticPr fontId="2"/>
  </si>
  <si>
    <t>fh_12_07_2c</t>
    <phoneticPr fontId="2"/>
  </si>
  <si>
    <t>fh_12_09_1c</t>
    <phoneticPr fontId="2"/>
  </si>
  <si>
    <t>fh_12_09_2c</t>
    <phoneticPr fontId="2"/>
  </si>
  <si>
    <t>${fh_12_05_1c}+${fh_12_05_2c}+${fh_12_07_1c}+${fh_12_07_2c}+${fh_12_09_1c}+${fh_12_09_2c}</t>
  </si>
  <si>
    <t>${fh_12_05_1c}+${fh_12_05_2c}+${fh_12_07_1c}+${fh_12_07_2c}</t>
  </si>
  <si>
    <t>VILLAGE HEALTH WORKER</t>
  </si>
  <si>
    <t>select_one yesno</t>
    <phoneticPr fontId="2"/>
  </si>
  <si>
    <t>Very Satisfied</t>
  </si>
  <si>
    <t>Somewhat Satisfied</t>
  </si>
  <si>
    <t>Neither satisfied nor dissatisfied</t>
  </si>
  <si>
    <t>Somewhat dissatisfied</t>
  </si>
  <si>
    <t>Very dissatisfied</t>
  </si>
  <si>
    <t>select_one antesatis</t>
    <phoneticPr fontId="2"/>
  </si>
  <si>
    <t>fh_13_27</t>
  </si>
  <si>
    <t>DOSES</t>
  </si>
  <si>
    <t>integer</t>
    <phoneticPr fontId="2"/>
  </si>
  <si>
    <t>COMMUNITY HEALTH NURSE</t>
  </si>
  <si>
    <t>fh_13_33</t>
    <phoneticPr fontId="2"/>
  </si>
  <si>
    <t>fh_13_36</t>
    <phoneticPr fontId="2"/>
  </si>
  <si>
    <t>fh_13_42</t>
  </si>
  <si>
    <t>fh_13_01</t>
    <phoneticPr fontId="2"/>
  </si>
  <si>
    <t>fh_13_02_1</t>
  </si>
  <si>
    <t>fh_13_02_2</t>
  </si>
  <si>
    <t>fh_13_02_3</t>
  </si>
  <si>
    <t>fh_13_02_4</t>
  </si>
  <si>
    <t>fh_13_02_5</t>
  </si>
  <si>
    <t>fh_13_02_6</t>
  </si>
  <si>
    <t>fh_13_02_7</t>
  </si>
  <si>
    <t>fh_13_02_8</t>
  </si>
  <si>
    <t>fh_13_02_9</t>
  </si>
  <si>
    <t>fh_13_02_10</t>
  </si>
  <si>
    <t>fh_13_02_11</t>
  </si>
  <si>
    <t>fh_13_02_12</t>
  </si>
  <si>
    <t>fh_13_02_13</t>
  </si>
  <si>
    <t>fh_13_02_14</t>
  </si>
  <si>
    <t>fh_13_02_15</t>
  </si>
  <si>
    <t>fh_13_02_16</t>
  </si>
  <si>
    <t>fh_13_02_17</t>
  </si>
  <si>
    <t>fh_13_02_18</t>
  </si>
  <si>
    <t>fh_13_02_1c</t>
  </si>
  <si>
    <t>if(string-length(${fh_13_02_1})=0,0,${fh_13_02_1})</t>
  </si>
  <si>
    <t>fh_13_02_2c</t>
  </si>
  <si>
    <t>if(string-length(${fh_13_02_2})=0,0,${fh_13_02_2})</t>
  </si>
  <si>
    <t>fh_13_02_3c</t>
  </si>
  <si>
    <t>if(string-length(${fh_13_02_3})=0,0,${fh_13_02_3})</t>
  </si>
  <si>
    <t>fh_13_02_4c</t>
  </si>
  <si>
    <t>if(string-length(${fh_13_02_4})=0,0,${fh_13_02_4})</t>
  </si>
  <si>
    <t>fh_13_02_5c</t>
  </si>
  <si>
    <t>if(string-length(${fh_13_02_5})=0,0,${fh_13_02_5})</t>
  </si>
  <si>
    <t>fh_13_02_6c</t>
  </si>
  <si>
    <t>if(string-length(${fh_13_02_6})=0,0,${fh_13_02_6})</t>
  </si>
  <si>
    <t>fh_13_02_7c</t>
  </si>
  <si>
    <t>if(string-length(${fh_13_02_7})=0,0,${fh_13_02_7})</t>
  </si>
  <si>
    <t>fh_13_02_8c</t>
  </si>
  <si>
    <t>if(string-length(${fh_13_02_8})=0,0,${fh_13_02_8})</t>
  </si>
  <si>
    <t>fh_13_02_9c</t>
  </si>
  <si>
    <t>fh_13_02_10c</t>
  </si>
  <si>
    <t>if(string-length(${fh_13_02_10})=0,0,${fh_13_02_10})</t>
  </si>
  <si>
    <t>fh_13_02_11c</t>
  </si>
  <si>
    <t>if(string-length(${fh_13_02_11})=0,0,${fh_13_02_11})</t>
  </si>
  <si>
    <t>fh_13_02_12c</t>
  </si>
  <si>
    <t>if(string-length(${fh_13_02_12})=0,0,${fh_13_02_12})</t>
  </si>
  <si>
    <t>fh_13_02_13c</t>
  </si>
  <si>
    <t>if(string-length(${fh_13_02_13})=0,0,${fh_13_02_13})</t>
  </si>
  <si>
    <t>fh_13_02_14c</t>
  </si>
  <si>
    <t>if(string-length(${fh_13_02_14})=0,0,${fh_13_02_14})</t>
  </si>
  <si>
    <t>fh_13_02_15c</t>
  </si>
  <si>
    <t>if(string-length(${fh_13_02_15})=0,0,${fh_13_02_15})</t>
  </si>
  <si>
    <t>fh_13_02_16c</t>
  </si>
  <si>
    <t>if(string-length(${fh_13_02_16})=0,0,${fh_13_02_16})</t>
  </si>
  <si>
    <t>fh_13_02_17c</t>
  </si>
  <si>
    <t>if(string-length(${fh_13_02_17})=0,0,${fh_13_02_17})</t>
  </si>
  <si>
    <t>fh_13_02_18c</t>
  </si>
  <si>
    <t>if(string-length(${fh_13_02_18})=0,0,${fh_13_02_18})</t>
  </si>
  <si>
    <t>fh_13_02c</t>
  </si>
  <si>
    <t>${fh_13_02_1c}+${fh_13_02_2c}+${fh_13_02_3c}+${fh_13_02_4c}+${fh_13_02_5c}+${fh_13_02_6c}+${fh_13_02_7c}+${fh_13_02_8c}+${fh_13_02_9c}+${fh_13_02_10c}+${fh_13_02_11c}+${fh_13_02_12c}+${fh_13_02_13c}+${fh_13_02_14c}+${fh_13_02_15c}+${fh_13_02_16c}+${fh_13_02_17c}+${fh_13_02_18c}</t>
  </si>
  <si>
    <t>fh_13_02cc</t>
  </si>
  <si>
    <t xml:space="preserve">${fh_13_02_1c}*${fh_13_02_1c}+${fh_13_02_2c}*${fh_13_02_2c}+${fh_13_02_3c}*${fh_13_02_3c}+${fh_13_02_4c}*${fh_13_02_4c}+${fh_13_02_5c}*${fh_13_02_5c}+${fh_13_02_6c}*${fh_13_02_6c}+${fh_13_02_7c}*${fh_13_02_7c}+${fh_13_02_8c}*${fh_13_02_8c}+${fh_13_02_9c}*${fh_13_02_9c}+${fh_13_02_10c}*${fh_13_02_10c}+${fh_13_02_11c}*${fh_13_02_11c}+${fh_13_02_12c}*${fh_13_02_12c}+${fh_13_02_13c}*${fh_13_02_13c}+${fh_13_02_14c}*${fh_13_02_14c}+${fh_13_02_15c}*${fh_13_02_15c}+${fh_13_02_16c}*${fh_13_02_16c}+${fh_13_02_17c}*${fh_13_02_17c}+${fh_13_02_18c}*${fh_13_02_18c}
</t>
  </si>
  <si>
    <t>fh_13_02ccc</t>
  </si>
  <si>
    <t>if((${fh_13_02c}=6 and ${fh_13_02cc}=14) or (${fh_13_02c}=3 and ${fh_13_02cc}=5) or (${fh_13_02c}=1 and ${fh_13_02cc}=1),1,0)</t>
  </si>
  <si>
    <t>fh_13_02cn</t>
  </si>
  <si>
    <t>fh_13_02_other</t>
  </si>
  <si>
    <t>${fh_13_02_18}&gt;0</t>
  </si>
  <si>
    <t>fh_13_04</t>
    <phoneticPr fontId="2"/>
  </si>
  <si>
    <t>fh_13_07_other</t>
    <phoneticPr fontId="2"/>
  </si>
  <si>
    <t>fh_13_08_other</t>
    <phoneticPr fontId="2"/>
  </si>
  <si>
    <t>fh_13_15a</t>
  </si>
  <si>
    <t>fh_13_15b</t>
  </si>
  <si>
    <t>fh_13_15c</t>
  </si>
  <si>
    <t>fh_13_15d</t>
  </si>
  <si>
    <t>fh_13_15e</t>
  </si>
  <si>
    <t>fh_13_15f</t>
  </si>
  <si>
    <t>fh_13_15g</t>
  </si>
  <si>
    <t>fh_13_15h</t>
  </si>
  <si>
    <t>fh_13_15i</t>
  </si>
  <si>
    <t>fh_13_15j</t>
  </si>
  <si>
    <t>fh_13_15k</t>
  </si>
  <si>
    <t>fh_13_15l</t>
  </si>
  <si>
    <t>fh_13_15m</t>
  </si>
  <si>
    <t>fh_13_16</t>
    <phoneticPr fontId="2"/>
  </si>
  <si>
    <t>fh_13_20</t>
    <phoneticPr fontId="2"/>
  </si>
  <si>
    <t>fh_13_21</t>
    <phoneticPr fontId="2"/>
  </si>
  <si>
    <t>fh_13_28a</t>
  </si>
  <si>
    <t>fh_13_28e</t>
  </si>
  <si>
    <t>fh_13_28f</t>
    <phoneticPr fontId="2"/>
  </si>
  <si>
    <t>fh_13_29</t>
    <phoneticPr fontId="2"/>
  </si>
  <si>
    <t>fh_13_34n</t>
  </si>
  <si>
    <t>fh_13_34d</t>
  </si>
  <si>
    <t>fh_13_34m</t>
  </si>
  <si>
    <t>fh_13_34y</t>
  </si>
  <si>
    <t>fh_13_36_other</t>
    <phoneticPr fontId="2"/>
  </si>
  <si>
    <t>fh_13_37</t>
    <phoneticPr fontId="2"/>
  </si>
  <si>
    <t>fh_13_37_other</t>
    <phoneticPr fontId="2"/>
  </si>
  <si>
    <t>fh_13_41</t>
    <phoneticPr fontId="2"/>
  </si>
  <si>
    <t>fh_13_44_other</t>
    <phoneticPr fontId="2"/>
  </si>
  <si>
    <t>fh_13_55</t>
    <phoneticPr fontId="2"/>
  </si>
  <si>
    <t>fh_13_61_other</t>
    <phoneticPr fontId="2"/>
  </si>
  <si>
    <t>fh_13_64</t>
    <phoneticPr fontId="2"/>
  </si>
  <si>
    <t>fh_13_64_other</t>
    <phoneticPr fontId="2"/>
  </si>
  <si>
    <t>fh_13_65</t>
    <phoneticPr fontId="2"/>
  </si>
  <si>
    <t>fh_13_65_other</t>
    <phoneticPr fontId="2"/>
  </si>
  <si>
    <t>fh_13_66</t>
    <phoneticPr fontId="2"/>
  </si>
  <si>
    <t>fh_13_67_other</t>
    <phoneticPr fontId="2"/>
  </si>
  <si>
    <t>fh_13_68</t>
    <phoneticPr fontId="2"/>
  </si>
  <si>
    <t>fh_13_74</t>
  </si>
  <si>
    <t>fh_13_75_other</t>
    <phoneticPr fontId="2"/>
  </si>
  <si>
    <t>fh_13_76_other</t>
    <phoneticPr fontId="2"/>
  </si>
  <si>
    <t>fh_13_78_other</t>
  </si>
  <si>
    <t>fh_13_79</t>
    <phoneticPr fontId="2"/>
  </si>
  <si>
    <t>fh_13_82</t>
    <phoneticPr fontId="2"/>
  </si>
  <si>
    <t>fh_13_89</t>
    <phoneticPr fontId="2"/>
  </si>
  <si>
    <t>fh_13_90</t>
  </si>
  <si>
    <t>fh_13_91</t>
  </si>
  <si>
    <t>fh_13_92</t>
  </si>
  <si>
    <t>fh_13_93</t>
    <phoneticPr fontId="2"/>
  </si>
  <si>
    <t>fh_13_94a</t>
  </si>
  <si>
    <t>fh_13_94b</t>
  </si>
  <si>
    <t>fh_13_94c</t>
  </si>
  <si>
    <t>fh_13_94d</t>
  </si>
  <si>
    <t>fh_13_94e</t>
  </si>
  <si>
    <t>fh_13_94f</t>
  </si>
  <si>
    <t>fh_13_94g</t>
  </si>
  <si>
    <t>fh_13_94h</t>
  </si>
  <si>
    <t>fh_13_94i</t>
  </si>
  <si>
    <t>fh_13_94j</t>
  </si>
  <si>
    <t>selected(${fh_13_36},'96')</t>
    <phoneticPr fontId="2"/>
  </si>
  <si>
    <t>selected(${fh_13_64},'96')</t>
    <phoneticPr fontId="2"/>
  </si>
  <si>
    <t>selected(${fh_13_65},'96')</t>
    <phoneticPr fontId="2"/>
  </si>
  <si>
    <t>selected(${fh_13_67},'96')</t>
    <phoneticPr fontId="2"/>
  </si>
  <si>
    <t>selected(${fh_13_76},'96')</t>
    <phoneticPr fontId="2"/>
  </si>
  <si>
    <t>${fh_13_79}=1</t>
    <phoneticPr fontId="2"/>
  </si>
  <si>
    <t>${fh_13_82}=1</t>
    <phoneticPr fontId="2"/>
  </si>
  <si>
    <t>MAINLY RESPONDENT</t>
  </si>
  <si>
    <t>MAINLY HUSBAND/PARTNER</t>
  </si>
  <si>
    <t>JOINT DECISION</t>
  </si>
  <si>
    <t>OTHER, SPEFICY</t>
  </si>
  <si>
    <t>select_one contra</t>
    <phoneticPr fontId="2"/>
  </si>
  <si>
    <t>fh_14_14_other</t>
    <phoneticPr fontId="2"/>
  </si>
  <si>
    <t>fh_14_17</t>
  </si>
  <si>
    <t>selected(${fh_14_14},'96')</t>
    <phoneticPr fontId="2"/>
  </si>
  <si>
    <t>First Dose</t>
  </si>
  <si>
    <t>Second Dose</t>
  </si>
  <si>
    <t>Third Dose</t>
  </si>
  <si>
    <t>${fh_13_28f}&gt;0</t>
    <phoneticPr fontId="2"/>
  </si>
  <si>
    <t>fh_13_28f_other</t>
    <phoneticPr fontId="2"/>
  </si>
  <si>
    <t>if(string-length(${fh_12_05_1})=0,0,${fh_12_05_1})</t>
  </si>
  <si>
    <t>if(string-length(${fh_12_05_2})=0,0,${fh_12_05_2})</t>
  </si>
  <si>
    <t>if(string-length(${fh_12_07_1})=0,0,${fh_12_07_1})</t>
  </si>
  <si>
    <t>if(string-length(${fh_12_07_2})=0,0,${fh_12_07_2})</t>
  </si>
  <si>
    <t>if(string-length(${fh_12_09_1})=0,0,${fh_12_09_1})</t>
  </si>
  <si>
    <t>if(string-length(${fh_12_09_2})=0,0,${fh_12_09_2})</t>
  </si>
  <si>
    <t>cover</t>
  </si>
  <si>
    <t>field-list</t>
  </si>
  <si>
    <t>note</t>
  </si>
  <si>
    <t>integer</t>
  </si>
  <si>
    <t>text</t>
  </si>
  <si>
    <t>begin repeat</t>
  </si>
  <si>
    <t>select_one gender</t>
  </si>
  <si>
    <t>[1.02] GENDER</t>
  </si>
  <si>
    <t>select_one yesno</t>
  </si>
  <si>
    <t>fh_f105</t>
  </si>
  <si>
    <t>fh_f106</t>
  </si>
  <si>
    <t>fh_f107</t>
  </si>
  <si>
    <t>end repeat</t>
  </si>
  <si>
    <t>select_one stat</t>
  </si>
  <si>
    <t>[1.10] Can the Head of Household read and write in any language?</t>
  </si>
  <si>
    <t>[1.11] Has the head of household ever attended school?</t>
  </si>
  <si>
    <t>select_one reli</t>
  </si>
  <si>
    <t>[1.14] What is the religion of the head of household?</t>
  </si>
  <si>
    <t>select_one eth</t>
  </si>
  <si>
    <t>[1.15] What is the ethnicity of the head of household?</t>
  </si>
  <si>
    <t>select_one lang</t>
  </si>
  <si>
    <t>[1.16] What is the mother tongue of the head of household?</t>
  </si>
  <si>
    <t>calculate</t>
  </si>
  <si>
    <t>select_one type</t>
  </si>
  <si>
    <t>select_one dwellstat</t>
  </si>
  <si>
    <t>select_one floormat</t>
  </si>
  <si>
    <t>select_one roofmat</t>
  </si>
  <si>
    <t>select_one wallmat</t>
  </si>
  <si>
    <t>select_one water</t>
  </si>
  <si>
    <t>select_multiple watertreat</t>
  </si>
  <si>
    <t>select_multiple rainytreat</t>
  </si>
  <si>
    <t>select_one toilet</t>
  </si>
  <si>
    <t>select_one rubbish</t>
  </si>
  <si>
    <t>select_one light</t>
  </si>
  <si>
    <t>select_one handwash</t>
  </si>
  <si>
    <t>select_one unit</t>
  </si>
  <si>
    <t>fh_05_12_1</t>
  </si>
  <si>
    <t>fh_07_02_1</t>
  </si>
  <si>
    <t>[8.01] Has there been a death of any adult, child or infant living in this household in the past 12 months?</t>
  </si>
  <si>
    <t>fh_08_01n</t>
  </si>
  <si>
    <t>[8.02] In the past 12 months, has there been any baby who cried or showed signs of life but only survived a few hours or days?</t>
  </si>
  <si>
    <t>[8.03] How many household members died in the past 12 months?</t>
  </si>
  <si>
    <t>[8.04] What was the date of death?</t>
  </si>
  <si>
    <t>[8.05] What was the gender of the deceased?</t>
  </si>
  <si>
    <t>select_one cause</t>
  </si>
  <si>
    <t>[8.07] What was the cause of death?</t>
  </si>
  <si>
    <t>select_one location</t>
  </si>
  <si>
    <t>[8.08] Where did [HE/SHE] die?</t>
  </si>
  <si>
    <t>fh_08_08_other</t>
  </si>
  <si>
    <t>select_one rel</t>
  </si>
  <si>
    <t>[8.09] What was the relationship of the deceased to the current head of household?</t>
  </si>
  <si>
    <t>[8.10] Did the person receive any medical care before passing away?</t>
  </si>
  <si>
    <t>select_one health</t>
  </si>
  <si>
    <t>FIRST</t>
  </si>
  <si>
    <t>SECOND</t>
  </si>
  <si>
    <t>THIRD</t>
  </si>
  <si>
    <t>select_one seeklocation</t>
  </si>
  <si>
    <t>select_one fac</t>
  </si>
  <si>
    <t>select_one interact</t>
  </si>
  <si>
    <t>select_one attend</t>
  </si>
  <si>
    <t>fh_09_35</t>
  </si>
  <si>
    <t>select_one cover</t>
  </si>
  <si>
    <t>select_one re</t>
  </si>
  <si>
    <t>The hours the facility is open are adequate to meet your needs.</t>
  </si>
  <si>
    <t>The health staff are courteous and respectful.</t>
  </si>
  <si>
    <t>The health worker spent a sufficient amount of time with you.</t>
  </si>
  <si>
    <t>The amount of time you spent waiting to be seen by a health worker was reasonable.</t>
  </si>
  <si>
    <t>It is easy to get medicine that health workers prescribe.</t>
  </si>
  <si>
    <t>You had enough privacy during your visit.</t>
  </si>
  <si>
    <t>The overall quality of services provided was satisfactory.</t>
  </si>
  <si>
    <t>select_one treat</t>
  </si>
  <si>
    <t>By foot</t>
  </si>
  <si>
    <t xml:space="preserve">Bicycle </t>
  </si>
  <si>
    <t>Horse/ Donkey or Other Animal</t>
  </si>
  <si>
    <t>Private car</t>
  </si>
  <si>
    <t>Public car/bus</t>
  </si>
  <si>
    <t>Private motorcycle</t>
  </si>
  <si>
    <t>A Motorbike Taxi</t>
  </si>
  <si>
    <t>Other, specify:</t>
  </si>
  <si>
    <t>commute</t>
    <phoneticPr fontId="2"/>
  </si>
  <si>
    <t>fh_13_03</t>
    <phoneticPr fontId="2"/>
  </si>
  <si>
    <t>fh_13_45</t>
    <phoneticPr fontId="2"/>
  </si>
  <si>
    <t>fh_13_46</t>
    <phoneticPr fontId="2"/>
  </si>
  <si>
    <t>Yes</t>
  </si>
  <si>
    <t>No</t>
  </si>
  <si>
    <t>gender</t>
  </si>
  <si>
    <t>FEMALE</t>
  </si>
  <si>
    <t>rela</t>
  </si>
  <si>
    <t>stat</t>
  </si>
  <si>
    <t>yesnodie</t>
  </si>
  <si>
    <t>lvl</t>
  </si>
  <si>
    <t>6 Lower</t>
  </si>
  <si>
    <t>6 Upper</t>
  </si>
  <si>
    <t>reli</t>
  </si>
  <si>
    <t>CHRISTIANITY</t>
  </si>
  <si>
    <t>eth</t>
  </si>
  <si>
    <t>lang</t>
  </si>
  <si>
    <t>AKU/CREOLE</t>
  </si>
  <si>
    <t>sch</t>
  </si>
  <si>
    <t>reason</t>
  </si>
  <si>
    <t>HELP IN FAMILY BUSINESS /</t>
  </si>
  <si>
    <t>TRAVELLED/FAMILY OCCASION</t>
  </si>
  <si>
    <t>emp</t>
  </si>
  <si>
    <t>sect</t>
  </si>
  <si>
    <t>freq</t>
  </si>
  <si>
    <t>abs</t>
  </si>
  <si>
    <t>dwellstat</t>
  </si>
  <si>
    <t>Owner occupied dwelling - by Individual</t>
  </si>
  <si>
    <t>Rent free (owned by employer)</t>
  </si>
  <si>
    <t>cooksource</t>
  </si>
  <si>
    <t>floormat</t>
  </si>
  <si>
    <t>NATURAL FLOOR: EARTH/SAND</t>
  </si>
  <si>
    <t>RUDIMENTARY FLOOR: WOOD PLANKS</t>
  </si>
  <si>
    <t>RUDIMENTARY FLOOR: PALM / BAMBOO</t>
  </si>
  <si>
    <t>roofmat</t>
  </si>
  <si>
    <t>RUDIMENTARY ROOFING: WOOD PLANKS</t>
  </si>
  <si>
    <t>FINISHED ROOFING: WOOD</t>
  </si>
  <si>
    <t>wallmat</t>
  </si>
  <si>
    <t>NATURAL WALLS: CANE/PALM/TRUNKS</t>
  </si>
  <si>
    <t>NATURAL WALLS: DIRT</t>
  </si>
  <si>
    <t>RUDIMENTARY WALLS: BAMBOO WITH MUD</t>
  </si>
  <si>
    <t>FINISHED WALLS: CEMENT/CEMENT BLOCKS</t>
  </si>
  <si>
    <t>water</t>
  </si>
  <si>
    <t>THROW INTO YARD</t>
  </si>
  <si>
    <t>RECHARGEABLE/BATTERY OPERATED TORCH</t>
  </si>
  <si>
    <t>durablegoods</t>
  </si>
  <si>
    <t>livestock</t>
  </si>
  <si>
    <t>unit</t>
  </si>
  <si>
    <t>food</t>
  </si>
  <si>
    <t>nonfood30</t>
  </si>
  <si>
    <t>Toiletries (soap, shaving soap or stick, toothpaste, tissues, sanitary pads)</t>
  </si>
  <si>
    <t>Public transport (for other reasons)</t>
  </si>
  <si>
    <t>Consultation fees with traditional doctors, healers, etc.</t>
  </si>
  <si>
    <t>Mobile Telephone (Telephone calls, cards, flexicards, recharge vouchers, etc.)</t>
  </si>
  <si>
    <t>Cash Power</t>
  </si>
  <si>
    <t>Water/Utility Bill</t>
  </si>
  <si>
    <t>nonfood12</t>
  </si>
  <si>
    <t>Parties (wedding, birthday, child naming, etc)null</t>
  </si>
  <si>
    <t>pur</t>
  </si>
  <si>
    <t>Head of Household (If different from Husband)</t>
  </si>
  <si>
    <t>Husband</t>
  </si>
  <si>
    <t>Wife</t>
  </si>
  <si>
    <t>Husband and Wife together</t>
  </si>
  <si>
    <t>code</t>
  </si>
  <si>
    <t>BIRTH TRAUMA (Infant)</t>
  </si>
  <si>
    <t>SICKLE CELL</t>
  </si>
  <si>
    <t>rel</t>
  </si>
  <si>
    <t>health</t>
  </si>
  <si>
    <t>ca</t>
  </si>
  <si>
    <t>MOTHER</t>
  </si>
  <si>
    <t>FATHER</t>
  </si>
  <si>
    <t>GRANDPARENT</t>
  </si>
  <si>
    <t>drink</t>
  </si>
  <si>
    <t>eat</t>
  </si>
  <si>
    <t>faci</t>
  </si>
  <si>
    <t>[01] TOO EXPENSIVE</t>
  </si>
  <si>
    <t>[02] TOO FAR</t>
  </si>
  <si>
    <t>[03] TOO BUSY (WORK, CHILDREN)</t>
  </si>
  <si>
    <t>[04] WASN'T SICK ENOUGH</t>
  </si>
  <si>
    <t>[05] FACILITY HAS POOR STRUCTURE</t>
  </si>
  <si>
    <t>[06] FACILITY POORLY STOCKED</t>
  </si>
  <si>
    <t>[07] POOR STAFF ATTITUDE</t>
  </si>
  <si>
    <t>08] POOR STAFF KNOWLEDGE</t>
  </si>
  <si>
    <t>[09] STAFF USUALLY ABSENT</t>
  </si>
  <si>
    <t>[10] HEALTH FACILITY CLOSED</t>
  </si>
  <si>
    <t>[11] NO TRANSPORTATION</t>
  </si>
  <si>
    <t>[12] POOR QUALITY OF CARE</t>
  </si>
  <si>
    <t>[13] INCONVENIENT HOURS</t>
  </si>
  <si>
    <t>[14] LONG WAITING TIMES</t>
  </si>
  <si>
    <t>[15] PREFER HOME CARE</t>
  </si>
  <si>
    <t>BETWEEN 48 HOURS AND 1 WEEK</t>
  </si>
  <si>
    <t>COMMUNITY OWNED CLINIC</t>
  </si>
  <si>
    <t>SERVICE CLINIC</t>
  </si>
  <si>
    <t>fac</t>
  </si>
  <si>
    <t>NO MALE HEALTH WORKER</t>
  </si>
  <si>
    <t>re</t>
  </si>
  <si>
    <t>NEITHER AGREE NOR DISAGREE</t>
  </si>
  <si>
    <t>med</t>
  </si>
  <si>
    <t>INCONVENIENT HOURS</t>
  </si>
  <si>
    <t>LONG WAITING TIMES</t>
  </si>
  <si>
    <t>PREFERS TRADITIONAL CARE</t>
  </si>
  <si>
    <t>treat</t>
  </si>
  <si>
    <t>DOMESTIC HELP / MAID</t>
  </si>
  <si>
    <t>rank</t>
  </si>
  <si>
    <t>POOR QUALITY OF CARE</t>
  </si>
  <si>
    <t>MOBILE CLINIC</t>
  </si>
  <si>
    <t>id</t>
  </si>
  <si>
    <t>seen</t>
  </si>
  <si>
    <t>confirm</t>
  </si>
  <si>
    <t>preg</t>
  </si>
  <si>
    <t>assist</t>
  </si>
  <si>
    <t>deliver</t>
  </si>
  <si>
    <t>labor</t>
  </si>
  <si>
    <t>size</t>
  </si>
  <si>
    <t>milk</t>
  </si>
  <si>
    <t>breastfeed</t>
  </si>
  <si>
    <t>othermilk</t>
  </si>
  <si>
    <t>Community Health Worker</t>
  </si>
  <si>
    <t>later</t>
  </si>
  <si>
    <t>talk</t>
  </si>
  <si>
    <t>card</t>
  </si>
  <si>
    <t>vaccination</t>
  </si>
  <si>
    <t>consent</t>
  </si>
  <si>
    <t>met</t>
  </si>
  <si>
    <t>chat</t>
  </si>
  <si>
    <t>antesatis</t>
    <phoneticPr fontId="2"/>
  </si>
  <si>
    <t>firstcheck</t>
    <phoneticPr fontId="2"/>
  </si>
  <si>
    <t>contra</t>
    <phoneticPr fontId="2"/>
  </si>
  <si>
    <t>dose</t>
    <phoneticPr fontId="2"/>
  </si>
  <si>
    <t>begin group</t>
    <phoneticPr fontId="2"/>
  </si>
  <si>
    <t>text</t>
    <phoneticPr fontId="2"/>
  </si>
  <si>
    <t>Other foods</t>
  </si>
  <si>
    <t>${fh_135_55}=2</t>
  </si>
  <si>
    <t>INTERVIEWER: PROMPT FOR EACH:</t>
  </si>
  <si>
    <t>text</t>
    <phoneticPr fontId="2"/>
  </si>
  <si>
    <t>fh_135_61</t>
  </si>
  <si>
    <t>fh_135_62</t>
  </si>
  <si>
    <t>label</t>
  </si>
  <si>
    <t>When she is angry</t>
  </si>
  <si>
    <t>list-nolabel</t>
  </si>
  <si>
    <t>When her husband is angry with her</t>
  </si>
  <si>
    <t>When she has swollen and painful breasts (engorgement)</t>
  </si>
  <si>
    <t>When she has cracked nipples</t>
  </si>
  <si>
    <t>When she has an infection on her nipples</t>
  </si>
  <si>
    <t>fh_135_63</t>
  </si>
  <si>
    <t>begin group</t>
    <phoneticPr fontId="2"/>
  </si>
  <si>
    <t>note</t>
    <phoneticPr fontId="2"/>
  </si>
  <si>
    <t>select_one yesno</t>
    <phoneticPr fontId="2"/>
  </si>
  <si>
    <t>select_one card</t>
    <phoneticPr fontId="2"/>
  </si>
  <si>
    <t>begin group</t>
    <phoneticPr fontId="2"/>
  </si>
  <si>
    <t>fh_15_04ad</t>
  </si>
  <si>
    <t>fh_15_04am</t>
  </si>
  <si>
    <t>fh_15_04ay</t>
  </si>
  <si>
    <t>fh_15_04bd</t>
  </si>
  <si>
    <t>fh_15_04bm</t>
  </si>
  <si>
    <t>fh_15_04by</t>
  </si>
  <si>
    <t>note</t>
    <phoneticPr fontId="2"/>
  </si>
  <si>
    <t>integer</t>
    <phoneticPr fontId="2"/>
  </si>
  <si>
    <t>fh_15_04cd</t>
  </si>
  <si>
    <t>fh_15_04cm</t>
  </si>
  <si>
    <t>fh_15_04cy</t>
  </si>
  <si>
    <t>fh_15_04dd</t>
  </si>
  <si>
    <t>fh_15_04dm</t>
  </si>
  <si>
    <t>fh_15_04dy</t>
  </si>
  <si>
    <t>fh_15_04ed</t>
  </si>
  <si>
    <t>fh_15_04em</t>
  </si>
  <si>
    <t>fh_15_04ey</t>
  </si>
  <si>
    <t>fh_15_04fd</t>
  </si>
  <si>
    <t>fh_15_04fm</t>
  </si>
  <si>
    <t>fh_15_04fy</t>
  </si>
  <si>
    <t>begin group</t>
    <phoneticPr fontId="2"/>
  </si>
  <si>
    <t>end group</t>
    <phoneticPr fontId="2"/>
  </si>
  <si>
    <t>begin group</t>
    <phoneticPr fontId="2"/>
  </si>
  <si>
    <t>select_one yesno</t>
    <phoneticPr fontId="2"/>
  </si>
  <si>
    <t>fh_15_05</t>
  </si>
  <si>
    <t>select_one yesno</t>
    <phoneticPr fontId="2"/>
  </si>
  <si>
    <t>select_one polio</t>
    <phoneticPr fontId="2"/>
  </si>
  <si>
    <t>select_one measle</t>
    <phoneticPr fontId="2"/>
  </si>
  <si>
    <t>select_one vitamina</t>
    <phoneticPr fontId="2"/>
  </si>
  <si>
    <t>begin repeat</t>
    <phoneticPr fontId="2"/>
  </si>
  <si>
    <t>select_one measure</t>
    <phoneticPr fontId="2"/>
  </si>
  <si>
    <t>selected(${fh_16_06},'96')</t>
    <phoneticPr fontId="2"/>
  </si>
  <si>
    <t>select_one lastmeasure</t>
    <phoneticPr fontId="2"/>
  </si>
  <si>
    <t>select_one malnu</t>
    <phoneticPr fontId="2"/>
  </si>
  <si>
    <t>select_one consent</t>
    <phoneticPr fontId="2"/>
  </si>
  <si>
    <t>fh_16_11</t>
    <phoneticPr fontId="2"/>
  </si>
  <si>
    <t>select_one posture</t>
    <phoneticPr fontId="2"/>
  </si>
  <si>
    <t>end group</t>
    <phoneticPr fontId="2"/>
  </si>
  <si>
    <t>end repeat</t>
    <phoneticPr fontId="2"/>
  </si>
  <si>
    <t>select_one met</t>
    <phoneticPr fontId="2"/>
  </si>
  <si>
    <t>fh_17_01</t>
    <phoneticPr fontId="2"/>
  </si>
  <si>
    <t>Circle all that apply</t>
  </si>
  <si>
    <t>select_one satisfied</t>
    <phoneticPr fontId="2"/>
  </si>
  <si>
    <t>Community Health Nurses being knowledgable?</t>
  </si>
  <si>
    <t>Community Health Nurses being responsive to your needs?</t>
  </si>
  <si>
    <t>Enough community health nurses?</t>
  </si>
  <si>
    <t xml:space="preserve">Community Health Nurse's time availability to attend to you? </t>
  </si>
  <si>
    <t>Information provided by Community Health Nurse?</t>
  </si>
  <si>
    <t>Community Health Nurse showing respectful and friendly?</t>
  </si>
  <si>
    <t>Community Health Nurse being good role models?</t>
  </si>
  <si>
    <t>select_one agree</t>
  </si>
  <si>
    <t>ELECTRICITY FROM GENERATOR/DIESEL</t>
    <phoneticPr fontId="2"/>
  </si>
  <si>
    <t>income</t>
    <phoneticPr fontId="2"/>
  </si>
  <si>
    <t>Sales from Men’s fields</t>
    <phoneticPr fontId="2"/>
  </si>
  <si>
    <t>Sales from Women’s fields</t>
    <phoneticPr fontId="2"/>
  </si>
  <si>
    <t>Sales from communal or other fields</t>
    <phoneticPr fontId="2"/>
  </si>
  <si>
    <t>Sales from the garden</t>
    <phoneticPr fontId="2"/>
  </si>
  <si>
    <t>fh_05_01_1</t>
  </si>
  <si>
    <t>fh_05_01_2</t>
  </si>
  <si>
    <t>fh_05_01_5</t>
  </si>
  <si>
    <t>fh_05_01_6</t>
  </si>
  <si>
    <t>fh_05_01_7</t>
  </si>
  <si>
    <t>fh_05_01_8</t>
  </si>
  <si>
    <t>fh_05_01_9</t>
  </si>
  <si>
    <t>fh_05_01_10</t>
  </si>
  <si>
    <t>fh_05_01_12</t>
  </si>
  <si>
    <t>fh_05_01_13</t>
  </si>
  <si>
    <t>fh_05_01_15</t>
  </si>
  <si>
    <t>fh_05_01_16</t>
  </si>
  <si>
    <t>fh_05_01_17</t>
  </si>
  <si>
    <t>fh_05_01_18</t>
  </si>
  <si>
    <t>fh_05_01_19</t>
  </si>
  <si>
    <t>fh_05_01_20</t>
  </si>
  <si>
    <t>fh_05_01_21</t>
  </si>
  <si>
    <t>fh_05_03</t>
  </si>
  <si>
    <t>[5.03] Does your household own the land plot on which this dwellling is built?</t>
  </si>
  <si>
    <t>[5.06] Does your household own any land (or other land besides this residence)?</t>
  </si>
  <si>
    <t>fh_05_06</t>
  </si>
  <si>
    <t>fh_05_12_2</t>
  </si>
  <si>
    <t>fh_05_12_3</t>
  </si>
  <si>
    <t>fh_05_12_4</t>
  </si>
  <si>
    <t>fh_05_12_5</t>
  </si>
  <si>
    <t>fre</t>
  </si>
  <si>
    <t>Daily</t>
  </si>
  <si>
    <t>Weekly</t>
  </si>
  <si>
    <t>Monthly</t>
  </si>
  <si>
    <t>Every 6 months</t>
  </si>
  <si>
    <t>One time per season</t>
  </si>
  <si>
    <t>Other_____</t>
  </si>
  <si>
    <t>Someone Outside of the Household</t>
  </si>
  <si>
    <t>sickul</t>
  </si>
  <si>
    <t>SICKLE CELL: PHYSICAL DISABILITY</t>
  </si>
  <si>
    <t>SICKLE CELL: MENTAL DISABILITY</t>
  </si>
  <si>
    <t>SICKLE CELL: DEAFNESS/SUMBNESS</t>
  </si>
  <si>
    <t>OTHER SICKLE CELL</t>
  </si>
  <si>
    <t>ULCER: HEART CONDITION</t>
  </si>
  <si>
    <t>ULCER: DIABETES</t>
  </si>
  <si>
    <t>ULCER: EPILEPSY</t>
  </si>
  <si>
    <t>ULCER: ASTHMA</t>
  </si>
  <si>
    <t>ULCER: CANCER</t>
  </si>
  <si>
    <t>ULCER: HIV/AIDS</t>
  </si>
  <si>
    <t>ULCER: TUBERCULOSIS</t>
  </si>
  <si>
    <t>OTHER ULCER</t>
  </si>
  <si>
    <t>SICKLE CELL: BLINDNESS</t>
  </si>
  <si>
    <t>select_one rank</t>
  </si>
  <si>
    <t>Only 3 choices are allowed, with one choice for each rank.</t>
  </si>
  <si>
    <t>MORE THAN 3 WEEKS</t>
  </si>
  <si>
    <t>id3</t>
  </si>
  <si>
    <t>Not agreed</t>
    <phoneticPr fontId="2"/>
  </si>
  <si>
    <t>Yes I agree</t>
    <phoneticPr fontId="2"/>
  </si>
  <si>
    <t>Withdrawn</t>
    <phoneticPr fontId="2"/>
  </si>
  <si>
    <t>int(substr(${fh_f104},0,4))</t>
  </si>
  <si>
    <t>int(substr(${fh_f104},5,7))</t>
  </si>
  <si>
    <t>int(substr(${fh_f104},8,10))</t>
  </si>
  <si>
    <t>h_facility</t>
  </si>
  <si>
    <t>breast</t>
    <phoneticPr fontId="2"/>
  </si>
  <si>
    <t>Breast milk</t>
  </si>
  <si>
    <t>Other Foods</t>
  </si>
  <si>
    <t>agree</t>
    <phoneticPr fontId="2"/>
  </si>
  <si>
    <t xml:space="preserve">AGREE STRONGLY </t>
  </si>
  <si>
    <t>AGREE SOMEWHAT</t>
  </si>
  <si>
    <t>DISAGREE SOMEWHAT</t>
  </si>
  <si>
    <t>DISAGREE STRONGLY</t>
  </si>
  <si>
    <t>fh_f103</t>
  </si>
  <si>
    <t>mother</t>
    <phoneticPr fontId="2"/>
  </si>
  <si>
    <t>accord</t>
    <phoneticPr fontId="2"/>
  </si>
  <si>
    <t>calculate</t>
    <phoneticPr fontId="2"/>
  </si>
  <si>
    <t>position(..)</t>
    <phoneticPr fontId="2"/>
  </si>
  <si>
    <t>fh_08_03</t>
    <phoneticPr fontId="2"/>
  </si>
  <si>
    <t>${fh_08_03}</t>
    <phoneticPr fontId="2"/>
  </si>
  <si>
    <t>note</t>
    <phoneticPr fontId="2"/>
  </si>
  <si>
    <t>[4.01] TYPE OF DWELLING</t>
    <phoneticPr fontId="2"/>
  </si>
  <si>
    <t>[4.02] What is the ownership status of your dwelling?</t>
    <phoneticPr fontId="2"/>
  </si>
  <si>
    <t>[4.04] Does this household have electricity?</t>
    <phoneticPr fontId="2"/>
  </si>
  <si>
    <t>[4.05] What is the main source of energy used for cooking?</t>
    <phoneticPr fontId="2"/>
  </si>
  <si>
    <t>[4.07] MAIN MATERIAL USED FOR ROOF:</t>
    <phoneticPr fontId="2"/>
  </si>
  <si>
    <t>[4.08] MAIN MATERIAL USED FOR EXTERIOR WALL:</t>
    <phoneticPr fontId="2"/>
  </si>
  <si>
    <t>[4.09] During the dry season, what is your household's main source for drinking water?</t>
    <phoneticPr fontId="2"/>
  </si>
  <si>
    <t>[4.11] How do you treat your drinking water during the dry season? (MULTIPLE POSSIBLE)</t>
    <phoneticPr fontId="2"/>
  </si>
  <si>
    <t>[4.12] During the rainy season, what is your household's main source for drinking water?</t>
    <phoneticPr fontId="2"/>
  </si>
  <si>
    <t>[4.14] How do you treat your drinking water during the rainy season? (MULITPLE POSSIBLE)</t>
    <phoneticPr fontId="2"/>
  </si>
  <si>
    <t>[4.15] What type of toilet facility do your household members use at home?</t>
    <phoneticPr fontId="2"/>
  </si>
  <si>
    <t>[4.16] How many other households does your household share the toilet facility with?</t>
    <phoneticPr fontId="2"/>
  </si>
  <si>
    <t>[4.17] How do you mainly deal with the household's refuse / rubbish?</t>
    <phoneticPr fontId="2"/>
  </si>
  <si>
    <t>[4.18] What is your household's main source of energy for lighting?</t>
    <phoneticPr fontId="2"/>
  </si>
  <si>
    <t>[4.20] IS THERE SOAP AT THE HANDWASHING STATION?</t>
    <phoneticPr fontId="2"/>
  </si>
  <si>
    <t>[4.21] IS THERE A SOURCE OF CLEAN WATER AT THE HANDWASHING STATION?</t>
    <phoneticPr fontId="2"/>
  </si>
  <si>
    <t>[4.22] IS THERE A CLEAN CLOTH FOR DRYING HANDS AT HANDWASHING STATION?</t>
    <phoneticPr fontId="2"/>
  </si>
  <si>
    <t>[4.23] WHY WAS HANDWASHING STATION NOT SEEN?</t>
    <phoneticPr fontId="2"/>
  </si>
  <si>
    <t>MINUTES</t>
    <phoneticPr fontId="2"/>
  </si>
  <si>
    <t>${fh_08_01}=1</t>
    <phoneticPr fontId="2"/>
  </si>
  <si>
    <t>fh_04_4_01</t>
  </si>
  <si>
    <t>fh_04_4_01_other</t>
  </si>
  <si>
    <t>fh_04_4_02</t>
  </si>
  <si>
    <t>fh_04_4_02_other</t>
  </si>
  <si>
    <t>fh_04_4_03</t>
  </si>
  <si>
    <t>fh_04_4_04</t>
  </si>
  <si>
    <t>fh_04_4_05</t>
  </si>
  <si>
    <t>fh_04_4_05_other</t>
  </si>
  <si>
    <t>fh_04_4_06</t>
  </si>
  <si>
    <t>fh_04_4_06_other</t>
  </si>
  <si>
    <t>fh_04_4_07</t>
  </si>
  <si>
    <t>fh_04_4_07_other</t>
  </si>
  <si>
    <t>fh_04_4_08</t>
  </si>
  <si>
    <t>fh_04_4_08_other</t>
  </si>
  <si>
    <t>fh_04_4_09</t>
  </si>
  <si>
    <t>fh_04_4_09_other</t>
  </si>
  <si>
    <t>fh_04_4_10</t>
  </si>
  <si>
    <t>fh_04_4_11</t>
  </si>
  <si>
    <t>fh_04_4_11_other</t>
  </si>
  <si>
    <t>fh_04_4_12</t>
  </si>
  <si>
    <t>fh_04_4_12_other</t>
  </si>
  <si>
    <t>fh_04_4_13</t>
  </si>
  <si>
    <t>fh_04_4_14</t>
  </si>
  <si>
    <t>fh_04_4_14_other</t>
  </si>
  <si>
    <t>fh_04_4_15</t>
  </si>
  <si>
    <t>fh_04_4_15_other</t>
  </si>
  <si>
    <t>fh_04_4_16</t>
  </si>
  <si>
    <t>fh_04_4_17</t>
  </si>
  <si>
    <t>fh_04_4_17_other</t>
  </si>
  <si>
    <t>fh_04_4_18</t>
  </si>
  <si>
    <t>fh_04_4_18_other</t>
  </si>
  <si>
    <t>fh_04_4_19</t>
  </si>
  <si>
    <t>fh_04_4_20</t>
  </si>
  <si>
    <t>fh_04_4_21</t>
  </si>
  <si>
    <t>fh_04_4_22</t>
  </si>
  <si>
    <t>fh_04_4_23</t>
  </si>
  <si>
    <t>fh_04_4_23_other</t>
  </si>
  <si>
    <t>${fh_04_4_09}&gt;12</t>
  </si>
  <si>
    <t>${fh_04_4_19}=1</t>
  </si>
  <si>
    <t>${fh_04_4_12}&gt;12</t>
    <phoneticPr fontId="2"/>
  </si>
  <si>
    <t>ACCIDENT</t>
    <phoneticPr fontId="2"/>
  </si>
  <si>
    <t>fh_01_1_09</t>
  </si>
  <si>
    <t>fh_01_1_10</t>
  </si>
  <si>
    <t>fh_01_1_11</t>
  </si>
  <si>
    <t>fh_01_1_12_other</t>
  </si>
  <si>
    <t>fh_01_1_13</t>
  </si>
  <si>
    <t>fh_01_1_14</t>
  </si>
  <si>
    <t>fh_01_1_14_other</t>
  </si>
  <si>
    <t>fh_01_1_15</t>
  </si>
  <si>
    <t>fh_01_1_15_other</t>
  </si>
  <si>
    <t>fh_01_1_16</t>
  </si>
  <si>
    <t>fh_01_1_16_other</t>
  </si>
  <si>
    <t>${fh_01_1_16}=96</t>
  </si>
  <si>
    <t>fh_02_2_02</t>
  </si>
  <si>
    <t>fh_02_2_03</t>
  </si>
  <si>
    <t>Previous deaths</t>
    <phoneticPr fontId="2"/>
  </si>
  <si>
    <t>RUDIMENTARY ROOFING: PALM / BAMBOO</t>
    <phoneticPr fontId="2"/>
  </si>
  <si>
    <t>NATURAL ROOF: THATCH/PALM LEAF</t>
    <phoneticPr fontId="2"/>
  </si>
  <si>
    <t>FINISHED ROOFING: CEMENT</t>
    <phoneticPr fontId="2"/>
  </si>
  <si>
    <t>FINISHED ROOFING: ROOFING TILES</t>
    <phoneticPr fontId="2"/>
  </si>
  <si>
    <t>PIPED WATER: PIPED INTO DWELLING</t>
    <phoneticPr fontId="2"/>
  </si>
  <si>
    <t>PIPED WATER: PIPED INTO YARD/PLOT</t>
    <phoneticPr fontId="2"/>
  </si>
  <si>
    <t>PIPED WATER: PUBLIC TAP/STANDPIPE</t>
    <phoneticPr fontId="2"/>
  </si>
  <si>
    <t>PIPED WATER: PIPPED INTO OTHER DWELLING</t>
    <phoneticPr fontId="2"/>
  </si>
  <si>
    <t>DUG WELL: PROTECTED WELL</t>
    <phoneticPr fontId="2"/>
  </si>
  <si>
    <t>DUG WELL: UNPROTECTED WELL</t>
    <phoneticPr fontId="2"/>
  </si>
  <si>
    <t>select_one water</t>
    <phoneticPr fontId="2"/>
  </si>
  <si>
    <t>PIT LATRINE: VENTILATED IMPROVED LATRINE</t>
    <phoneticPr fontId="2"/>
  </si>
  <si>
    <t>FLUSH OR POUR FLUSH TOILET: FLUSH TO SEPTIC TANK</t>
  </si>
  <si>
    <t>FLUSH OR POUR FLUSH TOILET: FLUSH TO PIT LATRINE</t>
  </si>
  <si>
    <t>FLUSH OR POUR FLUSH TOILET: FLUSH TO SOMEWHERE ELSE</t>
  </si>
  <si>
    <t>FLUSH OR POUR FLUSH TOILET: FLUSH, DON’T KNOW WHERE</t>
  </si>
  <si>
    <t>PIT LATRINE: PIT LATRINE WITH SLAB</t>
  </si>
  <si>
    <t>PIT LATRINE: PIT LATRINE WITHOUT SLAB/OPEN PIT</t>
  </si>
  <si>
    <t>PIT LATRINE: NO FACILITY/BUSH/FIELD</t>
  </si>
  <si>
    <t>ELECTRICITY FROM GRID/ NAWEC</t>
    <phoneticPr fontId="2"/>
  </si>
  <si>
    <t>WOOD</t>
    <phoneticPr fontId="2"/>
  </si>
  <si>
    <t>CROPS OR OTHER AGRICULTURAL WASTE</t>
    <phoneticPr fontId="2"/>
  </si>
  <si>
    <t>fh_05_01_22</t>
  </si>
  <si>
    <t>fh_05_01_24</t>
  </si>
  <si>
    <t>fh_05_12_6</t>
  </si>
  <si>
    <t>fh_05_12_7</t>
  </si>
  <si>
    <t>fh_05_12_8</t>
  </si>
  <si>
    <t>fh_05_12_96</t>
  </si>
  <si>
    <t>fh_05_13_96_other</t>
    <phoneticPr fontId="2"/>
  </si>
  <si>
    <t>fh_05_15</t>
    <phoneticPr fontId="2"/>
  </si>
  <si>
    <t>fh_05_18</t>
    <phoneticPr fontId="2"/>
  </si>
  <si>
    <t>${fh_05_18}=1</t>
    <phoneticPr fontId="2"/>
  </si>
  <si>
    <t>fh_05_24</t>
  </si>
  <si>
    <t>[5.12_2] How many Cattles does your household own?</t>
  </si>
  <si>
    <t>[5.12_3] How many Goats does your household own?</t>
  </si>
  <si>
    <t>[5.12_4] How many Sheeps does your household own?</t>
  </si>
  <si>
    <t>[5.12_7] How many Horses does your household own?</t>
  </si>
  <si>
    <t>[5.15] In the last 12 months, did anyone in your household have to sell any land, buildings, farm equipment, livestock, food reserves or other possessions in order to pay for health care?</t>
  </si>
  <si>
    <t>[5.18] In the last 12 months, did anyone in your household have to borrow money in order to pay for health care? Borrowing money is when you are expected to give the money back after some time.</t>
  </si>
  <si>
    <t>[5.19] How much money did you borrow in total over the last 12 months?</t>
  </si>
  <si>
    <t>[5.24] In the last 12 months, did anyone in your household receive money as a gift, to help pay for health care? This includes assistance from your community to your household to help pay for bills, gifts from family outside of your household, and other gifts to help pay for health care.</t>
  </si>
  <si>
    <t>select_one yesno</t>
    <phoneticPr fontId="2"/>
  </si>
  <si>
    <t>YES</t>
    <phoneticPr fontId="2"/>
  </si>
  <si>
    <t>NO</t>
    <phoneticPr fontId="2"/>
  </si>
  <si>
    <t>Don't know</t>
    <phoneticPr fontId="2"/>
  </si>
  <si>
    <t>nonfood</t>
    <phoneticPr fontId="2"/>
  </si>
  <si>
    <t>Yes, Available</t>
  </si>
  <si>
    <t>Not available, but someone will report for them</t>
  </si>
  <si>
    <t>Not available</t>
  </si>
  <si>
    <t>avail</t>
    <phoneticPr fontId="2"/>
  </si>
  <si>
    <t>filter2</t>
    <phoneticPr fontId="2"/>
  </si>
  <si>
    <t>filter1</t>
    <phoneticPr fontId="2"/>
  </si>
  <si>
    <t>man</t>
    <phoneticPr fontId="2"/>
  </si>
  <si>
    <t>Who is the child's father?</t>
    <phoneticPr fontId="2"/>
  </si>
  <si>
    <t>roster2</t>
    <phoneticPr fontId="2"/>
  </si>
  <si>
    <t>fh_10_02</t>
    <phoneticPr fontId="2"/>
  </si>
  <si>
    <t>${fh_10_05}=96</t>
  </si>
  <si>
    <t>fh_10_09_other</t>
    <phoneticPr fontId="2"/>
  </si>
  <si>
    <t>${fh_10_09}=96</t>
  </si>
  <si>
    <t>fh_10_12</t>
    <phoneticPr fontId="2"/>
  </si>
  <si>
    <t>fh_10_12_other</t>
    <phoneticPr fontId="2"/>
  </si>
  <si>
    <t>${fh_10_12}=96</t>
    <phoneticPr fontId="2"/>
  </si>
  <si>
    <t>(10.01) What is your marital status?</t>
    <phoneticPr fontId="2"/>
  </si>
  <si>
    <t>(10.03) Can your child's father read and write in any language?</t>
    <phoneticPr fontId="2"/>
  </si>
  <si>
    <t>(10.04) Has your child's father ever attended school?</t>
    <phoneticPr fontId="2"/>
  </si>
  <si>
    <t>(10.05) What is the highest school level that the child's father attended?</t>
    <phoneticPr fontId="2"/>
  </si>
  <si>
    <t>(10.07) Can you read and write in any language?</t>
    <phoneticPr fontId="2"/>
  </si>
  <si>
    <t>(10.08) Has you ever attended school?</t>
    <phoneticPr fontId="2"/>
  </si>
  <si>
    <t>(10.09) What is the highest school level that you ever attended?</t>
    <phoneticPr fontId="2"/>
  </si>
  <si>
    <t>(10.10) Within that school level, what was the highest grade that you completed?</t>
    <phoneticPr fontId="2"/>
  </si>
  <si>
    <t>(10.11) What is the your religion?</t>
    <phoneticPr fontId="2"/>
  </si>
  <si>
    <t>(10.12) What is your ethnicity?</t>
    <phoneticPr fontId="2"/>
  </si>
  <si>
    <t>Other, please specify:</t>
    <phoneticPr fontId="2"/>
  </si>
  <si>
    <t>fh_f108</t>
  </si>
  <si>
    <t>head</t>
  </si>
  <si>
    <t>filter3</t>
    <phoneticPr fontId="2"/>
  </si>
  <si>
    <t>filter4</t>
    <phoneticPr fontId="2"/>
  </si>
  <si>
    <t>hhidfaci_09c</t>
    <phoneticPr fontId="2"/>
  </si>
  <si>
    <t>decimal</t>
    <phoneticPr fontId="2"/>
  </si>
  <si>
    <t>text</t>
    <phoneticPr fontId="2"/>
  </si>
  <si>
    <t>roster2_other</t>
    <phoneticPr fontId="2"/>
  </si>
  <si>
    <t>note</t>
    <phoneticPr fontId="2"/>
  </si>
  <si>
    <t>Section 13.5 will not be displayed as there is no mother who most recently gave birth chosen.</t>
    <phoneticPr fontId="2"/>
  </si>
  <si>
    <t>child</t>
  </si>
  <si>
    <t>text</t>
    <phoneticPr fontId="2"/>
  </si>
  <si>
    <t>fh_13_92_other</t>
    <phoneticPr fontId="2"/>
  </si>
  <si>
    <t>field-list</t>
    <phoneticPr fontId="2"/>
  </si>
  <si>
    <t>fh_15c_name</t>
    <phoneticPr fontId="2"/>
  </si>
  <si>
    <t>fh_district</t>
  </si>
  <si>
    <t>fh_settlement</t>
  </si>
  <si>
    <t>district</t>
  </si>
  <si>
    <t>settlement</t>
  </si>
  <si>
    <t>select_multiple whyfeed</t>
    <phoneticPr fontId="2"/>
  </si>
  <si>
    <t>Makes the child strong and healthy</t>
  </si>
  <si>
    <t>Helps to prevent anemia</t>
  </si>
  <si>
    <t>Helps to expel the placenta</t>
  </si>
  <si>
    <t>fh_135_64</t>
    <phoneticPr fontId="2"/>
  </si>
  <si>
    <t>fh_135_64_other</t>
    <phoneticPr fontId="2"/>
  </si>
  <si>
    <t>fh_135_65</t>
  </si>
  <si>
    <t xml:space="preserve">Being or feeling strong </t>
    <phoneticPr fontId="9"/>
  </si>
  <si>
    <t>select_multiple enough</t>
    <phoneticPr fontId="2"/>
  </si>
  <si>
    <t>Not Breastfeeding Enough</t>
  </si>
  <si>
    <t>Baby belches on breast</t>
  </si>
  <si>
    <t>Don't Know</t>
  </si>
  <si>
    <t>common</t>
    <phoneticPr fontId="2"/>
  </si>
  <si>
    <t>fh_135_66a</t>
  </si>
  <si>
    <t>fh_135_66b</t>
  </si>
  <si>
    <t>fh_135_66c</t>
  </si>
  <si>
    <t>fh_135_66d</t>
  </si>
  <si>
    <t>fh_135_66e</t>
  </si>
  <si>
    <t>fh_135_66f</t>
  </si>
  <si>
    <t>When the woman is sick</t>
  </si>
  <si>
    <t>When the baby is sick</t>
  </si>
  <si>
    <t>fh_135_66g</t>
    <phoneticPr fontId="2"/>
  </si>
  <si>
    <t>Grain</t>
  </si>
  <si>
    <t>Roots or Tubers</t>
  </si>
  <si>
    <t xml:space="preserve">Red Meat </t>
  </si>
  <si>
    <t>Fish</t>
  </si>
  <si>
    <t>5 times per day</t>
  </si>
  <si>
    <t>6 or more times per day</t>
  </si>
  <si>
    <t>fh_135_67</t>
    <phoneticPr fontId="2"/>
  </si>
  <si>
    <t>6 months - 1 year</t>
  </si>
  <si>
    <t>1 year - 2 years</t>
  </si>
  <si>
    <t>More than 2 years</t>
  </si>
  <si>
    <t>MM</t>
    <phoneticPr fontId="2"/>
  </si>
  <si>
    <t>YYYY</t>
    <phoneticPr fontId="2"/>
  </si>
  <si>
    <t>[16.05] For the last measurement, which method was used to determine ${anchor_name_16}'S nutritional status?</t>
  </si>
  <si>
    <t>[16.07] What was the result of the last measurement?</t>
  </si>
  <si>
    <t>[16.08] Did you obtain any specialized care for ${anchor_name_16}'s malnutrition after the last measurement?</t>
  </si>
  <si>
    <t>[16.09] Where was the care for ${anchor_name_16}'s malnutrition obtained from?</t>
  </si>
  <si>
    <t>[16.10] Were any of the following given to take care of ${anchor_name_16}'s malnutrition?</t>
  </si>
  <si>
    <t>[16.14] RECORD METHOD FOR MEASURING HEIGHT</t>
  </si>
  <si>
    <t>[16.15] RECORD WEIGHT IN KILOGRAMS</t>
  </si>
  <si>
    <t>[16.16] RECORD UPPER ARM CIRCUMFERENCE IN CENTIMETERS</t>
  </si>
  <si>
    <t>[12.04] Do you have any children to whom you have given birth who are now living with you?</t>
    <phoneticPr fontId="2"/>
  </si>
  <si>
    <t>[12.03] How many months pregnant are you?</t>
  </si>
  <si>
    <t>[12.06] Do you have any children to whom you have given birth who are still alive but do not live with you?</t>
  </si>
  <si>
    <t>[12.12] Have you ever had a pregnancy that ended in stillbirth, that is when pregnancy has lasted at least 28 weeks but the baby dies before it is born?</t>
  </si>
  <si>
    <t>[12.15] Have you ever had a pregnancy that ended in a miscarriage or abortion, that is when the pregnancy lasts less than 28 weeks?</t>
  </si>
  <si>
    <t>[12.16] How many pregnancies have ended in a miscarriage or abortion?</t>
  </si>
  <si>
    <t>FOR THE NEXT QUESTION, ONLY 3 CHOICES ARE ALLOWED</t>
  </si>
  <si>
    <t>[13.03] Did you ever try to go for antenatal care but the facility staff told you to go away and come back another day?</t>
  </si>
  <si>
    <t>[13.04] Were you referred to the health center for ANC or delivery services by a CHW or TBA at any point during your pregnancy?</t>
  </si>
  <si>
    <t>[13.05] Were you accompanied to the health center for ANC or delivery services by a CHW or TBA at any point during your pregnancy?</t>
  </si>
  <si>
    <t>[13.06] Did the CHW or TBA help to provide transportation to the ANC visit during your pregnancy?</t>
  </si>
  <si>
    <t xml:space="preserve">[13.07] What kind of provider did you see for antenatal care for this pregnancy? </t>
  </si>
  <si>
    <t>[13.08] In what kind of facility or location did you see this health care provider?</t>
  </si>
  <si>
    <t>[13.13] How many times did you receive antenatal care for this pregnancy?</t>
  </si>
  <si>
    <t>[13.15] Now I would like to ask you about things that may have been done during the antenatal care visits for your last pregnancy. During those visits, was the following done during at least one visit?</t>
  </si>
  <si>
    <t>[13.20] During this pregnancy, were you offered counseling and testing for the virus that causes AIDS?</t>
  </si>
  <si>
    <t>[13.21] I will not ask you the result, but were you tested?</t>
  </si>
  <si>
    <t>[13.22] I will not ask you the result, but did you receive the result?</t>
  </si>
  <si>
    <t>[13.27] During this pregnancy, did you take any drugs to prevent you from getting malaria?</t>
  </si>
  <si>
    <t>Other Known Drug, specify:</t>
  </si>
  <si>
    <t>[13.30] During this pregnancy, did you ever have any bleeding?</t>
  </si>
  <si>
    <t>[13.31] During this pregnancy, did you ever have severe abdominal pain?</t>
  </si>
  <si>
    <t>[13.32] During this pregnancy, did the baby ever stop moving or slow down its movements in your stomach?</t>
  </si>
  <si>
    <t>[13.35] What was the result of this pregnancy?</t>
  </si>
  <si>
    <t>[13.36] Who assisted with the delivery for this pregnancy?</t>
  </si>
  <si>
    <t>[13.40] Did you go directly there when you went into labor or were you referred by a CHW or TBA to this facility?</t>
  </si>
  <si>
    <t>[13.41] Were you accompanied to the health center for delivery services by a CHW or TBA?</t>
  </si>
  <si>
    <t>[13.42] Did the CHW or TBA help to provide transportation to HC for your delivery?</t>
  </si>
  <si>
    <t>[13.43] Was the birth delivered by caesarean section, that is did they cut your belly open to take the baby out?</t>
  </si>
  <si>
    <t>[13.45] Was the infant(s) a boy or a girl?</t>
  </si>
  <si>
    <t>[13.46] Was the infant(s) weighed at birth?</t>
  </si>
  <si>
    <t>[13.48] During this delivery, did you have a seizure or fit, or fall unconcsious?</t>
  </si>
  <si>
    <t>[13.50] How long were you in the active stage of labor? That is, the stage when you are actively pushing the baby?</t>
  </si>
  <si>
    <t>[13.52] Would you recommend this clinic to a relative or friend for delivery?</t>
  </si>
  <si>
    <t>[13.55] When the infant(s) was born for this pregnancy, was he/she very large, larger than average, average, smaller than average or very small?</t>
  </si>
  <si>
    <t>[13.56] When the infant was born, did it have any trouble breathing?</t>
  </si>
  <si>
    <t>[13.57] Did you ever breastfeed the infant?</t>
  </si>
  <si>
    <t>[13.59] Did the infant have any trouble suckling? Did it refuse to suckle or not suckle well?</t>
  </si>
  <si>
    <t>[13.60] In the first 3 days after delivery, was the infant given anything to drink other than breast milk?</t>
  </si>
  <si>
    <t>[13.61] What was the infant given to drink other than breastmilk?</t>
  </si>
  <si>
    <t>[13.62] For how many months did you breastfeed?</t>
  </si>
  <si>
    <t>[13.63] For how many months did you exclusively breastfeed to your baby? This means only you gave the baby only breastmilk, and no other food, water, or liquid.</t>
  </si>
  <si>
    <t xml:space="preserve">[13.64] Why did you not breast feed </t>
  </si>
  <si>
    <t>[13.65] What did you give instead of breast milk?</t>
  </si>
  <si>
    <t>[13.66] Did someone teach you to breast feed?</t>
  </si>
  <si>
    <t>[13.67] Who taught you?</t>
  </si>
  <si>
    <t>[13.68] After this delivery, did you have severe abdominal pain?</t>
  </si>
  <si>
    <t>[13.69] After this delivery did you have more bleeding than is normal?</t>
  </si>
  <si>
    <t>[13.70] After this delivery, did you have a severe headache?</t>
  </si>
  <si>
    <t>[13.71] After the birth/miscarriage, did a health professional or traditional birth attendant or healer check on your health?</t>
  </si>
  <si>
    <t>[13.73] How many post-natal check ups did you attend/receive in the first 6 weeks after the birth / miscarriage?</t>
  </si>
  <si>
    <t>[13.75] Who checked on your health the first time?</t>
  </si>
  <si>
    <t>[13.78] Why didn't you have a postnatal check up in a formal health institution/personnel for this pregnancy?</t>
  </si>
  <si>
    <t>[13.80] Were you accompanied to the health center for postnatal care services by a CHW or TBA?</t>
  </si>
  <si>
    <t>[13.81] Did the CHW or TBA help to provide transportation to HC for your postnatal care?</t>
  </si>
  <si>
    <t>[13.83] How long after the birth/ miscarriage did you take the first iron dose?</t>
  </si>
  <si>
    <t>[13.85] In the first two months after the birth/miscarriage, did you receive a vitamin A dose (like this)? SHOW COMMON AMPULES / CAPSULES / SYRUPS.</t>
  </si>
  <si>
    <t>[13.86] If you had another baby, would you go back to the same clinic for postnatal care?</t>
  </si>
  <si>
    <t>[13.87] Would you recommend this clinic to a relative or friend for their postnatal check-up?</t>
  </si>
  <si>
    <t>[13.88] In general, how satisfied are you with the postnatal care you received in this clinic? Would you say that you are very satisfied, somewhat satisfied, niether satisfied nor dissatisfied, somewhat dissatisfied, or very dissatisfied?</t>
  </si>
  <si>
    <t>[13.90] How old was the child when he/she died?</t>
  </si>
  <si>
    <t>[13.91] Is the child still living with you?</t>
  </si>
  <si>
    <t>[13.92] PROGRAM: RECORD THE INDIVIDUAL ID CODE OF THE CHILD FROM ROSTER</t>
  </si>
  <si>
    <t>[13.93] How old was the child on his/her last birthday?</t>
  </si>
  <si>
    <t>[13.5.51] After delivery, when do you think is the best time to start breastfeeding?</t>
  </si>
  <si>
    <t>[13.5.52] Until what age do you think it's best to give only breastmilk?</t>
  </si>
  <si>
    <t>[13.5.53] If you have a baby under 6 months, what is best to feed him/her?</t>
  </si>
  <si>
    <t>[13.5.55] When a child receives both breast milk and other foods, what should the child receive first?</t>
  </si>
  <si>
    <t>[13.5.56] How do you know the baby needs to be fed? Would you feed them:</t>
  </si>
  <si>
    <t>[13.5.57] Why is it good for your baby to breastfeed?</t>
  </si>
  <si>
    <t>[13.5.58] What benefits does the mother have from breastfeeding her child?</t>
  </si>
  <si>
    <t>[13.5.59] Should the baby receive the first milk that tends to be thicker and yellower than the white milk that comes later?</t>
  </si>
  <si>
    <t>[13.5.61] Would you breastfeed during the night? That is after you have gone to bed?</t>
  </si>
  <si>
    <t>[13.5.62] Do you think that a mother with small breasts can produce enough milk?</t>
  </si>
  <si>
    <t>[13.5.63] Can a mother who has a young baby and who is not well fed produce enough breast milk?</t>
  </si>
  <si>
    <t>[13.5.64] What do you think makes a woman have enough milk?</t>
  </si>
  <si>
    <t>[13.5.65] What is the most common reason for a mother to have over-full, hard, sore breasts?</t>
  </si>
  <si>
    <t>Section 14 will not be displayed as there is no mother who most recently gave birth chosen.</t>
  </si>
  <si>
    <t>[14.01] At the time you became pregnant, did you want to become pregnant then, did you want to be pregnant later, or did you not want to have any (more) children at all?</t>
  </si>
  <si>
    <t>[14.02] If you could choose for yourself, how long would you wait from now until the birth of your next child?</t>
  </si>
  <si>
    <t>[14.05] In the next few weeks, if you discovered you were pregnant, would that be a big problem, a small problem, or not a problem for you?</t>
  </si>
  <si>
    <t>[14.06] Do you approve or disapprove of couples using contraceptive methods to avoid getting pregnant?</t>
  </si>
  <si>
    <t>[14.07] Do you approve or disapprove of women under the age of 18 using contraceptive methods to avoid getting pregnant?</t>
  </si>
  <si>
    <t>[14.08] Do you currently have a sexual partner?</t>
  </si>
  <si>
    <t>[14.10] In the last 6 months, how often did you talk to your partner about family planning/contraceptive use?</t>
  </si>
  <si>
    <t>[14.11] Would you say that using contraception is mainly your decision, mainly your (husband's/partner's) decision, or did you both decide together?</t>
  </si>
  <si>
    <t>[14.12] Would you say that you need your husband's permission to use contraception?</t>
  </si>
  <si>
    <t>[14.13] Are you currently doing something or using any method to delay or avoid getting pregnant?</t>
  </si>
  <si>
    <t>[14.14] Why are you currently not using any method to delay or avoid getting pregnant?</t>
  </si>
  <si>
    <t>Section 15 will not be displayed as there is no mother who most recently gave birth chosen.</t>
  </si>
  <si>
    <t>[15.04a] BCG</t>
  </si>
  <si>
    <t>[15.04b] OPV0</t>
  </si>
  <si>
    <t>[15.04e] OPV3</t>
  </si>
  <si>
    <t>Section 17 will not be displayed as there is no mother who most recently gave birth chosen.</t>
  </si>
  <si>
    <t>[17.01] In the last 3 months, have you met with a community member (Community Health Nurse or a member of the Village Support Group) either in your home or in the community?</t>
  </si>
  <si>
    <t>[13.38] IF HOSPITAL, CLINIC OR CENTER, PROBE FOR NAME OF FACILITY AND RECORD CODE.</t>
    <phoneticPr fontId="2"/>
  </si>
  <si>
    <t>[13.76] Where did this check take place?</t>
    <phoneticPr fontId="2"/>
  </si>
  <si>
    <t>begin group</t>
    <phoneticPr fontId="9"/>
  </si>
  <si>
    <t>geopoint</t>
    <phoneticPr fontId="9"/>
  </si>
  <si>
    <t>RECORD GPS Coordinates</t>
  </si>
  <si>
    <t>select_one result</t>
    <phoneticPr fontId="9"/>
  </si>
  <si>
    <t>RESULT OF THE INTERVIEW:</t>
  </si>
  <si>
    <t>text</t>
    <phoneticPr fontId="9"/>
  </si>
  <si>
    <t>select_one lan</t>
    <phoneticPr fontId="9"/>
  </si>
  <si>
    <t>TRANSLATOR USED?</t>
  </si>
  <si>
    <t>select_one language</t>
    <phoneticPr fontId="9"/>
  </si>
  <si>
    <t>fh_control_3</t>
  </si>
  <si>
    <t>fh_control_4</t>
  </si>
  <si>
    <t>result</t>
  </si>
  <si>
    <t>INTERVIEW DONE</t>
  </si>
  <si>
    <t>PARTIALLY COMPLETED</t>
  </si>
  <si>
    <t>REGISTERED PERSON REFUSED INTERVIEW</t>
  </si>
  <si>
    <t>HOUSEHOLD MEMBERS NOT PRESENT</t>
  </si>
  <si>
    <t>HOUSEHOLD VACATED</t>
  </si>
  <si>
    <t>HOUSE ADDRESS NOT FOUND</t>
  </si>
  <si>
    <t>HH HEAD / OTHER REFUSED TO ALLOW INTERVIEW</t>
  </si>
  <si>
    <t>language</t>
  </si>
  <si>
    <t>MADINKA</t>
  </si>
  <si>
    <t>SERER</t>
  </si>
  <si>
    <t>lan</t>
  </si>
  <si>
    <t>SOMETIMES</t>
  </si>
  <si>
    <t>ALWAYS</t>
  </si>
  <si>
    <t>[13.74] How long after the birth/miscarriage did you receive the first post-natal check (DAYS)?</t>
    <phoneticPr fontId="2"/>
  </si>
  <si>
    <t>[13.58] After the infant was born, how much time did it take before you started breastfeeding him/her (HOURS)?</t>
    <phoneticPr fontId="2"/>
  </si>
  <si>
    <t>fh_13_14m</t>
    <phoneticPr fontId="2"/>
  </si>
  <si>
    <t>DON'T KNOW</t>
    <phoneticPr fontId="2"/>
  </si>
  <si>
    <t>yesnons</t>
    <phoneticPr fontId="2"/>
  </si>
  <si>
    <t>MONTHS</t>
    <phoneticPr fontId="2"/>
  </si>
  <si>
    <t>Other, specify:</t>
    <phoneticPr fontId="2"/>
  </si>
  <si>
    <t>fh_135_53_other</t>
    <phoneticPr fontId="2"/>
  </si>
  <si>
    <t>fh_135_53</t>
    <phoneticPr fontId="2"/>
  </si>
  <si>
    <t>It helps the mother have faster recovery after delivery</t>
  </si>
  <si>
    <t>fh_14_11_other</t>
    <phoneticPr fontId="2"/>
  </si>
  <si>
    <t>fh_14_11</t>
    <phoneticPr fontId="2"/>
  </si>
  <si>
    <t>${fh_14_11}=96</t>
    <phoneticPr fontId="2"/>
  </si>
  <si>
    <t>fh_14_17_other</t>
    <phoneticPr fontId="2"/>
  </si>
  <si>
    <t>fh_14_18n</t>
  </si>
  <si>
    <t>fh_14_18y</t>
  </si>
  <si>
    <t>fh_14_18m</t>
  </si>
  <si>
    <t>YEARS</t>
    <phoneticPr fontId="2"/>
  </si>
  <si>
    <t>fh_14_19</t>
    <phoneticPr fontId="2"/>
  </si>
  <si>
    <t>[14.19] How much did you pay for your last refill?</t>
    <phoneticPr fontId="2"/>
  </si>
  <si>
    <t>[14.20] Have any of the following ever talked to you about family planning methods?</t>
  </si>
  <si>
    <t>fh_14_20a</t>
  </si>
  <si>
    <t>fh_14_20b</t>
  </si>
  <si>
    <t>fh_14_20c</t>
  </si>
  <si>
    <t>fh_14_20d</t>
  </si>
  <si>
    <t>fh_14_20d_other</t>
  </si>
  <si>
    <t>fh_14_16_other1</t>
    <phoneticPr fontId="2"/>
  </si>
  <si>
    <t>fh_14_16_other2</t>
    <phoneticPr fontId="2"/>
  </si>
  <si>
    <t>OTHER TRADITIONAL METHOD, SPECIFY</t>
    <phoneticPr fontId="2"/>
  </si>
  <si>
    <t>OTHER TRADITIONAL METHOD, SPECIFY:</t>
    <phoneticPr fontId="2"/>
  </si>
  <si>
    <t>fh_15_22</t>
  </si>
  <si>
    <t>[15.12] How many times was the polio vaccine given?</t>
    <phoneticPr fontId="2"/>
  </si>
  <si>
    <t>[15.18] When was the last vitamin A supplement provided?</t>
    <phoneticPr fontId="2"/>
  </si>
  <si>
    <t>[15.19] In the last 6 months, how many vitamin A supplements has the child received?</t>
    <phoneticPr fontId="2"/>
  </si>
  <si>
    <t>[15.21] When was the last mebendazole provided?</t>
    <phoneticPr fontId="2"/>
  </si>
  <si>
    <t>[15.06] Did you ever have an Under 5 Card where ${fh_15c_name}'s vaccinations are written down?</t>
  </si>
  <si>
    <t>[15.07] Did ${fh_15c_name} ever receive any vaccinations to prevent him/her from getting diseases, including vaccines received on a national immunization day during a child health week or during a routine check up (well baby visit)?</t>
  </si>
  <si>
    <t>[15.08] Did ${fh_15c_name} receive a BCG vaccination against tuberculosis, that is an injection in the forearm that usually causes a scar?</t>
  </si>
  <si>
    <t>[15.09] When did ${fh_15c_name} receive the BCG Vaccine?</t>
  </si>
  <si>
    <t>[15.10] Did ${fh_15c_name} receive a polio vaccine, that is drops in the mouth?</t>
  </si>
  <si>
    <t>[15.11] When did ${fh_15c_name} receive the polio vaccine the first time?</t>
  </si>
  <si>
    <t>[15.15] Did ${fh_15c_name} receive a measles injection or an MMR injection - that is, an injection in the arm at the age of 9 months or older - to prevent [HIM/HER] from gettings measles?</t>
  </si>
  <si>
    <t>[15.16] Did ${fh_15c_name} receive this measles vaccine before [HE/SHE] turned one year old, or after?</t>
  </si>
  <si>
    <t>[15.17] Did ${fh_15c_name} ever receive a vitamin A supplement during a national immunization campaign, a child health week, or a routine check up (well baby visit)?</t>
  </si>
  <si>
    <t>[15.20] Did ${fh_15c_name} ever receive mebendazole or a deworming tablet during a national immunization campaign, child health week, or routine check up (well baby visit)?</t>
  </si>
  <si>
    <t>GOVERNMENT MAJOR HEALTH CENTER</t>
  </si>
  <si>
    <t>GOVERNMENT MINOR HEALTH CENTER</t>
  </si>
  <si>
    <t>READ EACH OPTION ALOUD AND RECORD YES OR NO</t>
    <phoneticPr fontId="2"/>
  </si>
  <si>
    <t>Nutrition rehabilitation, including RUTF and PlumpyNut</t>
    <phoneticPr fontId="2"/>
  </si>
  <si>
    <t>CHN</t>
  </si>
  <si>
    <t>More than 6 months</t>
  </si>
  <si>
    <t>agefeedonly</t>
    <phoneticPr fontId="2"/>
  </si>
  <si>
    <t>agefeedany</t>
    <phoneticPr fontId="2"/>
  </si>
  <si>
    <t>selected(${fh_14_16},'14')</t>
    <phoneticPr fontId="2"/>
  </si>
  <si>
    <t>selected(${fh_14_16},'15')</t>
    <phoneticPr fontId="2"/>
  </si>
  <si>
    <t>DON’T KNOW</t>
    <phoneticPr fontId="2"/>
  </si>
  <si>
    <t>[16.13] RECORD HEIGHT IN CENTIMETERS</t>
    <phoneticPr fontId="2"/>
  </si>
  <si>
    <t>fh_16_12_other</t>
    <phoneticPr fontId="2"/>
  </si>
  <si>
    <t>fh_16_12</t>
    <phoneticPr fontId="2"/>
  </si>
  <si>
    <t>[16.02] Did ${anchor_name_16} sleep in the house last night?</t>
    <phoneticPr fontId="2"/>
  </si>
  <si>
    <t>[16.11] WILL YOU ALLOW US TO TAKE THE WEIGHT AND MEASUREMENTS OF ${anchor_name_16}?  IF YES, ENTER THE CHILD'S INFORMATION INTO ANTHROPOMETRY SHEET AND LEAVE WITH HOUSEHOLD</t>
    <phoneticPr fontId="2"/>
  </si>
  <si>
    <t>Mid-Upper Arm Circumference</t>
    <phoneticPr fontId="2"/>
  </si>
  <si>
    <t>[16.12] OUTCOME OF ANTHROPOMETRY</t>
    <phoneticPr fontId="2"/>
  </si>
  <si>
    <t>${fh_16_12}=96</t>
    <phoneticPr fontId="2"/>
  </si>
  <si>
    <t>INTERVIEWER: CONFIRM FROM THE CARD IF AVAILABLE. Don't Know = '99'. If date is not indicated on card, enter '44'</t>
    <phoneticPr fontId="2"/>
  </si>
  <si>
    <t>select_one eacode</t>
  </si>
  <si>
    <t>fh_eacode</t>
  </si>
  <si>
    <t>h_facility</t>
    <phoneticPr fontId="2"/>
  </si>
  <si>
    <t>staff</t>
  </si>
  <si>
    <t>staff_id</t>
  </si>
  <si>
    <t>district_id</t>
  </si>
  <si>
    <t>eacode</t>
  </si>
  <si>
    <t>eacode_id</t>
  </si>
  <si>
    <t>settlement_id</t>
  </si>
  <si>
    <t>Section 12 will not be displayed as there is no mother who most recently gave birth chosen.</t>
    <phoneticPr fontId="2"/>
  </si>
  <si>
    <t>select_one h_facility</t>
  </si>
  <si>
    <t>[13.09] Please select the facility's name</t>
    <phoneticPr fontId="2"/>
  </si>
  <si>
    <t>selected(${fh_13_08},'96')</t>
    <phoneticPr fontId="2"/>
  </si>
  <si>
    <t>selected(${fh_13_07},'96')</t>
    <phoneticPr fontId="2"/>
  </si>
  <si>
    <t>fh_13_09</t>
  </si>
  <si>
    <t>note</t>
    <phoneticPr fontId="2"/>
  </si>
  <si>
    <t>fh_13_77c</t>
  </si>
  <si>
    <t>Facility code: ${fh_13_77c}</t>
  </si>
  <si>
    <t>fh_13_77</t>
    <phoneticPr fontId="2"/>
  </si>
  <si>
    <t>fh_13_38</t>
  </si>
  <si>
    <t>fh_13_38c</t>
  </si>
  <si>
    <t>Facility code: ${fh_13_38c}</t>
  </si>
  <si>
    <t>.&lt;13</t>
    <phoneticPr fontId="2"/>
  </si>
  <si>
    <t>selected(${fh_13_78},'96')</t>
    <phoneticPr fontId="2"/>
  </si>
  <si>
    <t>fh_13_44_1</t>
  </si>
  <si>
    <t>fh_13_44_2</t>
  </si>
  <si>
    <t>fh_13_44_3</t>
  </si>
  <si>
    <t>fh_13_44_4</t>
  </si>
  <si>
    <t>fh_13_44_5</t>
  </si>
  <si>
    <t>fh_13_44_6</t>
  </si>
  <si>
    <t>fh_13_44_7</t>
  </si>
  <si>
    <t>fh_13_44_8</t>
  </si>
  <si>
    <t>fh_13_44_9</t>
  </si>
  <si>
    <t>fh_13_44_10</t>
  </si>
  <si>
    <t>fh_13_44_11</t>
  </si>
  <si>
    <t>fh_13_44_12</t>
  </si>
  <si>
    <t>fh_13_44_13</t>
  </si>
  <si>
    <t>fh_13_44_14</t>
  </si>
  <si>
    <t>fh_13_44_15</t>
  </si>
  <si>
    <t>fh_13_44_16</t>
  </si>
  <si>
    <t>fh_13_44_1c</t>
  </si>
  <si>
    <t>if(string-length(${fh_13_44_1})=0,0,${fh_13_44_1})</t>
  </si>
  <si>
    <t>fh_13_44_2c</t>
  </si>
  <si>
    <t>if(string-length(${fh_13_44_2})=0,0,${fh_13_44_2})</t>
  </si>
  <si>
    <t>fh_13_44_3c</t>
  </si>
  <si>
    <t>if(string-length(${fh_13_44_3})=0,0,${fh_13_44_3})</t>
  </si>
  <si>
    <t>fh_13_44_4c</t>
  </si>
  <si>
    <t>if(string-length(${fh_13_44_4})=0,0,${fh_13_44_4})</t>
  </si>
  <si>
    <t>fh_13_44_5c</t>
  </si>
  <si>
    <t>if(string-length(${fh_13_44_5})=0,0,${fh_13_44_5})</t>
  </si>
  <si>
    <t>fh_13_44_6c</t>
  </si>
  <si>
    <t>if(string-length(${fh_13_44_6})=0,0,${fh_13_44_6})</t>
  </si>
  <si>
    <t>fh_13_44_7c</t>
  </si>
  <si>
    <t>if(string-length(${fh_13_44_7})=0,0,${fh_13_44_7})</t>
  </si>
  <si>
    <t>fh_13_44_8c</t>
  </si>
  <si>
    <t>if(string-length(${fh_13_44_8})=0,0,${fh_13_44_8})</t>
  </si>
  <si>
    <t>fh_13_44_9c</t>
  </si>
  <si>
    <t>if(string-length(${fh_13_44_9})=0,0,${fh_13_44_9})</t>
  </si>
  <si>
    <t>fh_13_44_10c</t>
  </si>
  <si>
    <t>if(string-length(${fh_13_44_10})=0,0,${fh_13_44_10})</t>
  </si>
  <si>
    <t>fh_13_44_11c</t>
  </si>
  <si>
    <t>if(string-length(${fh_13_44_11})=0,0,${fh_13_44_11})</t>
  </si>
  <si>
    <t>fh_13_44_12c</t>
  </si>
  <si>
    <t>if(string-length(${fh_13_44_12})=0,0,${fh_13_44_12})</t>
  </si>
  <si>
    <t>fh_13_44_13c</t>
  </si>
  <si>
    <t>if(string-length(${fh_13_44_13})=0,0,${fh_13_44_13})</t>
  </si>
  <si>
    <t>fh_13_44_14c</t>
  </si>
  <si>
    <t>if(string-length(${fh_13_44_14})=0,0,${fh_13_44_14})</t>
  </si>
  <si>
    <t>fh_13_44_15c</t>
  </si>
  <si>
    <t>if(string-length(${fh_13_44_15})=0,0,${fh_13_44_15})</t>
  </si>
  <si>
    <t>fh_13_44_16c</t>
  </si>
  <si>
    <t>if(string-length(${fh_13_44_16})=0,0,${fh_13_44_16})</t>
  </si>
  <si>
    <t>fh_13_44c</t>
  </si>
  <si>
    <t>${fh_13_44_1c}+${fh_13_44_2c}+${fh_13_44_3c}+${fh_13_44_4c}+${fh_13_44_5c}+${fh_13_44_6c}+${fh_13_44_7c}+${fh_13_44_8c}+${fh_13_44_9c}+${fh_13_44_10c}+${fh_13_44_11c}+${fh_13_44_12c}+${fh_13_44_13c}+${fh_13_44_14c}+${fh_13_44_15c}+${fh_13_44_16c}</t>
  </si>
  <si>
    <t>fh_13_44cc</t>
  </si>
  <si>
    <t>${fh_13_44_1c}*${fh_13_44_1c}+${fh_13_44_2c}*${fh_13_44_2c}+${fh_13_44_3c}*${fh_13_44_3c}+${fh_13_44_4c}*${fh_13_44_4c}+${fh_13_44_5c}*${fh_13_44_5c}+${fh_13_44_6c}*${fh_13_44_6c}+${fh_13_44_7c}*${fh_13_44_7c}+${fh_13_44_8c}*${fh_13_44_8c}+${fh_13_44_9c}*${fh_13_44_9c}+${fh_13_44_10c}*${fh_13_44_10c}+${fh_13_44_11c}*${fh_13_44_11c}+${fh_13_44_12c}*${fh_13_44_12c}+${fh_13_44_13c}*${fh_13_44_13c}+${fh_13_44_14c}*${fh_13_44_14c}+${fh_13_44_15c}*${fh_13_44_15c}+${fh_13_44_16c}*${fh_13_44_16c}</t>
  </si>
  <si>
    <t>fh_13_44ccc</t>
  </si>
  <si>
    <t>fh_13_44cn</t>
  </si>
  <si>
    <t>${fh_13_44ccc}=0</t>
  </si>
  <si>
    <t>WAS TOO LATE IN DELIVERY</t>
  </si>
  <si>
    <t>POOR QUALITY OF CARE</t>
    <phoneticPr fontId="11" type="noConversion"/>
  </si>
  <si>
    <t xml:space="preserve">NO TRANSPORTATION </t>
    <phoneticPr fontId="11" type="noConversion"/>
  </si>
  <si>
    <t>INCONVENIENT HOURS</t>
    <phoneticPr fontId="11" type="noConversion"/>
  </si>
  <si>
    <t>LONG WAITING TIME</t>
  </si>
  <si>
    <t>PREFER HOME DELIVERY</t>
  </si>
  <si>
    <t>[13.37] Where did you deliver?</t>
    <phoneticPr fontId="2"/>
  </si>
  <si>
    <t>fh_10_06c1</t>
  </si>
  <si>
    <t>fh_10_06c2</t>
  </si>
  <si>
    <t>fh_10_06cc1</t>
  </si>
  <si>
    <t>COMPUTER GENERATED EQUIVALENCY GRADE, BASED ON MAP: ${fh_10_06c1}</t>
  </si>
  <si>
    <t>fh_10_06cc2</t>
  </si>
  <si>
    <t>COMPUTER GENERATED EQUIVALENCY GRADE, BASED ON MAP: ${fh_10_06c2}</t>
  </si>
  <si>
    <t>fh_10_10c1</t>
  </si>
  <si>
    <t>fh_10_10c2</t>
  </si>
  <si>
    <t>${fh_10_10c1}=99</t>
  </si>
  <si>
    <t>fh_10_10cc1</t>
  </si>
  <si>
    <t>COMPUTER GENERATED EQUIVALENCY GRADE, BASED ON MAP: ${fh_10_10c1}</t>
  </si>
  <si>
    <t>fh_10_10cc2</t>
  </si>
  <si>
    <t>COMPUTER GENERATED EQUIVALENCY GRADE, BASED ON MAP: ${fh_10_10c2}</t>
  </si>
  <si>
    <t>yes</t>
    <phoneticPr fontId="2"/>
  </si>
  <si>
    <t>[5.12_96] How many Other animals does your household own?</t>
    <phoneticPr fontId="2"/>
  </si>
  <si>
    <t>fh_08_06_3</t>
  </si>
  <si>
    <t>DAYS</t>
    <phoneticPr fontId="2"/>
  </si>
  <si>
    <t>MONTHS</t>
    <phoneticPr fontId="2"/>
  </si>
  <si>
    <t>YEARS</t>
    <phoneticPr fontId="2"/>
  </si>
  <si>
    <t>fh_12_05_1</t>
    <phoneticPr fontId="2"/>
  </si>
  <si>
    <t>[12.13] How many pregnancies have ended in a stillbirth?</t>
    <phoneticPr fontId="2"/>
  </si>
  <si>
    <t>[15.13] Did ${fh_15c_name} receive a Pentavalent vaccine, that is an injection in the thigh usually given at the same time as the polio vaccine?</t>
    <phoneticPr fontId="2"/>
  </si>
  <si>
    <t>[15.14] How many times was the Pentavalent vaccine given?</t>
    <phoneticPr fontId="2"/>
  </si>
  <si>
    <t>[15.04g] MEASLES</t>
  </si>
  <si>
    <t>fh_15_04gd</t>
  </si>
  <si>
    <t>fh_15_04gm</t>
  </si>
  <si>
    <t>fh_15_04gy</t>
  </si>
  <si>
    <t>[15.04h] Deworming first</t>
  </si>
  <si>
    <t>fh_15_04hd</t>
  </si>
  <si>
    <t>fh_15_04hm</t>
  </si>
  <si>
    <t>fh_15_04hy</t>
  </si>
  <si>
    <t>fh_15_04id</t>
  </si>
  <si>
    <t>fh_15_04im</t>
  </si>
  <si>
    <t>fh_15_04iy</t>
  </si>
  <si>
    <t>[15.04j] VITAMIN A first</t>
  </si>
  <si>
    <t>fh_15_04jd</t>
  </si>
  <si>
    <t>fh_15_04jm</t>
  </si>
  <si>
    <t>fh_15_04jy</t>
  </si>
  <si>
    <t>[15.04k] VITAMIN A second</t>
  </si>
  <si>
    <t>fh_15_04kd</t>
  </si>
  <si>
    <t>fh_15_04km</t>
  </si>
  <si>
    <t>fh_15_04ky</t>
  </si>
  <si>
    <t>fh_15_04ld</t>
  </si>
  <si>
    <t>fh_15_04lm</t>
  </si>
  <si>
    <t>fh_15_04ly</t>
  </si>
  <si>
    <t>fh_08_01</t>
    <phoneticPr fontId="2"/>
  </si>
  <si>
    <t>fh_08_06</t>
    <phoneticPr fontId="2"/>
  </si>
  <si>
    <t>.&lt;41 or .=9999</t>
    <phoneticPr fontId="2"/>
  </si>
  <si>
    <t>fh_control_1</t>
    <phoneticPr fontId="2"/>
  </si>
  <si>
    <t>fh_control_2</t>
    <phoneticPr fontId="2"/>
  </si>
  <si>
    <t>fh_control_2_other</t>
    <phoneticPr fontId="2"/>
  </si>
  <si>
    <t>fh_control_4_other</t>
    <phoneticPr fontId="2"/>
  </si>
  <si>
    <t>${fh_control_2}=96</t>
    <phoneticPr fontId="2"/>
  </si>
  <si>
    <t>${fh_control_4}=96</t>
    <phoneticPr fontId="2"/>
  </si>
  <si>
    <t>[16.06] For the last measurement, where was ${anchor_name_16} measured?</t>
    <phoneticPr fontId="2"/>
  </si>
  <si>
    <t>[12.08] Have you ever given birth to a child who was born alive but later died?  IF NO, PROBE: Any baby who cried or showed signs of life but did not survive?</t>
    <phoneticPr fontId="2"/>
  </si>
  <si>
    <t>[12.09] How many sons died?</t>
    <phoneticPr fontId="2"/>
  </si>
  <si>
    <t>[12.09] How many daughters died?</t>
    <phoneticPr fontId="2"/>
  </si>
  <si>
    <t>roster2n</t>
    <phoneticPr fontId="2"/>
  </si>
  <si>
    <t>fh_13_12m</t>
    <phoneticPr fontId="2"/>
  </si>
  <si>
    <t>${fh_08_03}&gt;0</t>
    <phoneticPr fontId="2"/>
  </si>
  <si>
    <t>label::English</t>
  </si>
  <si>
    <t>hint::English</t>
  </si>
  <si>
    <t>num</t>
  </si>
  <si>
    <t>temp</t>
  </si>
  <si>
    <t>default</t>
  </si>
  <si>
    <t>Stata_guide</t>
  </si>
  <si>
    <t>required_message::English</t>
  </si>
  <si>
    <t>constraint_message::English</t>
  </si>
  <si>
    <t>disabled</t>
  </si>
  <si>
    <t>readonly</t>
  </si>
  <si>
    <t>media::audio::English</t>
  </si>
  <si>
    <t>marker</t>
  </si>
  <si>
    <t>comments and notes</t>
  </si>
  <si>
    <t>section</t>
  </si>
  <si>
    <t>gg</t>
  </si>
  <si>
    <t>rr</t>
  </si>
  <si>
    <t>ggg</t>
  </si>
  <si>
    <t>starttime</t>
  </si>
  <si>
    <t>endtime</t>
  </si>
  <si>
    <t>subscriberid</t>
  </si>
  <si>
    <t>simserial</t>
  </si>
  <si>
    <t>simid</t>
  </si>
  <si>
    <t>phonenumber</t>
  </si>
  <si>
    <t>devicephonenum</t>
  </si>
  <si>
    <t>starttime_str</t>
  </si>
  <si>
    <t>string(format-date-time(${starttime},'%d/%m/%Y %H:%M:%S'))</t>
  </si>
  <si>
    <t>original_dev</t>
  </si>
  <si>
    <t>once(${deviceid})</t>
  </si>
  <si>
    <t>uuid_ssname</t>
  </si>
  <si>
    <t>username</t>
  </si>
  <si>
    <t>cover1_gg</t>
  </si>
  <si>
    <t>${consent}=1</t>
  </si>
  <si>
    <t>${consent} = 1</t>
  </si>
  <si>
    <t>fh_f101_gg</t>
  </si>
  <si>
    <t>fh_f104c</t>
  </si>
  <si>
    <t>fh_f105_gg</t>
  </si>
  <si>
    <t>over15</t>
  </si>
  <si>
    <t>if(${fh_f103} &gt;= 15, 1, 0)</t>
  </si>
  <si>
    <t>pid</t>
  </si>
  <si>
    <t>concat(${id3},${fh_f101c})</t>
  </si>
  <si>
    <t>fh_f101</t>
  </si>
  <si>
    <t>yes</t>
  </si>
  <si>
    <t>fh_01_gg</t>
  </si>
  <si>
    <r>
      <rPr>
        <sz val="11"/>
        <color rgb="FFFF0000"/>
        <rFont val="Arial"/>
        <family val="2"/>
      </rPr>
      <t>Were y</t>
    </r>
    <r>
      <rPr>
        <sz val="11"/>
        <rFont val="Arial"/>
        <family val="2"/>
      </rPr>
      <t>ou tested for Syphilis?</t>
    </r>
  </si>
  <si>
    <r>
      <t xml:space="preserve">Community Health </t>
    </r>
    <r>
      <rPr>
        <sz val="11"/>
        <color rgb="FFFF0000"/>
        <rFont val="Arial"/>
        <family val="2"/>
      </rPr>
      <t>Nurse</t>
    </r>
  </si>
  <si>
    <r>
      <t>c</t>
    </r>
    <r>
      <rPr>
        <sz val="11"/>
        <rFont val="Arial"/>
        <family val="2"/>
      </rPr>
      <t>ontrol</t>
    </r>
  </si>
  <si>
    <r>
      <t>LANGUAGE USED</t>
    </r>
    <r>
      <rPr>
        <sz val="11"/>
        <rFont val="Arial"/>
        <family val="2"/>
      </rPr>
      <t xml:space="preserve"> BY THE RESPONDENT?</t>
    </r>
  </si>
  <si>
    <t>fh_01_1_12_gg</t>
  </si>
  <si>
    <t>${fh_01_1_11} = 1</t>
  </si>
  <si>
    <t>select_one schoollvl</t>
  </si>
  <si>
    <r>
      <t>h_facility</t>
    </r>
    <r>
      <rPr>
        <sz val="11"/>
        <rFont val="Arial"/>
        <family val="2"/>
      </rPr>
      <t>_id</t>
    </r>
  </si>
  <si>
    <r>
      <rPr>
        <sz val="11"/>
        <color rgb="FFFF0000"/>
        <rFont val="Arial"/>
        <family val="2"/>
      </rPr>
      <t>Gives</t>
    </r>
    <r>
      <rPr>
        <sz val="11"/>
        <rFont val="Arial"/>
        <family val="2"/>
      </rPr>
      <t xml:space="preserve"> baby protection from disease</t>
    </r>
  </si>
  <si>
    <r>
      <t xml:space="preserve">Makes the child </t>
    </r>
    <r>
      <rPr>
        <sz val="11"/>
        <color rgb="FFFF0000"/>
        <rFont val="Arial"/>
        <family val="2"/>
      </rPr>
      <t xml:space="preserve">strong and </t>
    </r>
    <r>
      <rPr>
        <sz val="11"/>
        <rFont val="Arial"/>
        <family val="2"/>
      </rPr>
      <t>intelligent</t>
    </r>
  </si>
  <si>
    <r>
      <t>MOBILE CLINIC</t>
    </r>
    <r>
      <rPr>
        <sz val="11"/>
        <color rgb="FFFF0000"/>
        <rFont val="Arial"/>
        <family val="2"/>
      </rPr>
      <t>/OUTREACH</t>
    </r>
  </si>
  <si>
    <t>PRIMARY/LOWER BASIC</t>
  </si>
  <si>
    <t>fh_01_1_12</t>
  </si>
  <si>
    <t>embed text-nolabel</t>
  </si>
  <si>
    <t>minimal</t>
  </si>
  <si>
    <t>fh_01_1_14_gg</t>
  </si>
  <si>
    <t>FULA/TUKULOR</t>
  </si>
  <si>
    <t>OTHER</t>
  </si>
  <si>
    <t>fh_02_2_02_n</t>
  </si>
  <si>
    <t>NUMBER</t>
  </si>
  <si>
    <t>embed</t>
  </si>
  <si>
    <t>fh_02_gg</t>
  </si>
  <si>
    <t>fh_04_gg</t>
  </si>
  <si>
    <t>fh_04_4_02_gg</t>
  </si>
  <si>
    <t>INTERVIEWER: READ THE ALTERNATIVES TO THE RESPONDENT</t>
  </si>
  <si>
    <t>fh_04_4_06_gg</t>
  </si>
  <si>
    <t>fh_04_4_07_gg</t>
  </si>
  <si>
    <t>fh_04_4_08_gg</t>
  </si>
  <si>
    <t>fh_04_4_09_gg</t>
  </si>
  <si>
    <t>fh_04_4_11_gg</t>
  </si>
  <si>
    <t>fh_04_4_14_gg</t>
  </si>
  <si>
    <t>fh_04_4_16_gg</t>
  </si>
  <si>
    <t>fh_04_4_18_gg</t>
  </si>
  <si>
    <t>fh_05_gg</t>
  </si>
  <si>
    <t>fh_07_gg</t>
  </si>
  <si>
    <t>fh_08_gg</t>
  </si>
  <si>
    <t>fh_01_1_16_gg</t>
  </si>
  <si>
    <t>instance_name</t>
  </si>
  <si>
    <t>English</t>
  </si>
  <si>
    <t>SECTION 2. EDUCATION</t>
  </si>
  <si>
    <t>SECTION 4. HOUSING</t>
  </si>
  <si>
    <t>fh_roster</t>
  </si>
  <si>
    <t>WRITE THE FIRST NAME AND THEN THE SURNAME</t>
  </si>
  <si>
    <t>[WRITE 0 IF NO GRADE WAS COMPLETED WITHIN THAT LEVEL; OPTIONS: 1, 2, 3, 4, 5, 6, 6 LOWER, 6 UPPER, 7, 8, 9,10, 11, 12]</t>
  </si>
  <si>
    <t>fh_02_2_02_gg</t>
  </si>
  <si>
    <t>fh_04_4_04_gg</t>
  </si>
  <si>
    <t xml:space="preserve">[4.10] How long does it take you to go to this source on foot? </t>
  </si>
  <si>
    <t>fh_04_4_12_gg</t>
  </si>
  <si>
    <t>fh_04_4_19_gg</t>
  </si>
  <si>
    <t>[5.01] How many [DURABLE GOOD]s does your household own?</t>
  </si>
  <si>
    <t>field-list grid(weight = 3)</t>
  </si>
  <si>
    <t>DURABLE GOOD</t>
  </si>
  <si>
    <t>How many Radio/CD/cassette players does your household own?</t>
  </si>
  <si>
    <t>How many Televisions does your household own?</t>
  </si>
  <si>
    <t>How many Gas stoves does your household own?</t>
  </si>
  <si>
    <t>How many Paraffin lamps does your household own?</t>
  </si>
  <si>
    <t>How many Beds does your household own?</t>
  </si>
  <si>
    <t>How many Mattresss does your household own?</t>
  </si>
  <si>
    <t>How many Mosquito nets does your household own?</t>
  </si>
  <si>
    <t>How many Refrigerator / freezers does your household own?</t>
  </si>
  <si>
    <t>How many Table does your household own?</t>
  </si>
  <si>
    <t>How many Sofas/Chairs does your household own?</t>
  </si>
  <si>
    <t>How many Mobile Telephones does your household own?</t>
  </si>
  <si>
    <t>How many Motorcycles does your household own?</t>
  </si>
  <si>
    <t>How many Bicycles does your household own?</t>
  </si>
  <si>
    <t>How many Pick UP, Truck or cars does your household own?</t>
  </si>
  <si>
    <t>How many Wheelbarrows does your household own?</t>
  </si>
  <si>
    <t>How many Ploughs does your household own?</t>
  </si>
  <si>
    <t>How many Hoes / axess does your household own?</t>
  </si>
  <si>
    <t>How many Harrows does your household own?</t>
  </si>
  <si>
    <t>How many Power Tiller does your household own?</t>
  </si>
  <si>
    <t>Table</t>
  </si>
  <si>
    <t>Power Tiller</t>
  </si>
  <si>
    <t>select_one respondent</t>
  </si>
  <si>
    <t>fh_04_00</t>
  </si>
  <si>
    <t>fh_04_name</t>
  </si>
  <si>
    <t>respondent</t>
  </si>
  <si>
    <t>RESPONDENT NAME:</t>
  </si>
  <si>
    <t>fh_05_00</t>
  </si>
  <si>
    <t>fh_05_name</t>
  </si>
  <si>
    <t>fh_05_04_gg</t>
  </si>
  <si>
    <t>Don't know</t>
  </si>
  <si>
    <t>${fh_05_06} = 1</t>
  </si>
  <si>
    <t>fh_05_12_gg</t>
  </si>
  <si>
    <t>fh_05_14_gg</t>
  </si>
  <si>
    <t>fh_05_14_n</t>
  </si>
  <si>
    <t>fh_05_14_1n</t>
  </si>
  <si>
    <t>fh_05_14_2n</t>
  </si>
  <si>
    <t>In the past 12 months, how much did your household spend on health care payments overall, including hospital bills, doctors' bills and medicines?</t>
  </si>
  <si>
    <t>In the past 12 months, how much did your household spend on travel to access health care, including all visits to the health facility?</t>
  </si>
  <si>
    <t>In the past 12 months, how much did your household spend on food while you were attending the health facility, including food for all household members who were at the health facility?</t>
  </si>
  <si>
    <t>AMOUNT IN DALASI</t>
  </si>
  <si>
    <t>SECTION 7. CONSUMPTION</t>
  </si>
  <si>
    <t>fh_07_02_8</t>
  </si>
  <si>
    <t>fh_07_02_9</t>
  </si>
  <si>
    <t>fh_07_02_10</t>
  </si>
  <si>
    <t>SECTION 8. MORTALITY</t>
  </si>
  <si>
    <t>${fh_08_01} = 1 or ${fh_08_02} = 1</t>
  </si>
  <si>
    <t>IN A HEALTH CENTRE</t>
  </si>
  <si>
    <t>fh_08_03_gg</t>
  </si>
  <si>
    <t>fh_08_04_ggg</t>
  </si>
  <si>
    <t>fh_08_07_ggg</t>
  </si>
  <si>
    <t>fh_08_10_ggg</t>
  </si>
  <si>
    <t>fh_08_08_ggg</t>
  </si>
  <si>
    <t>fh_08_09_ggg</t>
  </si>
  <si>
    <t>fh_08_06_1</t>
  </si>
  <si>
    <t>SECTION 9. HEALTH STATUS AND UTILIZATION</t>
  </si>
  <si>
    <t>pid_9</t>
  </si>
  <si>
    <t>fh_09_nt</t>
  </si>
  <si>
    <t>fh_09_gg</t>
  </si>
  <si>
    <t>[9.02] Currently, how is YOUR health in a normal day, would you say it is excellent, good, fair or poor?</t>
  </si>
  <si>
    <t>fh_09_21_gg</t>
  </si>
  <si>
    <t>hhidfaci_09cc</t>
  </si>
  <si>
    <t>HEALTH WORKER IN HEALTH FACILITY</t>
  </si>
  <si>
    <t>select_one yesnosome</t>
  </si>
  <si>
    <t>yesnosome</t>
  </si>
  <si>
    <t>YES, ALL</t>
  </si>
  <si>
    <t>YES, SOME</t>
  </si>
  <si>
    <t>fh_09_35_n1</t>
  </si>
  <si>
    <t>fh_09_35_n2</t>
  </si>
  <si>
    <t>fh_09_35_n3</t>
  </si>
  <si>
    <t>Did you find ALL of the medicine that you were prescribed at the facility pharmacy?</t>
  </si>
  <si>
    <t>Did you find any of the medicine that you were prescribed at the facility pharmacy?</t>
  </si>
  <si>
    <t>Did you find the missing medicines at a different pharmacy?</t>
  </si>
  <si>
    <t>select_one reason36</t>
  </si>
  <si>
    <t>fh_09_36_n1</t>
  </si>
  <si>
    <t>fh_09_36_n2</t>
  </si>
  <si>
    <t>reason36</t>
  </si>
  <si>
    <t xml:space="preserve">Too expensive  </t>
  </si>
  <si>
    <t xml:space="preserve">Too far  </t>
  </si>
  <si>
    <t xml:space="preserve">Too busy (work, children)  </t>
  </si>
  <si>
    <t xml:space="preserve">Out of stock  </t>
  </si>
  <si>
    <t xml:space="preserve">Wasn't sick enough  </t>
  </si>
  <si>
    <t xml:space="preserve">Doesn't help  </t>
  </si>
  <si>
    <t xml:space="preserve">No transportation  </t>
  </si>
  <si>
    <t xml:space="preserve">Poor quality of drugs  </t>
  </si>
  <si>
    <t xml:space="preserve">Inconvenient hours  </t>
  </si>
  <si>
    <t xml:space="preserve">Long waiting times  </t>
  </si>
  <si>
    <t xml:space="preserve">Prefers traditional care  </t>
  </si>
  <si>
    <t>Did you take ALL the medicines that were prescribed to you?</t>
  </si>
  <si>
    <t>Why did you not take medication for the illness?</t>
  </si>
  <si>
    <t>fh_09_36_gg</t>
  </si>
  <si>
    <t>fh_09_37_gg</t>
  </si>
  <si>
    <t>table-list</t>
  </si>
  <si>
    <t>INTERVIEWER NOTE: PERMANET AND POLYNET ARE BOTH TREATED NETS</t>
  </si>
  <si>
    <t>fh_09_50_gg</t>
  </si>
  <si>
    <t>fh_10_01_gg</t>
  </si>
  <si>
    <t>fh_10_02_gg</t>
  </si>
  <si>
    <t>man</t>
  </si>
  <si>
    <t>popup</t>
  </si>
  <si>
    <t>fh_10_03_gg</t>
  </si>
  <si>
    <t>fh_10_06_gg</t>
  </si>
  <si>
    <t>fh_10_07_gg</t>
  </si>
  <si>
    <t>fh_12_01_gg</t>
  </si>
  <si>
    <t>fh_10_nt1</t>
  </si>
  <si>
    <t>fh_10_nt2</t>
  </si>
  <si>
    <t>fh_12_nt1</t>
  </si>
  <si>
    <t>fh_12_nt2</t>
  </si>
  <si>
    <t>field-list grid(weight = 2)</t>
  </si>
  <si>
    <t>gridformat&lt;row = 0, col = 0, colspan = 2, fill = fill/&gt;</t>
  </si>
  <si>
    <t>fh_12_05_nt</t>
  </si>
  <si>
    <t>fh_12_07_nt</t>
  </si>
  <si>
    <t>gridformat&lt;row = 1, col = 0, colspan = 2, fill = fill/&gt;</t>
  </si>
  <si>
    <t>gridformat&lt;row = 3, col = 0, colspan = 2, fill = fill/&gt;</t>
  </si>
  <si>
    <t>gridformat&lt;row = 4, col = 0, colspan = 2, fill = fill/&gt;</t>
  </si>
  <si>
    <t>embed text-nolabel gridformat&lt;row = 5, col = 0/&gt;</t>
  </si>
  <si>
    <t>embed text-nolabel gridformat&lt;row = 5, col = 1/&gt;</t>
  </si>
  <si>
    <t>gridformat&lt;row = 7, col = 0/&gt;</t>
  </si>
  <si>
    <t xml:space="preserve">[12.10] Please confirm the total number of children you have given birth to is ${fh_12_09c}. </t>
  </si>
  <si>
    <t>IF NOT CORRECT, PROBE AND CORRECT AS NECESSARY</t>
  </si>
  <si>
    <t>fh_12_04_gg</t>
  </si>
  <si>
    <t>fh_12_11_gg</t>
  </si>
  <si>
    <t>fh_12_11_nt</t>
  </si>
  <si>
    <t>fh_12_14_nt</t>
  </si>
  <si>
    <t>embed text-nolabel gridformat&lt;row = 1, col = 0/&gt;</t>
  </si>
  <si>
    <t>embed text-nolabel gridformat&lt;row = 1, col = 1/&gt;</t>
  </si>
  <si>
    <t>fh_12_17_nt</t>
  </si>
  <si>
    <t>gridformat&lt;row = 7, col = 0, colspan = 2, fill = fill/&gt;</t>
  </si>
  <si>
    <t>gridformat&lt;row = 8, col = 0, colspan = 2, fill = fill/&gt;</t>
  </si>
  <si>
    <t>embed text-nolabel gridformat&lt;row = 9, col = 0/&gt;</t>
  </si>
  <si>
    <t>embed text-nolabel gridformat&lt;row = 9, col = 1/&gt;</t>
  </si>
  <si>
    <t>fh_13_nt1</t>
  </si>
  <si>
    <t>fh_13_nt2</t>
  </si>
  <si>
    <t>fh_13_02_gg</t>
  </si>
  <si>
    <t>field-list max-unique::3::MESSAGE::English::You cannot select more than 3 options::This option cannot be selected::END</t>
  </si>
  <si>
    <t>SECTION 13. MATERNAL CARE</t>
  </si>
  <si>
    <t>fh_13_03_gg</t>
  </si>
  <si>
    <t>fh_13_07_gg</t>
  </si>
  <si>
    <t>fh_13_08_gg</t>
  </si>
  <si>
    <t>select_one antenatal</t>
  </si>
  <si>
    <t>fh_13_09_gg</t>
  </si>
  <si>
    <t>fh_05_15_gg</t>
  </si>
  <si>
    <t>fh_control_1_gg</t>
  </si>
  <si>
    <t>fh_control_3_gg</t>
  </si>
  <si>
    <t>save_exit</t>
  </si>
  <si>
    <t>SaveFinalizedExit</t>
  </si>
  <si>
    <t>inline-1line</t>
  </si>
  <si>
    <t>fh_17_nt1</t>
  </si>
  <si>
    <t>fh_17_02_gg</t>
  </si>
  <si>
    <t>fh_17_02_lb</t>
  </si>
  <si>
    <t>Advice on proper handwashing</t>
  </si>
  <si>
    <t>fh_17_02l</t>
  </si>
  <si>
    <t>fh_17_02m</t>
  </si>
  <si>
    <t>fh_17_02n</t>
  </si>
  <si>
    <t>fh_17_02o</t>
  </si>
  <si>
    <t>Advice on proper rubbish disposal</t>
  </si>
  <si>
    <t>Advice on the importance of exclusive breastfeeding until the age of 6 months</t>
  </si>
  <si>
    <t>Advice on your due date of delivery and how to prepare for delivery</t>
  </si>
  <si>
    <t>fh_17_04_gg</t>
  </si>
  <si>
    <t>Their level of knowledge?</t>
  </si>
  <si>
    <t>Them being responsive to your needs?</t>
  </si>
  <si>
    <t>There being enough people in the community to talk to you about your health?</t>
  </si>
  <si>
    <t>Their time availability to attend to you?</t>
  </si>
  <si>
    <t>The information that you were given?</t>
  </si>
  <si>
    <t>Them being respectful and friendly?</t>
  </si>
  <si>
    <t>Them being good role models?</t>
  </si>
  <si>
    <t>fh_17_06_gg</t>
  </si>
  <si>
    <t>select_one newrole</t>
  </si>
  <si>
    <t>fh_17_05_n</t>
  </si>
  <si>
    <t>fh_17_06_n</t>
  </si>
  <si>
    <t>fh_17_07_n</t>
  </si>
  <si>
    <t>fh_17_08_n</t>
  </si>
  <si>
    <t>fh_17_09_n</t>
  </si>
  <si>
    <t>fh_17_10_n</t>
  </si>
  <si>
    <t>Do you know about the new role of the TBAs/Community Birth Companions according to the government?</t>
  </si>
  <si>
    <t>Can you explain to me the new role of the TBA/Community Birth Companions?</t>
  </si>
  <si>
    <t>Do you think this is a good change?</t>
  </si>
  <si>
    <t>Has this change made you more likely to deliver at a facility?</t>
  </si>
  <si>
    <t>Has the TBA/Community Birth Companion counselled you on delivering at a health facility?</t>
  </si>
  <si>
    <t>In the past year, would you say there has been a change in the level of activity of your TBA/ CBC?</t>
  </si>
  <si>
    <t>newrole</t>
  </si>
  <si>
    <t>To deliver babies</t>
  </si>
  <si>
    <t>To provide support to women pre- and post-partum and to refer them for delivery</t>
  </si>
  <si>
    <t>Other (specify)</t>
  </si>
  <si>
    <t>fh_17_06_n_other</t>
  </si>
  <si>
    <t>Please specify Other</t>
  </si>
  <si>
    <t>active_change</t>
  </si>
  <si>
    <t>TBA is more active</t>
  </si>
  <si>
    <t>TBA is less active</t>
  </si>
  <si>
    <t>TBA activity is the same</t>
  </si>
  <si>
    <t>${fh_17_05_n} = 1</t>
  </si>
  <si>
    <t>SECTION 16. HEIGHT AND WEIGHT</t>
  </si>
  <si>
    <t>fh_16_gg</t>
  </si>
  <si>
    <t>fh_16_04_gg</t>
  </si>
  <si>
    <t>fh_16_02_gg</t>
  </si>
  <si>
    <t>fh_16_01_n1</t>
  </si>
  <si>
    <t>fh_16_01_n2</t>
  </si>
  <si>
    <t>fh_16_01_n3</t>
  </si>
  <si>
    <t>fh_16_01_n4</t>
  </si>
  <si>
    <t>fh_16_01_n5</t>
  </si>
  <si>
    <t xml:space="preserve">Age of child in month (preload and confirm) </t>
  </si>
  <si>
    <t>Sex of child (preload and confirm)</t>
  </si>
  <si>
    <t>Has ${anchor_name_16} had diarrhea in the last 2 weeks?</t>
  </si>
  <si>
    <t>Has ${anchor_name_16} been ill with a fever at any time in the last 2 weeks?</t>
  </si>
  <si>
    <t>Has ${anchor_name_16} had an illness with a cough at any time in the last 2 weeks?</t>
  </si>
  <si>
    <t>default(${anchor_sex_16})</t>
  </si>
  <si>
    <t>fh_16_01n6_gg</t>
  </si>
  <si>
    <t>Was the fast or difficult breathing due to a problem in the chest or to a blocked or runny nose?</t>
  </si>
  <si>
    <t>When ${anchor_name_16} had an illness with a cough, did he/she breathe faster than usual with short, rapid breaths or have difficult breathing?</t>
  </si>
  <si>
    <t>Last time ${anchor_name_16} was ill with a fever, did you seek advice or treatment from a health facility, health personnel or traditional healer to seek care for this illness?</t>
  </si>
  <si>
    <t>select_one breathing</t>
  </si>
  <si>
    <t>fh_16_01_n6</t>
  </si>
  <si>
    <t>fh_16_01_n7</t>
  </si>
  <si>
    <t>fh_16_01_n8</t>
  </si>
  <si>
    <t>fh_16_01_n9</t>
  </si>
  <si>
    <t>breathing</t>
  </si>
  <si>
    <t>Chest only</t>
  </si>
  <si>
    <t>Nose only</t>
  </si>
  <si>
    <t>Both</t>
  </si>
  <si>
    <t>INTERVIEWER: SHOW THE RESPONDENT THE PACK</t>
  </si>
  <si>
    <t>Last time ${anchor_name_16} had diarrhea, were they given a fluid made from a special pack, called Oral Rehydration Solution (ORS), like this one?</t>
  </si>
  <si>
    <t>${fh_16_01_n5} = 1</t>
  </si>
  <si>
    <t>${fh_16_01_n5} = 1 and ${fh_16_01_n6} = 1</t>
  </si>
  <si>
    <t>fh_16_01_n12</t>
  </si>
  <si>
    <t>IF HOSPITAL, CLINIC OR CENTER, PROBE FOR NAME OF FACILITY AND RECORD CODE</t>
  </si>
  <si>
    <t>fh_16_01_n12_cal</t>
  </si>
  <si>
    <t>fh_16_01_n12_cc</t>
  </si>
  <si>
    <t>Name: ${fh_16_01_n12_cc} - Code: ${fh_16_01_n12_cal}</t>
  </si>
  <si>
    <t>fh_16_01n10_gg</t>
  </si>
  <si>
    <t>fh_16_01n11_gg</t>
  </si>
  <si>
    <t>[96] OTHER (SPECIFY)</t>
  </si>
  <si>
    <t>select_one faci</t>
  </si>
  <si>
    <t>filter = 1</t>
  </si>
  <si>
    <t>fh_16_01_n10</t>
  </si>
  <si>
    <t>fh_16_01_n11</t>
  </si>
  <si>
    <t>fh_16_01_n11_oth</t>
  </si>
  <si>
    <t>Why didn't YOU/${anchor_name_16} go to a health facility or health personnel for care?</t>
  </si>
  <si>
    <t>Where did get care for ${anchor_name_16}?</t>
  </si>
  <si>
    <t>${fh_16_01_n11} = 96</t>
  </si>
  <si>
    <t>${fh_16_01_n9} = 1</t>
  </si>
  <si>
    <t>rank_reason</t>
  </si>
  <si>
    <t>FIRST REASON</t>
  </si>
  <si>
    <t>SECOND REASON</t>
  </si>
  <si>
    <t>THIRD REASON</t>
  </si>
  <si>
    <t>fh_16_01_n10f</t>
  </si>
  <si>
    <t>fh_16_01_n10f_oth</t>
  </si>
  <si>
    <t>fh_16_01_n10s</t>
  </si>
  <si>
    <t>fh_16_01_n10s_oth</t>
  </si>
  <si>
    <t>fh_16_01_n10t</t>
  </si>
  <si>
    <t>fh_16_01_n10t_oth</t>
  </si>
  <si>
    <t>${fh_16_01_n10f} = 96</t>
  </si>
  <si>
    <t>${fh_16_01_n10s} = 96</t>
  </si>
  <si>
    <t>${fh_16_01_n10t} = 96</t>
  </si>
  <si>
    <t>fh_16_02_n1</t>
  </si>
  <si>
    <t>${fh_16_01_n10f} = null or ${fh_16_01_n10f} = -999999</t>
  </si>
  <si>
    <t>(${fh_16_01_n10f} = null or ${fh_16_01_n10f} = -999999) and (${fh_16_01_n10s} = null or ${fh_16_01_n10s} = -999999)</t>
  </si>
  <si>
    <t>select_one measure_date</t>
  </si>
  <si>
    <t>fh_16_04</t>
  </si>
  <si>
    <t>fh_16_04_nt</t>
  </si>
  <si>
    <t>text-nolabel rating_box</t>
  </si>
  <si>
    <t>measure_date</t>
  </si>
  <si>
    <t>FROM CARD</t>
  </si>
  <si>
    <t>ORAL REPORT</t>
  </si>
  <si>
    <t>(. &gt; 0 and .&lt;32) or .=99 or .=44</t>
  </si>
  <si>
    <t>fh_16_06_gg</t>
  </si>
  <si>
    <t>fh_16_07_gg</t>
  </si>
  <si>
    <t>fh_16_09_gg</t>
  </si>
  <si>
    <t>fh_16_10_gg</t>
  </si>
  <si>
    <t>fh_16_11_gg</t>
  </si>
  <si>
    <t>fh_16_13_gg</t>
  </si>
  <si>
    <t>${fh_16_11} = 1</t>
  </si>
  <si>
    <t>fh_16_10_nt</t>
  </si>
  <si>
    <t>section9</t>
  </si>
  <si>
    <t>section1</t>
  </si>
  <si>
    <t>section2</t>
  </si>
  <si>
    <t>section4</t>
  </si>
  <si>
    <t>section5</t>
  </si>
  <si>
    <t>section7</t>
  </si>
  <si>
    <t>section8</t>
  </si>
  <si>
    <t>section10</t>
  </si>
  <si>
    <t>section12</t>
  </si>
  <si>
    <t>section13</t>
  </si>
  <si>
    <t>section13_5</t>
  </si>
  <si>
    <t>section14</t>
  </si>
  <si>
    <t>section15</t>
  </si>
  <si>
    <t>section16</t>
  </si>
  <si>
    <t>section17</t>
  </si>
  <si>
    <t>save_incomplete</t>
  </si>
  <si>
    <t>SAVE &amp; EXIT</t>
  </si>
  <si>
    <t>FINISH &amp; EXIT</t>
  </si>
  <si>
    <t>SaveIncompleteExit</t>
  </si>
  <si>
    <t>fh_15_gg</t>
  </si>
  <si>
    <t>fh_15_nt1</t>
  </si>
  <si>
    <t>fh_15_nt2</t>
  </si>
  <si>
    <t>[15.03] Do you have an infant welfare where ${fh_15c_name}’s vaccinations are written down?</t>
  </si>
  <si>
    <t>IF YES, RECORD IF YOU SEE THE CARD OR NOT.</t>
  </si>
  <si>
    <t>fh_15_04_gg</t>
  </si>
  <si>
    <t>fh_15_04_nt</t>
  </si>
  <si>
    <t>${fh_15_03} = 1</t>
  </si>
  <si>
    <t>${fh_15_01} = 1</t>
  </si>
  <si>
    <t>${fh_15_07} = 1</t>
  </si>
  <si>
    <t>[15.04d] Pneumococcal Vaccine</t>
  </si>
  <si>
    <t>[15.04f] Pentavalent/DPT-Hep-Hib3 (or most recent)</t>
  </si>
  <si>
    <t>[15.04l] Hib3 (if delivered separately)</t>
  </si>
  <si>
    <t>field-list grid(weight = 4)</t>
  </si>
  <si>
    <t>gridformat&lt;row = 0, col = 0, colspan = 4, fill = fill/&gt;</t>
  </si>
  <si>
    <t xml:space="preserve"> </t>
  </si>
  <si>
    <t>gridformat&lt;row = 1, col = 0/&gt;</t>
  </si>
  <si>
    <t>monthdk</t>
  </si>
  <si>
    <t>January</t>
  </si>
  <si>
    <t>February</t>
  </si>
  <si>
    <t>March</t>
  </si>
  <si>
    <t>April</t>
  </si>
  <si>
    <t>May</t>
  </si>
  <si>
    <t>June</t>
  </si>
  <si>
    <t>July</t>
  </si>
  <si>
    <t>August</t>
  </si>
  <si>
    <t>September</t>
  </si>
  <si>
    <t>October</t>
  </si>
  <si>
    <t>November</t>
  </si>
  <si>
    <t>December</t>
  </si>
  <si>
    <t>daydk</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</si>
  <si>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</si>
  <si>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</si>
  <si>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</si>
  <si>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</si>
  <si>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</si>
  <si>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</si>
  <si>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</si>
  <si>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</si>
  <si>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</si>
  <si>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</si>
  <si>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</si>
  <si>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</si>
  <si>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</si>
  <si>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</si>
  <si>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</si>
  <si>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</si>
  <si>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</si>
  <si>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</si>
  <si>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</si>
  <si>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</si>
  <si>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</si>
  <si>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</si>
  <si>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</si>
  <si>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</si>
  <si>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</si>
  <si>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</si>
  <si>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</si>
  <si>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</si>
  <si>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</si>
  <si>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</si>
  <si>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</si>
  <si>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44</t>
  </si>
  <si>
    <t>yeardk</t>
  </si>
  <si>
    <t>gridformat&lt;row = 2, col = 0/&gt;</t>
  </si>
  <si>
    <t>gridformat&lt;row = 3, col = 0/&gt;</t>
  </si>
  <si>
    <t>gridformat&lt;row = 4, col = 0/&gt;</t>
  </si>
  <si>
    <t>gridformat&lt;row = 5, col = 0/&gt;</t>
  </si>
  <si>
    <t>gridformat&lt;row = 6, col = 0/&gt;</t>
  </si>
  <si>
    <t>gridformat&lt;row = 8, col = 0/&gt;</t>
  </si>
  <si>
    <t>gridformat&lt;row = 9, col = 0/&gt;</t>
  </si>
  <si>
    <t>gridformat&lt;row = 10, col = 0/&gt;</t>
  </si>
  <si>
    <t>gridformat&lt;row = 11, col = 0/&gt;</t>
  </si>
  <si>
    <t>gridformat&lt;row = 12, col = 0/&gt;</t>
  </si>
  <si>
    <t>fh_15_04l_nt</t>
  </si>
  <si>
    <t>fh_15_04a_nt</t>
  </si>
  <si>
    <t>fh_15_04b_nt</t>
  </si>
  <si>
    <t>fh_15_04c_nt</t>
  </si>
  <si>
    <t>fh_15_04d_nt</t>
  </si>
  <si>
    <t>fh_15_04e_nt</t>
  </si>
  <si>
    <t>fh_15_04f_nt</t>
  </si>
  <si>
    <t>fh_15_04g_nt</t>
  </si>
  <si>
    <t>fh_15_04h_nt</t>
  </si>
  <si>
    <t>fh_15_04i_nt</t>
  </si>
  <si>
    <t>fh_15_04j_nt</t>
  </si>
  <si>
    <t>fh_15_04k_nt</t>
  </si>
  <si>
    <t>fh_15_06_gg</t>
  </si>
  <si>
    <t>fh_15_11_gg</t>
  </si>
  <si>
    <t>fh_15_14_gg</t>
  </si>
  <si>
    <t>fh_15_18_gg</t>
  </si>
  <si>
    <t>${fh_15_17} = 1</t>
  </si>
  <si>
    <t>${fh_15_20} = 1</t>
  </si>
  <si>
    <t>section15_5</t>
  </si>
  <si>
    <t>fh_15_51_gg</t>
  </si>
  <si>
    <t>fh_15_51_nt1</t>
  </si>
  <si>
    <t>fh_15_51_a</t>
  </si>
  <si>
    <t>fh_15_51_b</t>
  </si>
  <si>
    <t>fh_15_51_c</t>
  </si>
  <si>
    <t>fh_15_51_d</t>
  </si>
  <si>
    <t>fh_15_51_e</t>
  </si>
  <si>
    <t xml:space="preserve">a. Rely on less preferred and less expensive foods?     </t>
  </si>
  <si>
    <t xml:space="preserve">b. Borrow food, or rely on help from a friend or relative?     </t>
  </si>
  <si>
    <t xml:space="preserve">c. Restrict consumption by adults in order for small children to eat?      </t>
  </si>
  <si>
    <t xml:space="preserve">d. Reduce number of meals eaten in a day?     </t>
  </si>
  <si>
    <t xml:space="preserve">e. Consume seed stock held for next season?     </t>
  </si>
  <si>
    <t>f. Skip entire days without eating?</t>
  </si>
  <si>
    <t>fh_15_51_total</t>
  </si>
  <si>
    <t>fh_15_51_nt2</t>
  </si>
  <si>
    <t>fh_15_51_a_score</t>
  </si>
  <si>
    <t>fh_15_51_b_score</t>
  </si>
  <si>
    <t>fh_15_51_c_score</t>
  </si>
  <si>
    <t>fh_15_51_d_score</t>
  </si>
  <si>
    <t>fh_15_51_e_score</t>
  </si>
  <si>
    <t>if(${fh_15_51_a} = -88, 0, ${fh_15_51_a} * 1)</t>
  </si>
  <si>
    <t>if(${fh_15_51_b} = -88, 0, ${fh_15_51_b} * 2)</t>
  </si>
  <si>
    <t>if(${fh_15_51_c} = -88, 0, ${fh_15_51_c} * 3)</t>
  </si>
  <si>
    <t>if(${fh_15_51_d} = -88, 0, ${fh_15_51_d} * 1)</t>
  </si>
  <si>
    <t>fh_15_51_f</t>
  </si>
  <si>
    <t>fh_15_51_f_score</t>
  </si>
  <si>
    <t>if(${fh_15_51_e} = -88, 0, ${fh_15_51_e} * 4)</t>
  </si>
  <si>
    <t>if(${fh_15_51_f} = -88, 0, ${fh_15_51_f} * 4)</t>
  </si>
  <si>
    <t>fh_15_51_confirm</t>
  </si>
  <si>
    <t>${fh_15_51_total}</t>
  </si>
  <si>
    <t>fh_15_51_a_nt</t>
  </si>
  <si>
    <t>fh_15_51_b_nt</t>
  </si>
  <si>
    <t>fh_15_51_c_nt</t>
  </si>
  <si>
    <t>fh_15_51_d_nt</t>
  </si>
  <si>
    <t>fh_15_51_e_nt</t>
  </si>
  <si>
    <t>fh_15_51_f_nt</t>
  </si>
  <si>
    <t>fh_15_51_a_nt1</t>
  </si>
  <si>
    <t>fh_15_51_b_nt1</t>
  </si>
  <si>
    <t>fh_15_51_c_nt1</t>
  </si>
  <si>
    <t>fh_15_51_d_nt1</t>
  </si>
  <si>
    <t>fh_15_51_e_nt1</t>
  </si>
  <si>
    <t>fh_15_51_f_nt1</t>
  </si>
  <si>
    <t>${fh_15_51_a_score}</t>
  </si>
  <si>
    <t>${fh_15_51_b_score}</t>
  </si>
  <si>
    <t>${fh_15_51_c_score}</t>
  </si>
  <si>
    <t>${fh_15_51_d_score}</t>
  </si>
  <si>
    <t>${fh_15_51_e_score}</t>
  </si>
  <si>
    <t>${fh_15_51_f_score}</t>
  </si>
  <si>
    <t>${fh_15_51_tscore}</t>
  </si>
  <si>
    <t>fh_15_51_tt_nt1</t>
  </si>
  <si>
    <t>fh_15_51_tscore</t>
  </si>
  <si>
    <t>${fh_15_51_a_score} + ${fh_15_51_b_score} + ${fh_15_51_c_score} + ${fh_15_51_d_score} + ${fh_15_51_e_score} + ${fh_15_51_f_score}</t>
  </si>
  <si>
    <t>fh_15_51_tt_nt</t>
  </si>
  <si>
    <t>select1cmd-button gridformat&lt;row = 9, col = 0/&gt;</t>
  </si>
  <si>
    <t>fh_15_51_lb</t>
  </si>
  <si>
    <t>SCORE</t>
  </si>
  <si>
    <t>fh_15_52_gg</t>
  </si>
  <si>
    <t>select_one eater</t>
  </si>
  <si>
    <t>fh_15_52</t>
  </si>
  <si>
    <t>fh_15_53</t>
  </si>
  <si>
    <t xml:space="preserve">Who eats first wtihin this household? </t>
  </si>
  <si>
    <t>fh_15_53_gg</t>
  </si>
  <si>
    <t>fh_15_52_oth</t>
  </si>
  <si>
    <t>fh_15_53_oth</t>
  </si>
  <si>
    <t>eater</t>
  </si>
  <si>
    <t>Head of household</t>
  </si>
  <si>
    <t>Male adults</t>
  </si>
  <si>
    <t>Female adults</t>
  </si>
  <si>
    <t>Mothers-in-law</t>
  </si>
  <si>
    <t>All adults</t>
  </si>
  <si>
    <t>Pregnant women</t>
  </si>
  <si>
    <t>Breastfeeding women</t>
  </si>
  <si>
    <t>Male children under 5</t>
  </si>
  <si>
    <t>Female children under 5</t>
  </si>
  <si>
    <t>All children under 5</t>
  </si>
  <si>
    <t>Adolescents</t>
  </si>
  <si>
    <t>fh_14_nt2</t>
  </si>
  <si>
    <t>Answer from [12.02]: ${fh_12_02_lb}</t>
  </si>
  <si>
    <t>fh_12_02_lb</t>
  </si>
  <si>
    <t>[14.05_1N] What is your ideal number of chidren?</t>
  </si>
  <si>
    <t>fh_14_05_1n</t>
  </si>
  <si>
    <t>fh_14_05_2n</t>
  </si>
  <si>
    <t>fh_14_05_gg</t>
  </si>
  <si>
    <t>fh_14_08_n1</t>
  </si>
  <si>
    <t>fh_14_08_n2</t>
  </si>
  <si>
    <t>select_one comfortable</t>
  </si>
  <si>
    <t>Are you comfortable talking to your partner about family planning/ contraceptive use?</t>
  </si>
  <si>
    <t>Why are you not comfortable talking to your partner about family planning?</t>
  </si>
  <si>
    <t>comfortable</t>
  </si>
  <si>
    <t>Shyness</t>
  </si>
  <si>
    <t>It's a woman's issue</t>
  </si>
  <si>
    <t>Culturally not acceptable</t>
  </si>
  <si>
    <t>Religion</t>
  </si>
  <si>
    <t>fh_14_08_n2_oth</t>
  </si>
  <si>
    <t>fh_14_10_gg</t>
  </si>
  <si>
    <t>[14.12_1n] Do you think that your partner approves or disapproves of couples using contraceptive methods to avoid pregnancy?</t>
  </si>
  <si>
    <t>fh_14_12_1n</t>
  </si>
  <si>
    <t>fh_14_14_gg</t>
  </si>
  <si>
    <t>fh_14_15_gg</t>
  </si>
  <si>
    <t>IUD</t>
  </si>
  <si>
    <t>INJECTABLES</t>
  </si>
  <si>
    <t>fh_14_17_gg</t>
  </si>
  <si>
    <t>[14.17] From whom did you obtain this method?</t>
  </si>
  <si>
    <t>fh_14_17n1_gg</t>
  </si>
  <si>
    <t>fh_14_17_n1</t>
  </si>
  <si>
    <t>fh_14_17_n2</t>
  </si>
  <si>
    <t>fh_14_17_n3</t>
  </si>
  <si>
    <t>fh_14_17_n4</t>
  </si>
  <si>
    <t>Was this provider male or female?</t>
  </si>
  <si>
    <t>Were you comfortable with the sex of the provider?</t>
  </si>
  <si>
    <t>When you obtained this method, could anyone see you or overhear your conversation with the provider?</t>
  </si>
  <si>
    <t>Do you believe that the provider has told anyone any of the information you shared with them?</t>
  </si>
  <si>
    <t>fh_14_18_gg</t>
  </si>
  <si>
    <t>fh_14_19_n1</t>
  </si>
  <si>
    <t>fh_14_19_n2</t>
  </si>
  <si>
    <t>fh_14_19_n3</t>
  </si>
  <si>
    <t>At the time that you obtained the method, were you told about side effects or problems you might have with the method?</t>
  </si>
  <si>
    <t>At that time, were you told about other methods of family planning that you could use?</t>
  </si>
  <si>
    <t>Were you ever told by a health worker including a community health nurse about side effects or problems you might have with the method?</t>
  </si>
  <si>
    <t>fh_14_19n1_gg</t>
  </si>
  <si>
    <t>fh_14_19_n4</t>
  </si>
  <si>
    <t>fh_14_19_n5</t>
  </si>
  <si>
    <t>fh_14_19_n6</t>
  </si>
  <si>
    <t>Were you told what to do if you experienced side effects or problems?</t>
  </si>
  <si>
    <t>Were you ever told by a health worker including community health nurse about other methods of family planning that you could use?</t>
  </si>
  <si>
    <t>Have you ever used any method to delay or avoid getting pregnant?</t>
  </si>
  <si>
    <t>fh_14_19n7_gg</t>
  </si>
  <si>
    <t>fh_14_19n8_gg</t>
  </si>
  <si>
    <t>fh_14_20_gg</t>
  </si>
  <si>
    <t>select_one reason1419</t>
  </si>
  <si>
    <t>reason1419</t>
  </si>
  <si>
    <t>Became pregnant while using</t>
  </si>
  <si>
    <t>Wanted to become pregnant</t>
  </si>
  <si>
    <t>Husband disapproved</t>
  </si>
  <si>
    <t>Wanted a more effective method</t>
  </si>
  <si>
    <t>Side effects/health concerns</t>
  </si>
  <si>
    <t>Lack of access/too far</t>
  </si>
  <si>
    <t>Cost too much</t>
  </si>
  <si>
    <t>Inconvenient to use</t>
  </si>
  <si>
    <t>Up to God/fatalistic</t>
  </si>
  <si>
    <t>Infrequent sex/husband away</t>
  </si>
  <si>
    <t>Marital dissolution/separation</t>
  </si>
  <si>
    <t>fh_14_19_n7</t>
  </si>
  <si>
    <t>fh_14_19_n8</t>
  </si>
  <si>
    <t>fh_14_19_n8_oth</t>
  </si>
  <si>
    <t>Why did you stop using this method?</t>
  </si>
  <si>
    <t>${fh_14_19_n7} = 14</t>
  </si>
  <si>
    <t>fh_14_19_n7_oth1</t>
  </si>
  <si>
    <t>Specify other modern method:</t>
  </si>
  <si>
    <t>Specify other traditional method:</t>
  </si>
  <si>
    <t>fh_14_19_n7_oth2</t>
  </si>
  <si>
    <t>${fh_14_19_n7} = 15</t>
  </si>
  <si>
    <t>Village Health Worker</t>
  </si>
  <si>
    <t>fh_14_20_lb</t>
  </si>
  <si>
    <t>fh_14_20e</t>
  </si>
  <si>
    <t>fh_14_20f</t>
  </si>
  <si>
    <t>Traditional Birth Attendant/ Community Birth Companion</t>
  </si>
  <si>
    <t>${fh_14_20d} = 1</t>
  </si>
  <si>
    <t>fh_135_gg</t>
  </si>
  <si>
    <t>fh_135_nt2</t>
  </si>
  <si>
    <t>fh_135_nt1</t>
  </si>
  <si>
    <t>fh_14_nt1</t>
  </si>
  <si>
    <t>fh_135_52_gg</t>
  </si>
  <si>
    <t>[13.5.54] Until what age do you think it's best to give breastmilk?</t>
  </si>
  <si>
    <t>fh_135_54_gg</t>
  </si>
  <si>
    <t>Specify Other foods</t>
  </si>
  <si>
    <t>fh_135_57_gg</t>
  </si>
  <si>
    <t xml:space="preserve">[13.5.60] Do you agree that It is important to give a baby younger than 6 months water as well as breastmilk. </t>
  </si>
  <si>
    <t>fh_135_59_gg</t>
  </si>
  <si>
    <t>Taking the right tea/ local tee (infusion)</t>
  </si>
  <si>
    <t>fh_135_66_gg</t>
  </si>
  <si>
    <t>fh_135_66_lb</t>
  </si>
  <si>
    <t>fh_135_66h</t>
  </si>
  <si>
    <t>When she is pregnant with another child</t>
  </si>
  <si>
    <t>fh_135_68_gg</t>
  </si>
  <si>
    <t>Vitamin A-rich fruits or vegetables</t>
  </si>
  <si>
    <t>fh_135_68_n</t>
  </si>
  <si>
    <t>fh_135_69_n</t>
  </si>
  <si>
    <t>section138</t>
  </si>
  <si>
    <t>fh_14_gg</t>
  </si>
  <si>
    <t>fh_138_gg</t>
  </si>
  <si>
    <t>fh_138_nt1</t>
  </si>
  <si>
    <t>fh_138_nt2</t>
  </si>
  <si>
    <t>fh_13_81_n</t>
  </si>
  <si>
    <t>fh_13_82_n</t>
  </si>
  <si>
    <t>Section 13.8 will not be displayed as there is no mother who most recently gave birth chosen.</t>
  </si>
  <si>
    <t>fh_13_83_n</t>
  </si>
  <si>
    <t>fh_13_84_n1</t>
  </si>
  <si>
    <t>fh_13_84_gg</t>
  </si>
  <si>
    <t>fh_13_85_gg</t>
  </si>
  <si>
    <t>fh_13_85_n</t>
  </si>
  <si>
    <t>fh_13_86_n</t>
  </si>
  <si>
    <t>fh_13_87_n</t>
  </si>
  <si>
    <t>fh_13_88_n</t>
  </si>
  <si>
    <t>fh_13_89_n</t>
  </si>
  <si>
    <t>fh_13_90_n</t>
  </si>
  <si>
    <t>select_one yesnodk</t>
  </si>
  <si>
    <t>select_one period</t>
  </si>
  <si>
    <t>period</t>
  </si>
  <si>
    <t xml:space="preserve">Just before her period begins  </t>
  </si>
  <si>
    <t xml:space="preserve">During her period  </t>
  </si>
  <si>
    <t xml:space="preserve">Right after her period has ended  </t>
  </si>
  <si>
    <t xml:space="preserve">Half-way between two periods  </t>
  </si>
  <si>
    <t xml:space="preserve">Other  </t>
  </si>
  <si>
    <t>fh_13_82_n_oth</t>
  </si>
  <si>
    <t>Specify</t>
  </si>
  <si>
    <t>From one menstrual period to the next, are there certain days when a woman is more likely to become pregnant?</t>
  </si>
  <si>
    <t xml:space="preserve">Is this time just before her menstrual period begins, during her menstrual period, right after her menstrual period has ended or right between two menstrual periods?   </t>
  </si>
  <si>
    <t xml:space="preserve">After the birth of a child, can a women become pregnant again before her menstrual period has returned?   </t>
  </si>
  <si>
    <t>fh_13_84_n_lb</t>
  </si>
  <si>
    <t>fh_13_84_n_a</t>
  </si>
  <si>
    <t>fh_13_84_n_b</t>
  </si>
  <si>
    <t>fh_13_84_n_c</t>
  </si>
  <si>
    <t>fh_13_84_n_d</t>
  </si>
  <si>
    <t>fh_13_84_n_e</t>
  </si>
  <si>
    <t>fh_13_84_n_f</t>
  </si>
  <si>
    <t>fh_13_84_n_g</t>
  </si>
  <si>
    <t>fh_13_84_n_h</t>
  </si>
  <si>
    <t>fh_13_84_n_k</t>
  </si>
  <si>
    <t>fh_13_84_n_l</t>
  </si>
  <si>
    <t>fh_13_84_n_m</t>
  </si>
  <si>
    <t>fh_13_84_n1_oth1</t>
  </si>
  <si>
    <t>fh_13_84_n1_oth2</t>
  </si>
  <si>
    <t>Specify other method 1</t>
  </si>
  <si>
    <t>Specify other method 2</t>
  </si>
  <si>
    <t>Have you heard of any other ways or methods that women or men can use to avoid pregnancy?</t>
  </si>
  <si>
    <t>${fh_13_84_n1} = 1</t>
  </si>
  <si>
    <t xml:space="preserve">Where did you learn of the MODERN METHODS?  </t>
  </si>
  <si>
    <t xml:space="preserve">Where did you learn of the TRADITIONAL METHODS?  </t>
  </si>
  <si>
    <t>fh_13_86_gg</t>
  </si>
  <si>
    <t>fh_13_87_gg</t>
  </si>
  <si>
    <t>fh_13_85_n_oth</t>
  </si>
  <si>
    <t>fh_13_86_n_oth</t>
  </si>
  <si>
    <t>${fh_13_89} = 1</t>
  </si>
  <si>
    <t>fh_13_84n1_gg</t>
  </si>
  <si>
    <t>INTERVIEWER ROUND MONTHS</t>
  </si>
  <si>
    <t>fh_13_15_gg</t>
  </si>
  <si>
    <t>Did the health worker estimate your due date of delivery?</t>
  </si>
  <si>
    <t>fh_13_15n</t>
  </si>
  <si>
    <t>fh_13_15o</t>
  </si>
  <si>
    <t>fh_13_15p</t>
  </si>
  <si>
    <t>fh_13_15q</t>
  </si>
  <si>
    <t>fh_13_15r</t>
  </si>
  <si>
    <t>Were you given an injection in the arm to prevent the baby from getting tetanus, that is convulsions after birth?</t>
  </si>
  <si>
    <t>How many times did you receive this shot during the pregnancy?</t>
  </si>
  <si>
    <t>What was your haemoglobin (Hb) level? (INTERVIEWER: RECORD FROM CARD IN G/DL)</t>
  </si>
  <si>
    <t>During the pregnancy, were you given iron tablets or iron syrup?</t>
  </si>
  <si>
    <t>How many days' supply of iron tablets or iron syrup were you given?</t>
  </si>
  <si>
    <t>fh_13_15j_gg</t>
  </si>
  <si>
    <t>NOTE TO INTERVIEWER: Try not to use the 'don’t know' option unless truly necessary.</t>
  </si>
  <si>
    <t>yndk</t>
  </si>
  <si>
    <t>[13.16] What is the source of data for question (13.12) - question (13.15)?</t>
  </si>
  <si>
    <t>IF CARD AND RESPONDENT DISAGREE, ACCEPT RESPONDENT'S ANSWER</t>
  </si>
  <si>
    <t>fh_13_16_1N</t>
  </si>
  <si>
    <t>[13.16_1N] During the pregnancy, for how many weeks did you take the iron tablets or iron syrup?</t>
  </si>
  <si>
    <t>WEEKS</t>
  </si>
  <si>
    <t>[13.17] If you were pregnant again, would you go back to the same place for antenatal care?</t>
  </si>
  <si>
    <t>[13.18] Would you recommend this place to a relative or friend for their antenatal check-up?</t>
  </si>
  <si>
    <t>[13.19] In general, how satisfied are you with the antenatal care you received? Would you say that you are very satisfied, somewhat satisfied, niether satisfied nor dissatisfied, somewhat dissatisfied, or very dissatisfied?</t>
  </si>
  <si>
    <t>fh_13_16_gg</t>
  </si>
  <si>
    <t>fh_13_20_gg</t>
  </si>
  <si>
    <t>fh_13_28_gg</t>
  </si>
  <si>
    <t>fh_13_28_nt</t>
  </si>
  <si>
    <t>[13.28] How many doses did you take?</t>
  </si>
  <si>
    <t>fh_13_29_gg</t>
  </si>
  <si>
    <t>fh_13_30_lb</t>
  </si>
  <si>
    <t>yestime</t>
  </si>
  <si>
    <t>YES, ALWAYS</t>
  </si>
  <si>
    <t>YES, SOMETIMES</t>
  </si>
  <si>
    <t>select_one yestime</t>
  </si>
  <si>
    <t>fh_13_29_lb</t>
  </si>
  <si>
    <t>fh_13_33_1n</t>
  </si>
  <si>
    <t>fh_13_33_2n</t>
  </si>
  <si>
    <t>fh_13_33_3n</t>
  </si>
  <si>
    <t>HEALTH WORKDER IN THE HEALTH FACILITY</t>
  </si>
  <si>
    <t>fh_13_34_gg</t>
  </si>
  <si>
    <t>gridformat&lt;row = 0, col = 0, colspan = 3, fill = fill/&gt;</t>
  </si>
  <si>
    <t>gridformat&lt;row = 2, col = 0, colspan = 3, fill = fill/&gt;</t>
  </si>
  <si>
    <t>fh_13_37_gg</t>
  </si>
  <si>
    <t>fh_13_38_nt</t>
  </si>
  <si>
    <t>fh_13_38_nt1</t>
  </si>
  <si>
    <t>fh_13_40_gg</t>
  </si>
  <si>
    <t>select_one rank_reason</t>
  </si>
  <si>
    <t>fh_13_44_lb</t>
  </si>
  <si>
    <t>fh_13_44_gg</t>
  </si>
  <si>
    <t>[13.44] Why didn't you deliver in a formal health facility for this pregnancy?</t>
  </si>
  <si>
    <t>RECORD UP TO 3 REASONS.</t>
  </si>
  <si>
    <t>fh_13_45_gg</t>
  </si>
  <si>
    <t>[13.47] How much did the infant weigh?
NOTE TO INTERVIEWER: PLEASE CHECK THIS ON THE ANTENATAL CARD OR THE INFANT WELFARE CARD</t>
  </si>
  <si>
    <t>fh_13_47_1n</t>
  </si>
  <si>
    <t>[13.47_1N] CONFIRM: IS THE SOURCE FOR WEIGHT RECALL OR HEALTH CARD?</t>
  </si>
  <si>
    <t>select_one weight</t>
  </si>
  <si>
    <t>fh_13_47_2n</t>
  </si>
  <si>
    <t>[13.47_2N] Have you registered the infant's birth? That is, did you get a birth certificate for this infant?</t>
  </si>
  <si>
    <t>fh_13_50_1n</t>
  </si>
  <si>
    <t>select_one yndk99</t>
  </si>
  <si>
    <t>yndk99</t>
  </si>
  <si>
    <t>[13.51] If you were pregnant again, would you go back to the same place for delivery?</t>
  </si>
  <si>
    <t>[13.53] In general, how satisfied are you with the delivery care you received?  Would you say that you are very satisfied, somewhat satisfied, niether satisfied nor dissatisfied, somewhat dissatisfied, or very dissatisfied?</t>
  </si>
  <si>
    <t>fh_13_51_gg</t>
  </si>
  <si>
    <t>fh_1345_rr</t>
  </si>
  <si>
    <t>fh_1355_rr</t>
  </si>
  <si>
    <t>fh_13_55_gg</t>
  </si>
  <si>
    <t>fh_13_56_2n</t>
  </si>
  <si>
    <t>fh_13_56_1n</t>
  </si>
  <si>
    <t>fh_13_57_gg</t>
  </si>
  <si>
    <t>When the infant was born did it have yellow skin or eye colour (jaundice)?</t>
  </si>
  <si>
    <t>When the infant was born did it have red or swollen eyes with pus?</t>
  </si>
  <si>
    <t>fh_13_61_gg</t>
  </si>
  <si>
    <t>count-selected(.) &lt;=3</t>
  </si>
  <si>
    <t>fh_13_62_gg</t>
  </si>
  <si>
    <t>98</t>
  </si>
  <si>
    <t>Less than one month</t>
  </si>
  <si>
    <t>selection_one_hide::breastfeed</t>
  </si>
  <si>
    <t>fh_13_65_gg</t>
  </si>
  <si>
    <t>fh_13_70_1n</t>
  </si>
  <si>
    <t>fh_13_70_2n</t>
  </si>
  <si>
    <t>fh_13_68_gg</t>
  </si>
  <si>
    <t>fh_13_73_gg</t>
  </si>
  <si>
    <t>fh_13_76_gg</t>
  </si>
  <si>
    <t>fh_13_77_nt</t>
  </si>
  <si>
    <t>fh_13_77_nt1</t>
  </si>
  <si>
    <t>fh_13_78_gg</t>
  </si>
  <si>
    <t>[13.79] Were you referred to the health center by a CHW or TBA for post natal care at any point during your pregnancy?</t>
  </si>
  <si>
    <t>[13.82] After the birth/miscarriage, were you given or did you buy any iron tablets or iron syrup or folic acid for you to take?</t>
  </si>
  <si>
    <t>[13.84] For how many weeks after the birth/miscarriage did you take the iron tablets or iron syrup?</t>
  </si>
  <si>
    <t>fh_13_79_gg</t>
  </si>
  <si>
    <t>fh_13_94_gg</t>
  </si>
  <si>
    <t>fh_13_94k</t>
  </si>
  <si>
    <t>fh_13_94l</t>
  </si>
  <si>
    <t>fh_13_94m</t>
  </si>
  <si>
    <t>fh_13_94n</t>
  </si>
  <si>
    <t>fh_13_94o</t>
  </si>
  <si>
    <t>fh_13_94p</t>
  </si>
  <si>
    <t>fh_13_94q</t>
  </si>
  <si>
    <t>fh_13_94r</t>
  </si>
  <si>
    <t>fh_13_94s</t>
  </si>
  <si>
    <t>fh_13_94t</t>
  </si>
  <si>
    <t>fh_13_94u</t>
  </si>
  <si>
    <t>fh_13_94v</t>
  </si>
  <si>
    <t>fh_13_94x</t>
  </si>
  <si>
    <t>fh_13_94w</t>
  </si>
  <si>
    <t>fh_13_94y</t>
  </si>
  <si>
    <t>fh_13_94_n_lb</t>
  </si>
  <si>
    <t xml:space="preserve">PLAIN WATER </t>
  </si>
  <si>
    <t xml:space="preserve">JUICE OR JUICE DRINKS </t>
  </si>
  <si>
    <t xml:space="preserve">CLEAR BROTH </t>
  </si>
  <si>
    <t xml:space="preserve">MILK OTHER THAN BREASTMILK (tinned, powedered or fresh animal milk) </t>
  </si>
  <si>
    <t xml:space="preserve">INFANT FORMULA </t>
  </si>
  <si>
    <t xml:space="preserve">BREASTMILK </t>
  </si>
  <si>
    <t xml:space="preserve">YOGURT </t>
  </si>
  <si>
    <t xml:space="preserve">ANY OTHER LIQUIDS </t>
  </si>
  <si>
    <t xml:space="preserve">ANY CERELAC, DUNDAL NJOBOOT </t>
  </si>
  <si>
    <t xml:space="preserve">BREAD, RICE, PORRIDGE, OR OTHER FOODS MADE FROM GRAINS </t>
  </si>
  <si>
    <t xml:space="preserve">PUMPKIN, CARROTS, SQUASH, OR SWEET POTATOES THAT ARE YELLOW OR ORANGE INSIDE </t>
  </si>
  <si>
    <t xml:space="preserve">WHITE POTATOS, WHITE YAMS, MANIOC, CASSAVA, OR OTHER FOODS MADE FROM ROOTS </t>
  </si>
  <si>
    <t xml:space="preserve">ANY OTHER FRUITS OR VEGETABLES </t>
  </si>
  <si>
    <t xml:space="preserve">LIVER, KIDNEY, HEART OR OTHER ORGAN MEATS </t>
  </si>
  <si>
    <t xml:space="preserve">FRESH OR DRIED FISH OR SHELLFISH </t>
  </si>
  <si>
    <t xml:space="preserve">ANY FOODS MADE FROM BEANS, PEAS, LENTILS, OR NUTS </t>
  </si>
  <si>
    <t xml:space="preserve">CHEESE OR OTHER FOOD MADE FROM MILK </t>
  </si>
  <si>
    <t xml:space="preserve">ANY OIL, FATS, OR BUTTER, OR FOODS MADE WITH ANY OF THESE </t>
  </si>
  <si>
    <t xml:space="preserve">ANY SURGARY FOODS SUCH AS CHOCOLATES, SWEETS, CANDIES, CAKES OR BISCUITS </t>
  </si>
  <si>
    <t xml:space="preserve">FOODS MADE FROM RED PALM OIL, RED PALM NUT, OR RED PALM NUT PULP SAUCE </t>
  </si>
  <si>
    <t>ANY OTHER SOLID, SEMI-SOLID OR SOFT FOOD</t>
  </si>
  <si>
    <t xml:space="preserve">ANY DARK GREEN LEAFY VEGETABLES </t>
  </si>
  <si>
    <t xml:space="preserve">RIPE MANGOES, PAPAYAS </t>
  </si>
  <si>
    <t xml:space="preserve">ANY MEAT, SUCH AS BEEF, PORK, LAMB, GOAT, CHICKEN OR DUCK </t>
  </si>
  <si>
    <t xml:space="preserve">EGGS </t>
  </si>
  <si>
    <t>fh_13_95_gg</t>
  </si>
  <si>
    <t>fh_13_95a_n</t>
  </si>
  <si>
    <t>fh_13_95b_n</t>
  </si>
  <si>
    <t>fh_13_95c_n</t>
  </si>
  <si>
    <t>fh_13_95d_n</t>
  </si>
  <si>
    <t>fh_13_95e_n</t>
  </si>
  <si>
    <t>fh_13_95f_n</t>
  </si>
  <si>
    <t>fh_13_96_gg</t>
  </si>
  <si>
    <t>fh_13_96_n</t>
  </si>
  <si>
    <t>fh_13_97_n</t>
  </si>
  <si>
    <t>fh_13_98_n</t>
  </si>
  <si>
    <t>fh_13_99_n</t>
  </si>
  <si>
    <t>fh_13_991_n</t>
  </si>
  <si>
    <t>fh_13_992_n</t>
  </si>
  <si>
    <t>select_one purpose</t>
  </si>
  <si>
    <t>select_one money</t>
  </si>
  <si>
    <t>select_one decider</t>
  </si>
  <si>
    <t>purpose</t>
  </si>
  <si>
    <t>Early ANC</t>
  </si>
  <si>
    <t>4 ANC visits</t>
  </si>
  <si>
    <t>Early ANC&amp;4 ANC visits</t>
  </si>
  <si>
    <t>Institutional delivery</t>
  </si>
  <si>
    <t>money</t>
  </si>
  <si>
    <t>Basic household needs</t>
  </si>
  <si>
    <t>Transport to health facility</t>
  </si>
  <si>
    <t>Other health-related expenses</t>
  </si>
  <si>
    <t>Treat/something special</t>
  </si>
  <si>
    <t>decider</t>
  </si>
  <si>
    <t>Woman herself</t>
  </si>
  <si>
    <t>Woman and husband together</t>
  </si>
  <si>
    <t>Other family member</t>
  </si>
  <si>
    <t>fh_13_99_gg</t>
  </si>
  <si>
    <t>After attending ANC services did you receive a letter of intent from the health facility stating that they would give you an incentive payment?</t>
  </si>
  <si>
    <t>Did you ever receive a payment for using MCH services?</t>
  </si>
  <si>
    <t>How much did you receive from the health facility?</t>
  </si>
  <si>
    <t>What was this payment for?</t>
  </si>
  <si>
    <t>What did you spend this money on?</t>
  </si>
  <si>
    <t>Who decided how this money would be spent?</t>
  </si>
  <si>
    <t>fh_13_94h_gg</t>
  </si>
  <si>
    <t>fh_13_94q_gg</t>
  </si>
  <si>
    <t>${fh_13_20} = 1</t>
  </si>
  <si>
    <t>${fh_13_27} = 1</t>
  </si>
  <si>
    <t>${fh_13_35} &lt; 4</t>
  </si>
  <si>
    <t>${fh_13_46} = 1</t>
  </si>
  <si>
    <t>${fh_13_35} &lt; 3</t>
  </si>
  <si>
    <t>${fh_13_89} = 0</t>
  </si>
  <si>
    <t>under5</t>
  </si>
  <si>
    <t>${fh_13_92} = 96</t>
  </si>
  <si>
    <t>${fh_13_97_n} = 1</t>
  </si>
  <si>
    <t>select_one active_change</t>
  </si>
  <si>
    <t>fh_135_64_gg</t>
  </si>
  <si>
    <t>fh_13_47_gg</t>
  </si>
  <si>
    <t>fh_1386_gg</t>
  </si>
  <si>
    <t>fh_14_06_gg</t>
  </si>
  <si>
    <t>${hhidfaci_09cc}</t>
  </si>
  <si>
    <t>${fh_13_44_16}&gt;0</t>
  </si>
  <si>
    <t>${fh_13_92}</t>
  </si>
  <si>
    <t>fh_13_35_cal</t>
  </si>
  <si>
    <t>Number of infants as the results of this pregnancy</t>
  </si>
  <si>
    <t>gridformat&lt;row = 3, col = 0, colspan = 3, fill = fill/&gt;</t>
  </si>
  <si>
    <t>gridformat&lt;row = 4, col = 0, colspan = 3, fill = fill/&gt;</t>
  </si>
  <si>
    <t>embed text-nolabel gridformat&lt;row = 5, col = 0, colspan = 3, fill = fill/&gt;</t>
  </si>
  <si>
    <t>${fh_13_35} = 2</t>
  </si>
  <si>
    <t xml:space="preserve">Who eats last wtihin this household? </t>
  </si>
  <si>
    <t>fh_f102</t>
  </si>
  <si>
    <t>${fh_01_1_12} = 96</t>
  </si>
  <si>
    <t>fh_08_04_name</t>
  </si>
  <si>
    <t>hhidfaci_09</t>
  </si>
  <si>
    <t>fh_09_21</t>
  </si>
  <si>
    <t>fh_09_21_other</t>
  </si>
  <si>
    <t>fh_09_53</t>
  </si>
  <si>
    <t>fh_09_51_gg</t>
  </si>
  <si>
    <t>${fh_09_51}=1</t>
  </si>
  <si>
    <t>fh_09_50n</t>
  </si>
  <si>
    <t>fh_09_50_a</t>
  </si>
  <si>
    <t>fh_09_50_b</t>
  </si>
  <si>
    <t>fh_09_50_c</t>
  </si>
  <si>
    <t>fh_09_50_d</t>
  </si>
  <si>
    <t>fh_09_50_e</t>
  </si>
  <si>
    <t>fh_09_50_f</t>
  </si>
  <si>
    <t>fh_09_50_g</t>
  </si>
  <si>
    <t>fh_09_38_gg</t>
  </si>
  <si>
    <t>fh_09_38_other</t>
  </si>
  <si>
    <t>[9.38] Did an employer or insurance pay for any of the provider fees, laboratory and X ray fees or transportation?</t>
  </si>
  <si>
    <t>[9.50] I’m going to read you a series of statements regarding this health facility. Please tell me if you agree, neither agree nor disagree or disagree with each statement. Some statements may not apply to your situation. Please let me know if a statement does not apply to you.</t>
  </si>
  <si>
    <t>[9.51] Last night, did YOU sleep under a mosquito net?</t>
  </si>
  <si>
    <t>[9.52] What type of net did YOU sleep under last night, was it a long-term treated net, a net that was treated after it was bought, or a net that has never been treated?</t>
  </si>
  <si>
    <t>[9.53] Does the Mosquito net have any holes in them such that a mosquito can enter?</t>
  </si>
  <si>
    <t>fh_09_37_nt</t>
  </si>
  <si>
    <t>fh_09_37a</t>
  </si>
  <si>
    <t>fh_09_37b</t>
  </si>
  <si>
    <t>fh_09_37c</t>
  </si>
  <si>
    <t>fh_09_37d</t>
  </si>
  <si>
    <t>fh_09_36</t>
  </si>
  <si>
    <t>fh_09_33_gg</t>
  </si>
  <si>
    <t>[9.33] Did YOU have these tests done?</t>
  </si>
  <si>
    <t>[9.34] Did YOU receive results?</t>
  </si>
  <si>
    <t>[9.35] Did this health care provider prescribe any medicines?</t>
  </si>
  <si>
    <t>fh_09_29_gg</t>
  </si>
  <si>
    <t>fh_09_28_other</t>
  </si>
  <si>
    <t>fh_09_27_gg</t>
  </si>
  <si>
    <t>fh_09_27_h</t>
  </si>
  <si>
    <t>fh_09_27_m</t>
  </si>
  <si>
    <t>[9.30] Did this health care provider do any physical exams on YOU such as taking blood pressure, listening to the heart, etc?</t>
  </si>
  <si>
    <t>[9.31] Did this health care provider administer any rapid test (such as a fingerprick to detect malaria)?</t>
  </si>
  <si>
    <t>[9.32] Did this health care provider order any X-rays or laboratory examinations such as urine or blood tests?</t>
  </si>
  <si>
    <t>[9.28] For the last visit, who attended YOU?</t>
  </si>
  <si>
    <t>[9.27] For the last visit, how much time did YOU wait to be seen by a health worker?</t>
  </si>
  <si>
    <t>fh_09_26_other</t>
  </si>
  <si>
    <t>fh_09_25_gg</t>
  </si>
  <si>
    <t>fh_09_23_gg</t>
  </si>
  <si>
    <t>fh_09_23_other</t>
  </si>
  <si>
    <t>${fh_09_23}=96</t>
  </si>
  <si>
    <t>[9.26] Why did YOU not have a direct interaction with a health worker?</t>
  </si>
  <si>
    <t>[9.22] IF HOSPITAL, CLINIC OR CENTER, PROBE FOR NAME OF FACILITY AND RECORD CODE</t>
  </si>
  <si>
    <t>[9.24] For the last visit, how much time did it take to travel to the health care provider?</t>
  </si>
  <si>
    <t>${fh_09_25} = 0</t>
  </si>
  <si>
    <t xml:space="preserve">${fh_09_25} = 1 or ${fh_09_26} = 8 </t>
  </si>
  <si>
    <t>${fh_13_13} &gt; 1</t>
  </si>
  <si>
    <t>${fh_13_20} = 1 and ${fh_13_21} = 1</t>
  </si>
  <si>
    <t>${fh_09_36_n2} = 96</t>
  </si>
  <si>
    <t>fh_09_36_n2_other</t>
  </si>
  <si>
    <t>${fh_13_35} &lt; 4 and ${fh_13_37} &lt; 7</t>
  </si>
  <si>
    <t>${fh_13_35} &lt; 4 and ${fh_13_37} &gt;= 7</t>
  </si>
  <si>
    <t>fh_13_57_c</t>
  </si>
  <si>
    <t>sum(${fh_13_57})</t>
  </si>
  <si>
    <t xml:space="preserve"> ${fh_13_71}=1</t>
  </si>
  <si>
    <t>${fh_13_89}=1 and ${fh_13_91}=1</t>
  </si>
  <si>
    <t>${fh_13_89}=1 and (${fh_13_94i} = 1 or ${fh_13_94j} = 1 or ${fh_13_94k} = 1 or ${fh_13_94l} = 1 or ${fh_13_94m} = 1 or ${fh_13_94n} = 1 or ${fh_13_94o} = 1 or ${fh_13_94p} = 1 or ${fh_13_94q} = 1 or ${fh_13_94r} = 1 or ${fh_13_94s} = 1 or ${fh_13_94t} = 1 or ${fh_13_94u} = 1 or ${fh_13_94v} = 1 or ${fh_13_94w} = 1 or ${fh_13_94x} = 1 or ${fh_13_94y} = 1)</t>
  </si>
  <si>
    <t>${fh_confirm}=0 and ${fh_14_02}&lt;=5</t>
  </si>
  <si>
    <t>(${fh_confirm}=0 and ${fh_14_02}&lt;=5) or ${fh_confirm}=1</t>
  </si>
  <si>
    <t>fh_15_03</t>
  </si>
  <si>
    <t>${fh_15_07} = 1 and ${fh_15_13} = 1</t>
  </si>
  <si>
    <t>${fh_15_07} = 1 and ${fh_15_15} = 1</t>
  </si>
  <si>
    <t>${fh_15_17} = 1 and ${fh_15_18} = 1</t>
  </si>
  <si>
    <t>[4.06] MAIN MATERIAL USED FOR FLOOR:</t>
  </si>
  <si>
    <t>${fh_16_11} = 1 and ${fh_16_12} = 1</t>
  </si>
  <si>
    <t>${fh_16_03} = 1 and ${fh_16_07} &gt;= 2 and ${fh_16_08} = 1</t>
  </si>
  <si>
    <t>${fh_16_03} = 1 and ${fh_16_07} &gt;= 2</t>
  </si>
  <si>
    <t>${fh_16_03} = 1</t>
  </si>
  <si>
    <t>Section 13.8 REPRODUCTIVE HEALTH (FEMALE)</t>
  </si>
  <si>
    <t>Section 14. REPRODUCTIVE HEALTH (FEMALE)</t>
  </si>
  <si>
    <t>Section 15. VACCINATION</t>
  </si>
  <si>
    <t>END PAGE</t>
  </si>
  <si>
    <t>select_one mother</t>
  </si>
  <si>
    <t>uuid()</t>
  </si>
  <si>
    <t>uniid_new</t>
  </si>
  <si>
    <t>uniid_new1</t>
  </si>
  <si>
    <t xml:space="preserve">PRIVATE CLINIC </t>
  </si>
  <si>
    <t>fh_15c</t>
  </si>
  <si>
    <t>${fh_13_89_n} = 1</t>
  </si>
  <si>
    <t>${fh_16_02} = 1</t>
  </si>
  <si>
    <t>${fh_12_02} = 1</t>
  </si>
  <si>
    <t>select_one highestlvl</t>
  </si>
  <si>
    <t>MASTER</t>
  </si>
  <si>
    <t>PHD</t>
  </si>
  <si>
    <t>JUNIOR SECONDARY SCHOOL</t>
  </si>
  <si>
    <t>UPPER SECONDARY SCHOOL</t>
  </si>
  <si>
    <t>${fh_09_25} = 1</t>
  </si>
  <si>
    <t xml:space="preserve">${fh_09_25} = 1 </t>
  </si>
  <si>
    <t>fh_10_05</t>
  </si>
  <si>
    <t>schoollvl_10_05</t>
  </si>
  <si>
    <t>fh_10_05_other</t>
  </si>
  <si>
    <t>fh_10_06</t>
  </si>
  <si>
    <t>PROVIDER'S HOME</t>
  </si>
  <si>
    <t>OTHER HOME</t>
  </si>
  <si>
    <t>OUTDOOR LOCATION</t>
  </si>
  <si>
    <t>MOBILE CLINIC</t>
    <phoneticPr fontId="0" type="noConversion"/>
  </si>
  <si>
    <t>select_one seeklocation2</t>
  </si>
  <si>
    <t>seeklocation2</t>
  </si>
  <si>
    <t>seeklocation3</t>
  </si>
  <si>
    <t>select_one seeklocation3</t>
  </si>
  <si>
    <t>fh_13_35_cal2</t>
  </si>
  <si>
    <t>fh_13_35</t>
  </si>
  <si>
    <t>if(${fh_13_35} = 1, 1 ,if(${fh_13_35} = 2, ${fh_13_35_cal},0))</t>
  </si>
  <si>
    <t>${fh_13_35_cal2}</t>
  </si>
  <si>
    <t>(${fh_13_71}=1 and  ${fh_13_76}&gt;=7) or  ${fh_13_71}=0</t>
  </si>
  <si>
    <t>${fh_15_03} = 1 and ${fh_15_01} = 1</t>
  </si>
  <si>
    <t>CHILDREN WITH MUAC&lt;11.5 MUST BE IMMEDIATELY REFERRED TO NEAREST HEALTH FACILITY</t>
  </si>
  <si>
    <t>fh_16_16_alert</t>
  </si>
  <si>
    <t>${fh_16_16} &lt;11.5</t>
  </si>
  <si>
    <t>${fh_13_57} = 1</t>
  </si>
  <si>
    <t>[9.36] Did the health worker refer you to an after hours private clinic or pharmacy?</t>
  </si>
  <si>
    <t>Which version of questionaire is it?</t>
  </si>
  <si>
    <t>Full</t>
  </si>
  <si>
    <t>Mini</t>
  </si>
  <si>
    <t>${version} = 1</t>
  </si>
  <si>
    <t>${version}  = 1</t>
  </si>
  <si>
    <t>fh_08_04n2</t>
  </si>
  <si>
    <t>(10.02) Can we ask you a few questions about your child's father?</t>
  </si>
  <si>
    <t>notes</t>
  </si>
  <si>
    <t>INTERVIEW NOTES</t>
  </si>
  <si>
    <t>PLEASE WRITE DOWN YOUR NOTES (IF ANY) PER RESPONDENT</t>
  </si>
  <si>
    <t>fh_notes_00</t>
  </si>
  <si>
    <t>fh_notes_pid</t>
  </si>
  <si>
    <t>fh_notes_01</t>
  </si>
  <si>
    <t>Note</t>
  </si>
  <si>
    <t>fh_notes_n1</t>
  </si>
  <si>
    <t>fh_notes_n2</t>
  </si>
  <si>
    <t>fh_notes_n3</t>
  </si>
  <si>
    <t>Respondent name</t>
  </si>
  <si>
    <t>fh_notes_rr</t>
  </si>
  <si>
    <t>Since the head of household is also the child's father, the upcoming question asking about his education will be skipped as having been completed in Section 1. If you confirm, please press "Yes". If the head of household is not the child's father, please press "No", then choose another person as the child's father.</t>
  </si>
  <si>
    <t>[1.09] What is the marital status of the head of household?</t>
  </si>
  <si>
    <t>[1.12] What is the highest school level that the head of household attended?</t>
  </si>
  <si>
    <t>highestlvl</t>
  </si>
  <si>
    <t>MOBILE CLINIC/OUTREACH</t>
  </si>
  <si>
    <t>COMMUNICTY OWNED CLINIC</t>
  </si>
  <si>
    <t>[9.37] Not including medication, how much did you spend out of your own pocket for the treament of your illness? Specifically, how much did you pay for:</t>
  </si>
  <si>
    <t>Consulting Fees/ Provider Fees</t>
  </si>
  <si>
    <t>Transportation, including for Caregiver/ Escort</t>
  </si>
  <si>
    <t>(10.06) Within that school level, what was the highest grade that the child's father completed?</t>
  </si>
  <si>
    <t>ENTER 00 IF NOT YET ONE MONTH PREGNANT; ENTER 99 IF DON’T KNOW</t>
  </si>
  <si>
    <t>(.&gt;= 0 and .&lt;11) or .=99</t>
  </si>
  <si>
    <t>.&gt;=0 and .&lt;21</t>
  </si>
  <si>
    <t>.&gt;=0</t>
  </si>
  <si>
    <t>Responses</t>
  </si>
  <si>
    <t>fh_13_44_0</t>
  </si>
  <si>
    <t>[13.29]During this pregnancy, did you sleep under an bed net?</t>
  </si>
  <si>
    <t>INTERVIEWER: RECORD END DATE OF PREGNANCY REGARDLESS OF RESULT (LIVE BIRTH, STILL BIRTH, MISCARRIAGE OR ABORTION). RECORD '99' FOR DON'T KNOW</t>
  </si>
  <si>
    <t>Please select the facility's name</t>
  </si>
  <si>
    <t>[13.50_1N] During this delivery, was the placenta (afterbirth) delivered within 30 minutes of delivery?</t>
  </si>
  <si>
    <t>ENTER '100' IF MORE THAN 72 HOURS. IF LESS THAN ONE HOURS, RECORD 00.</t>
  </si>
  <si>
    <t>[13.77] IF HOSPITAL, CLINIC OR CENTER, PROBE FOR NAME OF FACILITY AND RECORD CODE.</t>
  </si>
  <si>
    <t>INTERVIEWER: WRITE THE ANSWER IN MONTHS", "IF LESS THAN ONE MONTH, WRITE ZERO</t>
  </si>
  <si>
    <t>RECORD 98 IF DON'T KNOW
 PROBE: DID [NAME]EAT ANY OTHER SOLID, SEMI-SOLID OR SOFT FOODS?  
 IF YES, WHAT KIND OF SOLID, SEMI-SOLID, OR SOFT FOODS DID [NAME] EAT?</t>
  </si>
  <si>
    <t>selected(${fh_14_17},'96')</t>
  </si>
  <si>
    <t>ENTER YEARS IF 12 MONTHS OR MORE, ENTER MONTHS IF LESS THAN 12 MONTHS.</t>
  </si>
  <si>
    <t>fh_04_4_01_gg</t>
  </si>
  <si>
    <t xml:space="preserve">gridformat&lt;row = 3, col = 0, colspan = 1, fill = fill/&gt; </t>
  </si>
  <si>
    <t xml:space="preserve">gridformat&lt;row = 4, col = 0, colspan = 1, fill = fill/&gt; </t>
  </si>
  <si>
    <t xml:space="preserve">gridformat&lt;row = 5, col = 0, colspan = 1, fill = fill/&gt; </t>
  </si>
  <si>
    <t xml:space="preserve">gridformat&lt;row = 6, col = 0, colspan = 1, fill = fill/&gt; </t>
  </si>
  <si>
    <t xml:space="preserve">gridformat&lt;row = 7, col = 0, colspan = 1, fill = fill/&gt; </t>
  </si>
  <si>
    <t xml:space="preserve">gridformat&lt;row = 8, col = 0, colspan = 1, fill = fill/&gt; </t>
  </si>
  <si>
    <t xml:space="preserve">gridformat&lt;row = 9, col = 0, colspan = 1, fill = fill/&gt; </t>
  </si>
  <si>
    <t>field-list grid(weight = 1)</t>
  </si>
  <si>
    <t>gridformat&lt;row = 0, col = 0, fill = fill, align = center/&gt;</t>
  </si>
  <si>
    <t>gridformat&lt;row = 1, col = 0, fill = fill, align = center/&gt;</t>
  </si>
  <si>
    <t>fh_01_ggg</t>
  </si>
  <si>
    <t>fh_01_n1</t>
  </si>
  <si>
    <t>fh_01_n2</t>
  </si>
  <si>
    <t>fh_roster_n2</t>
  </si>
  <si>
    <t>fh_roster_ggg</t>
  </si>
  <si>
    <t>fh_roster_n1</t>
  </si>
  <si>
    <t>fh_02_ggg</t>
  </si>
  <si>
    <t>fh_02_n1</t>
  </si>
  <si>
    <t>fh_04_ggg</t>
  </si>
  <si>
    <t>fh_04_n1</t>
  </si>
  <si>
    <t>fh_04_n2</t>
  </si>
  <si>
    <t>fh_05_ggg</t>
  </si>
  <si>
    <t>fh_05_n1</t>
  </si>
  <si>
    <t>fh_05_n2</t>
  </si>
  <si>
    <t>fh_07_ggg</t>
  </si>
  <si>
    <t>fh_07_n1</t>
  </si>
  <si>
    <t>fh_07_n2</t>
  </si>
  <si>
    <t>fh_08_ggg</t>
  </si>
  <si>
    <t>fh_08_n1</t>
  </si>
  <si>
    <t>fh_08_n2</t>
  </si>
  <si>
    <t>fh_09_ggg</t>
  </si>
  <si>
    <t>fh_09_n1</t>
  </si>
  <si>
    <t>fh_09_n2</t>
  </si>
  <si>
    <t>fh_10_ggg</t>
  </si>
  <si>
    <t>fh_10_n1</t>
  </si>
  <si>
    <t>fh_10_n2</t>
  </si>
  <si>
    <t>fh_12_ggg</t>
  </si>
  <si>
    <t>fh_12_n1</t>
  </si>
  <si>
    <t>fh_12_n2</t>
  </si>
  <si>
    <t>fh_13_ggg</t>
  </si>
  <si>
    <t>fh_13_n1</t>
  </si>
  <si>
    <t>fh_13_n2</t>
  </si>
  <si>
    <t>fh_13_5_ggg</t>
  </si>
  <si>
    <t>fh_13_5_n1</t>
  </si>
  <si>
    <t>fh_13_5_n2</t>
  </si>
  <si>
    <t>fh_138_ggg</t>
  </si>
  <si>
    <t>fh_138_n1</t>
  </si>
  <si>
    <t>fh_138_n2</t>
  </si>
  <si>
    <t>fh_14_ggg</t>
  </si>
  <si>
    <t>fh_14_n1</t>
  </si>
  <si>
    <t>fh_14_n2</t>
  </si>
  <si>
    <t>fh_15_ggg</t>
  </si>
  <si>
    <t>fh_15_n1</t>
  </si>
  <si>
    <t>fh_15_n2</t>
  </si>
  <si>
    <t>SECTION 15.5 HOUSEHOLD FOOD SECURITY</t>
  </si>
  <si>
    <t>fh_16_n1</t>
  </si>
  <si>
    <t>fh_16_n2</t>
  </si>
  <si>
    <t>pid_16</t>
  </si>
  <si>
    <t>concat(${id3},${anchor_repeat_16})</t>
  </si>
  <si>
    <t>fh_17_ggg</t>
  </si>
  <si>
    <t>fh_17_n1</t>
  </si>
  <si>
    <t>fh_17_n2</t>
  </si>
  <si>
    <t>fh_notes_ggg</t>
  </si>
  <si>
    <t>select_one cooksource</t>
  </si>
  <si>
    <t>ELECTRICITY FROM GRID (NAWEC)</t>
  </si>
  <si>
    <r>
      <t>KEROSINE / PARAFFIN</t>
    </r>
    <r>
      <rPr>
        <sz val="6"/>
        <color indexed="10"/>
        <rFont val="Arial Narrow"/>
        <family val="2"/>
      </rPr>
      <t/>
    </r>
  </si>
  <si>
    <r>
      <t>GAS</t>
    </r>
    <r>
      <rPr>
        <sz val="6"/>
        <color indexed="10"/>
        <rFont val="Arial Narrow"/>
        <family val="2"/>
      </rPr>
      <t/>
    </r>
  </si>
  <si>
    <t>WOOD</t>
  </si>
  <si>
    <t>SAWDUST</t>
  </si>
  <si>
    <t>FINISHED ROOFING: METAL/CORRUGATED</t>
  </si>
  <si>
    <t>RUDIMENTARY WALLS: STONE WITH MUD</t>
  </si>
  <si>
    <t>RUDIMENTARY WALLS: PLYWOOD</t>
  </si>
  <si>
    <t>RUDIMENTARY WALLS: CARDBOARD</t>
  </si>
  <si>
    <t>RUDIMENTARY WALLS: REUSED WOOD</t>
  </si>
  <si>
    <t>FINISHED WALLS:STONE WITH LIME/CEMENT</t>
  </si>
  <si>
    <t>FINISHED WALLS:BRICKS</t>
  </si>
  <si>
    <t>FINISHED WALLS:WOOD PLANKS/SHINGLES</t>
  </si>
  <si>
    <t>KEROSINE / PARAFFIN / OIL LAMP</t>
  </si>
  <si>
    <t>Mosquito net</t>
  </si>
  <si>
    <t>Pick UP, Truck or car</t>
  </si>
  <si>
    <t>[5.12_5] How many Pigs does your household own?</t>
  </si>
  <si>
    <t>[5.12_8] How many Donkeys does your household own?</t>
  </si>
  <si>
    <t>[5.12_6] How many Poultries (e.g. Chicken/ Doves/ Ducks) does your household own?</t>
  </si>
  <si>
    <t>[5.12_1] How many Oxen does your household own?</t>
  </si>
  <si>
    <t>OFFER CONDOLENCES</t>
  </si>
  <si>
    <t>anchor_sex_9</t>
  </si>
  <si>
    <t>select_one man</t>
  </si>
  <si>
    <t>Not on the Roster</t>
  </si>
  <si>
    <t>${fh_10_10c1}!=99 and ${fh_10_10}!=NULL</t>
  </si>
  <si>
    <t>${fh_10_10c1}=99 and ${fh_10_10}!=NULL</t>
  </si>
  <si>
    <t>fh_12_10_alert</t>
  </si>
  <si>
    <t>Please make sure the numbers of children in question (12.05) (12.07) (12.09) were correct</t>
  </si>
  <si>
    <t>fh_12_18c1</t>
  </si>
  <si>
    <t>fh_12_18c2</t>
  </si>
  <si>
    <t>fh_12_11c</t>
  </si>
  <si>
    <t>fh_12_11c1</t>
  </si>
  <si>
    <t>fh_12_14c1</t>
  </si>
  <si>
    <t>fh_12_17c1</t>
  </si>
  <si>
    <t>this_year</t>
  </si>
  <si>
    <t>if(${fh_12_18c1} = 1, ${this_year} - ${fh_12_11c1}, if(${fh_12_18c1} = 2, ${this_year} - ${fh_12_14c1}, ${this_year} - ${fh_12_17c1}))</t>
  </si>
  <si>
    <t>if(${fh_12_11c1} &gt;= ${fh_12_14c1} and ${fh_12_11c1} &gt;= ${fh_12_17c1}, 1, if(${fh_12_14c1} &gt;= ${fh_12_11c1} and ${fh_12_14c1} &gt;= ${fh_12_17c1}, 2, 3))</t>
  </si>
  <si>
    <t>seeklocation4</t>
  </si>
  <si>
    <t>GOVERNMENT HEALTH CENTER</t>
  </si>
  <si>
    <t>select_one seeklocation4</t>
  </si>
  <si>
    <t>fh_13_15j_temp</t>
  </si>
  <si>
    <t>${fh_13_44ccc}=1</t>
  </si>
  <si>
    <t>${fh_13_02ccc} = 0</t>
  </si>
  <si>
    <t>${fh_13_02ccc} = 1</t>
  </si>
  <si>
    <t>fh_13_92_name</t>
  </si>
  <si>
    <t>fh_13_95d_n_gg</t>
  </si>
  <si>
    <t>fh_13_991_n_other</t>
  </si>
  <si>
    <t>Other specify</t>
  </si>
  <si>
    <t>fh_13_992_n_other</t>
  </si>
  <si>
    <t>select_one obtain2</t>
  </si>
  <si>
    <t>select_one obtain1</t>
  </si>
  <si>
    <t>obtain1</t>
  </si>
  <si>
    <t>TRADITIONAL BIRTH ATTENDANT / COMMUNITY BIRTH COMPANION</t>
  </si>
  <si>
    <t>obtain2</t>
  </si>
  <si>
    <t>${fh_13_85_n} = 96</t>
  </si>
  <si>
    <t>${fh_13_86_n} = 96</t>
  </si>
  <si>
    <t>[14.05_2N] Does your husband/partner want the same number of children as you do or do you think he wants more or fewer than you want?</t>
  </si>
  <si>
    <t xml:space="preserve">Same </t>
  </si>
  <si>
    <t xml:space="preserve">He wants more </t>
  </si>
  <si>
    <t xml:space="preserve">He wants fewer </t>
  </si>
  <si>
    <t xml:space="preserve">Don’t know </t>
  </si>
  <si>
    <t>n_child</t>
  </si>
  <si>
    <t>select_one n_child</t>
  </si>
  <si>
    <t>select_one wait</t>
  </si>
  <si>
    <t>method2</t>
  </si>
  <si>
    <t>select_one method2</t>
  </si>
  <si>
    <t xml:space="preserve">IUD </t>
  </si>
  <si>
    <t xml:space="preserve">INJECTABLES </t>
  </si>
  <si>
    <t xml:space="preserve">IMPLANTS </t>
  </si>
  <si>
    <t>OTHER TRADITIONAL METHOD, SPECIFY</t>
  </si>
  <si>
    <t>[15.05] Has ${fh_15c_name} received any vaccinations vitamin A or deworming, not recorded on this card, including vaccinations given on a national immunization day during a child health week or during a routine check up (well baby visit)?</t>
  </si>
  <si>
    <t>.!=${fh_16_01_n10s} and .!=${fh_16_01_n10t}</t>
  </si>
  <si>
    <t>.!=${fh_16_01_n10f} and .!=${fh_16_01_n10t}</t>
  </si>
  <si>
    <t>.!=${fh_16_01_n10f} and .!=${fh_16_01_n10s}</t>
  </si>
  <si>
    <t>select_one seeklocation5</t>
  </si>
  <si>
    <t>seeklocation5</t>
  </si>
  <si>
    <t>PRIVATE HEALTH POST</t>
  </si>
  <si>
    <t>[17.02] Did this person provide any of the following services?</t>
  </si>
  <si>
    <t>select_multiple chat</t>
  </si>
  <si>
    <t>selected(${fh_16_09},'96')</t>
  </si>
  <si>
    <t xml:space="preserve">Doesn't like side effects  </t>
  </si>
  <si>
    <t>[13.33] During this pregnancy, did you ever have blurred vision?</t>
  </si>
  <si>
    <t>[13.33_1n] During this pregnancy, did you ever lose consciousness?</t>
  </si>
  <si>
    <t>[13.33_3n] During this pregnancy, did you have fits or convulsions?</t>
  </si>
  <si>
    <t>[13.70_1n] After this delivery, did you have blurred vision?</t>
  </si>
  <si>
    <t>[13.70_2n] After this delivery, did you have fits or convulsions or did you lose consciousness at all?</t>
  </si>
  <si>
    <t>[13.87_n] Do you know of a place where you can obtain a method of family planning?</t>
  </si>
  <si>
    <t>[13.88_n] In the last 12 months, were you visited by a community health nurses or TBA/CBC who talked to you about family planning?</t>
  </si>
  <si>
    <t>[13.89_n] In the last 12 months, have you visited a health facility for care for yourself or your children?</t>
  </si>
  <si>
    <t>[13.90_n] Did any staff member at the health facility speak to you about family planning methods?</t>
  </si>
  <si>
    <t xml:space="preserve">a. It is ok for a  woman to go to ANC for the first time during her second trimester. </t>
  </si>
  <si>
    <t>b. ANC is not helpful to prevent problems during pregnancy.</t>
  </si>
  <si>
    <t>c. I would avoid going to ANC early in my pregnancy because I do not want people to know I am pregnant too soon.</t>
  </si>
  <si>
    <t>d. It is dangerous for the baby if you acknowledge your pregnancy too early.</t>
  </si>
  <si>
    <t>e. Hard work during pregnancy keeps you strong and helps you to have an easy delivery.</t>
  </si>
  <si>
    <t>f. Finding transportation to  to get to the health facility is easier now than it was one year ago.</t>
  </si>
  <si>
    <t>g. A woman receives better care if she delivers in the community than in the health facility</t>
  </si>
  <si>
    <t>h. I am more comfortable with the local TBA than I am with the staff at the health center.</t>
  </si>
  <si>
    <t>i. It is safer to give birth at home than at a health facility</t>
  </si>
  <si>
    <t xml:space="preserve">j. It is cheaper to give birth at home than at a health facility </t>
  </si>
  <si>
    <t>k. There are risks associated with every pregnancy.</t>
  </si>
  <si>
    <t>l. The risks are the same whether I deliver at the facility or I deliver at home.</t>
  </si>
  <si>
    <t>m. If I deliver at home and something goes wrong, I can easily get to the health facility.</t>
  </si>
  <si>
    <t>n. A woman who delivers at the health facility is likely to have complications during labor.</t>
  </si>
  <si>
    <t>o. My husband perfers that I deliver at home.</t>
  </si>
  <si>
    <t>p. The costs required to get to a health facility and giving birth is lower now than it was one year ago.</t>
  </si>
  <si>
    <t>q. Women who deliver at health facilities receive privacy during the delivery</t>
  </si>
  <si>
    <t>r. It is more comfortable to deliver in a health facility than it was one year ago.</t>
  </si>
  <si>
    <t>s. The health facility is cleaner now than it was one year ago.</t>
  </si>
  <si>
    <t>t. Health staff are friendlier and more available now than they were one year ago.</t>
  </si>
  <si>
    <t>u. Health staff make more of an effort to follow up with and reach out to patients than they did one year ago.</t>
  </si>
  <si>
    <t>v. In the last year waiting times at the health facility have decreased.</t>
  </si>
  <si>
    <t>w. Family planning should not be used in this community.</t>
  </si>
  <si>
    <t>x. I spend less time caring for sick children than I did one year ago.</t>
  </si>
  <si>
    <t>schoollvl_id</t>
  </si>
  <si>
    <t>schoollvl_lb</t>
  </si>
  <si>
    <t>highestlvl_id</t>
  </si>
  <si>
    <t>highestlvl_lb</t>
  </si>
  <si>
    <t>fh_15_5_ggg</t>
  </si>
  <si>
    <t>fh_15_5_n1</t>
  </si>
  <si>
    <t>fh_15_5_n2</t>
  </si>
  <si>
    <t>string(format-date(now(),'%Y')) + string(format-date(now(),'%m')) div 12</t>
  </si>
  <si>
    <t>[12.18] IN THE LAST 72 MONTHS, WOMAN DID NOT HAVE AT LEAST ONE LIVE BIRTH, STILL BIRTH, MISCARRIAGE OR ABORTION</t>
  </si>
  <si>
    <t>[12.18] IN THE LAST 72 MONTHS, THE WOMAN HAD AT LEAST ONE LIVE BIRTH, STILL BIRTH, MISCARRIAGE OR ABORTION</t>
  </si>
  <si>
    <t>if(${fh_12_18c2} &lt;= 6 ,1,0)</t>
  </si>
  <si>
    <t>Please agree to participate and answer the following survey questions!</t>
  </si>
  <si>
    <t>Please select main female respondent!</t>
  </si>
  <si>
    <t>Please select the facility's name!</t>
  </si>
  <si>
    <t>[12.05] How many living with you?</t>
  </si>
  <si>
    <t>[12.11] When was the last time that you gave birth to a child that was born alive?</t>
  </si>
  <si>
    <t>[12.14] When was the last time you had a stillbirth?</t>
  </si>
  <si>
    <t>[12.17] When was the last time you had a miscarriage or abortion?</t>
  </si>
  <si>
    <t>[13.34] When did this pregnancy end?</t>
  </si>
  <si>
    <t>[13.5.66] I will read to you a number of cases, Can you tell me if a woman should continue breastfeeding in each case?</t>
  </si>
  <si>
    <t>[16.04] What was the date of the last measurement?</t>
  </si>
  <si>
    <t>${fh_17_06_n} = 96</t>
  </si>
  <si>
    <t>LANGUAGE NOT SPOKEN, INTERVIEW NOT CONDUCTED</t>
  </si>
  <si>
    <t>NOT APPLICABLE (BECAUSE DIDN'T SEEK CARE IN LAST YEAR)</t>
  </si>
  <si>
    <t>fh_09_54_gg</t>
  </si>
  <si>
    <t>fh_09_54_n</t>
  </si>
  <si>
    <t xml:space="preserve">[9.54_N] In the last 30 days, has anyone else in the  household (5 years and older) been sick or suffering from any illness or injury, excluding disabilities or chronic illnesses?                                                               </t>
  </si>
  <si>
    <t>NOTE: INTERVIEWER, THIS SHOULD ONLY BE PEOPLE, 5 YEARS AND OLDER, WHO ARE IN THE ROSTER FOR THIS SURVEY</t>
  </si>
  <si>
    <t>fh_09_55_n</t>
  </si>
  <si>
    <t>[9.55_N] How many people?</t>
  </si>
  <si>
    <t>${fh_09_54_n} = 1</t>
  </si>
  <si>
    <t>select_multiple disease</t>
  </si>
  <si>
    <t>disease</t>
  </si>
  <si>
    <t>fh_09_57_ggg</t>
  </si>
  <si>
    <t>fh_09_57_n</t>
  </si>
  <si>
    <t>fh_09_56_n_1</t>
  </si>
  <si>
    <t>fh_09_562_ggg</t>
  </si>
  <si>
    <t>fh_09_561_ggg</t>
  </si>
  <si>
    <t>symptom</t>
  </si>
  <si>
    <t>FEVER</t>
  </si>
  <si>
    <t>ABDOMINAL PAIN</t>
  </si>
  <si>
    <t>COUGH ONLY</t>
  </si>
  <si>
    <t>COUGH WITH DIFFICULT, FAST BREATHING</t>
  </si>
  <si>
    <t>DIARRHEA WITHOUT BLOOD</t>
  </si>
  <si>
    <t>DIARRHEA WITH BLOOD</t>
  </si>
  <si>
    <t>DIARRHEA AND VOMITING</t>
  </si>
  <si>
    <t>VOMITING</t>
  </si>
  <si>
    <t>HEADACHE</t>
  </si>
  <si>
    <t>PROBE WHETHER PATIENT WENT TO CENTER BUT CENTER WAS CLOSED/NOT STAFFED - COUNT THIS AS A "YES"</t>
  </si>
  <si>
    <t>select_multiple nocareseek</t>
  </si>
  <si>
    <t>fh_09_58_n</t>
  </si>
  <si>
    <t>nocareseek</t>
  </si>
  <si>
    <t xml:space="preserve">NO TRANSPORTATION </t>
  </si>
  <si>
    <t>select_multiple seeklocation</t>
  </si>
  <si>
    <t>fh_09_59_n</t>
  </si>
  <si>
    <t>${fh_09_57_n} = 1</t>
  </si>
  <si>
    <t>${fh_09_57_n} = 0</t>
  </si>
  <si>
    <t>fh_09_56_rr</t>
  </si>
  <si>
    <t>fh_09_56_pid</t>
  </si>
  <si>
    <t>patient</t>
  </si>
  <si>
    <t>select_one patient</t>
  </si>
  <si>
    <t>fh_09_56_n</t>
  </si>
  <si>
    <t>Who's been been sick or suffering from any illness or injury, excluding disabilities or chronic illnesses?</t>
  </si>
  <si>
    <t>fh_09_56_nc_name</t>
  </si>
  <si>
    <t>fh_09_55_n_c</t>
  </si>
  <si>
    <t>if(${fh_09_55_n} &lt;=3, ${fh_09_55_n}, 3)</t>
  </si>
  <si>
    <t>${fh_09_55_n_c}</t>
  </si>
  <si>
    <t>fh_10_11_gg</t>
  </si>
  <si>
    <t>fh_10_09_gg</t>
  </si>
  <si>
    <t>&lt;font color = 'FF0000'&gt;&lt;b&gt;Only 3 choices are allowed, with one choice for each rank.&lt;/b&gt;&lt;/font&gt;</t>
  </si>
  <si>
    <t>[13.11] INTERVIEWER: ASK WOMAN TO SEE ANC CARD</t>
  </si>
  <si>
    <t>.&gt;=${fh_13_12m} and .&lt;11</t>
  </si>
  <si>
    <t>&lt;font color ='FF000'&gt;&lt;b&gt;Only 3 choices are allowed, with one choice for each rank.&lt;/b&gt;&lt;/font&gt;</t>
  </si>
  <si>
    <t xml:space="preserve">[14.18] How long have you been using the current method? </t>
  </si>
  <si>
    <t>[9.57_N] Did ${fh_09_56_nc_name} go to any health facility, health personnel or traditional healer to seek care for this illness?</t>
  </si>
  <si>
    <t>[9.58_N] Why didn't ${fh_09_56_nc_name} go to a health facility or health personnel for care?</t>
  </si>
  <si>
    <t>[9.59_N] Where did ${fh_09_56_nc_name} MOST RECENTLY seek care?</t>
  </si>
  <si>
    <t>[1.03] AGE</t>
  </si>
  <si>
    <t>[1.04] BIRTHDAY DOESN'T MATCH AGE IN [1.03].</t>
  </si>
  <si>
    <t>[2.03] How many days were missed due to illness?</t>
  </si>
  <si>
    <t>[2.02_1N] CANNOT LARGER THAN THE NUMBER IN [2.01]</t>
  </si>
  <si>
    <t>[4.03] How many rooms does your dwelling have?</t>
  </si>
  <si>
    <t>[4.13] How long does it take you to go to this source on foot? [ONE WAY ONLY}</t>
  </si>
  <si>
    <t>[5.01.1] MINIMUM 0</t>
  </si>
  <si>
    <t>[5.01.2] MINIMUM 0</t>
  </si>
  <si>
    <t>[5.01.5] MINIMUM 0</t>
  </si>
  <si>
    <t>[5.01.6] MINIMUM 0</t>
  </si>
  <si>
    <t>[5.01.7] MINIMUM 0</t>
  </si>
  <si>
    <t>[5.01.9] MINIMUM 0</t>
  </si>
  <si>
    <t>[5.01.10] MINIMUM 0</t>
  </si>
  <si>
    <t>[5.01.12] MINIMUM 0</t>
  </si>
  <si>
    <t>[5.01.13] MINIMUM 0</t>
  </si>
  <si>
    <t>[5.01.15] MINIMUM 0</t>
  </si>
  <si>
    <t>[5.01.16] MINIMUM 0</t>
  </si>
  <si>
    <t>[5.01.17] MINIMUM 0</t>
  </si>
  <si>
    <t>[5.01.18] MINIMUM 0</t>
  </si>
  <si>
    <t>[5.01.19] MINIMUM 0</t>
  </si>
  <si>
    <t>[5.01.20] MINIMUM 0</t>
  </si>
  <si>
    <t>[5.01.21] MINIMUM 0</t>
  </si>
  <si>
    <t>[5.01.22] MINIMUM 0</t>
  </si>
  <si>
    <t>[5.01.24] MINIMUM 0</t>
  </si>
  <si>
    <t>[8.04] ONLY 1-12 MONTHS ALLOWED</t>
  </si>
  <si>
    <t>[8.06] How old was [HE/SHE] when [HE/SHE] passed away?</t>
  </si>
  <si>
    <t>[8.06] ONLY 1-11 MONTHS ALLOWED</t>
  </si>
  <si>
    <t>[8.06] ONLY UP TO 31 DAYS ALLOWED</t>
  </si>
  <si>
    <t>[12.03] ONLY UP TO 12 MONTHS ALLOWED</t>
  </si>
  <si>
    <t>[12.07] How may living elsewhere?</t>
  </si>
  <si>
    <t>[12.05] ONLY UP TO 20 SONS ALLOWED</t>
  </si>
  <si>
    <t>[12.05] ONLY UP TO 20 DAUGHTERS ALLOWED</t>
  </si>
  <si>
    <t>[12.07] ONLY UP TO 20 SONS ALLOWED</t>
  </si>
  <si>
    <t>[12.07] ONLY UP TO 20 DAUGHTERS ALLOWED</t>
  </si>
  <si>
    <t>[12.09] ONLY UP TO 20 SONS ALLOWED</t>
  </si>
  <si>
    <t>[12.09] ONLY UP TO 20 DAUGHTERS ALLOWED</t>
  </si>
  <si>
    <t>[12.11] ONLY UP TO 12 MONTHS ALLOWED</t>
  </si>
  <si>
    <t>[12.14] ONLY UP TO 12 MONTHS ALLOWED</t>
  </si>
  <si>
    <t>[12.17] ONLY UP TO 12 MONTHS ALLOWED</t>
  </si>
  <si>
    <t>[13.02] ONLY 3 CHOICES ARE ALLOWED, WITH ONE CHOICE FOR EACH RANK</t>
  </si>
  <si>
    <t>[13.12] ONLY UP TO 10 MONTHS ALLOWED</t>
  </si>
  <si>
    <t>[13.13] ONLY UP TO 20 ALLOWED</t>
  </si>
  <si>
    <t>[13.14] MUST BE GREATER OR EQUAL TO THE NUMBER OF MONTHS PROVIDED IN 13.12</t>
  </si>
  <si>
    <t>[13.15] o. MINIMUM 0</t>
  </si>
  <si>
    <t>[13.15] r. MINIMUM 0</t>
  </si>
  <si>
    <t>[13.34] DAY: ONLY UP TO 31 ALLOWED</t>
  </si>
  <si>
    <t>[13.34] MONTH: ONLY UP TO 12 ALLOWED</t>
  </si>
  <si>
    <t>[13.44] ONLY 3 CHOICES ARE ALLOWED, WITH ONE CHOICE FOR EACH RANK</t>
  </si>
  <si>
    <t>[13.47] ONLY UP TO 10KG ALLOWED</t>
  </si>
  <si>
    <t>[13.50] ONLY UP TO 600 MINUTES ALLOWED</t>
  </si>
  <si>
    <t>[13.58] ONLY UP TO 72 HOURS ALLOWED</t>
  </si>
  <si>
    <t>[13.61] RECORD UP TO 3 RESPONSES</t>
  </si>
  <si>
    <t>[13.73] ONLY UP TO 10 ALLOWED</t>
  </si>
  <si>
    <t>[13.74] ONLY UP TO 45 DAYS ALLOWED</t>
  </si>
  <si>
    <t>[14.01] PLEASE CHECK YOUR ANSWER AT 12.02 AND CONFIRM!</t>
  </si>
  <si>
    <t>[14.05_1N] ONLY UP TO 40 ALLOWED</t>
  </si>
  <si>
    <t>[14.05_2N] ONLY UP TO 40 ALLOWED</t>
  </si>
  <si>
    <t>[14.18] ONLY UP TO 29 YEARS ALLOWED</t>
  </si>
  <si>
    <t>[14.18] ONLY UP TO 12 MONTHS ALLOWED</t>
  </si>
  <si>
    <t>[15.04a] DAY: ONLY UP TO 31 ALLOWED</t>
  </si>
  <si>
    <t>[15.04a] MONTH: ONLY UP TO 12 ALLOWED</t>
  </si>
  <si>
    <t>[15.04b] DAY: ONLY UP TO 31 ALLOWED</t>
  </si>
  <si>
    <t>[15.04b] MONTH: ONLY UP TO 12 ALLOWED</t>
  </si>
  <si>
    <t>[15.04c] DAY: ONLY UP TO 31 ALLOWED</t>
  </si>
  <si>
    <t>[15.04c] MONTH: ONLY UP TO 12 ALLOWED</t>
  </si>
  <si>
    <t>[15.04d] DAY: ONLY UP TO 31 ALLOWED</t>
  </si>
  <si>
    <t>[15.04d] MONTH: ONLY UP TO 12 ALLOWED</t>
  </si>
  <si>
    <t>[15.04e] DAY: ONLY UP TO 31 ALLOWED</t>
  </si>
  <si>
    <t>[15.04e] MONTH: ONLY UP TO 12 ALLOWED</t>
  </si>
  <si>
    <t>[15.04f] DAY: ONLY UP TO 31 ALLOWED</t>
  </si>
  <si>
    <t>[15.04f] MONTH: ONLY UP TO 12 ALLOWED</t>
  </si>
  <si>
    <t>[15.04g] DAY: ONLY UP TO 31 ALLOWED</t>
  </si>
  <si>
    <t>[15.04g] MONTH: ONLY UP TO 12 ALLOWED</t>
  </si>
  <si>
    <t>[15.04h] DAY: ONLY UP TO 31 ALLOWED</t>
  </si>
  <si>
    <t>[15.04h] MONTH: ONLY UP TO 12 ALLOWED</t>
  </si>
  <si>
    <t>[15.04j] DAY: ONLY UP TO 31 ALLOWED</t>
  </si>
  <si>
    <t>[15.04j] MONTH: ONLY UP TO 12 ALLOWED</t>
  </si>
  <si>
    <t>[15.04i] DAY: ONLY UP TO 31 ALLOWED</t>
  </si>
  <si>
    <t>[15.04i] MONTH: ONLY UP TO 12 ALLOWED</t>
  </si>
  <si>
    <t>[15.04k] DAY: ONLY UP TO 31 ALLOWED</t>
  </si>
  <si>
    <t>[15.04k] MONTH: ONLY UP TO 12 ALLOWED</t>
  </si>
  <si>
    <t>[15.04l] DAY: ONLY UP TO 31 ALLOWED</t>
  </si>
  <si>
    <t>[15.04l] MONTH: ONLY UP TO 12 ALLOWED</t>
  </si>
  <si>
    <t>[15.12] ONLY UP TO 5 ALLOWED</t>
  </si>
  <si>
    <t>[15.14] ONLY UP TO 3 ALLOWED</t>
  </si>
  <si>
    <t>[15.19] ONLY UP TO 5 ALLOWED</t>
  </si>
  <si>
    <t>[15.22] ONLY UP TO 5 ALLOWED</t>
  </si>
  <si>
    <t>[16.01_n10] FIRST REASON: DUPLICATE THE SECOND OR THE THIRD</t>
  </si>
  <si>
    <t>[16.01_n10] SECOND REASON: DUPLICATE THE FIRST OR THE THIRD</t>
  </si>
  <si>
    <t xml:space="preserve">[16.01_n10] THIRD REASON: DUPLICATE THE FIRST OR THE SECOND
</t>
  </si>
  <si>
    <t>[16.04] MM: ONLY UP TO 31 ALLOWED</t>
  </si>
  <si>
    <t>[13.44] PLEASE SELECT 3 OPTIONS!</t>
  </si>
  <si>
    <t>[13.02] PLEASE SELECT 3 OPTIONS!</t>
  </si>
  <si>
    <t>[13.63] CANNOT BE LARGER THAN MONTHS IN [13.62]</t>
  </si>
  <si>
    <t>[13.62] ONLY UP TO 71 MONTHS ALLOWED</t>
  </si>
  <si>
    <t>.&lt;46 and .&gt;=0</t>
  </si>
  <si>
    <t>.&lt;11 and .&gt;=0</t>
  </si>
  <si>
    <t>(.&gt;=0 and .&lt;73) or .=100</t>
  </si>
  <si>
    <t>&lt;p&gt;&lt;b&gt;&lt;font color='#0B3B24'&gt;&lt;big&gt;SECTION 13.5 EXCLUSIVE BREASTFEEDING &lt;/big&gt;&lt;/font&gt;&lt;b&gt;</t>
  </si>
  <si>
    <t>&lt;p&gt;&lt;b&gt;&lt;font color='#0B3B24'&gt;&lt;big&gt; 13.8 REPRODUCTIVE HEALTH (FEMALE)&lt;/big&gt;&lt;/font&gt;&lt;b&gt;</t>
  </si>
  <si>
    <t>&lt;p&gt;&lt;b&gt;&lt;font color='#0B3B24'&gt;&lt;big&gt;14. REPRODUCTIVE HEALTH (FEMALE)&lt;/big&gt;&lt;/font&gt;&lt;b&gt;</t>
  </si>
  <si>
    <t>&lt;p&gt;&lt;b&gt;&lt;font color='#0B3B24'&gt;&lt;big&gt;SECTION 15. VACCINATION &lt;/big&gt;&lt;/font&gt;&lt;b&gt;</t>
  </si>
  <si>
    <t>&lt;p&gt;&lt;b&gt;&lt;font color='#0B3B24'&gt;&lt;big&gt; SECTION 15.5 HOUSEHOLD FOOD SECURITY &lt;/big&gt;&lt;/font&gt;&lt;b&gt;</t>
  </si>
  <si>
    <t>&lt;p&gt;&lt;b&gt;&lt;font color='#0B3B24'&gt;&lt;big&gt;SECTION 16. HEIGHT AND WEIGHT&lt;/big&gt;&lt;/font&gt;&lt;b&gt;</t>
  </si>
  <si>
    <t>&lt;p&gt;&lt;b&gt;&lt;font color='#0B3B24'&gt;&lt;big&gt; SECTION 17. COMMUNITY HEALTH WORKER SERVICE USAGE AND SATISFACTION&lt;/big&gt;&lt;/font&gt;&lt;b&gt;</t>
  </si>
  <si>
    <r>
      <t>[1.04] What is ${fh_f101</t>
    </r>
    <r>
      <rPr>
        <sz val="11"/>
        <color rgb="FF000000"/>
        <rFont val="Arial"/>
        <family val="2"/>
      </rPr>
      <t>}'s Birthday?</t>
    </r>
  </si>
  <si>
    <t>${fh_14_08_n2} = 96</t>
  </si>
  <si>
    <t>Other, please specify:</t>
  </si>
  <si>
    <t>${fh_14_19_n8} = 96</t>
  </si>
  <si>
    <t>[5.12_1] MINIMUM 0</t>
  </si>
  <si>
    <t>[5.12_2] MINIMUM 0</t>
  </si>
  <si>
    <t>[5.12_3] MINIMUM 0</t>
  </si>
  <si>
    <t>[5.12_4] MINIMUM 0</t>
  </si>
  <si>
    <t>[5.12_5] MINIMUM 0</t>
  </si>
  <si>
    <t>[5.12_6] MINIMUM 0</t>
  </si>
  <si>
    <t>[5.12_7] MINIMUM 0</t>
  </si>
  <si>
    <t>[5.12_8] MINIMUM 0</t>
  </si>
  <si>
    <t>[5.12_96] MINIMUM 0</t>
  </si>
  <si>
    <t>[4.16] MINIMUM 0</t>
  </si>
  <si>
    <t>[5.14.n] MINIMUM 0</t>
  </si>
  <si>
    <t>[5.14.1n] MINIMUM 0</t>
  </si>
  <si>
    <t>[5.14.2n] MINIMUM 0</t>
  </si>
  <si>
    <t>[7.02_1] MINIMUM 0</t>
  </si>
  <si>
    <t>[7.02_4] MINIMUM 0</t>
  </si>
  <si>
    <t>[7.02_5] MINIMUM 0</t>
  </si>
  <si>
    <t>[7.02_3] MINIMUM 0</t>
  </si>
  <si>
    <t>[7.02_6] MINIMUM 0</t>
  </si>
  <si>
    <t>[7.02_7] MINIMUM 0</t>
  </si>
  <si>
    <t>[7.02_8] MINIMUM 0</t>
  </si>
  <si>
    <t>[7.02_9] MINIMUM 0</t>
  </si>
  <si>
    <t>[9.29] Did this health care provider ask questions about how YOU were feeling or the symptoms that YOU had?</t>
  </si>
  <si>
    <t>fh_13_02cn2</t>
  </si>
  <si>
    <t>[13.02] Why didn't you consult any health care provider or traditional healer  for antenatal care for this pregnancy? RECORD TO 3 REASONS.</t>
  </si>
  <si>
    <t>${fh_13_02c} = 6</t>
  </si>
  <si>
    <t>&lt;font color = 'FF0000'&gt;&lt;b&gt;3 REASONS MUST BE RECORDED&lt;/b&gt;&lt;/font&gt;</t>
  </si>
  <si>
    <t>[13.02] 3 REASONS MUST BE RECORDED</t>
  </si>
  <si>
    <t>select_one child</t>
  </si>
  <si>
    <t>fh_13_94aa</t>
  </si>
  <si>
    <t>fh_13_94ab</t>
  </si>
  <si>
    <t>fh_13_94ac</t>
  </si>
  <si>
    <t>SALT</t>
  </si>
  <si>
    <t>OTHER CONDIMENTS (NOT SALT)</t>
  </si>
  <si>
    <t>ANY FOOD TO WHICH YOU ADDED A POWDER OR SPRINKLES LIKE THIS  (MICRO-NUTRIENT SUPPLEMENTS)?</t>
  </si>
  <si>
    <t>fh_13_95g_n</t>
  </si>
  <si>
    <t>Iodized</t>
  </si>
  <si>
    <t>select_one Iodized</t>
  </si>
  <si>
    <t>Iodized salt</t>
  </si>
  <si>
    <t>Non-iodized salt</t>
  </si>
  <si>
    <t>.&lt;30 and .&gt;=0</t>
  </si>
  <si>
    <t>.&lt;13 and .&gt;=0</t>
  </si>
  <si>
    <t>.&gt;=0 and .&lt;=1000</t>
  </si>
  <si>
    <t xml:space="preserve">INSTRUCTIONS: USE THE  TEST KIT TO TEST THE SALT FOR </t>
  </si>
  <si>
    <t>fh_13_94aa_gg</t>
  </si>
  <si>
    <t>count-selected(.) &lt;= 3</t>
  </si>
  <si>
    <t>UP TO 3 REASONS</t>
  </si>
  <si>
    <t>[9.58_N] Can only accept up to 3 responses</t>
  </si>
  <si>
    <t>[9.56_N1] Can only accept up to 3 responses</t>
  </si>
  <si>
    <t>fh_12_02_n</t>
  </si>
  <si>
    <t>[12.02] Are you pregnant now? - Answer : ${fh_12_02_lb}</t>
  </si>
  <si>
    <t>${fh_confirm}=0 and ${fh_14_02}&lt;=5 or ${fh_confirm}=1</t>
  </si>
  <si>
    <t>fh_17_04</t>
  </si>
  <si>
    <t>fh_17_04h</t>
  </si>
  <si>
    <t>fh_17_04j_gg</t>
  </si>
  <si>
    <t>fh_17_04i</t>
  </si>
  <si>
    <t>fh_17_04j</t>
  </si>
  <si>
    <t>fh_17_04k</t>
  </si>
  <si>
    <t>fh_17_04l</t>
  </si>
  <si>
    <t>fh_17_04m</t>
  </si>
  <si>
    <t>fh_17_04n</t>
  </si>
  <si>
    <t>fh_17_04o</t>
  </si>
  <si>
    <t>fh_17_04p</t>
  </si>
  <si>
    <t>fh_17_04q_gg</t>
  </si>
  <si>
    <t>fh_17_04q</t>
  </si>
  <si>
    <t>fh_17_04r</t>
  </si>
  <si>
    <t>fh_17_04s</t>
  </si>
  <si>
    <t>fh_17_04t</t>
  </si>
  <si>
    <t>fh_17_04u</t>
  </si>
  <si>
    <t>fh_17_04v</t>
  </si>
  <si>
    <t>fh_17_04w</t>
  </si>
  <si>
    <t>fh_17_04x</t>
  </si>
  <si>
    <t>fh_17_03_2_gg</t>
  </si>
  <si>
    <t>fh_17_03_2_lb</t>
  </si>
  <si>
    <t>fh_17_03_2a</t>
  </si>
  <si>
    <t>fh_17_03_2b</t>
  </si>
  <si>
    <t>fh_17_03_2c</t>
  </si>
  <si>
    <t>fh_17_03_2d</t>
  </si>
  <si>
    <t>fh_17_03_2e</t>
  </si>
  <si>
    <t>fh_17_03_2f</t>
  </si>
  <si>
    <t>fh_17_03_2g</t>
  </si>
  <si>
    <t>fh_17_03_1</t>
  </si>
  <si>
    <t>fh_17_03_1_other</t>
  </si>
  <si>
    <t>selected(${fh_17_03_1},'3')</t>
  </si>
  <si>
    <t>[17.03_1] Was the person talking to you a community health nurse, a member of the VSG group, or somebody else? (multiple selection)</t>
  </si>
  <si>
    <t>[17.03_2] We would like to know a bit more about your interaction with the community member talking to you. Can you tell us how satisfied were you with the following?</t>
  </si>
  <si>
    <t>[17.04] We would like to know a bit more about your opinions on pregnancy and child care. For each of the following, can you tell us whether you Strongly Agree, Agree Somewhat, Neither Agree nor Disagree, Disagree Somewhat, or Strongly Disagree?</t>
  </si>
  <si>
    <t>${fh_09_54_n} =1</t>
  </si>
  <si>
    <t xml:space="preserve">gridformat&lt;row = 2, col = 1, colspan = 2, fill = fill/&gt; </t>
  </si>
  <si>
    <t>fh_05_00_19_n1</t>
  </si>
  <si>
    <t>fh_05_00_20_n1</t>
  </si>
  <si>
    <t>fh_05_00_21_n1</t>
  </si>
  <si>
    <t>fh_05_00_22_n1</t>
  </si>
  <si>
    <t>fh_05_00_24_n1</t>
  </si>
  <si>
    <t>fh_05_01_gg2_1</t>
  </si>
  <si>
    <t>fh_05_00_18_n1</t>
  </si>
  <si>
    <t>fh_05_00_17_n1</t>
  </si>
  <si>
    <t>fh_05_00_16_n1</t>
  </si>
  <si>
    <t>fh_05_00_15_n1</t>
  </si>
  <si>
    <t>fh_05_00_13_n1</t>
  </si>
  <si>
    <t>fh_05_00_12_n1</t>
  </si>
  <si>
    <t>fh_05_00_10_n1</t>
  </si>
  <si>
    <t>fh_05_01_nt2_1</t>
  </si>
  <si>
    <t>fh_05_00_9_n1</t>
  </si>
  <si>
    <t>fh_05_00_8_n1</t>
  </si>
  <si>
    <t>fh_05_00_7_n1</t>
  </si>
  <si>
    <t>fh_05_00_6_n1</t>
  </si>
  <si>
    <t>fh_05_00_5_n1</t>
  </si>
  <si>
    <t>fh_05_00_2_n1</t>
  </si>
  <si>
    <t>fh_05_00_1_n1</t>
  </si>
  <si>
    <t>fh_05_00_nt1_1</t>
  </si>
  <si>
    <t>fh_05_01_nt1_1</t>
  </si>
  <si>
    <t>fh_05_01_gg1_1</t>
  </si>
  <si>
    <t>${fh_12_04}=1</t>
  </si>
  <si>
    <t>(${fh_12_06}=1)</t>
  </si>
  <si>
    <t>(${fh_12_08}=1)</t>
  </si>
  <si>
    <t>${fh_12_11c}&gt;0</t>
  </si>
  <si>
    <t>${fh_12_12}=1</t>
  </si>
  <si>
    <t>${fh_12_15}=1</t>
  </si>
  <si>
    <t>if(${fh_12_11c}&gt;0, ${fh_12_11_2} + ${fh_12_11_1} div 12, 0)</t>
  </si>
  <si>
    <t>if(${fh_12_12}=1, ${fh_12_14_2} + ${fh_12_14_1} div 12, 0)</t>
  </si>
  <si>
    <t>if(${fh_12_15}=1 , ${fh_12_17_2} + ${fh_12_17_1} div 12, 0)</t>
  </si>
  <si>
    <t>(${fh_12_18c}=0) and (${fh_12_11c} &gt;0 or ${fh_12_12}=1 or  ${fh_12_15}=1)</t>
  </si>
  <si>
    <t>(${fh_12_18c}=1) and (${fh_12_11c} &gt;0 or ${fh_12_12}=1 or  ${fh_12_15}=1)</t>
  </si>
  <si>
    <t>${fh_13_02c} != 6</t>
  </si>
  <si>
    <t>${fh_13_89}=1 and ${fh_13_94aa} = 1</t>
  </si>
  <si>
    <t>[14.19] MINIMUM 0, MAXIMUM 1000</t>
  </si>
  <si>
    <t>fh_1345_rr_c</t>
  </si>
  <si>
    <t>fh_1345_rr_n</t>
  </si>
  <si>
    <t>fh_1355_rr_c</t>
  </si>
  <si>
    <t>fh_1355_rr_n</t>
  </si>
  <si>
    <t>fh_15_00</t>
  </si>
  <si>
    <t>PROGRAM: RECORD THE INDIVIDUAL ID CODE OF THE CHILD FROM ROSTER</t>
  </si>
  <si>
    <t xml:space="preserve"> (string-length(${fh_15c})&gt;0  or string-length(${fh_15_00})&gt;0) and ${fh_15_01} = 1</t>
  </si>
  <si>
    <t>endtime_str</t>
  </si>
  <si>
    <t>string(format-date-time(${endtime},'%d/%m/%Y %H:%M:%S'))</t>
  </si>
  <si>
    <t>fh_notes_gg_n1</t>
  </si>
  <si>
    <t>string-length(${fh_15c})=0</t>
  </si>
  <si>
    <t>SECTION 5. HOUSEHOLD ASSETS</t>
  </si>
  <si>
    <t>DALASI. WRITE ZERO IF NOTHING</t>
  </si>
  <si>
    <t>[9.21] Within the last year, where did YOU MOST RECENTLY seek care when you needed medical care?</t>
  </si>
  <si>
    <t>if(string-length(${fh_13_02_9})=0,0,${fh_13_02_9})</t>
  </si>
  <si>
    <t>.&gt;=0 and .&lt;=40</t>
  </si>
  <si>
    <t>[13.16_1N] must be lower or equal 40</t>
  </si>
  <si>
    <t>WRITE THE ANSWER IN DAYS</t>
  </si>
  <si>
    <t>Now I would like to talk to you about family planning -the various ways or methods that a couple can use to delay or avoid a pregnancy.
Have you ever heard of ?</t>
  </si>
  <si>
    <t>You said that ${fh_13_92_name} consumed milk in the last day and night. How many times did ${fh_13_92_name} consume milk during this period?</t>
  </si>
  <si>
    <t>You said that ${fh_13_92_name} consumed infant formula in the last day and night. How many times did ${fh_13_92_name} consume infant formula during this period?</t>
  </si>
  <si>
    <t>You said that ${fh_13_92_name} consumed breastmilk in the last day and night. How many times did ${fh_13_92_name} consume breastmilk during this period?</t>
  </si>
  <si>
    <t>You said that ${fh_13_92_name} consumed yoghurt in the last day and night. How many times did ${fh_13_92_name} consume yoghurt during this period?</t>
  </si>
  <si>
    <t>You said that ${fh_13_92_name} consumed other liquids in the last day and night. How many times did ${fh_13_92_name} consume other liquids during this period?</t>
  </si>
  <si>
    <t>You said that ${fh_13_92_name} consumed solid, semi-solid or soft foods in the last day and night. How many times did ${fh_13_92_name} consume these types of food during this period?</t>
  </si>
  <si>
    <t>You said that ${fh_13_92_name} consumed salt in the last day and night. Could you show me some of the salt that ${fh_13_92_name} consumed so I can test it for iodine?</t>
  </si>
  <si>
    <t>[13.5.67] What is the minimum food needed by your youngest child?</t>
  </si>
  <si>
    <t>.&lt;6 and .&gt;=0</t>
  </si>
  <si>
    <t>.&lt;4 and .&gt;=0</t>
  </si>
  <si>
    <t>${fh_15_20} = 1 and ${fh_15_21} &lt;=2</t>
  </si>
  <si>
    <t>LESS THAN 6 MONTHS AGO</t>
  </si>
  <si>
    <t>6-12 MONTHS AGO</t>
  </si>
  <si>
    <t>MORE THAN 12 MONTHS AGO</t>
  </si>
  <si>
    <t>[15.22] In the last 12 months, how many deworming treatments has the child received?</t>
  </si>
  <si>
    <t xml:space="preserve">[15.51.a] 0 - 7 </t>
  </si>
  <si>
    <t xml:space="preserve">[15.51.b] 0 - 7 </t>
  </si>
  <si>
    <t xml:space="preserve">[15.51.c] 0 - 7 </t>
  </si>
  <si>
    <t xml:space="preserve">[15.51.d] 0 - 7 </t>
  </si>
  <si>
    <t xml:space="preserve">[15.51.e] 0 - 7 </t>
  </si>
  <si>
    <t xml:space="preserve">[15.51.f] 0 - 7 </t>
  </si>
  <si>
    <t>Did ${anchor_name_16} sleep under a bed net last night?</t>
  </si>
  <si>
    <t>SECTION 17. COMMUNITY ACTIVITIES</t>
  </si>
  <si>
    <t>yesnons</t>
  </si>
  <si>
    <t>if(${fh_12_02} = 1, 'Yes', if(${fh_12_02} = 2,'No', 'Not sure'))</t>
  </si>
  <si>
    <t>if(.=1 and ${fh_12_02} = 1 or .=0 and ${fh_12_02} != 1, true(), false())</t>
  </si>
  <si>
    <t>VACCINE WAS NOT RECEIVED AT ALL</t>
  </si>
  <si>
    <t>VACCINE WAS RECEIVED BUT NO DATE WAS RECORDED</t>
  </si>
  <si>
    <t>MISSING ELEMENT</t>
  </si>
  <si>
    <t>${fh_14_19_n7} &gt;2</t>
  </si>
  <si>
    <t>[13.28.a] MINIMUM IS 0</t>
  </si>
  <si>
    <t>[13.28.b] MINIMUM IS 0</t>
  </si>
  <si>
    <t>over5</t>
  </si>
  <si>
    <t>.&gt; 0 and .&lt;=sum(${over5})</t>
  </si>
  <si>
    <t>if(${fh_f103} &gt;= 5, 1, 0)</t>
  </si>
  <si>
    <t>[9.55_N] Should not be higher than the numer of hh member having age higher than 5</t>
  </si>
  <si>
    <t>select_one region</t>
  </si>
  <si>
    <t>fh_region</t>
  </si>
  <si>
    <t>Please select EA's region.</t>
  </si>
  <si>
    <t>region</t>
  </si>
  <si>
    <t>region_id</t>
  </si>
  <si>
    <t>RECORD WEIGHT IN KILOGRAMS. '9998' FOR DON'T KNOW</t>
  </si>
  <si>
    <t>.&lt;11 and .&gt;=0 or .=9998</t>
  </si>
  <si>
    <t>gridformat&lt;row = 0, col = 0, colspan=4, fill = fill, align = center/&gt;</t>
  </si>
  <si>
    <t>gridformat&lt;row=2, col = 0, colspan = 1, fill = fill, align = center/&gt;</t>
  </si>
  <si>
    <t>gridformat&lt;row=2, col = 1, colspan = 3, fill = fill, align = center/&gt;</t>
  </si>
  <si>
    <t>1screen gridformat&lt;row=3, col = 0/&gt;</t>
  </si>
  <si>
    <t xml:space="preserve">text-nolabel gridformat&lt;row = 4, col = 1, colspan = 3, fill = fill, align_answer = center/&gt; </t>
  </si>
  <si>
    <t>end group</t>
    <phoneticPr fontId="2"/>
  </si>
  <si>
    <t>fh_13_56_3n_b</t>
  </si>
  <si>
    <t>Was it unresponsive/didn't cry?</t>
  </si>
  <si>
    <t>When the infant was born did it have any convulsions or spasms?</t>
  </si>
  <si>
    <t>fh_13_84_n_n</t>
  </si>
  <si>
    <t>fh_13_84_n_n_oth</t>
  </si>
  <si>
    <t>${fh_13_84_n_n} = 1</t>
  </si>
  <si>
    <t>${fh_13_84_n_l}=1 or ${fh_13_84_n_m}=1 or ${fh_13_84_n_n}=1</t>
  </si>
  <si>
    <t>[14.16] Which method are you currently mainly using?</t>
  </si>
  <si>
    <t>Which method did you ever mainly use?</t>
  </si>
  <si>
    <t>How many acres of land does your household own?</t>
  </si>
  <si>
    <t>fh_05_06_1n_b</t>
  </si>
  <si>
    <t>Unit of measurement</t>
  </si>
  <si>
    <t>HECTARE</t>
  </si>
  <si>
    <t>Yes, other (Specify)</t>
  </si>
  <si>
    <t>select_multiple care</t>
  </si>
  <si>
    <t>[8.10] Option "No" can not be selected with other "Yes" options.</t>
  </si>
  <si>
    <t>not(selected(.,'1') and (selected(.,'96') or selected(.,'2') or selected(.,'3') or selected(.,'4') or selected(.,'5')))</t>
  </si>
  <si>
    <t>fh_02_2_03_gg</t>
  </si>
  <si>
    <t>fh_02_2_02_n_range</t>
  </si>
  <si>
    <t>&lt;b&gt;&lt;font color='#0B3B24'&gt;&lt;big&gt;INTERVIEW NOTES &lt;/big&gt;&lt;/font&gt;&lt;b&gt;</t>
  </si>
  <si>
    <t>If more than one facility stated, choose highest facility on list.</t>
  </si>
  <si>
    <t>fh_05_06_1n_b_oth</t>
  </si>
  <si>
    <t xml:space="preserve">gridformat&lt;row = 4, col = 0, colspan = 3, fill = fill/&gt; </t>
  </si>
  <si>
    <t>${fh_05_06_1n_b} = 96</t>
  </si>
  <si>
    <t>fh_14_19n6_gg</t>
  </si>
  <si>
    <t>once(uuid())</t>
  </si>
  <si>
    <t>newid</t>
  </si>
  <si>
    <t>uniid_new_c</t>
  </si>
  <si>
    <t>${uniid_new_c}</t>
  </si>
  <si>
    <t>string-length(${fh_f107})&gt;0</t>
  </si>
  <si>
    <t>string-length(${fh_f107})=0</t>
  </si>
  <si>
    <t>string-length(${fh_f107})&gt;0 and ${fh_13_13} &gt;= 1</t>
  </si>
  <si>
    <t>${roster2}=96</t>
  </si>
  <si>
    <t>${roster2}=${fh_f108}</t>
  </si>
  <si>
    <t>${fh_10_02}=1 and ${roster2} != ${fh_f108}</t>
  </si>
  <si>
    <t>Begin section for member name: ${fh_f107c_name}</t>
  </si>
  <si>
    <t>Begin section 13.8 for member name: ${fh_f107c_name}</t>
  </si>
  <si>
    <t>Begin section 14 for member name: ${fh_f107c_name}</t>
  </si>
  <si>
    <t>fh_07_02_10_c</t>
  </si>
  <si>
    <t>. &gt;= ${fh_07_02_10_c}</t>
  </si>
  <si>
    <t>Other Facility</t>
  </si>
  <si>
    <t>decimal</t>
  </si>
  <si>
    <t>fh_1345_rr_nc</t>
  </si>
  <si>
    <t>if(${fh_1345_rr_c} = 1, 'st', if(${fh_1345_rr_c} = 2, 'nd', if(${fh_1345_rr_c} = 3, 'rd', 'th')))</t>
  </si>
  <si>
    <t>Now I will ask about the &lt;b&gt;${fh_1345_rr_c} ${fh_1345_rr_nc}&lt;/b&gt; born infant!</t>
  </si>
  <si>
    <t>fh_1355_rr_nc</t>
  </si>
  <si>
    <t>if(${fh_1355_rr_c} = 1, 'st', if(${fh_1355_rr_c} = 2, 'nd', if(${fh_1355_rr_c} = 3, 'rd', 'th')))</t>
  </si>
  <si>
    <t>(.&lt;2017 and .&gt;2008) or .=99 or .=44</t>
  </si>
  <si>
    <t>[16.04] YYYY: ONLY 2009 - 2016 ALLOWED</t>
  </si>
  <si>
    <t>[16.03] In the last 6 months, was ${anchor_name_16} measured to determine ${anchor_name_16}'s nutritional status (i.e. to assess whether child is growing well)?</t>
  </si>
  <si>
    <t>fh_f104c_bir_y</t>
  </si>
  <si>
    <t>fh_f104c_bir_m</t>
  </si>
  <si>
    <t>fh_f104cc</t>
  </si>
  <si>
    <t>if(int(format-date(now(),'%m')) &gt;= int(${fh_f104cc}) , int(format-date(now(),'%m')) - int(${fh_f104cc}) , int(format-date(now(),'%m')) - int(${fh_f104cc}) + 12)</t>
  </si>
  <si>
    <t>fh_f104c_age_m</t>
  </si>
  <si>
    <t>${fh_f104c_bir_y} * 12 + ${fh_f104c_bir_m}</t>
  </si>
  <si>
    <t>anchor_age_m_16</t>
  </si>
  <si>
    <t>select_multiple childu5</t>
  </si>
  <si>
    <t>fh_16_hid</t>
  </si>
  <si>
    <t>fh_16_all</t>
  </si>
  <si>
    <t>All child under 5 (hidden calculation)</t>
  </si>
  <si>
    <t>pulldata('mapping','module16',${fh_16_hid})</t>
  </si>
  <si>
    <t>count-selected(${fh_16_all})</t>
  </si>
  <si>
    <t>option_16</t>
  </si>
  <si>
    <t>pulldata('options','module16',${fh_16_all})</t>
  </si>
  <si>
    <t>newid_16</t>
  </si>
  <si>
    <t>selected-at(${option_16}, 0)</t>
  </si>
  <si>
    <t>rpstatus_16</t>
  </si>
  <si>
    <t>selected-at(${option_16}, 1)</t>
  </si>
  <si>
    <t>${anchor_age_16}&lt;5 and ${rpstatus_16} = 1</t>
  </si>
  <si>
    <t>${anchor_age_16}&lt;5 and ${fh_16_01_n9} = 0 and ${rpstatus_16} = 1</t>
  </si>
  <si>
    <t>${anchor_age_16}&lt;5 and ${fh_16_01_n9} = 1 and ${rpstatus_16} = 1</t>
  </si>
  <si>
    <t>${anchor_age_16}&lt;5 and${fh_16_03} = 1 and ${fh_16_07} &gt;= 2 and ${fh_16_08} = 1 and ${rpstatus_16} = 1</t>
  </si>
  <si>
    <t>${anchor_age_16}&lt;5 and ${version} = 1 and ${rpstatus_16} = 1</t>
  </si>
  <si>
    <t>fh_15_pos</t>
  </si>
  <si>
    <t>fh_f101c</t>
  </si>
  <si>
    <t>childu5</t>
  </si>
  <si>
    <t>[9.24] ONLY UP TO 541 MINUTES ALLOWED</t>
  </si>
  <si>
    <t>fh_eacode_lb</t>
  </si>
  <si>
    <t>fh_settlement_lb</t>
  </si>
  <si>
    <t xml:space="preserve">string-length(${fh_f107})=0 </t>
  </si>
  <si>
    <t>string-length(${fh_f107})&gt;0 and (string-length(${fh_15c})&gt;0  or string-length(${fh_15_00})&gt;0)</t>
  </si>
  <si>
    <t>anchor_sex_16_lb</t>
  </si>
  <si>
    <t>if(${anchor_sex_16} = 1, 'MALE', 'FEMALE')</t>
  </si>
  <si>
    <t>Child's name: ${anchor_name_16}, Age: ${anchor_age_16}, Gender: ${anchor_sex_16_lb}</t>
  </si>
  <si>
    <t>[13.15] p. MINIMUM 0</t>
  </si>
  <si>
    <t xml:space="preserve"> &lt;b&gt;${fh_1345_rr_c} ${fh_1345_rr_nc}&lt;/b&gt; born infant!</t>
  </si>
  <si>
    <t>&lt;b&gt;${fh_1355_rr_c}th&lt;/b&gt; born infant!</t>
  </si>
  <si>
    <t>[15.01] Can we collect information about ${fh_15c_name}'s vaccination history?</t>
  </si>
  <si>
    <t>[16.01_n1] MINIMUM 0</t>
  </si>
  <si>
    <t>[7.02_10] MINIMUM [7.02_1] + [7.02_3] + [7.02_4] + [7.02_5] + [7.02_6] + [7.02_7] + [7.02_8] + [7.02_9]</t>
  </si>
  <si>
    <t>fh_16_03</t>
  </si>
  <si>
    <t>.&gt;=0 and .&lt;=7</t>
  </si>
  <si>
    <t>RANGE: 0-7 DAYS.</t>
  </si>
  <si>
    <t>fh_16_ref</t>
  </si>
  <si>
    <t>[2.02] Have any of these people had an absence in the last 2 weeks because they were sick?</t>
  </si>
  <si>
    <t>[13.33_2n] During this pregnancy, did you experience water breaks without labour?</t>
  </si>
  <si>
    <t>IF LESS THAN ONE MONTH, RECORD 00, STILL EXCLUSIVELY BREASTFEEDING 98</t>
  </si>
  <si>
    <t>What is the minimum frequency that your youngest child should receive milk or milk products in a day?</t>
  </si>
  <si>
    <t>What is the minimum frequency that your youngest child should receive solid or semi-solid food in a day?</t>
  </si>
  <si>
    <t xml:space="preserve">[15.51] In the past 7 days, if there have been times when you did not have enough food or money to buy food, how many days has your household had to:     </t>
  </si>
  <si>
    <t>${fh_13_84_n_a} = 1 or ${fh_13_84_n_b} = 1 or ${fh_13_84_n_c} = 1 or ${fh_13_84_n_d} = 1 or ${fh_13_84_n_e} = 1 or ${fh_13_84_n_f} = 1 or ${fh_13_84_n_g} = 1 or ${fh_13_84_n_h} = 1 or ${fh_13_84_n_k} = 1</t>
  </si>
  <si>
    <t xml:space="preserve">string-length(${fh_f107})&gt;0 </t>
  </si>
  <si>
    <t>gridformat&lt;row = 1, col = 0, colspan = 3, fill = fill /&gt;</t>
  </si>
  <si>
    <t>string-length(${fh_f107})&gt;0 and ${fh_13_01} = 1</t>
  </si>
  <si>
    <t>${fh_04_4_19}=0</t>
  </si>
  <si>
    <t>${fh_13_89}=1 and ${fh_13_91} = 1</t>
  </si>
  <si>
    <t>3 REASONS MUST BE RECORDED</t>
  </si>
  <si>
    <t xml:space="preserve"> ${fh_07_02_1} + ${fh_07_02_3} + ${fh_07_02_4} + ${fh_07_02_5} + ${fh_07_02_6} + ${fh_07_02_7} + ${fh_07_02_8} + ${fh_07_02_9}</t>
  </si>
  <si>
    <t>if(${fh_f103} &lt; 5, 1, 0)</t>
  </si>
  <si>
    <t>[2.03] ONLY 1 - [2.02_1N]* 14 ALLOWED</t>
  </si>
  <si>
    <t>${anchor_age_16}&lt;5 and ${fh_16_05} = 4 and ${rpstatus_16} = 1</t>
  </si>
  <si>
    <t>fullname</t>
  </si>
  <si>
    <t>appPlatform</t>
  </si>
  <si>
    <t>appVersion</t>
  </si>
  <si>
    <t>select_one district</t>
  </si>
  <si>
    <t>select_one settlement</t>
  </si>
  <si>
    <t>select_one accord</t>
  </si>
  <si>
    <t>fh_f101cc</t>
  </si>
  <si>
    <t>fh_f102_lb</t>
  </si>
  <si>
    <t>date</t>
  </si>
  <si>
    <t>fh_f104ccc</t>
  </si>
  <si>
    <t>select_multiple dk</t>
  </si>
  <si>
    <t>fh_f104_dk</t>
  </si>
  <si>
    <t>under49</t>
  </si>
  <si>
    <t>over15under49</t>
  </si>
  <si>
    <t>fh_f2_count_mb</t>
  </si>
  <si>
    <t>fh_f107c_name</t>
  </si>
  <si>
    <t>select_one head</t>
  </si>
  <si>
    <t>fh_f108c_name</t>
  </si>
  <si>
    <t>fh_01_1_13c1</t>
  </si>
  <si>
    <t>fh_01_1_13cc1</t>
  </si>
  <si>
    <t>fh_02_2_01</t>
  </si>
  <si>
    <t>IDENTIFIER</t>
  </si>
  <si>
    <t>Please select EA's district.</t>
  </si>
  <si>
    <t>Please select EA's code.</t>
  </si>
  <si>
    <t>Please select the settlement's NAME.</t>
  </si>
  <si>
    <t>Do you agree to participate and answer the following survey questions?</t>
  </si>
  <si>
    <t>Respondent Report Don't Know Date of Birth</t>
  </si>
  <si>
    <t>[1.05] Does ${fh_f101} have Children &lt;5 years old (if 15-49)?</t>
  </si>
  <si>
    <t>[1.06] Is ${fh_f101} Currently Pregnant (if 15-49)?</t>
  </si>
  <si>
    <t xml:space="preserve">[1.07] Among the women aged 15 - 49, who is it that most recently gave birth? This birth could be a still birth or a live birth. We are interested in speaking with the woman with the most recent delivery, regardless of the outcome. </t>
  </si>
  <si>
    <t>[1.08] Among the interviewed members, who is the head of the household?</t>
  </si>
  <si>
    <t xml:space="preserve">[1.13] Within that school level, what was the highest grade that the head of household completed? </t>
  </si>
  <si>
    <t>COMPUTER GENERATED EQUIVALENCY GRADE, BASED ON MAP: ${fh_01_1_13c1}</t>
  </si>
  <si>
    <t>[2.01] How many people in this household are currently in school?</t>
  </si>
  <si>
    <t>[2.02_1N] How many of these students have missed school in the past two weeks because they were sick?</t>
  </si>
  <si>
    <t>Days</t>
  </si>
  <si>
    <t>pulldata('app-api','user.username')</t>
  </si>
  <si>
    <t>pulldata('app-api','user.name')</t>
  </si>
  <si>
    <t>pulldata('app-api','appPlatform')</t>
  </si>
  <si>
    <t>pulldata('app-api','appVersion')</t>
  </si>
  <si>
    <t>Sorry, question EA's region. is required!</t>
  </si>
  <si>
    <t>Sorry, question EA's district is required!</t>
  </si>
  <si>
    <t>Sorry, question EA's code is required!</t>
  </si>
  <si>
    <t>Sorry, question the settlement's NAME is required!</t>
  </si>
  <si>
    <t>Sorry, question HOUSEHOLD NUMBER is required!</t>
  </si>
  <si>
    <t>Sorry, question [1.01] is required!</t>
  </si>
  <si>
    <t>concat(${fh_f101},' = pid ',${fh_f101c})</t>
  </si>
  <si>
    <t>Sorry, question [1.02] is required!</t>
  </si>
  <si>
    <t>jr:choice-name(${fh_f102},'${fh_f102}')</t>
  </si>
  <si>
    <t>Sorry, question [1.03] is required!</t>
  </si>
  <si>
    <t>${fh_f103} &lt;= 5</t>
  </si>
  <si>
    <t xml:space="preserve">text-nolabel </t>
  </si>
  <si>
    <t>Sorry, question [1.05] is required!</t>
  </si>
  <si>
    <t>Sorry, question [1.06] is required!</t>
  </si>
  <si>
    <t>if(${fh_f103} &lt;= 49, 1, 0)</t>
  </si>
  <si>
    <t>if(${fh_f103} &gt;= 15 and ${fh_f103} &lt;= 49, 1, 0)</t>
  </si>
  <si>
    <t>count(${fh_f101c})</t>
  </si>
  <si>
    <t>Sorry, question [1.07] is required!</t>
  </si>
  <si>
    <t>Sorry, question [1.08] is required!</t>
  </si>
  <si>
    <t>Sorry, question [1.09] is required!</t>
  </si>
  <si>
    <t>Sorry, question [1.10] is required!</t>
  </si>
  <si>
    <t>Sorry, question [1.11] is required!</t>
  </si>
  <si>
    <t>Sorry, question [1.12] is required!</t>
  </si>
  <si>
    <t>Sorry, question SPECIF is required!</t>
  </si>
  <si>
    <t>Sorry, question [1.13] is required!</t>
  </si>
  <si>
    <t>Sorry, question [1.14] is required!</t>
  </si>
  <si>
    <t>${fh_01_1_14} = 96</t>
  </si>
  <si>
    <t>Sorry, question [1.15] is required!</t>
  </si>
  <si>
    <t>${fh_01_1_15} = 96</t>
  </si>
  <si>
    <t>Sorry, question Specif is required!</t>
  </si>
  <si>
    <t>Sorry, question [1.16] is required!</t>
  </si>
  <si>
    <t>Sorry, question [2.01] is required!</t>
  </si>
  <si>
    <t xml:space="preserve">${fh_02_2_01} &gt; 0 </t>
  </si>
  <si>
    <t>Sorry, question [2.02] is required!</t>
  </si>
  <si>
    <t>Sorry, question [2.02_1N] is required!</t>
  </si>
  <si>
    <t>${fh_02_2_01} &gt; 0 and ${fh_02_2_02} = 1</t>
  </si>
  <si>
    <t>Sorry, question [2.03] is required!</t>
  </si>
  <si>
    <t>. &gt;= 1 and . &lt;= ${fh_02_2_02_n_range}</t>
  </si>
  <si>
    <t>fh_01_1_13c2</t>
  </si>
  <si>
    <t>fh_01_1_13cc2</t>
  </si>
  <si>
    <t>if(${fh_01_1_13}=29 and ${fh_01_1_12}=8,"3 MONTHS",
if(${fh_01_1_13}=30 and ${fh_01_1_12}=8,"6 MONTHS",
if(${fh_01_1_13}=31 and ${fh_01_1_12}=8,"1 YEAR",
if(${fh_01_1_13}=32 and ${fh_01_1_12}=8,"&gt;1 YEAR",
if(${fh_01_1_13}=33 and ${fh_01_1_12}=9,"3 MONTHS",
if(${fh_01_1_13}=34 and ${fh_01_1_12}=9,"6 MONTHS",
if(${fh_01_1_13}=35 and ${fh_01_1_12}=9,"1 YEAR",
if(${fh_01_1_13}=36 and ${fh_01_1_12}=9,"&gt;1 YEAR",
if(${fh_01_1_13}=37 and ${fh_01_1_12}=10,1,
if(${fh_01_1_13}=38 and ${fh_01_1_12}=10,2,
if(${fh_01_1_13}=39 and ${fh_01_1_12}=10,3,
if(${fh_01_1_13}=40 and ${fh_01_1_12}=10,4,
if(${fh_01_1_13}=41 and ${fh_01_1_12}=11,1,
if(${fh_01_1_13}=42 and ${fh_01_1_12}=11,2,
if(${fh_01_1_13}=43 and ${fh_01_1_12}=11,3,
if(${fh_01_1_13}=44 and ${fh_01_1_12}=11,4,
if(${fh_01_1_13}=45 and ${fh_01_1_12}=12,1,
if(${fh_01_1_13}=46 and ${fh_01_1_12}=12,2,
if(${fh_01_1_13}=47 and ${fh_01_1_12}=12,3,
if(${fh_01_1_13}=48 and ${fh_01_1_12}=12,4,""))))))))))))))))))))</t>
  </si>
  <si>
    <t>COMPUTER GENERATED EQUIVALENCY GRADE, BASED ON MAP: ${fh_01_1_13c2}</t>
  </si>
  <si>
    <t>${fh_01_1_13c1}=99</t>
  </si>
  <si>
    <t>dk</t>
  </si>
  <si>
    <t>FINISHED FLOOR: CERAMIC TILES</t>
  </si>
  <si>
    <t>FINISHED FLOOR: CEMENT</t>
  </si>
  <si>
    <t>1. Radio/CD/cassette player</t>
  </si>
  <si>
    <t>2. Television</t>
  </si>
  <si>
    <t>5. Gas stove</t>
  </si>
  <si>
    <t>6. Paraffin lamp</t>
  </si>
  <si>
    <t>7. Bed</t>
  </si>
  <si>
    <t>8. Mattress</t>
  </si>
  <si>
    <t>[5.01.1] How many Radio/CD/cassette players does your household own?</t>
  </si>
  <si>
    <t>[5.01.2] How many Televisions does your household own?</t>
  </si>
  <si>
    <t>[5.01.5] How many Gas stoves does your household own?</t>
  </si>
  <si>
    <t>[5.01.6] How many Paraffin lamps does your household own?</t>
  </si>
  <si>
    <t>[5.01.7] How many Beds does your household own?</t>
  </si>
  <si>
    <t>[5.01.8] How many Mattresss does your household own?</t>
  </si>
  <si>
    <t>[5.01.9] How many Mosquito nets does your household own?</t>
  </si>
  <si>
    <t>fh_05_00_nt1_2</t>
  </si>
  <si>
    <t xml:space="preserve">gridformat&lt;row = 1, col = 0, colspan = 1, fill = fill/&gt; </t>
  </si>
  <si>
    <t>fh_05_12_nt2</t>
  </si>
  <si>
    <t>fh_05_03_nt1</t>
  </si>
  <si>
    <t xml:space="preserve">gridformat&lt;row = 5, col = 0, colspan = 3, fill = fill/&gt; </t>
  </si>
  <si>
    <t>fh_05_14_nt1</t>
  </si>
  <si>
    <t>fh_07_00</t>
  </si>
  <si>
    <t>fh_07_name</t>
  </si>
  <si>
    <t>fh_07_02_gg</t>
  </si>
  <si>
    <t>fh_08_00</t>
  </si>
  <si>
    <t>fh_08_name</t>
  </si>
  <si>
    <t>fh_08_01_gg</t>
  </si>
  <si>
    <t>[9.23] How did YOU travel to the facility?</t>
  </si>
  <si>
    <t>Community owned transport: cart and animal</t>
  </si>
  <si>
    <t>Community owned transport: motorcycle ambulance</t>
  </si>
  <si>
    <t>INTERVIEWER: WRITE THE ANSWER IN MINUTES. ONE WAY ONLY</t>
  </si>
  <si>
    <t>[9.25] For the last visit, did YOU have a direct interaction with a health worker?</t>
  </si>
  <si>
    <t>TBA/CBC</t>
  </si>
  <si>
    <t>select_one marital</t>
  </si>
  <si>
    <t>upper embed text-nolabel</t>
  </si>
  <si>
    <t>fh_10_09</t>
  </si>
  <si>
    <t>if(${fh_10_10}=29 and ${fh_10_09}=8,"3 MONTHS",
if(${fh_10_10}=30 and ${fh_10_09}=8,"6 MONTHS",
if(${fh_10_10}=31 and ${fh_10_09}=8,"1 YEAR",
if(${fh_10_10}=32 and ${fh_10_09}=8,"&gt;1 YEAR",
if(${fh_10_10}=33 and ${fh_10_09}=9,"3 MONTHS",
if(${fh_10_10}=34 and ${fh_10_09}=9,"6 MONTHS",
if(${fh_10_10}=35 and ${fh_10_09}=9,"1 YEAR",
if(${fh_10_10}=36 and ${fh_10_09}=9,"&gt;1 YEAR",
if(${fh_10_10}=37 and ${fh_10_09}=10,1,
if(${fh_10_10}=38 and ${fh_10_09}=10,2,
if(${fh_10_10}=39 and ${fh_10_09}=10,3,
if(${fh_10_10}=40 and ${fh_10_09}=10,4,
if(${fh_10_10}=41 and ${fh_10_09}=11,1,
if(${fh_10_10}=42 and ${fh_10_09}=11,2,
if(${fh_10_10}=43 and ${fh_10_09}=11,3,
if(${fh_10_10}=44 and ${fh_10_09}=11,4,
if(${fh_10_10}=45 and ${fh_10_09}=12,1,
if(${fh_10_10}=46 and ${fh_10_09}=12,2,
if(${fh_10_10}=47 and ${fh_10_09}=12,3,
if(${fh_10_10}=48 and ${fh_10_09}=12,4,""))))))))))))))))))))</t>
  </si>
  <si>
    <t>Section 13 will not be displayed as there is no mother who responded YES to [1.07], i.e. woman with at last live birth, still birth, miscarriage. &lt;br&gt; INTERVIEWER: CONFIRM TOTAL NUMBER OF LIVE BIRTH, STILL BIRTH, MISCARRIAGE OR ABORTION IN THE LAST 24 MONTHS.</t>
  </si>
  <si>
    <t>FOR WOMEN WHOSE LAST PREGNANCY WAS A STILLBIRTH, MISCARRIAGE OR ABORTION, THE LAST PREGNANCY IS THE PREGNANCY THAT ENDED IN STILLBIRTH, MISCARRIAGE OR ABORTION</t>
  </si>
  <si>
    <t>TRADITIONAL BIRTH ATTENDANT/Community Birth Companion (TBA/CBC)</t>
  </si>
  <si>
    <t>IF ONCE, RECORD 1</t>
  </si>
  <si>
    <t>[13.14] How many months pregnant were you when you &lt;b&gt;&lt;u&gt;last&lt;/u&gt;&lt;/b&gt; received antenatal care for this pregnancy?</t>
  </si>
  <si>
    <t>A. Fandisar/SP</t>
  </si>
  <si>
    <t>fh_13_28b</t>
  </si>
  <si>
    <t>fh_13_28c</t>
  </si>
  <si>
    <t>fh_13_28d</t>
  </si>
  <si>
    <t>B. Choloroquine</t>
  </si>
  <si>
    <t>C. Coartem</t>
  </si>
  <si>
    <t>D. Artemeter</t>
  </si>
  <si>
    <t>E. Unknown Drug</t>
  </si>
  <si>
    <t>F. Other Known Drug, specify</t>
  </si>
  <si>
    <t>[13.28.C] MINIMUM IS 0</t>
  </si>
  <si>
    <t>[13.28.D] MINIMUM IS 0</t>
  </si>
  <si>
    <t>[13.28.E] MINIMUM IS 0</t>
  </si>
  <si>
    <t>[13.28.F] MINIMUM IS 0</t>
  </si>
  <si>
    <t>&lt;b&gt;Responses&lt;/b&gt;</t>
  </si>
  <si>
    <t>select_one preg</t>
  </si>
  <si>
    <t>select_one assist</t>
  </si>
  <si>
    <t>yndk992</t>
  </si>
  <si>
    <t>select_one yndk992</t>
  </si>
  <si>
    <t>select_one antesatis</t>
  </si>
  <si>
    <t>Now I will ask about the &lt;b&gt;${fh_1355_rr_c} ${fh_1355_rr_nc}&lt;/b&gt; born infant!</t>
  </si>
  <si>
    <t>${fh_13_57} = 1 and ${fh_13_60} = 1 and ${fh_13_35} &lt; 3</t>
  </si>
  <si>
    <t>STILL BREASTFEEDING</t>
  </si>
  <si>
    <t>select_one breastfeed</t>
  </si>
  <si>
    <t>${fh_13_76}&lt;=6</t>
  </si>
  <si>
    <t>select_one firstcheck</t>
  </si>
  <si>
    <t>${version} = 1 and ${fh_13_76} &lt;= 6</t>
  </si>
  <si>
    <t>fh_1389_rr</t>
  </si>
  <si>
    <t>fh_1389_rr_c</t>
  </si>
  <si>
    <t>fh_1389_rr_nc</t>
  </si>
  <si>
    <t>fh_1389_rr_n</t>
  </si>
  <si>
    <t>fh_13_89_gg</t>
  </si>
  <si>
    <t>${fh_13_35_cal2} &gt; 0</t>
  </si>
  <si>
    <t>if(${fh_1389_rr_c} = 1, 'st', if(${fh_1389_rr_c} = 2, 'nd', if(${fh_1389_rr_c} = 3, 'rd', 'th')))</t>
  </si>
  <si>
    <t>[13.89] Is the &lt;b&gt;${fh_1389_rr_c} ${fh_1389_rr_nc}&lt;/b&gt; child still alive?</t>
  </si>
  <si>
    <t>INTERVIEWER: ONLY FOR CHILD THAT IS NOT HOUSEHOLD MEMBER. RECORD AGE IN MONTHS</t>
  </si>
  <si>
    <t>[13.94_N] Please describe everything that ${fh_13_92_name} ate yesterday during the day or night, whether at home or outside the home. 
a) Think about when ${fh_13_92_name} first woke up yesterday. Did ${fh_13_92_name} eat anything at that time? If yes: Please tell me everything ${fh_13_92_name} ate at that time. Probe: Anything else: Until respondent says nothing else. If no, continue to question b).
b) What did ${fh_13_92_name} do after that? Did ${fh_13_92_name} eat anything at that time? If yes: Please tell me everything ${fh_13_92_name} ate at that time. Probe: Anything else? Until respondent says nothing else. Repeat question b) until respondent says the child went to sleep until the next day. If respondent mentions mixed dishes like a porridge, sauce or stew, probe:
c) What ingredients were in that (MIXED DISH)? Probe: Anything else? Until respondent says nothing else.
As the respondent recalls foods, underline the corresponding food and enter ‘1’ in the column next to the food group. If the food is not listed in any of the food groups, below write the food in the box labelled ‘other foods’. If foods are used in small amounts for seasoning or as condiments, including them under the condiments food group.
Once the respondent finishes recalling foods eaten, read each good group where ‘1’ was not entered, ask the following question and enter ‘1’ if respondent says yes, ‘0’ if no. 
Yesterday during the day or night, did ${fh_13_92_name} drink/eat any (FOODGROUPITEMS)?
if indicated, enter the number of times yestereday, during the day or the night, did the child consume [item]?</t>
  </si>
  <si>
    <t>fh_13_94a_gg</t>
  </si>
  <si>
    <t>[13.95a_n] You said that ${fh_13_92_name} consumed milk in the last day and night. How many times did ${fh_13_92_name} consume milk during this period?</t>
  </si>
  <si>
    <t>[13.95b_n] You said that ${fh_13_92_name} consumed infant formula in the last day and night. How many times did ${fh_13_92_name} consume infant formula during this period?</t>
  </si>
  <si>
    <t>[13.95c_n] You said that ${fh_13_92_name} consumed breastmilk in the last day and night. How many times did ${fh_13_92_name} consume breastmilk during this period?</t>
  </si>
  <si>
    <t>[13.95d_n] You said that ${fh_13_92_name} consumed yoghurt in the last day and night. How many times did ${fh_13_92_name} consume yoghurt during this period?</t>
  </si>
  <si>
    <t>[13.95e_n] You said that ${fh_13_92_name} consumed other liquids in the last day and night. How many times did ${fh_13_92_name} consume other liquids during this period?</t>
  </si>
  <si>
    <t>[13.95f_n] You said that ${fh_13_92_name} consumed solid, semi-solid or soft foods in the last day and night. How many times did ${fh_13_92_name} consume these types of food during this period?</t>
  </si>
  <si>
    <t>[13.95g_n] You said that ${fh_13_92_name} consumed salt in the last day and night. Could you show me some of the salt that ${fh_13_92_name} consumed so I can test it for iodine?</t>
  </si>
  <si>
    <t>[13.96_n] After attending ANC services did you receive a letter of intent from the health facility stating that they would give you an incentive payment?</t>
  </si>
  <si>
    <t>[13.97_n] Did you ever receive a payment for using MCH services?</t>
  </si>
  <si>
    <t>[13.98_n] How much did you receive from the health facility?</t>
  </si>
  <si>
    <t>[13.99_n] What was this payment for?</t>
  </si>
  <si>
    <t>${fh_13_89}=1 and ${fh_13_35} &lt; 3 and ${fh_13_91} = 1</t>
  </si>
  <si>
    <t>${fh_13_94d} = 1</t>
  </si>
  <si>
    <t>${fh_13_94e} = 1</t>
  </si>
  <si>
    <t>${fh_13_94f} = 1</t>
  </si>
  <si>
    <t>${fh_13_94g} = 1</t>
  </si>
  <si>
    <t>${fh_13_94h} = 1</t>
  </si>
  <si>
    <t>GMD</t>
  </si>
  <si>
    <t>fh_13_99_other</t>
  </si>
  <si>
    <t>${fh_13_99_n} = 5</t>
  </si>
  <si>
    <t>${fh_13_35} &lt; 3 and ${version} = 1</t>
  </si>
  <si>
    <t>${fh_13_991_n} = 5</t>
  </si>
  <si>
    <t>${fh_13_992_n} = 5</t>
  </si>
  <si>
    <t>${fh_13_35} &lt; 3 and ${version} = 1 and ${fh_13_97_n} = 1</t>
  </si>
  <si>
    <t>select_one startfeed</t>
  </si>
  <si>
    <t>select_one agefeedonly</t>
  </si>
  <si>
    <t>select_one whatfeed</t>
  </si>
  <si>
    <t>${fh_135_53}=7</t>
  </si>
  <si>
    <t>select_one agefeedany</t>
  </si>
  <si>
    <t>select_one breast</t>
  </si>
  <si>
    <t>fh_135_56n</t>
  </si>
  <si>
    <t>fh_135_56n_other</t>
  </si>
  <si>
    <t>select_one whenfeed</t>
  </si>
  <si>
    <t>fh_135_57n</t>
  </si>
  <si>
    <t>fh_135_57n_other</t>
  </si>
  <si>
    <t>select_multiple benefit</t>
  </si>
  <si>
    <t xml:space="preserve">It prevents pregnancy </t>
  </si>
  <si>
    <t>select_one common</t>
  </si>
  <si>
    <t>fh_135_67_gg</t>
  </si>
  <si>
    <t xml:space="preserve">[13.85_n] Where did you learn of the MODERN METHODS?  </t>
  </si>
  <si>
    <t>PROGRAMMING NOTE: QUESTION SHOULD ONLY BE ASKED IF RESPONDED REPLIED &lt;p&gt;Modern methods include tubal ligation, vasectomy, IUD, injectables, implants/Norplant, pill, male and female condoms, or lactational amenorrhea method in 13.84_n</t>
  </si>
  <si>
    <t xml:space="preserve"> PROGRAMMING NOTE: QUESTION SHOULD ONLY BE ASKED IF RESPONDED REPLIED&lt;p&gt;Traditional methods include anything not listed in the modern methods list, including rhythm/natural method, withdrawal and any traditional methods the respondent may specify.</t>
  </si>
  <si>
    <t>select_one method</t>
  </si>
  <si>
    <t>ABSTINENCE</t>
  </si>
  <si>
    <t>${fh_15_07} = 1 and ${fh_15_05} = 1</t>
  </si>
  <si>
    <t>${fh_15_07} = 1 and ${fh_15_08} = 1 and ${fh_15_05} = 1</t>
  </si>
  <si>
    <t xml:space="preserve"> (string-length(${fh_15c})&gt;0  or string-length(${fh_15_00})&gt;0) and ${fh_15_01} = 1 and ${fh_15_05} = 1</t>
  </si>
  <si>
    <t>${fh_15_07} = 1 and ${fh_15_10} = 1 and ${fh_15_05} = 1</t>
  </si>
  <si>
    <t xml:space="preserve"> (string-length(${fh_15c})&gt;0  or string-length(${fh_15_00})&gt;0) and ${fh_15_01} = 1 and ${fh_15_05} = 1 and ${fh_15_07} = 1</t>
  </si>
  <si>
    <t>All eat together</t>
  </si>
  <si>
    <t>${fh_15_52} = 12</t>
  </si>
  <si>
    <t>${fh_15_53} = 12</t>
  </si>
  <si>
    <t>${consent}=1 and ${fh_15_52} &lt; 13</t>
  </si>
  <si>
    <t>Community Health Post</t>
  </si>
  <si>
    <t>Village Bantaba</t>
  </si>
  <si>
    <t>${fh_16_03} = 1 and ${fh_16_05} = 4</t>
  </si>
  <si>
    <t>${fh_f103} &gt;= 15 and ${fh_f103} &lt;= 49 and ${fh_f102} =2</t>
  </si>
  <si>
    <t>${fh_13_35} &lt; 3 and ${fh_13_43} = 0</t>
  </si>
  <si>
    <t>${fh_13_35} &lt; 3 and ${fh_13_57_c} != 0</t>
  </si>
  <si>
    <t>${fh_13_35} &lt; 3  and ${fh_13_57_c} = 0</t>
  </si>
  <si>
    <t>${fh_13_35} &lt; 3  and ${fh_13_66} = 1</t>
  </si>
  <si>
    <t xml:space="preserve">${fh_13_35} &lt; 4 </t>
  </si>
  <si>
    <t>rating_box-fill-f6f6f6-009688-737373-ffffff</t>
  </si>
  <si>
    <t>fh_region_lb</t>
  </si>
  <si>
    <t>Region</t>
  </si>
  <si>
    <t>fh_district_lb</t>
  </si>
  <si>
    <t>District</t>
  </si>
  <si>
    <t>EA's code</t>
  </si>
  <si>
    <t>Settlement's NAME</t>
  </si>
  <si>
    <t>HOUSEHOLD NUMBER:</t>
  </si>
  <si>
    <t xml:space="preserve">rating_box-fill-f6f6f6-009688-737373-ffffff </t>
  </si>
  <si>
    <t xml:space="preserve">&lt;b&gt;&lt;font color='#9f2e2e'&gt;SUBJECT: HEAD OF HOUSEHOLD - NAME: ${fh_f108c_name} &lt;/font&gt;&lt;b&gt; 
&lt;p&gt;&lt;b&gt;&lt;font color='#9f2e2e'&gt;RESPONDENT: HEAD OF HOUSEHOLD OR OTHER ADULT HOUSEHOLD MEMBER ABLE TO ANSWER QUESTIONS ABOUT HEAD &lt;/font&gt;&lt;b&gt;&lt;/p&gt;
</t>
  </si>
  <si>
    <t xml:space="preserve">&lt;b&gt;&lt;font color='#9f2e2e'&gt;SUBJECT: THE HOUSEHOLD AS A WHOLE  &lt;/font&gt;&lt;b&gt; 
&lt;b&gt;&lt;font color='#9f2e2e'&gt; RESPONDENT: HEAD OF HOUSEHOLD OR MOST KNOWLEDGEABLE HOUSEHOLD MEMBER &lt;/font&gt;&lt;b&gt;
</t>
  </si>
  <si>
    <t xml:space="preserve">&lt;b&gt;&lt;font color='#9f2e2e'&gt;SUBJECT: THE HOUSEHOLD AS A WHOLE  &lt;/font&gt;&lt;b&gt; 
&lt;b&gt;&lt;font color='#9f2e2e'&gt;RESPONDENT: HEAD OF HOUSEHOLD OR MOST KNOWLEDGEABLE HOUSEHOLD MEMBER&lt;/font&gt;&lt;b&gt;
</t>
  </si>
  <si>
    <t xml:space="preserve">&lt;b&gt;&lt;font color='#9f2e2e'&gt;SUBJECT: MAIN FEMALE RESPONDENT  &lt;/font&gt;&lt;b&gt; 
</t>
  </si>
  <si>
    <t xml:space="preserve">&lt;b&gt;&lt;font color='#9f2e2e'&gt;SUBJECT: MAIN FEMALE RESPONDENT &lt;/font&gt;&lt;b&gt; 
</t>
  </si>
  <si>
    <t xml:space="preserve">&lt;b&gt;&lt;font color='#9f2e2e'&gt;SUBJECT: MAIN FEMALE RESPONDENT&lt;/font&gt;&lt;b&gt; 
&lt;b&gt;&lt;font color='#9f2e2e'&gt;Interviewer Read. THANK YOU. I WILL NOW ASK YOU A FEW QUESTIONS ABOUT ANY PREGNANCIES YOU MAY HAVE HAD. &lt;/font&gt;&lt;b&gt; 
</t>
  </si>
  <si>
    <t xml:space="preserve">&lt;b&gt;&lt;font color='#9f2e2e'&gt;SUBJECT: MOTHER OF YOUNGEST CHILD UNDER 5&lt;/font&gt;&lt;b&gt; 
&lt;b&gt;&lt;font color='#9f2e2e'&gt;RESPONDENT: SELF &lt;/font&gt;&lt;b&gt; 
</t>
  </si>
  <si>
    <t xml:space="preserve">&lt;b&gt;&lt;font color='#9f2e2e'&gt;SUBJECT: MOTHER OF YOUNGEST CHILD UNDER 5  &lt;/font&gt;&lt;b&gt; 
&lt;b&gt;&lt;font color='#9f2e2e'&gt; RESPONDENT: SELF &lt;/font&gt;&lt;b&gt; 
</t>
  </si>
  <si>
    <t xml:space="preserve">&lt;b&gt;&lt;font color='#9f2e2e'&gt;SUBJECT: Woman who most recently had a live brith &lt;/font&gt;&lt;b&gt; 
&lt;b&gt;&lt;font color='#9f2e2e'&gt;RESPONDENT: SELF &lt;/font&gt;&lt;b&gt; 
</t>
  </si>
  <si>
    <t xml:space="preserve">&lt;b&gt;&lt;font color='#9f2e2e'&gt;SUBJECT: WOMAN WHO MOST RECENTLY HAD A LIVE BIRTH &lt;/font&gt;&lt;b&gt; 
&lt;b&gt;&lt;font color='#9f2e2e'&gt;RESPONDENT: SELF &lt;/font&gt;&lt;b&gt; 
</t>
  </si>
  <si>
    <t xml:space="preserve">&lt;b&gt;&lt;font color='#9f2e2e'&gt; SUBJECT: YOUNGEST CHILD OF THE HOUSEHOLD  &lt;/font&gt;&lt;b&gt; 
&lt;p&gt;&lt;b&gt;&lt;font color='#9f2e2e'&gt;RESPONDENT: WOMAN WHO MOST RECENTLY HAD A LIVE BIRTH &lt;/font&gt;&lt;b&gt;&lt;/p&gt; 
</t>
  </si>
  <si>
    <t xml:space="preserve">&lt;b&gt;&lt;font color='#9f2e2e'&gt;SUBJECT: ALL HOUSEHOLD MEMBERS  &lt;/font&gt;&lt;b&gt; 
&lt;b&gt;&lt;font color='#9f2e2e'&gt;RESPONDENT: WOMAN WHO MOST RECNETLY HAD A LIVE BIRTH&lt;/font&gt;&lt;b&gt; 
</t>
  </si>
  <si>
    <t xml:space="preserve">&lt;b&gt;&lt;font color='#9f2e2e'&gt;  SUBJECT: ALL CHILDREN UNDER 5 IN THE HOUSEHOLD  &lt;/font&gt;&lt;b&gt; 
&lt;b&gt;&lt;font color='#9f2e2e'&gt; RESPONDENT: WOMAN WHO MOST RECENTLY HAD A LIVE BIRTH &lt;/font&gt;&lt;b&gt; 
</t>
  </si>
  <si>
    <t xml:space="preserve">&lt;b&gt;&lt;font color='#9f2e2e'&gt;SUBJECT: WOMAN WITH MOST RECENT LIVE BIRTH  &lt;/font&gt;&lt;b&gt; 
&lt;b&gt;&lt;font color='#9f2e2e'&gt;RESPONDENT: SELF&lt;/font&gt;&lt;b&gt; 
</t>
  </si>
  <si>
    <t>HH member</t>
  </si>
  <si>
    <t>once(pulldata('instanceid'))</t>
  </si>
  <si>
    <t>&lt;font color = 'red'&gt;&lt;big&gt;DON'T KNOW DATE OF BIRTH&lt;big&gt;&lt;/font&gt;</t>
  </si>
  <si>
    <t>???</t>
  </si>
  <si>
    <t>${fh_04_4_01} =96</t>
  </si>
  <si>
    <t>${fh_04_4_02} = 96</t>
  </si>
  <si>
    <t>${fh_04_4_05} = 96</t>
  </si>
  <si>
    <t>${fh_04_4_06} = 96</t>
  </si>
  <si>
    <t>${fh_04_4_07} = 96</t>
  </si>
  <si>
    <t>${fh_04_4_08} = 96</t>
  </si>
  <si>
    <t>${fh_04_4_09} = 96</t>
  </si>
  <si>
    <t>[4.10] MINIMUM 0</t>
  </si>
  <si>
    <t>${fh_04_4_12} = 96</t>
  </si>
  <si>
    <t>[4.13] MINIMUM 0</t>
  </si>
  <si>
    <t>${fh_04_4_15} = 96</t>
  </si>
  <si>
    <t>${fh_04_4_17} = 96</t>
  </si>
  <si>
    <t>${fh_04_4_18} = 96</t>
  </si>
  <si>
    <t>${fh_04_4_23} = 96</t>
  </si>
  <si>
    <t>&lt;big&gt;&lt;font color = 'red'&gt;PART A: DURABLE GOODS&lt;/font&gt;&lt;/big&gt;</t>
  </si>
  <si>
    <t xml:space="preserve">gridformat&lt;row = 0, col = 0, colspan = 3, align = center, fill = fill/&gt; </t>
  </si>
  <si>
    <t xml:space="preserve">gridformat&lt;row = 1, col = 1, colspan = 2, fill = fill/&gt; </t>
  </si>
  <si>
    <t xml:space="preserve">embed align_answer = center text-nolabel gridformat&lt;row = 3, col = 1, colspan = 2, fill = fill/&gt; </t>
  </si>
  <si>
    <t xml:space="preserve">embed align_answer = center text-nolabel gridformat&lt;row = 4, col = 1, colspan = 2, fill = fill/&gt; </t>
  </si>
  <si>
    <t xml:space="preserve">embed align_answer = center text-nolabel gridformat&lt;row = 5, col = 1, colspan = 2, fill = fill/&gt; </t>
  </si>
  <si>
    <t xml:space="preserve">embed align_answer = center text-nolabel gridformat&lt;row = 6, col = 1, colspan = 2, fill = fill/&gt; </t>
  </si>
  <si>
    <t xml:space="preserve">embed align_answer = center text-nolabel gridformat&lt;row = 7, col = 1, colspan = 2, fill = fill/&gt; </t>
  </si>
  <si>
    <t xml:space="preserve">embed align_answer = center text-nolabel gridformat&lt;row = 8, col = 1, colspan = 2, fill = fill/&gt; </t>
  </si>
  <si>
    <t xml:space="preserve">embed align_answer = center text-nolabel gridformat&lt;row = 9, col = 1, colspan = 2, fill = fill/&gt; </t>
  </si>
  <si>
    <t xml:space="preserve">gridformat&lt;row = 2, col = 0, colspan = 1, fill = fill/&gt; </t>
  </si>
  <si>
    <t>&lt;big&gt;&lt;font color = 'red'&gt;Part B: Land Ownership and Livestock&lt;/font&gt;&lt;/big&gt;</t>
  </si>
  <si>
    <t xml:space="preserve">rating_box-fill-f6f6f6-009688-737373-ffffff  gridformat&lt;row = 1, col = 0, colspan = 3, fill = fill/&gt; </t>
  </si>
  <si>
    <t xml:space="preserve">rating_box-fill-f6f6f6-009688-737373-ffffff  gridformat&lt;row = 2, col = 0, colspan = 3, fill = fill/&gt; </t>
  </si>
  <si>
    <t>fh_05_06_1n</t>
  </si>
  <si>
    <t>fh_05_12_nt1</t>
  </si>
  <si>
    <t>fh_05_12_nt3</t>
  </si>
  <si>
    <t>fh_05_12_nt4</t>
  </si>
  <si>
    <t>fh_05_12_nt5</t>
  </si>
  <si>
    <t>fh_05_12_nt6</t>
  </si>
  <si>
    <t>fh_05_12_nt7</t>
  </si>
  <si>
    <t xml:space="preserve">[5.12] How many [ANIMAL]s does your household own? </t>
  </si>
  <si>
    <t>[5.12_1] Oxen</t>
  </si>
  <si>
    <t>[5.12_2] Cattle</t>
  </si>
  <si>
    <t>[5.12_3] Goats</t>
  </si>
  <si>
    <t>[5.12_5] Pigs</t>
  </si>
  <si>
    <t>IF NONE, WRITE ZERO &amp; SKIP TO NEXT ANIMAL</t>
  </si>
  <si>
    <t>fh_05_12_nt8</t>
  </si>
  <si>
    <t>fh_05_12_nt9</t>
  </si>
  <si>
    <t>fh_05_12_nt10</t>
  </si>
  <si>
    <t>fh_05_12_nt11</t>
  </si>
  <si>
    <t>[5.12_6] Poultry e.g. Chicken/ Doves/ Ducks</t>
  </si>
  <si>
    <t>[5.12_7] Horse</t>
  </si>
  <si>
    <t>[5.12_8] Donkey</t>
  </si>
  <si>
    <t>[5.12_96] Other animals</t>
  </si>
  <si>
    <t xml:space="preserve">gridformat&lt;row = 10, col = 0, colspan = 1, fill = fill/&gt; </t>
  </si>
  <si>
    <t xml:space="preserve">gridformat&lt;row = 11, col = 0, colspan = 1, fill = fill/&gt; </t>
  </si>
  <si>
    <t xml:space="preserve">embed align_answer = center text-nolabel gridformat&lt;row = 11, col = 1, colspan = 2, fill = fill/&gt; </t>
  </si>
  <si>
    <t>&lt;big&gt;&lt;font color = 'red'&gt;Part C: Health Related Financial Shocks &lt;/font&gt;&lt;/big&gt;</t>
  </si>
  <si>
    <t>embed thousandsep</t>
  </si>
  <si>
    <t>${fh_08_07} = 96</t>
  </si>
  <si>
    <t>${fh_08_08} = 96</t>
  </si>
  <si>
    <t>${fh_08_09} = 96</t>
  </si>
  <si>
    <t>SELECT MAIN FEMALE RESPONDENT</t>
  </si>
  <si>
    <t>&lt;i&gt;&lt;font color = '#9f2e2e'&gt;SUBJECT: MAIN FEMALE RESPONDENT, Full name: ${anchor_name_9}.&lt;font&gt;&lt;/i&gt;</t>
  </si>
  <si>
    <t>femaleover15</t>
  </si>
  <si>
    <t>if(${fh_f102} = 2 and ${fh_f103} &gt;= 15, 1, 0)</t>
  </si>
  <si>
    <t>${fh_09_21} = 96</t>
  </si>
  <si>
    <t>${fh_09_26} = 96</t>
  </si>
  <si>
    <t>${fh_09_28} = 96</t>
  </si>
  <si>
    <t>(${fh_09_25} = 1) and (${fh_09_28} = 1 or ${fh_09_28} = 96)</t>
  </si>
  <si>
    <t>(${fh_09_25} = 1) and (${fh_09_28} = 1 or ${fh_09_28} = 96) and ${fh_09_32} = 1</t>
  </si>
  <si>
    <t>(${fh_09_25} = 1) and (${fh_09_28} = 1 or ${fh_09_28} = 96) and ${fh_09_35} = 1</t>
  </si>
  <si>
    <t>(${fh_09_25} = 1) and (${fh_09_28} = 1 or ${fh_09_28} = 96) and ${fh_09_35} = 1 and ${fh_09_36_n1} = 0</t>
  </si>
  <si>
    <t>${fh_09_35} = 1 and ${version} = 1 and (${fh_09_25} = 1) and (${fh_09_28} = 1 or ${fh_09_28} = 96)</t>
  </si>
  <si>
    <t>${fh_09_35_n1} = 0 and ${fh_09_35} = 1 and ${version} = 1 and (${fh_09_25} = 1) and (${fh_09_28} = 1 or ${fh_09_28} = 96)</t>
  </si>
  <si>
    <t>READ ALOUD EACH CATEGORY</t>
  </si>
  <si>
    <t>A. Consulting Fees/ Provider Fees</t>
  </si>
  <si>
    <t>B. Laboratory and X-ray Fees</t>
  </si>
  <si>
    <t>C. Any other payments to the provider?</t>
  </si>
  <si>
    <t>D. Transportation, including for Caregiver/ Escort</t>
  </si>
  <si>
    <t>${fh_09_38} = 96</t>
  </si>
  <si>
    <t>A. The hours the facility is open are adequate to meet your needs.</t>
  </si>
  <si>
    <t>B. The health staff are courteous and respectful.</t>
  </si>
  <si>
    <t>C. The amount of time you spent waiting to be seen by a health worker was reasonable.</t>
  </si>
  <si>
    <t>D. The health worker spent a sufficient amount of time with you.</t>
  </si>
  <si>
    <t>E. It is easy to get medicine that health workers prescribe.</t>
  </si>
  <si>
    <t>G. The overall quality of services provided was satisfactory.</t>
  </si>
  <si>
    <t>F. You had enough privacy during your visit.</t>
  </si>
  <si>
    <t>[DISEASES] MALARIA</t>
  </si>
  <si>
    <t>[DISEASES] MEASLES</t>
  </si>
  <si>
    <t>[DISEASES] CANCER</t>
  </si>
  <si>
    <t>[DISEASES] ANEMIA</t>
  </si>
  <si>
    <t>[DISEASES] DIABETES</t>
  </si>
  <si>
    <t>[DISEASES] MALNUTRITION</t>
  </si>
  <si>
    <t>[DISEASES] MENTAL DISORDER</t>
  </si>
  <si>
    <t>[DISEASES] NERVOUS / PARALYSIS</t>
  </si>
  <si>
    <t>[DISEASES] EYE PROBLEM</t>
  </si>
  <si>
    <t>[DISEASES] EAR PROBLEM</t>
  </si>
  <si>
    <t>[DISEASES] HEART DISEASE</t>
  </si>
  <si>
    <t>[DISEASES] CHEST INFECTION</t>
  </si>
  <si>
    <t>[DISEASES] TUBERCULOSIS</t>
  </si>
  <si>
    <t>[DISEASES] PNEUMONIA</t>
  </si>
  <si>
    <t>[DISEASES] OTHER RESPIRATORY</t>
  </si>
  <si>
    <t>[DISEASES] DIGESTIVE</t>
  </si>
  <si>
    <t>[DISEASES] MUSCLE / BONE</t>
  </si>
  <si>
    <t>[DISEASES (cont)] SKIN</t>
  </si>
  <si>
    <t>[DISEASES (cont)] GENITO-URINARY</t>
  </si>
  <si>
    <t>[DISEASES (cont)] PREGNANCY / CHILDBIRTH RELATED - NORMAL</t>
  </si>
  <si>
    <t>[DISEASES (cont)] HIGH RISK/PROBLEMS WITH PREGNANCY</t>
  </si>
  <si>
    <t>[DISEASES (cont)] PERINATAL</t>
  </si>
  <si>
    <t>[DISEASES (cont)] CONGENITAL</t>
  </si>
  <si>
    <t>[DISEASES (cont)] INJURY OR POISONING</t>
  </si>
  <si>
    <t>[SYMPTOMS] FEVER</t>
  </si>
  <si>
    <t>[SYMPTOMS] ABDOMINAL PAIN</t>
  </si>
  <si>
    <t>[SYMPTOMS] COUGH ONLY</t>
  </si>
  <si>
    <t>[SYMPTOMS] COUGH WITH DIFFICULT, FAST BREATHING</t>
  </si>
  <si>
    <t>[SYMPTOMS] DIARRHEA WITHOUT BLOOD</t>
  </si>
  <si>
    <t>[SYMPTOMS] DIARRHEA WITH BLOOD</t>
  </si>
  <si>
    <t>[SYMPTOMS] DIARRHEA AND VOMITING</t>
  </si>
  <si>
    <t>[SYMPTOMS] VOMITING</t>
  </si>
  <si>
    <t>[SYMPTOMS] HEADACHE</t>
  </si>
  <si>
    <t>fh_09_58_n_other</t>
  </si>
  <si>
    <t>fh_09_59_n_other</t>
  </si>
  <si>
    <t>if(${fh_10_06}=29 and ${fh_10_05}=8,"3 MONTHS",
if(${fh_10_06}=30 and ${fh_10_05}=8,"6 MONTHS",
if(${fh_10_06}=31 and ${fh_10_05}=8,"1 YEAR",
if(${fh_10_06}=32 and ${fh_10_05}=8,"&gt;1 YEAR",
if(${fh_10_06}=33 and ${fh_10_05}=9,"3 MONTHS",
if(${fh_10_06}=34 and ${fh_10_05}=9,"6 MONTHS",
if(${fh_10_06}=35 and ${fh_10_05}=9,"1 YEAR",
if(${fh_10_06}=36 and ${fh_10_05}=9,"&gt;1 YEAR",
if(${fh_10_06}=37 and ${fh_10_05}=10,1,
if(${fh_10_06}=38 and ${fh_10_05}=10,2,
if(${fh_10_06}=39 and ${fh_10_05}=10,3,
if(${fh_10_06}=40 and ${fh_10_05}=10,4,
if(${fh_10_06}=41 and ${fh_10_05}=11,1,
if(${fh_10_06}=42 and ${fh_10_05}=11,2,
if(${fh_10_06}=43 and ${fh_10_05}=11,3,
if(${fh_10_06}=44 and ${fh_10_05}=11,4,
if(${fh_10_06}=45 and ${fh_10_05}=12,1,
if(${fh_10_06}=46 and ${fh_10_05}=12,2,
if(${fh_10_06}=47 and ${fh_10_05}=12,3,
if(${fh_10_06}=48 and ${fh_10_05}=12,4,""))))))))))))))))))))if(${fh_10_06}=29 and ${fh_10_05}=8,"3 MONTHS",
if(${fh_10_06}=30 and ${fh_10_05}=8,"6 MONTHS",
if(${fh_10_06}=31 and ${fh_10_05}=8,"1 YEAR",
if(${fh_10_06}=32 and ${fh_10_05}=8,"&gt;1 YEAR",
if(${fh_10_06}=33 and ${fh_10_05}=9,"3 MONTHS",
if(${fh_10_06}=34 and ${fh_10_05}=9,"6 MONTHS",
if(${fh_10_06}=35 and ${fh_10_05}=9,"1 YEAR",
if(${fh_10_06}=36 and ${fh_10_05}=9,"&gt;1 YEAR",
if(${fh_10_06}=37 and ${fh_10_05}=10,1,
if(${fh_10_06}=38 and ${fh_10_05}=10,2,
if(${fh_10_06}=39 and ${fh_10_05}=10,3,
if(${fh_10_06}=40 and ${fh_10_05}=10,4,
if(${fh_10_06}=41 and ${fh_10_05}=11,1,
if(${fh_10_06}=42 and ${fh_10_05}=11,2,
if(${fh_10_06}=43 and ${fh_10_05}=11,3,
if(${fh_10_06}=44 and ${fh_10_05}=11,4,
if(${fh_10_06}=45 and ${fh_10_05}=12,1,
if(${fh_10_06}=46 and ${fh_10_05}=12,2,
if(${fh_10_06}=47 and ${fh_10_05}=12,3,
if(${fh_10_06}=48 and ${fh_10_05}=12,4,""))))))))))))))))))))</t>
  </si>
  <si>
    <t>select_one religion</t>
  </si>
  <si>
    <t>rating_box-fill-f6f6f6-009688-737373-ffffff gridformat&lt;row = 0, col = 0, colspan = 2, fill = fill/&gt;</t>
  </si>
  <si>
    <t>embed align_answer = center text-nolabel gridformat&lt;row = 2, col = 0/&gt;</t>
  </si>
  <si>
    <t>embed align_answer = center text-nolabel gridformat&lt;row = 2, col = 1/&gt;</t>
  </si>
  <si>
    <t>rating_box-fill-f6f6f6-009688-737373-ffffff gridformat&lt;row = 3, col = 0, colspan = 2, fill = fill/&gt;</t>
  </si>
  <si>
    <t>embed align_answer = center text-nolabel gridformat&lt;row = 5, col = 0/&gt;</t>
  </si>
  <si>
    <t>embed align_answer = center text-nolabel gridformat&lt;row = 5, col = 1/&gt;</t>
  </si>
  <si>
    <t>rating_box-fill-f6f6f6-009688-737373-ffffff  gridformat&lt;row = 6, col = 0, colspan = 2, fill = fill/&gt;</t>
  </si>
  <si>
    <t>NUMBER OF DAUGHTERS</t>
  </si>
  <si>
    <t>NUMBER OF SONS</t>
  </si>
  <si>
    <t>embed align_answer = center gridformat&lt;row = 7, col = 0/&gt;</t>
  </si>
  <si>
    <t>embed align_answer = center gridformat&lt;row = 7, col = 1/&gt;</t>
  </si>
  <si>
    <t>.&gt;2010 and .&lt;2019</t>
  </si>
  <si>
    <t>[12.11] ONLY 2011-2018 ALLOWED</t>
  </si>
  <si>
    <t>rating_box-fill-f6f6f6-009688-737373-ffffff gridformat&lt;row = 2, col = 0, colspan = 2, fill = fill/&gt;</t>
  </si>
  <si>
    <t>rating_box-fill-f6f6f6-009688-737373-ffffff gridformat&lt;row = 6, col = 0, colspan = 2, fill = fill/&gt;</t>
  </si>
  <si>
    <t>[12.16] MINIMUM 1</t>
  </si>
  <si>
    <t>.&gt;0</t>
  </si>
  <si>
    <t>female1549</t>
  </si>
  <si>
    <t>if(${fh_f102} = 2 and ${fh_f103} &gt;= 15 and ${fh_f103} &lt;= 49, 1, 0)</t>
  </si>
  <si>
    <t>count(${female1549}) &gt; 0</t>
  </si>
  <si>
    <t>&lt;font color = '#9f2e2e'&gt;SUBJECT: MAIN FEMALE RESPONDENT &lt;font&gt;&lt;p&gt;Begin section for member name: &lt;font color = 'red'&gt;${fh_f107c_name}.&lt;/font&gt;</t>
  </si>
  <si>
    <t>&lt;font color = '#9f2e2e'&gt;SUBJECT: MAIN FEMALE RESPONDENT&lt;font&gt; &lt;p&gt;Begin section for member name: &lt;font color = 'red'&gt;${fh_f107c_name}&lt;/font&gt;</t>
  </si>
  <si>
    <t>${fh_10_02}=1 and string-length(${fh_f107}) &gt; 0</t>
  </si>
  <si>
    <t>string-length(${fh_f107}) &gt; 0</t>
  </si>
  <si>
    <t>string-length(${fh_f107}) &gt; 0 and ${fh_10_08} = 1</t>
  </si>
  <si>
    <t>fh_13_01_gg</t>
  </si>
  <si>
    <t>Begin section for member name: &lt;font color = 'red'&gt;${fh_f107c_name}&lt;/font&gt;</t>
  </si>
  <si>
    <t>${fh_13_01} = 0 and string-length(${fh_f107}) &gt; 0</t>
  </si>
  <si>
    <t>IF MORE THAN ONE PROVIDER, WRITE THE PROVIDER THAT IS HIGHEST ON THE LIST.</t>
  </si>
  <si>
    <t>IF MORE THAN ONE, WRITE FACILITY CORRESPONDING TO PROVIDER IN CELL</t>
  </si>
  <si>
    <t>A. Were you weighed?</t>
  </si>
  <si>
    <t>B. Was your height measured?</t>
  </si>
  <si>
    <t>C. Was your blood pressure measured?</t>
  </si>
  <si>
    <t>D. Did you give a urine sample?</t>
  </si>
  <si>
    <t>E. Did you give a blood sample?</t>
  </si>
  <si>
    <t>F. Did you schedule your delivery in the facility?</t>
  </si>
  <si>
    <t>G. Did the health worker estimate your due date of delivery?</t>
  </si>
  <si>
    <t>H. Did the provider palpate your stomach ? &lt;b&gt;(INTERVIEWER, EXPLAIN: Did the health worker make you lie down on a table or couch and touch your stomach?)&lt;/b&gt;</t>
  </si>
  <si>
    <t>I. Was your uterine height measured (this is when the provider measures your stomach using a measurement tape)?</t>
  </si>
  <si>
    <t>J. Were you tested for Syphilis?</t>
  </si>
  <si>
    <t>K. Did the health worker ask for your blood type and Rhesus?</t>
  </si>
  <si>
    <t>L. Did you receive advice on the diet during your pregnancy?</t>
  </si>
  <si>
    <t>M. Did you receive advice on what to do in case of an emergency?</t>
  </si>
  <si>
    <t>N. Were you given an injection in the arm to prevent the baby from getting tetanus, that is convulsions after birth?</t>
  </si>
  <si>
    <t>O. How many times did you receive this shot during the pregnancy?</t>
  </si>
  <si>
    <t>Q. During the pregnancy, were you given iron tablets or iron syrup?</t>
  </si>
  <si>
    <t>if(${fh_10_06}=29 and ${fh_10_05}=8,"3 MONTHS",
if(${fh_10_06}=30 and ${fh_10_05}=8,"6 MONTHS",
if(${fh_10_06}=31 and ${fh_10_05}=8,"1 YEAR",
if(${fh_10_06}=32 and ${fh_10_05}=8,"&gt;1 YEAR",
if(${fh_10_06}=33 and ${fh_10_05}=9,"3 MONTHS",
if(${fh_10_06}=34 and ${fh_10_05}=9,"6 MONTHS",
if(${fh_10_06}=35 and ${fh_10_05}=9,"1 YEAR",
if(${fh_10_06}=36 and ${fh_10_05}=9,"&gt;1 YEAR",
if(${fh_10_06}=37 and ${fh_10_05}=10,1,
if(${fh_10_06}=38 and ${fh_10_05}=10,2,
if(${fh_10_06}=39 and ${fh_10_05}=10,3,
if(${fh_10_06}=40 and ${fh_10_05}=10,4,
if(${fh_10_06}=41 and ${fh_10_05}=11,1,
if(${fh_10_06}=42 and ${fh_10_05}=11,2,
if(${fh_10_06}=43 and ${fh_10_05}=11,3,
if(${fh_10_06}=44 and ${fh_10_05}=11,4,
if(${fh_10_06}=45 and ${fh_10_05}=12,1,
if(${fh_10_06}=46 and ${fh_10_05}=12,2,
if(${fh_10_06}=47 and ${fh_10_05}=12,3,
if(${fh_10_06}=48 and ${fh_10_05}=12,4,""))))))))))))))))))))</t>
  </si>
  <si>
    <t>horizontal(50) align_answer = center</t>
  </si>
  <si>
    <t>string-length(${fh_region}) &gt; 0</t>
  </si>
  <si>
    <t>string-length(${fh_district}) &gt; 0</t>
  </si>
  <si>
    <t>string-length(${fh_settlement}) &gt; 0</t>
  </si>
  <si>
    <t>string-length(${fh_eacode}) &gt; 0</t>
  </si>
  <si>
    <t>family_id</t>
  </si>
  <si>
    <t>family_path</t>
  </si>
  <si>
    <t>localdb_path</t>
  </si>
  <si>
    <t>concat('resources/familyMedia/',${family_id})</t>
  </si>
  <si>
    <t>concat('resources/localdb/',${family_id},'/',${family_id},'.db')</t>
  </si>
  <si>
    <t>pulldata(concat(${family_path},'/CODE_Settlements_FH_Full.db::externalData'),'region', 'region_id', ${fh_region})</t>
  </si>
  <si>
    <t>pulldata(concat(${family_path},'/CODE_Settlements_FH_Full.db::externalData'),'district', 'district_id', ${fh_district}, 'region_id', ${fh_region})</t>
  </si>
  <si>
    <t>pulldata(concat(${family_path},'/CODE_Settlements_FH_Full.db::externalData'),'eacode', 'region_id', ${fh_region}, 'district_id', ${fh_district},'eacode_id', ${fh_eacode})</t>
  </si>
  <si>
    <t>pulldata(concat(${family_path},'/CODE_Settlements_FH_Full.db::externalData'), 'settlement','region_id', ${fh_region},'district_id', ${fh_district},'settlement_id', ${fh_settlement})</t>
  </si>
  <si>
    <t>pulldata(concat(${family_path},'/gradelv.db::externalData'), 'equivalent', 'highestlvl_id', ${fh_01_1_13})</t>
  </si>
  <si>
    <t>pulldata(concat(${family_path},'/CODE_Settlements_FH_Full.db::externalData'), 'code_hf', 'faci_key', ${hhidfaci_09})</t>
  </si>
  <si>
    <t>pulldata(concat(${family_path},'/CODE_Settlements_FH_Full.db::externalData'), 'h_facility', 'faci_key', ${hhidfaci_09})</t>
  </si>
  <si>
    <t>pulldata(concat(${family_path},'/gradelv.db::externalData'), 'equivalent', 'highestlvl_id', ${fh_10_06})</t>
  </si>
  <si>
    <t>pulldata(concat(${family_path},'/gradelv.db::externalData'), 'equivalent', 'highestlvl_id', ${fh_10_10})</t>
  </si>
  <si>
    <t>pulldata(concat(${family_path},'/Staff_List_All_Facilities_Jul08_FH.db::externalData'), 'code_hf', 'faci_key', ${fh_13_38})</t>
  </si>
  <si>
    <t>pulldata(concat(${family_path},'/Staff_List_All_Facilities_Jul08_FH.db::externalData'), 'code_hf', 'faci_key', ${fh_13_77})</t>
  </si>
  <si>
    <t>pulldata(concat(${family_path},'/CODE_Settlements_FH_Full.db::externalData'), 'code_hf', 'faci_key', ${fh_16_01_n12})</t>
  </si>
  <si>
    <t>pulldata(concat(${family_path},'/CODE_Settlements_FH_Full.db::externalData'), 'h_facility', 'faci_key', ${fh_16_01_n12})</t>
  </si>
  <si>
    <t>rating_box-fill-f6f6f6-009688-737373-ffffff search(concat(${family_path},'/CODE_Settlements_FH_Full.db::externalData'))</t>
  </si>
  <si>
    <t>search(concat(${family_path},'/gradelv.db::externalData'))</t>
  </si>
  <si>
    <t>D8D8D8-009688-FF8000-tagging-choices-no-show search(concat(${family_path},'/CODE_Settlements_FH_Full.db::externalData'))</t>
  </si>
  <si>
    <t>fh_flap</t>
  </si>
  <si>
    <t>pulldata(concat(${localdb_path},'::', ${fh_flap}),'fh_f101','newid',${fh_f107},'uniid_new',${uniid_new_c})</t>
  </si>
  <si>
    <t>pulldata(concat(${localdb_path},'::', ${fh_flap}),'fh_f101','newid',${fh_f108},'uniid_new',${uniid_new_c})</t>
  </si>
  <si>
    <t>pulldata(concat(${localdb_path},'::', ${fh_flap}),'fh_f101','newid',${fh_04_00}, 'uniid_new', ${uniid_new_c})</t>
  </si>
  <si>
    <t>pulldata(concat(${localdb_path},'::', ${fh_flap}),'fh_f101','newid',${fh_05_00}, 'uniid_new', ${uniid_new_c})</t>
  </si>
  <si>
    <t>pulldata(concat(${localdb_path},'::', ${fh_flap}),'fh_f103','newid',${pid_9}, 'uniid_new', ${uniid_new_c})</t>
  </si>
  <si>
    <t>pulldata(concat(${localdb_path},'::', ${fh_flap}),'fh_f101','newid',${pid_9}, 'uniid_new', ${uniid_new_c})</t>
  </si>
  <si>
    <t>pulldata(concat(${localdb_path},'::', ${fh_flap}),'fh_f102','newid',${pid_9}, 'uniid_new', ${uniid_new_c})</t>
  </si>
  <si>
    <t>pulldata(concat(${localdb_path},'::', ${fh_flap}),'fh_f101','newid',${fh_09_56_n},'uniid_new', ${uniid_new_c})</t>
  </si>
  <si>
    <t>009688-ffffff-ffffff-ff0000-000000-tagging-choices-noshow-v2 search(concat(${localdb_path},'::', ${fh_flap}),'matches','fh_f102',1,'over15',1, 'uniid_new', ${uniid_new_c}) validate</t>
  </si>
  <si>
    <t>pulldata(concat(${localdb_path},'::', ${fh_flap}),'fh_f106','newid',${fh_f107},'uniid_new',${uniid_new_c})</t>
  </si>
  <si>
    <t>pulldata(concat(${localdb_path},'::', ${fh_flap}),'fh_f101','newid',${fh_13_92}, 'uniid_new', ${uniid_new_c})</t>
  </si>
  <si>
    <t>if(string-length(${fh_15c})&gt;0, pulldata(concat(${localdb_path},'::', ${fh_flap}),'fh_f101c','newid',${fh_15c}, 'uniid_new', ${uniid_new_c}), pulldata(concat(${localdb_path},'::', ${fh_flap}),'fh_f101c','newid',${fh_15_00}, 'uniid_new', ${uniid_new_c}))</t>
  </si>
  <si>
    <t>if(string-length(${fh_15c})&gt;0, pulldata(concat(${localdb_path},'::', ${fh_flap}),'fh_f101','newid',${fh_15c}, 'uniid_new', ${uniid_new_c}), pulldata(concat(${localdb_path},'::', ${fh_flap}),'fh_f101','newid',${fh_15_00}, 'uniid_new', ${uniid_new_c}))</t>
  </si>
  <si>
    <t>pulldata(concat(${localdb_path},'::', ${fh_flap}),'fh_f103','newid',${newid_16},'uniid_new',${uniid_new_c})</t>
  </si>
  <si>
    <t>pulldata(concat(${localdb_path},'::', ${fh_flap}),'fh_f104c_age_m','newid',${newid_16},'uniid_new',${uniid_new_c})</t>
  </si>
  <si>
    <t>pulldata(concat(${localdb_path},'::', ${fh_flap}),'fh_f101','newid',${newid_16},'uniid_new',${uniid_new_c})</t>
  </si>
  <si>
    <t>pulldata(concat(${localdb_path},'::', ${fh_flap}),'fh_f102','newid',${newid_16},'uniid_new',${uniid_new_c})</t>
  </si>
  <si>
    <t>pulldata(concat(${localdb_path},'::', ${fh_flap}),'fh_f105','newid',${newid_16},'uniid_new',${uniid_new_c})</t>
  </si>
  <si>
    <t>pulldata(concat(${localdb_path},'::', ${fh_flap}),'fh_f104','newid',${newid_16},'uniid_new',${uniid_new_c})</t>
  </si>
  <si>
    <t>minimal search(concat(${localdb_path},'::', ${fh_flap}), 'matches', 'uniid_new', ${uniid_new_c}) minimal text-nolabel gridformat&lt;row = 4, col = 0, colspan = 1, fill = fill/&gt; validate</t>
  </si>
  <si>
    <t>concat('flap')</t>
  </si>
  <si>
    <t>concat('GAMBIA_EL_HH_TEST_G1','_',${starttime_str})</t>
  </si>
  <si>
    <t>concat('GAMBIA_EL_HH_TEST')</t>
  </si>
  <si>
    <t>cover2_gg</t>
  </si>
  <si>
    <t>fh_nt1</t>
  </si>
  <si>
    <t>logo.png</t>
  </si>
  <si>
    <t>fh_nt2</t>
  </si>
  <si>
    <t>fh_nt3</t>
  </si>
  <si>
    <t>fh_nt4</t>
  </si>
  <si>
    <t>gridformat&lt;row = 1, col = 0, colspan = 3, fill = fill, align = center/&gt;</t>
  </si>
  <si>
    <t>gridformat&lt;row = 2, col = 0, colspan = 3, fill = fill, align = center/&gt;</t>
  </si>
  <si>
    <t>gridformat&lt;row = 3, col = 0, colspan = 3, fill = fill, align = center/&gt;</t>
  </si>
  <si>
    <t>fh_nt5</t>
  </si>
  <si>
    <t>&lt;p&gt;&lt;big&gt;Ethical Information Sheet&lt;/big&gt;&lt;p&gt;&lt;big&gt;Maternal and Child Nutrition and Health Results Project&lt;/big&gt;&lt;p&gt;&lt;big&gt;Title of Research: Impact Evaluation of the Maternal and Child Nutrition and Health Results Project&lt;/big&gt;</t>
  </si>
  <si>
    <t>tagging-choices-noshow-v2-009688-ffffff-ffffff-ff0000-000000 search(concat(${family_path},'/CODE_Settlements_FH_Full.db::externalData'), 'matches','region_id',${fh_region})</t>
  </si>
  <si>
    <t>tagging-choices-noshow-v2-009688-ffffff-ffffff-ff0000-000000 search(concat(${family_path},'/CODE_Settlements_FH_Full.db::externalData'),'matches', 'district_id', ${fh_district},'region_id', ${fh_region})</t>
  </si>
  <si>
    <t>tagging-choices-noshow-v2-009688-ffffff-ffffff-ff0000-000000 search(concat(${family_path},'/CODE_Settlements_FH_Full.db::externalData'),'matches', 'eacode_id', ${fh_eacode},'district_id', ${fh_district},'region_id', ${fh_region})</t>
  </si>
  <si>
    <t>invisible gridformat&lt;row = 0, col = 0, colspan = 3, fill = fill, align = center/&gt;</t>
  </si>
  <si>
    <t>&lt;big&gt;&lt;b&gt;&lt;font color = #9f2e2e&gt;HEALTH RESULTS BASED FINANCING IMPACT EVALUATION&lt;/font&gt;&lt;/b&gt;&lt;/big&gt; &lt;p&gt;&lt;big&gt;&lt;b&gt;&lt;font color = #9f2e2e&gt;THE GAMBIA 2018 &lt;/font&gt;&lt;/b&gt;&lt;/big&gt;</t>
  </si>
  <si>
    <t>&lt;big&gt;&lt;big&gt;&lt;big&gt;&lt;b&gt;&lt;font color = #097541&gt;HOUSEHOLD QUESTIONNAIRE&lt;/font&gt;&lt;/b&gt;&lt;/big&gt;&lt;/big&gt;&lt;/big&gt;&lt;p&gt;</t>
  </si>
  <si>
    <t>count(${fh_f101c}) &gt; 0</t>
  </si>
  <si>
    <t>${consent}=1 and count(${fh_f101c}) &gt; 0</t>
  </si>
  <si>
    <t>${consent}=1 and count(${fh_f101c}) &gt; 0 and ${version} = 1</t>
  </si>
  <si>
    <t>${consent}=1 and count(${fh_f101c}) &gt; 0 and sum(${femaleover15}) &gt; 0</t>
  </si>
  <si>
    <t xml:space="preserve">${consent}=1 and count(${fh_f101c}) &gt; 0  and string-length(${fh_f107})&gt;0 </t>
  </si>
  <si>
    <t>fh_16_gg0</t>
  </si>
  <si>
    <t>SECTION 1: ROSTER</t>
  </si>
  <si>
    <t>SECTION: HOUSEHOLD CHARACTERISTICS</t>
  </si>
  <si>
    <t>&lt;p&gt;&lt;b&gt;&lt;font color='#0B3B24'&gt;&lt;big&gt;SECTION 2. EDUCATION&lt;/big&gt;&lt;/font&gt;&lt;b&gt;</t>
  </si>
  <si>
    <t>&lt;p&gt;&lt;b&gt;&lt;font color='#0B3B24'&gt;&lt;big&gt;SECTION 4.  HOUSING &lt;/big&gt;&lt;/font&gt;&lt;b&gt;</t>
  </si>
  <si>
    <t>&lt;p&gt;&lt;b&gt;&lt;font color='#0B3B24'&gt;&lt;big&gt;SECTION 5. HOUSEHOLD ASSETS &lt;/big&gt;&lt;/font&gt;&lt;b&gt;</t>
  </si>
  <si>
    <t>&lt;p&gt;&lt;b&gt;&lt;font color='#0B3B24'&gt;&lt;big&gt;SECTION 7. CONSUMPTION&lt;/big&gt;&lt;/font&gt;&lt;b&gt;</t>
  </si>
  <si>
    <t>&lt;p&gt;&lt;b&gt;&lt;font color='#0B3B24'&gt;&lt;big&gt;SECTION 8. MORTALITY &lt;/big&gt;&lt;/font&gt;&lt;b&gt;</t>
  </si>
  <si>
    <t>&lt;p&gt;&lt;b&gt;&lt;font color='#0B3B24'&gt;&lt;big&gt;SECTION 9. HEALTH STATUS AND UTILIZATION&lt;/big&gt;&lt;/font&gt;&lt;b&gt;</t>
  </si>
  <si>
    <t>SECTION 10. PARENTS' CHARACTERISTICS</t>
  </si>
  <si>
    <t>&lt;p&gt;&lt;b&gt;&lt;font color='#0B3B24'&gt;&lt;big&gt;SECTION 10. PARENTS' CHARACTERISTICS &lt;/big&gt;&lt;/font&gt;&lt;b&gt;</t>
  </si>
  <si>
    <t>SECTION 12. PREGNANCY HISTORY</t>
  </si>
  <si>
    <t>&lt;p&gt;&lt;b&gt;&lt;font color='#0B3B24'&gt;&lt;big&gt;SECTION 12. PREGNANCY HISTORY &lt;/big&gt;&lt;/font&gt;&lt;b&gt;</t>
  </si>
  <si>
    <t>&lt;p&gt;&lt;b&gt;&lt;font color='#0B3B24'&gt;&lt;big&gt;SECTION 13. MATERNAL CARE &lt;/big&gt;&lt;/font&gt;&lt;b&gt;</t>
  </si>
  <si>
    <t>SECTION 13.5 EXCLUSIVE BREASTFEEDING</t>
  </si>
  <si>
    <t xml:space="preserve">[1.01] Please give me the names of the persons who live in your household. </t>
  </si>
  <si>
    <t>embed upper align_answer = center</t>
  </si>
  <si>
    <t>fh_01_1_13_gg</t>
  </si>
  <si>
    <t>if(${fh_02_2_02} = 1 and ${fh_02_2_01} = 1, 14, ${fh_02_2_02_n}*14)</t>
  </si>
  <si>
    <t>selected(${fh_04_4_11},'96')</t>
  </si>
  <si>
    <t>selected(${fh_04_4_14},'96')</t>
  </si>
  <si>
    <t>[4.19] (ASK TO SEE THE HANDWASHING STATION)&lt;p&gt; INTERVIEWER: ARE YOU ABLE TO SEE THE HANDWASHING STATION?</t>
  </si>
  <si>
    <t xml:space="preserve">embed align_answer = center text-nolabel gridformat&lt;row = 10, col = 1, colspan = 2, fill = fill/&gt; </t>
  </si>
  <si>
    <t>fh_05_01_nt1</t>
  </si>
  <si>
    <t>fh_05_01_nt2</t>
  </si>
  <si>
    <t xml:space="preserve">gridformat&lt;row = 12 ,col = 0, colspan = 1, fill = fill/&gt; </t>
  </si>
  <si>
    <t xml:space="preserve">gridformat&lt;row = 13, col = 0, colspan = 1, fill = fill/&gt; </t>
  </si>
  <si>
    <t xml:space="preserve">gridformat&lt;row = 14, col = 0, colspan = 1, fill = fill/&gt; </t>
  </si>
  <si>
    <t xml:space="preserve">embed align_answer = center text-nolabel gridformat&lt;row = 12, col = 1, colspan = 2, fill = fill/&gt; </t>
  </si>
  <si>
    <t xml:space="preserve">embed align_answer = center text-nolabel gridformat&lt;row = 13, col = 1, colspan = 2, fill = fill/&gt; </t>
  </si>
  <si>
    <t xml:space="preserve">embed align_answer = center text-nolabel gridformat&lt;row = 14, col = 1, colspan = 2, fill = fill/&gt; </t>
  </si>
  <si>
    <t>[5.06_1n] How many acres of land does your household own?</t>
  </si>
  <si>
    <t xml:space="preserve">gridformat&lt;row = 2, col = 0, colspan = 2, fill = fill/&gt; </t>
  </si>
  <si>
    <t xml:space="preserve">gridformat&lt;row = 2, col = 2, colspan = 2, fill = fill/&gt; </t>
  </si>
  <si>
    <t xml:space="preserve">gridformat&lt;row = 3, col = 0, colspan = 2, fill = fill/&gt; </t>
  </si>
  <si>
    <t xml:space="preserve">gridformat&lt;row = 4, col = 0, colspan = 2, fill = fill/&gt; </t>
  </si>
  <si>
    <t xml:space="preserve">gridformat&lt;row = 5 ,col = 0, colspan = 2, fill = fill/&gt; </t>
  </si>
  <si>
    <t xml:space="preserve">gridformat&lt;row = 6, col = 0, colspan = 2, fill = fill/&gt; </t>
  </si>
  <si>
    <t xml:space="preserve">gridformat&lt;row = 7, col = 0, colspan = 2, fill = fill/&gt; </t>
  </si>
  <si>
    <t xml:space="preserve">gridformat&lt;row = 8, col = 0, colspan = 2, fill = fill/&gt; </t>
  </si>
  <si>
    <t xml:space="preserve">gridformat&lt;row = 9 ,col = 0, colspan = 2, fill = fill/&gt; </t>
  </si>
  <si>
    <t xml:space="preserve">gridformat&lt;row = 10, col = 0, colspan = 2, fill = fill/&gt; </t>
  </si>
  <si>
    <t xml:space="preserve">gridformat&lt;row = 11, col = 0, colspan = 2, fill = fill/&gt; </t>
  </si>
  <si>
    <t xml:space="preserve">embed align_answer = center text-nolabel gridformat&lt;row = 3, col = 2, colspan = 2, fill = fill/&gt; </t>
  </si>
  <si>
    <t xml:space="preserve">embed align_answer = center text-nolabel gridformat&lt;row = 4, col = 2, colspan = 2, fill = fill/&gt; </t>
  </si>
  <si>
    <t xml:space="preserve">embed align_answer = center text-nolabel gridformat&lt;row = 5, col = 2, colspan = 2, fill = fill/&gt; </t>
  </si>
  <si>
    <t xml:space="preserve">embed align_answer = center text-nolabel gridformat&lt;row = 6, col = 2, colspan = 2, fill = fill/&gt; </t>
  </si>
  <si>
    <t xml:space="preserve">embed align_answer = center text-nolabel gridformat&lt;row = 7, col = 2, colspan = 2, fill = fill/&gt; </t>
  </si>
  <si>
    <t xml:space="preserve">embed align_answer = center text-nolabel gridformat&lt;row = 8, col = 2, colspan = 2, fill = fill/&gt; </t>
  </si>
  <si>
    <t xml:space="preserve">embed align_answer = center text-nolabel gridformat&lt;row = 9, col = 2, colspan = 2, fill = fill/&gt; </t>
  </si>
  <si>
    <t xml:space="preserve">embed align_answer = center text-nolabel gridformat&lt;row = 10, col = 2, colspan = 2, fill = fill/&gt; </t>
  </si>
  <si>
    <t xml:space="preserve">embed align_answer = center text-nolabel gridformat&lt;row = 11, col = 2, colspan = 2, fill = fill/&gt; </t>
  </si>
  <si>
    <t>[7.02_1] In the past 30 days, how much did your household spend on  Public transport (to and from health facility)?</t>
  </si>
  <si>
    <t>[7.02_3] In the past 30 days, how much did your household spend on Health care consultation fees, western doctors and nurses, midwives etc.  (not including hospital bills)?</t>
  </si>
  <si>
    <t>[7.02_4] In the past 30 days, how much did your household spend on Medication and injections?</t>
  </si>
  <si>
    <t>[7.02_5] In the past 30 days, how much did your household spend on Laboratory fees, X-rays fees?</t>
  </si>
  <si>
    <t>[7.02_6] In the past 30 days, how much did your household spend on Consultation fees with traditional doctors, healers, etc. ?</t>
  </si>
  <si>
    <t>[7.02_7] In the past 30 days, how much did your household spend on Other health related expenditures?</t>
  </si>
  <si>
    <t>[7.02_8] In the past 30 days, how much did your household spend on Food?</t>
  </si>
  <si>
    <t>[7.02_9] In the past 30 days, how much did your household spend on Agricultural inputs (seeds, labour, land, etc.)?</t>
  </si>
  <si>
    <t>[7.02_10] In the past 30 days, how much did your household spend on all things combined, including food, household items, school costs (fees, transport, lunch, uniform, books etc.) medical expenditure and other expenditure?</t>
  </si>
  <si>
    <t>embed thousandsep align_answer = center</t>
  </si>
  <si>
    <t>thousandsep align_answer = center</t>
  </si>
  <si>
    <t>fh_08_03_nt</t>
  </si>
  <si>
    <t>${fh_08_03} &gt; 0</t>
  </si>
  <si>
    <t>NAME OF THE DECEASED:</t>
  </si>
  <si>
    <t>upper align_answer = center</t>
  </si>
  <si>
    <t>[8.04] ONLY 2017 OR 2018 ALLOWED</t>
  </si>
  <si>
    <t>selected(${fh_08_10},'96')</t>
  </si>
  <si>
    <t>search(concat(${family_path},'/CODE_Settlements_FH_Full.db::externalData'))</t>
  </si>
  <si>
    <t>(${fh_09_25} = 1) and (${fh_09_28} = 1 or ${fh_09_28} = 96) and ${fh_09_32} = 1 and ${fh_09_33} &gt;= 1</t>
  </si>
  <si>
    <t>[13.01] Now I am going to ask you some questions about your &lt;u&gt;last pregnancy/the previous pregnancy&lt;/u&gt; that ended in live birth, still birth, miscarriage or abortion. Did you consult any health care provider or traditional healer for antenatal care for this pregnancy?</t>
  </si>
  <si>
    <t>fh_13_10_gg</t>
  </si>
  <si>
    <t>string-length(${fh_f107})&gt;0 and ${fh_13_01} = 1 and ${fh_13_08}&lt;7</t>
  </si>
  <si>
    <t>search(concat(${family_path},'/Staff_List_All_Facilities_Jul08_FH.db::externalData'))</t>
  </si>
  <si>
    <t>${fh_13_35} &lt; 4 and string-length(${fh_13_35}) &gt; 0</t>
  </si>
  <si>
    <t>fh_13_38_gg</t>
  </si>
  <si>
    <t>[13.56_1n] When the infant was born did it have yellow skin or eye colour (jaundice)?</t>
  </si>
  <si>
    <t>[13.56_2n] When the infant was born did it have red or swollen eyes with pus?</t>
  </si>
  <si>
    <t>[13.56n_b] Was it unresponsive/didn't cry?</t>
  </si>
  <si>
    <t>fh_13_56_3n</t>
  </si>
  <si>
    <t>[13.56n_a] When the infant was born did it have any convulsions or spasms, or was it unresponsive/didn't cry?</t>
  </si>
  <si>
    <t>RECORD IN MONTHS. IF LESS THAN ONE MONTH, RECORD 00. IF STILL BREASTFEEDING, RECORD 98</t>
  </si>
  <si>
    <t>fh_13_77_gg</t>
  </si>
  <si>
    <t>. &gt;= 0</t>
  </si>
  <si>
    <t>${fh_13_89}=1 and ${fh_13_91}=0 and ${fh_13_91}=1</t>
  </si>
  <si>
    <t xml:space="preserve">A. PLAIN WATER </t>
  </si>
  <si>
    <t xml:space="preserve">B. JUICE OR JUICE DRINKS </t>
  </si>
  <si>
    <t xml:space="preserve">C. CLEAR BROTH </t>
  </si>
  <si>
    <t xml:space="preserve">D. MILK OTHER THAN BREASTMILK (tinned, powedered or fresh animal milk) </t>
  </si>
  <si>
    <t xml:space="preserve">E. INFANT FORMULA </t>
  </si>
  <si>
    <t xml:space="preserve">F. BREASTMILK </t>
  </si>
  <si>
    <t xml:space="preserve">G. YOGURT </t>
  </si>
  <si>
    <t xml:space="preserve">H. ANY OTHER LIQUIDS </t>
  </si>
  <si>
    <t xml:space="preserve">I. ANY CERELAC, DUNDAL NJOBOOT </t>
  </si>
  <si>
    <t xml:space="preserve">J. BREAD, RICE, PORRIDGE, OR OTHER FOODS MADE FROM GRAINS </t>
  </si>
  <si>
    <t xml:space="preserve">K. PUMPKIN, CARROTS, SQUASH, OR SWEET POTATOES THAT ARE YELLOW OR ORANGE INSIDE </t>
  </si>
  <si>
    <t xml:space="preserve">L. WHITE POTATOS, WHITE YAMS, MANIOC, CASSAVA, OR OTHER FOODS MADE FROM ROOTS </t>
  </si>
  <si>
    <t xml:space="preserve">M. ANY DARK GREEN LEAFY VEGETABLES </t>
  </si>
  <si>
    <t xml:space="preserve">N. RIPE MANGOES, PAPAYAS </t>
  </si>
  <si>
    <t xml:space="preserve">O. ANY OTHER FRUITS OR VEGETABLES </t>
  </si>
  <si>
    <t xml:space="preserve">P. LIVER, KIDNEY, HEART OR OTHER ORGAN MEATS </t>
  </si>
  <si>
    <t xml:space="preserve">Q. ANY MEAT, SUCH AS BEEF, PORK, LAMB, GOAT, CHICKEN OR DUCK </t>
  </si>
  <si>
    <t xml:space="preserve">R. EGGS </t>
  </si>
  <si>
    <t xml:space="preserve">S. FRESH OR DRIED FISH OR SHELLFISH </t>
  </si>
  <si>
    <t xml:space="preserve">T. ANY FOODS MADE FROM BEANS, PEAS, LENTILS, OR NUTS </t>
  </si>
  <si>
    <t xml:space="preserve">U. CHEESE OR OTHER FOOD MADE FROM MILK </t>
  </si>
  <si>
    <t xml:space="preserve">V. ANY OIL, FATS, OR BUTTER, OR FOODS MADE WITH ANY OF THESE </t>
  </si>
  <si>
    <t xml:space="preserve">W. ANY SURGARY FOODS SUCH AS CHOCOLATES, SWEETS, CANDIES, CAKES OR BISCUITS </t>
  </si>
  <si>
    <t xml:space="preserve">X. FOODS MADE FROM RED PALM OIL, RED PALM NUT, OR RED PALM NUT PULP SAUCE </t>
  </si>
  <si>
    <t>Y. ANY OTHER SOLID, SEMI-SOLID OR SOFT FOOD</t>
  </si>
  <si>
    <t>AA. SALT</t>
  </si>
  <si>
    <t>AB. OTHER CONDIMENTS (NOT SALT)</t>
  </si>
  <si>
    <t>AC. ANY FOOD TO WHICH YOU ADDED A POWDER OR SPRINKLES LIKE THIS  (MICRO-NUTRIENT SUPPLEMENTS)?</t>
  </si>
  <si>
    <t>selected(${fh_135_56n},'96')</t>
  </si>
  <si>
    <t>selected(${fh_135_57n},'96')</t>
  </si>
  <si>
    <t>selected(${fh_135_58},'96')</t>
  </si>
  <si>
    <t>selected(${fh_135_64},'96')</t>
  </si>
  <si>
    <t>select_multiple diet</t>
  </si>
  <si>
    <t>((${fh_confirm}=0 and ${fh_14_02}&lt;=5) or ${fh_confirm}=1) and ${fh_14_13} = 1</t>
  </si>
  <si>
    <t>((${fh_confirm}=0 and ${fh_14_02}&lt;=5) or ${fh_confirm}=1) and ${fh_14_13} = 1 and ((${fh_14_16} &gt;= 3 and ${fh_14_16} &lt;= 8) or ${fh_14_16} = 14)</t>
  </si>
  <si>
    <t>((${fh_confirm}=0 and ${fh_14_02}&lt;=5) or ${fh_confirm}=1) and ${fh_14_08} = 1</t>
  </si>
  <si>
    <t>((${fh_confirm}=0 and ${fh_14_02}&lt;=5) or ${fh_confirm}=1) and ${fh_14_08} = 1 and ${fh_14_08_n1} = 1</t>
  </si>
  <si>
    <t>((${fh_confirm}=0 and ${fh_14_02}&lt;=5) or ${fh_confirm}=1) and ${fh_14_13} = 0</t>
  </si>
  <si>
    <t>((${fh_confirm}=0 and ${fh_14_02}&lt;=5) or ${fh_confirm}=1) and ${fh_14_13} = 0 and ${fh_14_19_n6} = 1</t>
  </si>
  <si>
    <t>A. Health worker at health facility</t>
  </si>
  <si>
    <t>B. Community Health Nurse</t>
  </si>
  <si>
    <t>C. Friends/Family</t>
  </si>
  <si>
    <t>D. Village Health Worker</t>
  </si>
  <si>
    <t>E. Traditional Birth Attendant/ Community Birth Companion</t>
  </si>
  <si>
    <t>F. Other (Specify)</t>
  </si>
  <si>
    <t>Begin section for member # ${fh_15_pos} - Name: &lt;font color = 'red'&gt;${fh_15c_name}&lt;/font&gt;</t>
  </si>
  <si>
    <t>${consent}=1 and count(${fh_f101c}) &gt; 0 and ${fh_15_01} = 1</t>
  </si>
  <si>
    <t>${fh_15_03} = 1 or ${fh_15_03} = 0</t>
  </si>
  <si>
    <t>* IF VACCINE WAS RECEIVED AND DATE WAS RECORDED, RECORD AS FOLLOWING:
RECORD DAY USING 2 DIGITS DD (RANGE 01-31)
RECORD MONTH USING 2 DIGITS MM (RANGE 01-12)
RECORD YEAR USING 2 DIGITS YY (RANGE 11-16)
RECORD ANY MISSING ELEMENT OF THE DATE AS "98" IF DATE DOES NOT INCLUDE DD OR MM OR YY.
* IF VACCINE WAS RECEIVED BUT NO DATE WAS RECORDED, RECORD "44" IN DAY COLUMN.
* IF VACCINE WAS NOT RECEIVED AT ALL, RECORD "00" IN DAY COLUMN.
ALL VACCINE COLUMNS SHOULD BE FILLED OUT.</t>
  </si>
  <si>
    <t>BCG, DD</t>
  </si>
  <si>
    <t>BCG, MM</t>
  </si>
  <si>
    <t>BCG, YY</t>
  </si>
  <si>
    <t>OPV0, DD</t>
  </si>
  <si>
    <t>OPV0, MM</t>
  </si>
  <si>
    <t>OPV0, YY</t>
  </si>
  <si>
    <t>[15.04c] Rotavirus</t>
  </si>
  <si>
    <t>Rotavirus, DD</t>
  </si>
  <si>
    <t>Rotavirus, MM</t>
  </si>
  <si>
    <t>Rotavirus, YY</t>
  </si>
  <si>
    <t>Pneumococcal Vaccine, DD</t>
  </si>
  <si>
    <t>Pneumococcal Vaccine, MM</t>
  </si>
  <si>
    <t>Pneumococcal Vaccine, YY</t>
  </si>
  <si>
    <t>OPV3, DD</t>
  </si>
  <si>
    <t>OPV3, MM</t>
  </si>
  <si>
    <t>OPV3, YY</t>
  </si>
  <si>
    <t>Pentavalent/DPT-Hep-Hib3 (or most recent), DD</t>
  </si>
  <si>
    <t>Pentavalent/DPT-Hep-Hib3 (or most recent), MM</t>
  </si>
  <si>
    <t>Pentavalent/DPT-Hep-Hib3 (or most recent), YY</t>
  </si>
  <si>
    <t>MEASLES, DD</t>
  </si>
  <si>
    <t>MEASLES, MM</t>
  </si>
  <si>
    <t>MEASLES, YY</t>
  </si>
  <si>
    <t>Deworming first, DD</t>
  </si>
  <si>
    <t>Deworming first, MM</t>
  </si>
  <si>
    <t>Deworming first, YY</t>
  </si>
  <si>
    <t>[15.04i] Deworming second</t>
  </si>
  <si>
    <t>Deworming second, DD</t>
  </si>
  <si>
    <t>Deworming second, MM</t>
  </si>
  <si>
    <t>Deworming second, YY</t>
  </si>
  <si>
    <t>VITAMIN A first, DD</t>
  </si>
  <si>
    <t>VITAMIN A first, MM</t>
  </si>
  <si>
    <t>VITAMIN A first, YY</t>
  </si>
  <si>
    <t>VITAMIN A second, DD</t>
  </si>
  <si>
    <t>VITAMIN A second, MM</t>
  </si>
  <si>
    <t>VITAMIN A second, YY</t>
  </si>
  <si>
    <t>Hib3 (if delivered separately), DD</t>
  </si>
  <si>
    <t>Hib3 (if delivered separately), MM</t>
  </si>
  <si>
    <t>Hib3 (if delivered separately), YY</t>
  </si>
  <si>
    <t>gridformat&lt;row = 2, col = 1, align = center/&gt;</t>
  </si>
  <si>
    <t>gridformat&lt;row = 2, col = 2, align = center/&gt;</t>
  </si>
  <si>
    <t>embed align_answer = center text-nolabel gridformat&lt;row = 3, col = 1/&gt;</t>
  </si>
  <si>
    <t>embed align_answer = center text-nolabel gridformat&lt;row = 4, col = 1/&gt;</t>
  </si>
  <si>
    <t>embed align_answer = center  text-nolabel gridformat&lt;row = 5, col = 1/&gt;</t>
  </si>
  <si>
    <t>embed align_answer = center text-nolabel gridformat&lt;row = 6, col = 1/&gt;</t>
  </si>
  <si>
    <t>embed align_answer = center text-nolabel gridformat&lt;row = 7, col = 1/&gt;</t>
  </si>
  <si>
    <t>embed align_answer = center text-nolabel gridformat&lt;row = 8, col = 1/&gt;</t>
  </si>
  <si>
    <t>CALCULATE SCORE&lt;button&gt;&lt;color&gt;#009688&lt;/color&gt;&lt;/button&gt;</t>
  </si>
  <si>
    <t>if(${fh_15_51_a} = -88 or string-length(${fh_15_51_a}) = 0, 0, ${fh_15_51_a}) + if(${fh_15_51_b} = -88 or string-length(${fh_15_51_b}) = 0, 0, ${fh_15_51_b}) + if(${fh_15_51_c} = -88 or string-length(${fh_15_51_c}) = 0, 0, ${fh_15_51_c}) + if(${fh_15_51_d} = -88 or string-length(${fh_15_51_d}) = 0, 0, ${fh_15_51_d}) + if(${fh_15_51_e} = -88 or string-length(${fh_15_51_e}) = 0, 0, ${fh_15_51_e}) + if(${fh_15_51_f} = -88 or string-length(${fh_15_51_f}) = 0, 0, ${fh_15_51_f})</t>
  </si>
  <si>
    <t>gridformat&lt;row = 9, col = 1, align = center/&gt;</t>
  </si>
  <si>
    <t>gridformat&lt;row = 3, col = 2, align = center/&gt;</t>
  </si>
  <si>
    <t>gridformat&lt;row = 4, col = 2, align = center/&gt;</t>
  </si>
  <si>
    <t>gridformat&lt;row = 5, col = 2, align = center/&gt;</t>
  </si>
  <si>
    <t>gridformat&lt;row = 6, col = 2, align = center/&gt;</t>
  </si>
  <si>
    <t>gridformat&lt;row = 7, col = 2, align = center/&gt;</t>
  </si>
  <si>
    <t>gridformat&lt;row = 8, col = 2, align = center/&gt;</t>
  </si>
  <si>
    <t>gridformat&lt;row = 9, col = 2, align = center/&gt;</t>
  </si>
  <si>
    <t>The children under 5 in the household</t>
  </si>
  <si>
    <t>checkall(hide) search(concat(${localdb_path},'::', ${fh_flap}),'matches','under5',1,'uniid_new',${uniid_new_c}) validate invisible</t>
  </si>
  <si>
    <t>${fh_17_01} &gt; 0</t>
  </si>
  <si>
    <t xml:space="preserve">A. Referral to prenatal care </t>
  </si>
  <si>
    <t>B. Referral to institutional delivery</t>
  </si>
  <si>
    <t xml:space="preserve">C. Referral to postnatal care </t>
  </si>
  <si>
    <t>D. Referral to Voluntary Counseling and Testing (VCT) / Prevention of Mother-To-Child Transmission (PMTCT)</t>
  </si>
  <si>
    <t>E. Referral to child vaccination</t>
  </si>
  <si>
    <t>F. Advice on family planning</t>
  </si>
  <si>
    <t xml:space="preserve">G. Child growth monitoring / advice in child nutrition </t>
  </si>
  <si>
    <t>H. Advice on water and sanitation</t>
  </si>
  <si>
    <t>I. Distribution of condoms</t>
  </si>
  <si>
    <t>J. Advice on proper handwashing</t>
  </si>
  <si>
    <t>K. Advice on proper rubbish disposal</t>
  </si>
  <si>
    <t>L. Advice on the importance of exclusive breastfeeding until the age of 6 months</t>
  </si>
  <si>
    <t>M. Advice on your due date of delivery and how to prepare for delivery</t>
  </si>
  <si>
    <t>N. Information, Education and Communication sessions on other health topics</t>
  </si>
  <si>
    <t>A. Their level of knowledge?</t>
  </si>
  <si>
    <t>B. Them being responsive to your needs?</t>
  </si>
  <si>
    <t>C. There being enough people in the community to talk to you about your health?</t>
  </si>
  <si>
    <t>D. Their time availability to attend to you?</t>
  </si>
  <si>
    <t>E. The information that you were given?</t>
  </si>
  <si>
    <t>F. Them being respectful and friendly?</t>
  </si>
  <si>
    <t>G. Them being good role models?</t>
  </si>
  <si>
    <t xml:space="preserve">A. It is ok for a  woman to go to ANC for the first time during her second trimester. </t>
  </si>
  <si>
    <t>B. ANC is not helpful to prevent problems during pregnancy.</t>
  </si>
  <si>
    <t>C. I would avoid going to ANC early in my pregnancy because I do not want people to know I am pregnant too soon.</t>
  </si>
  <si>
    <t>D. It is dangerous for the baby if you acknowledge your pregnancy too early.</t>
  </si>
  <si>
    <t>E. Hard work during pregnancy keeps you strong and helps you to have an easy delivery.</t>
  </si>
  <si>
    <t>F. Finding transportation to  to get to the health facility is easier now than it was one year ago.</t>
  </si>
  <si>
    <t>G. A woman receives better care if she delivers in the community than in the health facility</t>
  </si>
  <si>
    <t>H. I am more comfortable with the local TBA than I am with the staff at the health center.</t>
  </si>
  <si>
    <t>I. It is safer to give birth at home than at a health facility</t>
  </si>
  <si>
    <t xml:space="preserve">J. It is cheaper to give birth at home than at a health facility </t>
  </si>
  <si>
    <t>K. There are risks associated with every pregnancy.</t>
  </si>
  <si>
    <t>L. The risks are the same whether I deliver at the facility or I deliver at home.</t>
  </si>
  <si>
    <t>M. If I deliver at home and something goes wrong, I can easily get to the health facility.</t>
  </si>
  <si>
    <t>N. A woman who delivers at the health facility is likely to have complications during labor.</t>
  </si>
  <si>
    <t>O. My husband perfers that I deliver at home.</t>
  </si>
  <si>
    <t>P. The costs required to get to a health facility and giving birth is lower now than it was one year ago.</t>
  </si>
  <si>
    <t>Q. Women who deliver at health facilities receive privacy during the delivery</t>
  </si>
  <si>
    <t>R. It is more comfortable to deliver in a health facility than it was one year ago.</t>
  </si>
  <si>
    <t>S. The health facility is cleaner now than it was one year ago.</t>
  </si>
  <si>
    <t>T. Health staff are friendlier and more available now than they were one year ago.</t>
  </si>
  <si>
    <t>U. Health staff make more of an effort to follow up with and reach out to patients than they did one year ago.</t>
  </si>
  <si>
    <t>V. In the last year waiting times at the health facility have decreased.</t>
  </si>
  <si>
    <t>W. Family planning should not be used in this community.</t>
  </si>
  <si>
    <t>X. I spend less time caring for sick children than I did one year ago.</t>
  </si>
  <si>
    <t>gridformat&lt;row=1, col = 0, colspan = 4, fill = fill, align = center/&gt;</t>
  </si>
  <si>
    <t>1screen grid(weight = 4)</t>
  </si>
  <si>
    <t>concat('FH_G1','_',${fh_eacode_lb},'_',${fh_settlement_lb},'_',${id3},'_',${username}, '_', ${starttime_str})</t>
  </si>
  <si>
    <t>required</t>
  </si>
  <si>
    <t>fh_f104c_age_cal</t>
  </si>
  <si>
    <t>fh_f104c_age_cal2</t>
  </si>
  <si>
    <t>${fh_f104c_age_cal} + 1</t>
  </si>
  <si>
    <t>${fh_f103} &gt;= 15 and ${fh_f103} &lt;= 49</t>
  </si>
  <si>
    <t>round(${fh_f104c_age_m} div 12,0)</t>
  </si>
  <si>
    <t>${fh_f103} &lt;= 5 and string-length(${fh_f104_dk}) = 0</t>
  </si>
  <si>
    <t>Are you sure that the age of Households' Head is ${fh_f103}?</t>
  </si>
  <si>
    <t>fh_f103_warning</t>
  </si>
  <si>
    <t>fh_f108c_age</t>
  </si>
  <si>
    <t>pulldata(concat(${localdb_path},'::', ${fh_flap}),'fh_f103','newid',${fh_f108},'uniid_new',${uniid_new_c})</t>
  </si>
  <si>
    <t>fh_f107_gg</t>
  </si>
  <si>
    <t>fh_f108_warning</t>
  </si>
  <si>
    <t>Are you sure that ${fh_f108c_name} is Head of HouseHold?</t>
  </si>
  <si>
    <t>fh_f108_cal</t>
  </si>
  <si>
    <t>equivalent</t>
  </si>
  <si>
    <t>6 LOWER</t>
  </si>
  <si>
    <t>6 UPPER</t>
  </si>
  <si>
    <t>3 months</t>
  </si>
  <si>
    <t>1 year</t>
  </si>
  <si>
    <t>&gt;1 year</t>
  </si>
  <si>
    <t>MASTERS</t>
  </si>
  <si>
    <t xml:space="preserve"> . &gt;= 0 and . &lt;= ${fh_f2_count_mb}</t>
  </si>
  <si>
    <t>The value is invalid!</t>
  </si>
  <si>
    <t>. &gt; 0 and . &lt;= ${fh_02_2_01}</t>
  </si>
  <si>
    <t>BOTTLED WATER/ SACHET</t>
  </si>
  <si>
    <t>not((selected(.,'1') or selected(.,'2') or selected(.,'3') or selected(.,'4') or selected(.,'5') or selected(.,'6') or selected(.,'96') or selected(.,'7')) and selected(.,'99')) and not((selected(.,'1') or selected(.,'2') or selected(.,'3') or selected(.,'4') or selected(.,'5') or selected(.,'6') or selected(.,'96')  or selected(.,'99')) and selected(.,'7'))</t>
  </si>
  <si>
    <t>fh_02_gg0</t>
  </si>
  <si>
    <t>${fh_05_12_96} &gt; 0</t>
  </si>
  <si>
    <t xml:space="preserve">gridformat&lt;row = 12, col = 0, colspan = 4, fill = fill/&gt; </t>
  </si>
  <si>
    <t>PLEASE SPECIFY OTHER ANIMALS:</t>
  </si>
  <si>
    <t>if(${fh_05_14_n} = 0, . = 0,true())</t>
  </si>
  <si>
    <t>fh_07_02_warning</t>
  </si>
  <si>
    <t>Are you sure that the sum of spending on all things combined, including food, household items, school costs (fees, transport, lunch, uniform, books etc.) medical expenditure and other expenditure is 0?</t>
  </si>
  <si>
    <t>${fh_07_02_10} = 0</t>
  </si>
  <si>
    <t>fh_08_02n</t>
  </si>
  <si>
    <t>${fh_08_02}=1</t>
  </si>
  <si>
    <t>TREAT ANY SUCH BABY AS A DECEASED HOUSEHOLD MEMBER&lt;p&gt;OFFER CONDOLENCES</t>
  </si>
  <si>
    <t>[8.06] ONLY UP TO 150 YEARS OLD ALLOWED</t>
  </si>
  <si>
    <t>fh_08_06_warning</t>
  </si>
  <si>
    <t>${fh_08_06_1} = 0 and ${fh_08_06_2} = 0 and ${fh_08_06_3} = 0</t>
  </si>
  <si>
    <t>invisible</t>
  </si>
  <si>
    <t>.&lt;542 and .&gt;0</t>
  </si>
  <si>
    <t>fh_09_27_warning</t>
  </si>
  <si>
    <t>${fh_09_27_h} = 0 and ${fh_09_27_m} = 0</t>
  </si>
  <si>
    <t>selected(${fh_09_58_n},'96')</t>
  </si>
  <si>
    <t>selected(${fh_09_59_n},'96')</t>
  </si>
  <si>
    <t>Section 10 will not be displayed as there is no mother who most recently gave birth chosen.</t>
  </si>
  <si>
    <t>[13.12] INTERVIEWER CONFIRM: Is the card complete and filled out? If yes, use the card to collect the following information. If no, ask the respondent to update the information
How many months pregnant were you when you &lt;b&gt;first&lt;/b&gt; received antenatal care for this pregnancy?</t>
  </si>
  <si>
    <t>.&gt;0 and .&lt;21</t>
  </si>
  <si>
    <t>fh_13_28_warning</t>
  </si>
  <si>
    <t>${fh_13_28a} = 0 and ${fh_13_28b} = 0 and ${fh_13_28c} = 0 and ${fh_13_28d} = 0 and ${fh_13_28e} = 0 and ${fh_13_28f} = 0</t>
  </si>
  <si>
    <t>[13.34] YEAR: ONLY 2013-2018 ALLOWED</t>
  </si>
  <si>
    <t>. &gt; 1</t>
  </si>
  <si>
    <t>MINIMUM IS 1</t>
  </si>
  <si>
    <t>.=6</t>
  </si>
  <si>
    <t>if((${fh_13_44c}=6 and ${fh_13_44cc}=14),1,0)</t>
  </si>
  <si>
    <t>. = 1</t>
  </si>
  <si>
    <t>select_multiple postnatal</t>
  </si>
  <si>
    <t>[13.78] CHOOSE MAXIMUM OF 3 OPTIONS</t>
  </si>
  <si>
    <t>[13.84] MINIMUM IS 0</t>
  </si>
  <si>
    <t>[13.83] MINIMUM IS 0</t>
  </si>
  <si>
    <t xml:space="preserve"> &lt;b&gt;${fh_1389_rr_c} ${fh_1389_rr_nc}&lt;/b&gt; born infant!</t>
  </si>
  <si>
    <t>Now I will ask about the &lt;b&gt;${fh_1389_rr_c} ${fh_1389_rr_nc}&lt;/b&gt; born infant!</t>
  </si>
  <si>
    <t>fh_05_13_gg</t>
  </si>
  <si>
    <t>${fh_f103} &lt; 15 and ${fh_f101c} = 1</t>
  </si>
  <si>
    <t>fh_02_00</t>
  </si>
  <si>
    <t>fh_02_name</t>
  </si>
  <si>
    <t>pulldata(concat(${localdb_path},'::', ${fh_flap}),'fh_f101','newid',${fh_02_00}, 'uniid_new', ${uniid_new_c})</t>
  </si>
  <si>
    <t>if(string-length(${fh_f104_dk}) = 0 and int(format-date(now(),'%m')) &gt;= int(${fh_f104cc}), int(substr(.,0,4)) + ${fh_f103} = int(format-date-time(now(),'%Y')), if(string-length(${fh_f104_dk}) = 0 and int(format-date(now(),'%m')) &lt; int(${fh_f104cc}), int(substr(.,0,4)) + ${fh_f103} = int(format-date-time(now(),'%Y')) - 1, true()))</t>
  </si>
  <si>
    <t>if(int(format-date(now(),'%m')) &gt;= int(${fh_f104cc}) , int(format-date(today(),'%Y')) -  int(${fh_f104c}) , int(format-date(today(),'%Y')) -  int(${fh_f104c}) - 1)</t>
  </si>
  <si>
    <t>inline</t>
  </si>
  <si>
    <t xml:space="preserve">tagging-fill-ffffff-d8d8d8-009688-000000-ffffff search(concat(${localdb_path},'::', ${fh_flap}), 'matches', 'fh_f102', 2, 'over15under49', 1,'uniid_new',${uniid_new_c}) validate 
</t>
  </si>
  <si>
    <t>tagging-fill-ffffff-d8d8d8-009688-000000-ffffff search(concat(${localdb_path},'::', ${fh_flap}), 'matches', 'fh_f102', 2, 'over15', 1, 'uniid_new', ${uniid_new_c}) validate</t>
  </si>
  <si>
    <t>tagging-fill-ffffff-d8d8d8-009688-000000-ffffff search(concat(${localdb_path},'::', ${fh_flap}), 'matches', 'under5', 0, 'uniid_new', ${uniid_new_c}) validate</t>
  </si>
  <si>
    <t>tagging-fill-ffffff-d8d8d8-009688-000000-ffffff search(concat(${localdb_path},'::', ${fh_flap}),'matches','under5',1, 'uniid_new', ${uniid_new_c}) validate</t>
  </si>
  <si>
    <t>search(concat(${family_path},'/gradelv.db::externalData'), 'matches','schoollvl_id', ${fh_01_1_12})</t>
  </si>
  <si>
    <t>Only accept up to 3 responses</t>
  </si>
  <si>
    <t>${fh_13_81_n} = 1 and string-length(${fh_f107})&gt;0</t>
  </si>
  <si>
    <t>${fh_13_82_n} = 96 and string-length(${fh_f107})&gt;0</t>
  </si>
  <si>
    <t>${fh_12_10} = 0 and string-length(${fh_f107}) &gt; 0</t>
  </si>
  <si>
    <t xml:space="preserve">rating_box-fill-f6f6f6-009688-737373-ffffff default(${anchor_age_m_16}) </t>
  </si>
  <si>
    <t>search(concat(${family_path},'/gradelv.db::externalData'),'matches','filter',1)</t>
  </si>
  <si>
    <t>${fh_01_1_12} != 96 and ${fh_01_1_12} != -99 and ${fh_01_1_12} != 1 and ${fh_01_1_12} != 11</t>
  </si>
  <si>
    <t>${fh_10_02}=1 and ${roster2} != ${fh_f108} and ${fh_10_05} != 11 and ${fh_10_05} != 1 and ${fh_10_05} != 96 and ${fh_10_05} != -99 and ${fh_10_06c1}!=99</t>
  </si>
  <si>
    <t>${fh_10_02}=1 and ${roster2} != ${fh_f108} and ${fh_10_05} != 11 and ${fh_10_05} != 1 and ${fh_10_05} != 96 and ${fh_10_05} != -99 and ${fh_10_06c1}=99</t>
  </si>
  <si>
    <t>search(concat(${family_path},'/gradelv.db::externalData'), 'matches','schoollvl_id', ${fh_10_05})</t>
  </si>
  <si>
    <t>search(concat(${family_path},'/gradelv.db::externalData'),'matches','schoollvl_id', ${fh_10_09})</t>
  </si>
  <si>
    <t>. &lt; 16 and . &gt; 0</t>
  </si>
  <si>
    <t>[4.03] ONLY 1-15 ALLOWED</t>
  </si>
  <si>
    <t>AGREE</t>
  </si>
  <si>
    <t>DISAGREE</t>
  </si>
  <si>
    <t>DOES NOT APPLY</t>
  </si>
  <si>
    <t>&lt;b&gt;&lt;font color = '#009688'&gt;Greetings/Introduction&lt;/font&gt;&lt;/b&gt;
&lt;p&gt;&lt;font&gt;You are being invited to take part in a research study that is trying to assess the impact of the Maternal and Child Nutrition and Health Results Project, also called the MCNHRP. Before you make a decision, I would like to explain the reason for the study because it is important that you understand why the research is being conducted and what it would involve. You are free to ask questions or seek for clarification if there is anything that is not clear, or if you would like more information.&lt;/font&gt;
&lt;p&gt;&lt;b&gt;&lt;font color = '#009688'&gt;Reason for the study&lt;/font&gt;&lt;/b&gt;
&lt;p&gt;&lt;font&gt;The Government of the Gambia is currently implementing a program in North Bank West, Upper River Region and Central River Region to improve health and nutrition. This study will assess what the impact of the program has been, including offering information that can help improve implementation.  The results of the study will be made available to your community.&lt;/font&gt;
&lt;p&gt;&lt;b&gt;&lt;font color = '#009688'&gt;How to take part?&lt;/font&gt;&lt;/b&gt;
&lt;p&gt;&lt;font&gt;You are free to participate or not in the study and you have the right to stop participating at any time without giving a reason. If you decide to take part, you will be asked to sign or thumbprint a consent form. If you decide after you have begun participation that you do not want to be included in the study, let a member of the team know, and your information will not be used.&lt;/font&gt;
&lt;p&gt;&lt;b&gt;&lt;font color = '#009688'&gt;What would happen to me if I take part?&lt;/font&gt;&lt;/b&gt;
&lt;p&gt;&lt;font&gt;You are invited to take part in this study.  This will involve us asking questions about your family, your community and your experiences with health and nutrition.  Your participation in the study will affect you in no harmful way and will not affect your rights or your family’s rights. &lt;/font&gt;
&lt;p&gt;&lt;b&gt;&lt;font color = '#009688'&gt;Would my taking part in this study be kept confidential?&lt;/font&gt;&lt;/b&gt;
&lt;p&gt;&lt;font&gt;All information that is collected about you in the course of the study will be kept strictly confidential, and you have the right not to answer any of the questions as well as not to participate. Your personal information will only be available to the study team members and might be seen by some rightful persons from the Ethics Committee, Government authorities and sponsor.&lt;/font&gt;
&lt;p&gt;&lt;b&gt;&lt;font color = '#009688'&gt;Who has reviewed the study?&lt;/font&gt;&lt;/b&gt;
&lt;p&gt;&lt;font&gt;This research study has been submitted to the Research and Publication Committee, University of The Gambia and the Gambian Government/MRC Ethics Committee. It was approved by the two committees before final approval by the World Bank.&lt;/font&gt;
&lt;p&gt;&lt;b&gt;&lt;font color = '#009688'&gt;Who can I contact?&lt;/font&gt;&lt;/b&gt;
&lt;p&gt;&lt;font&gt;If you have any queries regarding the study you can contact &lt;/font&gt;&lt;font color = 'red'&gt;Mr. Yaya S Jallow&lt;/font&gt;  on (+220) 365 7614.  If at any point you have a question, please ask the field staff or &lt;font color = 'red'&gt;Mr. Yaya S Jallow.&lt;/font&gt;</t>
  </si>
  <si>
    <t>&lt;b&gt;&lt;font color='#0B3B24'&gt;&lt;big&gt;SECTION 1: ROSTER&lt;/big&gt;&lt;/font&gt;&lt;b&gt;</t>
  </si>
  <si>
    <t>&lt;p&gt;&lt;b&gt;&lt;font color='#0B3B24'&gt;&lt;big&gt;SECTION 1: HOUSEHOLD CHARACTERISTICS &lt;/big&gt;&lt;/font&gt;&lt;b&gt;</t>
  </si>
  <si>
    <t xml:space="preserve">&lt;b&gt;&lt;font color='#9f2e2e'&gt;PROVIDE UPDATED DEFINITION OF A HOUSEHOLD (A household is a woman 15-49, her spouse/partner and her children)/font&gt;&lt;b&gt; 
&lt;p&gt;&lt;b&gt;&lt;font color='#9f2e2e'&gt;START THE LIST WITH THE HEAD OF THE HOUSEHOLD&lt;/font&gt;&lt;b&gt; </t>
  </si>
  <si>
    <t>[1.03] MAXIMUM 150 OR THE AGE OF HOUSEHOLDS' HEAD IS INVALID!</t>
  </si>
  <si>
    <t>${fh_02_2_02} = 1 and ${fh_02_2_01} &gt; 1</t>
  </si>
  <si>
    <t>INCLUDE ROOMS OUTSIDE THE MAIN DWELLING, DO NOT INCLUDE KITCHEN AND BATHROOMS. NUMBER OF ROOMS</t>
  </si>
  <si>
    <t>[ONE WAY ONLY, RECORD 00 IF LESS THAN 1 MINUTE] - MINUTES</t>
  </si>
  <si>
    <t>[4.11] OPTION "DON'T KNOW" OR "NONE" CAN'T BE SIMULTANEOUSLY CHOSEN WITH OTHER OPTIONS.</t>
  </si>
  <si>
    <t>[4.14] OPTION "DON'T KNOW" OR "NONE" CAN'T BE SIMULTANEOUSLY CHOSEN WITH OTHER OPTIONS.</t>
  </si>
  <si>
    <t>IF HOUSEHOLD DOES NOT SHARE, WRITE '0' - NUMBER(S)</t>
  </si>
  <si>
    <t>ONLY INCLUDE FUNCTIONING ASSETS. IF NONE, WRITE 0 &amp; SKIP TO NEXT DURABLE</t>
  </si>
  <si>
    <t>9. Mosquito nets</t>
  </si>
  <si>
    <t>[5.14_n] In the past 12 months, how much did your household spend on health care payments overall, including hospital bills, doctors' bills and medicines?</t>
  </si>
  <si>
    <t>[5.14_1n] In the past 12 months, how much did your household spend on travel to access health care, including all visits to the health facility?</t>
  </si>
  <si>
    <t>[5.14_2n] In the past 12 months, how much did your household spend on food while you were attending the health facility, including food for all household members who were at the health facility?</t>
  </si>
  <si>
    <t xml:space="preserve">[9.56_N] Can you tell me more about &lt;font color = 'red'&gt;${fh_09_56_nc_name} &lt;/font&gt;'s illness? What DISEASE was &lt;font color = 'red'&gt;${fh_09_56_nc_name} &lt;/font&gt; mainly suffering from? </t>
  </si>
  <si>
    <t>tagging-fill-ffffff-d8d8d8-009688-000000-ffffff default(concat(${localdb_path},'::', ${fh_flap}),'newid','fh_f101c',"1",'uniid_new',${uniid_new_c}) search(concat(${localdb_path},'::', ${fh_flap}), 'matches', 'over15', 1, 'uniid_new', ${uniid_new_c}) validate</t>
  </si>
  <si>
    <t>tagging-fill-ffffff-d8d8d8-009688-000000-ffffff default(concat(${localdb_path},'::', ${fh_flap}),'newid','fh_f101c',"1",'uniid_new',${uniid_new_c}) search(concat(${localdb_path},'::', ${fh_flap}), 'matches','over15', 1,'uniid_new', ${uniid_new_c}) validate</t>
  </si>
  <si>
    <t>tagging-fill-ffffff-d8d8d8-009688-000000-ffffff default(concat(${localdb_path},'::', ${fh_flap}),'newid','fh_f101c',"1",'uniid_new',${uniid_new_c}) search(concat(${localdb_path},'::', ${fh_flap}), 'matches', 'over15', 1, 'uniid_new', ${uniid_new_c}) gridformat&lt;row = 1, col = 0, colspan = 3, fill = fill/&gt; validate</t>
  </si>
  <si>
    <t>tagging-fill-ffffff-d8d8d8-009688-000000-ffffff default(concat(${localdb_path},'::', ${fh_flap}),'newid','fh_f101c',"1",'uniid_new',${uniid_new_c}) search(concat(${localdb_path},'::', ${fh_flap}), 'matches', 'over15', 1,'uniid_new', ${uniid_new_c}) gridformat&lt;row = 1, col = 0, colspan = 3, fill = fill/&gt; validate</t>
  </si>
  <si>
    <t>. &gt;= 0 and . &lt; 151 and (if(${fh_f101c} = 1, . &gt;= 15, true()))</t>
  </si>
  <si>
    <t>tagging-fill-ffffff-d8d8d8-009688-000000-ffffff  default(concat(${localdb_path},'::', ${fh_flap}),'newid','fh_f101c',"1",'uniid_new',${uniid_new_c}) search(concat(${localdb_path},'::', ${fh_flap}),'matches','over15', 1,'uniid_new',${uniid_new_c}) validate</t>
  </si>
  <si>
    <t>pulldata(concat(${localdb_path},'::', ${fh_flap}),'newid','fh_f101c',1,'uniid_new',${uniid_new_c})</t>
  </si>
  <si>
    <t>${fh_f108_cal} != ${fh_f108}</t>
  </si>
  <si>
    <t>.&gt;0 and .&lt;51</t>
  </si>
  <si>
    <t>Sofa/Chairs</t>
  </si>
  <si>
    <t>Hoes / axes</t>
  </si>
  <si>
    <t>Harrows</t>
  </si>
  <si>
    <t>[5.12_4] Sheep</t>
  </si>
  <si>
    <t xml:space="preserve">&lt;b&gt;&lt;font color='#9f2e2e'&gt;SUBJECT: ONE RESPONSE FOR THE HOUSEHOLD AS A WHOLE&lt;/font&gt;&lt;b&gt; 
&lt;b&gt;&lt;font color='#9f2e2e'&gt; RESPONDENT: HEAD OF HOUSEHOLD OR MOST KNOWLEDGEABLE HOUSEHOLD MEMBER &lt;/font&gt;&lt;b&gt;
</t>
  </si>
  <si>
    <t xml:space="preserve">&lt;b&gt;&lt;font color='#9f2e2e'&gt;SUBJECT: ONE RESPONSE FOR THE HOUSEHOLD AS A WHOLE&lt;/font&gt;&lt;b&gt; 
&lt;b&gt;&lt;font color='#9f2e2e'&gt;RESPONDENT: HEAD OF HOUSEHOLD OR MOST KNOWLEDGEABLE HOUSEHOLD MEMBER&lt;/font&gt;&lt;b&gt;
 &lt;b&gt;&lt;font color='#9f2e2e'&gt;PROMPT:  Now I would like to ask you a few questions about recent deaths in your family. I realize this questions are hard, but beg you to answer them truthfully because this information is very important for the study &lt;/font&gt;&lt;b&gt;
</t>
  </si>
  <si>
    <t>NUMBER(S) - IF ZERO, RECORD "0"</t>
  </si>
  <si>
    <t>[8.03] MAXIMUM 50</t>
  </si>
  <si>
    <t>Please tell me the names of those household members that passed away in the past 12 months, starting with the most recent death.&lt;p&gt;RECORD MOST RECENT DEATH FIRST, FOLLOWED BY PREVIOUS DEATH</t>
  </si>
  <si>
    <t>RECORD AGE IN DAYS, MONTHS OR YEARS</t>
  </si>
  <si>
    <t>string-length(${fh_f104_dk}) = 0</t>
  </si>
  <si>
    <t>Sorry, question SPECIFY is required!</t>
  </si>
  <si>
    <t>FINISHED FLOOR: PLASTIC CARPET/ELLINIUM OR OTHER CARPET</t>
  </si>
  <si>
    <t xml:space="preserve">embed gridformat&lt;row = 3, col = 0, colspan = 3, fill = fill/&gt; </t>
  </si>
  <si>
    <t>.&gt;0 or . = -99</t>
  </si>
  <si>
    <t>NUMBER(S) OR RECORD -99 IF DON'T KNOW</t>
  </si>
  <si>
    <t>PLEASE CHECK THE VALUE [5.14_n]</t>
  </si>
  <si>
    <t>if(${fh_09_27_m} = 0, (.&lt;48 and .&gt;0) or .=98,(.&lt;48 and .&gt;=0) or .=98)</t>
  </si>
  <si>
    <t>if(${fh_09_27_h} = 0, (.&lt;60 and .&gt;0) or .=98, (.&lt;60 and .&gt;=0) or .=98)</t>
  </si>
  <si>
    <t>DALASI</t>
  </si>
  <si>
    <t>thousandsep embed</t>
  </si>
  <si>
    <t>[9.37a] MINIMUM 0</t>
  </si>
  <si>
    <t>[9.37b] MINIMUM 0</t>
  </si>
  <si>
    <t>[9.37c] MINIMUM 0</t>
  </si>
  <si>
    <t>[9.37d] MINIMUM 0</t>
  </si>
  <si>
    <t>ENTER '-99' FOR DON'T KNOW</t>
  </si>
  <si>
    <t>selection_one_hide::dk embed</t>
  </si>
  <si>
    <t>.&lt;32 or .=-99</t>
  </si>
  <si>
    <t>(.&lt;12 and .&gt;=0) or .=-99</t>
  </si>
  <si>
    <t>NUMBER(S) - ENTER '-99' FOR DON'T KNOW</t>
  </si>
  <si>
    <t>MISSING ELEMENT OF THE DATE</t>
  </si>
  <si>
    <t>MISSING ELEMENT OF THE MONTH</t>
  </si>
  <si>
    <t>MISSING ELEMENT OF THE YEAR</t>
  </si>
  <si>
    <t>embed selection_one_hide::daydk gridformat&lt;row = 1, col = 0/&gt;</t>
  </si>
  <si>
    <t>embed selection_one_hide::monthdk gridformat&lt;row = 1, col = 1/&gt;</t>
  </si>
  <si>
    <t>embed selection_one_hide::yeardk gridformat&lt;row = 1, col = 2/&gt;</t>
  </si>
  <si>
    <t>.&lt;32 or .=44 or .=-99</t>
  </si>
  <si>
    <t>.&lt;13 or .=-99</t>
  </si>
  <si>
    <t>embed selection_one_hide::dk</t>
  </si>
  <si>
    <t>.&lt;601 and .&gt;=0 or . = -99</t>
  </si>
  <si>
    <t>(.&gt;=0 and .&lt;=${fh_13_62}) or .=98</t>
  </si>
  <si>
    <t>fh_13_62</t>
  </si>
  <si>
    <t>WRITE THE ANSWER IN DAYS. IF LESS THAN A DAY, WRITE 0</t>
  </si>
  <si>
    <t>selection_one_hide::dk thousandsep</t>
  </si>
  <si>
    <t>. &gt;= 0 or .=-99</t>
  </si>
  <si>
    <t>[13.98_n] MINIMUM 0</t>
  </si>
  <si>
    <t>numbers embed text-nolabel selection_one_hide::day2dk gridformat&lt;row = 1, col = 1/&gt;</t>
  </si>
  <si>
    <t>numbers embed text-nolabel selection_one_hide::month2dk gridformat&lt;row = 1, col = 2/&gt;</t>
  </si>
  <si>
    <t>numbers embed text-nolabel selection_one_hide::year2dk gridformat&lt;row = 1, col = 3/&gt;</t>
  </si>
  <si>
    <t>numbers embed text-nolabel selection_one_hide::day2dk gridformat&lt;row = 2, col = 1/&gt;</t>
  </si>
  <si>
    <t>numbers embed text-nolabel selection_one_hide::month2dk gridformat&lt;row = 2, col = 2/&gt;</t>
  </si>
  <si>
    <t>numbers embed text-nolabel selection_one_hide::year2dk gridformat&lt;row = 2, col = 3/&gt;</t>
  </si>
  <si>
    <t>numbers embed text-nolabel selection_one_hide::day2dk gridformat&lt;row = 3, col = 1/&gt;</t>
  </si>
  <si>
    <t>numbers embed text-nolabel selection_one_hide::month2dk gridformat&lt;row = 3, col = 2/&gt;</t>
  </si>
  <si>
    <t>numbers embed text-nolabel selection_one_hide::year2dk gridformat&lt;row = 3, col = 3/&gt;</t>
  </si>
  <si>
    <t>numbers embed text-nolabel selection_one_hide::day2dk gridformat&lt;row = 4, col = 1/&gt;</t>
  </si>
  <si>
    <t>numbers embed text-nolabel selection_one_hide::month2dk gridformat&lt;row = 4, col = 2/&gt;</t>
  </si>
  <si>
    <t>numbers embed text-nolabel selection_one_hide::year2dk gridformat&lt;row = 4, col = 3/&gt;</t>
  </si>
  <si>
    <t>numbers embed text-nolabel selection_one_hide::day2dk gridformat&lt;row = 5, col = 1/&gt;</t>
  </si>
  <si>
    <t>numbers embed text-nolabel selection_one_hide::month2dk gridformat&lt;row = 5, col = 2/&gt;</t>
  </si>
  <si>
    <t>numbers embed text-nolabel selection_one_hide::year2dk gridformat&lt;row = 5, col = 3/&gt;</t>
  </si>
  <si>
    <t>numbers embed text-nolabel selection_one_hide::day2dk gridformat&lt;row = 6, col = 1/&gt;</t>
  </si>
  <si>
    <t>numbers embed text-nolabel selection_one_hide::month2dk gridformat&lt;row = 6, col = 2/&gt;</t>
  </si>
  <si>
    <t>numbers embed text-nolabel selection_one_hide::year2dk gridformat&lt;row = 6, col = 3/&gt;</t>
  </si>
  <si>
    <t>numbers embed text-nolabel selection_one_hide::day2dk gridformat&lt;row = 7, col = 1/&gt;</t>
  </si>
  <si>
    <t>numbers embed text-nolabel selection_one_hide::month2dk gridformat&lt;row = 7, col = 2/&gt;</t>
  </si>
  <si>
    <t>numbers embed text-nolabel selection_one_hide::year2dk gridformat&lt;row = 7, col = 3/&gt;</t>
  </si>
  <si>
    <t>numbers embed text-nolabel selection_one_hide::day2dk gridformat&lt;row = 8, col = 1/&gt;</t>
  </si>
  <si>
    <t>numbers embed text-nolabel selection_one_hide::month2dk gridformat&lt;row = 8, col = 2/&gt;</t>
  </si>
  <si>
    <t>numbers embed text-nolabel selection_one_hide::year2dk gridformat&lt;row = 8, col = 3/&gt;</t>
  </si>
  <si>
    <t>numbers embed text-nolabel selection_one_hide::day2dk gridformat&lt;row = 9, col = 1/&gt;</t>
  </si>
  <si>
    <t>numbers embed text-nolabel selection_one_hide::month2dk gridformat&lt;row = 9, col = 2/&gt;</t>
  </si>
  <si>
    <t>numbers embed text-nolabel selection_one_hide::year2dk gridformat&lt;row = 9, col = 3/&gt;</t>
  </si>
  <si>
    <t>numbers embed text-nolabel selection_one_hide::day2dk gridformat&lt;row = 10, col = 1/&gt;</t>
  </si>
  <si>
    <t>numbers embed text-nolabel selection_one_hide::month2dk gridformat&lt;row = 10, col = 2/&gt;</t>
  </si>
  <si>
    <t>numbers embed text-nolabel selection_one_hide::year2dk gridformat&lt;row = 10, col = 3/&gt;</t>
  </si>
  <si>
    <t>numbers embed text-nolabel selection_one_hide::day2dk gridformat&lt;row = 11, col = 1/&gt;</t>
  </si>
  <si>
    <t>numbers embed text-nolabel selection_one_hide::month2dk gridformat&lt;row = 11, col = 2/&gt;</t>
  </si>
  <si>
    <t>numbers embed text-nolabel selection_one_hide::year2dk gridformat&lt;row = 11, col = 3/&gt;</t>
  </si>
  <si>
    <t>numbers embed text-nolabel selection_one_hide::day2dk gridformat&lt;row = 12, col = 1/&gt;</t>
  </si>
  <si>
    <t>numbers embed text-nolabel selection_one_hide::month2dk gridformat&lt;row = 12, col = 2/&gt;</t>
  </si>
  <si>
    <t>numbers embed text-nolabel selection_one_hide::year2dk gridformat&lt;row = 12, col = 3/&gt;</t>
  </si>
  <si>
    <t>day2dk</t>
  </si>
  <si>
    <t>month2dk</t>
  </si>
  <si>
    <t>year2dk</t>
  </si>
  <si>
    <t>[15.04a] YEAR: ONLY 13-18 ALLOWED</t>
  </si>
  <si>
    <t>[15.04b] YEAR: ONLY 13-18 ALLOWED</t>
  </si>
  <si>
    <t>[15.04c] YEAR: ONLY 13-18 ALLOWED</t>
  </si>
  <si>
    <t>[15.04d] YEAR: ONLY 13-18 ALLOWED</t>
  </si>
  <si>
    <t>[15.04e] YEAR: ONLY 13-18 ALLOWED</t>
  </si>
  <si>
    <t>[15.04f] YEAR: ONLY 13-18 ALLOWED</t>
  </si>
  <si>
    <t>[15.04g] YEAR: ONLY 13-18 ALLOWED</t>
  </si>
  <si>
    <t>[15.04h] YEAR: ONLY 13-18 ALLOWED</t>
  </si>
  <si>
    <t>[15.04i] YEAR: ONLY 13-18 ALLOWED</t>
  </si>
  <si>
    <t>[15.04j] YEAR: ONLY 13-18 ALLOWED</t>
  </si>
  <si>
    <t>[15.04k] YEAR: ONLY 13-18 ALLOWED</t>
  </si>
  <si>
    <t>[15.04l] YEAR: ONLY 13-18 ALLOWED</t>
  </si>
  <si>
    <t>${fh_09_21} &lt;= 5 and ${fh_09_21} != -98</t>
  </si>
  <si>
    <t>${fh_09_21} != -98</t>
  </si>
  <si>
    <t>${version} = 1 and ${fh_09_21} != -98</t>
  </si>
  <si>
    <t>${fh_16_01_n9} = 1  and ${fh_16_01_n11} &gt; 0 and ${fh_16_01_n11} &lt; 7</t>
  </si>
  <si>
    <t>${fh_01_1_11} = 1 and ${fh_01_1_12} != 96 and ${fh_01_1_12} != -99 and ${fh_01_1_12} != 1 and ${fh_01_1_12} != 11</t>
  </si>
  <si>
    <t>${fh_10_02}=1 and ${roster2} != ${fh_f108} and ${fh_10_05} != 11 and ${fh_10_05} != 1 and ${fh_10_05} != 96 and ${fh_10_05} != -99</t>
  </si>
  <si>
    <t>${fh_10_09} != 11 and ${fh_10_09} != 1 and ${fh_10_09} != 96 and ${fh_10_09} != -99</t>
  </si>
  <si>
    <t>(. &gt;= 0 and .&lt;72) or .=98</t>
  </si>
  <si>
    <t>(.&gt;0 and .&lt;13) or .=-99</t>
  </si>
  <si>
    <t>.=2017 or .=2018 or .=-99</t>
  </si>
  <si>
    <t>(.&lt;150 and .&gt;=0) or .=-99</t>
  </si>
  <si>
    <t>(.&lt;2019 and .&gt;2012) or .=-99</t>
  </si>
  <si>
    <t>(. &gt; 0 and . &lt; 32) or . = 44 or . = 0 or . = 98</t>
  </si>
  <si>
    <t>(. &lt; 13 and . &gt; 0) or . = 44 or . = 0 or . = 98</t>
  </si>
  <si>
    <t>(. &lt; 2019 and . &gt; 2012) or . = 44 or . = 0 or . = 98</t>
  </si>
  <si>
    <t>[9.27]  ONLY UP TO 47 HOURS ALLOWED OR THE MINUTE(S) IS INVALID!</t>
  </si>
  <si>
    <t>[9.27]  ONLY UP TO 59 MINUTES ALLOWED OR THE HOUR(S) IS INVALID!</t>
  </si>
  <si>
    <t>P. What was your haemoglobin (Hb) level? (INTERVIEWER: RECORD FROM CARD IN G/DL) - Number(s)</t>
  </si>
  <si>
    <t>R. How many days' supply of iron tablets or iron syrup were you given? - Number(s)</t>
  </si>
  <si>
    <t>RECORD IN MINUTE. '-99' FOR DON'T KNOW</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</si>
</sst>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_(* #,##0.00_);_(* \(#,##0.00\);_(* &quot;-&quot;??_);_(@_)"/>
    <numFmt numFmtId="166" formatCode="_-* #,##0_-;\-* #,##0_-;_-* \-_-;_-@_-"/>
  </numFmts>
  <fonts count="65">
    <font>
      <sz val="11"/>
      <color theme="1"/>
      <name val="Calibri"/>
      <family val="2"/>
      <charset val="128"/>
      <scheme val="minor"/>
    </font>
    <font>
      <sz val="11"/>
      <color theme="1"/>
      <name val="Calibri"/>
      <family val="2"/>
      <scheme val="minor"/>
    </font>
    <font>
      <sz val="6"/>
      <name val="Calibri"/>
      <family val="2"/>
      <charset val="128"/>
      <scheme val="minor"/>
    </font>
    <font>
      <sz val="11"/>
      <color theme="1"/>
      <name val="Calibri"/>
      <family val="2"/>
    </font>
    <font>
      <sz val="8"/>
      <name val="Arial Narrow"/>
      <family val="2"/>
    </font>
    <font>
      <sz val="10"/>
      <name val="Verdana"/>
      <family val="2"/>
    </font>
    <font>
      <b/>
      <sz val="8"/>
      <name val="Arial Narrow"/>
      <family val="2"/>
    </font>
    <font>
      <sz val="10"/>
      <name val="Arial"/>
      <family val="2"/>
    </font>
    <font>
      <u/>
      <sz val="11"/>
      <color indexed="12"/>
      <name val="Calibri"/>
      <family val="2"/>
    </font>
    <font>
      <sz val="6"/>
      <name val="ＭＳ Ｐゴシック"/>
      <family val="3"/>
      <charset val="128"/>
    </font>
    <font>
      <u/>
      <sz val="11"/>
      <color theme="11"/>
      <name val="Calibri"/>
      <family val="2"/>
      <charset val="128"/>
      <scheme val="minor"/>
    </font>
    <font>
      <sz val="8"/>
      <color theme="1"/>
      <name val="Arial Narrow"/>
      <family val="2"/>
    </font>
    <font>
      <sz val="11"/>
      <color rgb="FF000000"/>
      <name val="Arial"/>
      <family val="2"/>
    </font>
    <font>
      <sz val="11"/>
      <color rgb="FFFF0000"/>
      <name val="Arial"/>
      <family val="2"/>
    </font>
    <font>
      <sz val="11"/>
      <name val="Arial"/>
      <family val="2"/>
    </font>
    <font>
      <sz val="12"/>
      <color indexed="8"/>
      <name val="Calibri"/>
      <family val="2"/>
    </font>
    <font>
      <sz val="11"/>
      <color indexed="8"/>
      <name val="Arial"/>
      <family val="2"/>
    </font>
    <font>
      <sz val="11"/>
      <color theme="1"/>
      <name val="Arial"/>
      <family val="2"/>
    </font>
    <font>
      <sz val="11"/>
      <color rgb="FF632523"/>
      <name val="Arial"/>
      <family val="2"/>
    </font>
    <font>
      <sz val="11"/>
      <color rgb="FF7030A1"/>
      <name val="Arial"/>
      <family val="2"/>
    </font>
    <font>
      <sz val="11"/>
      <color rgb="FF0432FF"/>
      <name val="Arial"/>
      <family val="2"/>
    </font>
    <font>
      <sz val="11"/>
      <color rgb="FF800000"/>
      <name val="Arial"/>
      <family val="2"/>
    </font>
    <font>
      <b/>
      <sz val="11"/>
      <name val="Arial"/>
      <family val="2"/>
    </font>
    <font>
      <u/>
      <sz val="11"/>
      <color indexed="12"/>
      <name val="Arial"/>
      <family val="2"/>
    </font>
    <font>
      <b/>
      <sz val="11"/>
      <color indexed="8"/>
      <name val="Arial"/>
      <family val="2"/>
    </font>
    <font>
      <sz val="10"/>
      <color theme="1"/>
      <name val="Arial"/>
      <family val="2"/>
    </font>
    <font>
      <sz val="11"/>
      <name val="Calibri"/>
      <family val="2"/>
    </font>
    <font>
      <sz val="12.1"/>
      <color rgb="FF000000"/>
      <name val="Calibri"/>
      <family val="2"/>
      <scheme val="minor"/>
    </font>
    <font>
      <b/>
      <sz val="11"/>
      <color theme="7"/>
      <name val="Arial"/>
      <family val="2"/>
      <charset val="163"/>
    </font>
    <font>
      <sz val="11"/>
      <name val="Arial"/>
      <family val="2"/>
      <charset val="163"/>
    </font>
    <font>
      <sz val="10"/>
      <color rgb="FF000000"/>
      <name val="Calibri"/>
      <family val="2"/>
      <charset val="163"/>
      <scheme val="minor"/>
    </font>
    <font>
      <sz val="10"/>
      <name val="Arial"/>
      <family val="2"/>
    </font>
    <font>
      <sz val="6"/>
      <color indexed="10"/>
      <name val="Arial Narrow"/>
      <family val="2"/>
    </font>
    <font>
      <sz val="10"/>
      <name val="Times New Roman"/>
      <family val="1"/>
    </font>
    <font>
      <b/>
      <sz val="11"/>
      <color theme="9" tint="-0.499984740745262"/>
      <name val="Times New Roman"/>
      <family val="1"/>
    </font>
    <font>
      <sz val="12"/>
      <color theme="1"/>
      <name val="Times New Roman"/>
      <family val="1"/>
    </font>
    <font>
      <sz val="12"/>
      <color theme="1"/>
      <name val="Calibri"/>
      <family val="2"/>
      <scheme val="minor"/>
    </font>
    <font>
      <b/>
      <sz val="11"/>
      <color rgb="FF800000"/>
      <name val="Arial"/>
      <family val="2"/>
    </font>
    <font>
      <u/>
      <sz val="11"/>
      <color theme="11"/>
      <name val="Calibri"/>
      <family val="2"/>
      <scheme val="minor"/>
    </font>
    <font>
      <u/>
      <sz val="12"/>
      <color indexed="12"/>
      <name val="Calibri"/>
      <family val="2"/>
    </font>
    <font>
      <sz val="12"/>
      <color theme="1"/>
      <name val="Calibri"/>
      <family val="2"/>
      <charset val="129"/>
      <scheme val="minor"/>
    </font>
    <font>
      <sz val="11"/>
      <color rgb="FF000000"/>
      <name val="Calibri"/>
      <family val="2"/>
      <charset val="1"/>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8"/>
      <color theme="10"/>
      <name val="Arial Narrow"/>
      <family val="2"/>
    </font>
    <font>
      <u/>
      <sz val="8"/>
      <color theme="11"/>
      <name val="Arial Narrow"/>
      <family val="2"/>
    </font>
    <font>
      <sz val="11"/>
      <name val="Calibri"/>
    </font>
    <font>
      <sz val="11"/>
      <color rgb="FF000000"/>
      <name val="Arial"/>
    </font>
    <font>
      <b/>
      <sz val="11"/>
      <color theme="3" tint="-0.249977111117893"/>
      <name val="Calibri"/>
      <family val="2"/>
      <charset val="1"/>
    </font>
    <font>
      <sz val="11"/>
      <color indexed="8"/>
      <name val="Calibri"/>
      <family val="2"/>
      <charset val="1"/>
    </font>
    <font>
      <sz val="11"/>
      <color rgb="FF454545"/>
      <name val="Calibri"/>
      <family val="2"/>
      <charset val="163"/>
      <scheme val="minor"/>
    </font>
    <font>
      <sz val="10"/>
      <color rgb="FF000000"/>
      <name val="Arial"/>
      <family val="2"/>
    </font>
  </fonts>
  <fills count="13">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7" tint="0.59999389629810485"/>
        <bgColor indexed="64"/>
      </patternFill>
    </fill>
    <fill>
      <patternFill patternType="solid">
        <fgColor rgb="FFFF0000"/>
        <bgColor indexed="64"/>
      </patternFill>
    </fill>
    <fill>
      <patternFill patternType="solid">
        <fgColor indexed="45"/>
      </patternFill>
    </fill>
    <fill>
      <patternFill patternType="solid">
        <fgColor indexed="42"/>
      </patternFill>
    </fill>
    <fill>
      <patternFill patternType="solid">
        <f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5">
    <border>
      <left/>
      <right/>
      <top/>
      <bottom/>
      <diagonal/>
    </border>
    <border>
      <left style="thin">
        <color indexed="55"/>
      </left>
      <right style="thin">
        <color indexed="55"/>
      </right>
      <top style="thin">
        <color indexed="55"/>
      </top>
      <bottom style="thin">
        <color indexed="55"/>
      </bottom>
      <diagonal/>
    </border>
    <border>
      <left style="thin">
        <color rgb="FF969696"/>
      </left>
      <right style="thin">
        <color rgb="FF969696"/>
      </right>
      <top style="thin">
        <color rgb="FF969696"/>
      </top>
      <bottom style="thin">
        <color rgb="FF969696"/>
      </bottom>
      <diagonal/>
    </border>
    <border>
      <left style="thin">
        <color auto="1"/>
      </left>
      <right/>
      <top style="hair">
        <color auto="1"/>
      </top>
      <bottom style="hair">
        <color auto="1"/>
      </bottom>
      <diagonal/>
    </border>
    <border>
      <left style="thin">
        <color auto="1"/>
      </left>
      <right/>
      <top/>
      <bottom/>
      <diagonal/>
    </border>
    <border>
      <left style="thin">
        <color auto="1"/>
      </left>
      <right/>
      <top style="hair">
        <color auto="1"/>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37133">
    <xf numFmtId="0" fontId="0" fillId="0" borderId="0">
      <alignment vertical="center"/>
    </xf>
    <xf numFmtId="0" fontId="1" fillId="0" borderId="0"/>
    <xf numFmtId="0" fontId="3" fillId="0" borderId="0"/>
    <xf numFmtId="0" fontId="5" fillId="0" borderId="0"/>
    <xf numFmtId="0" fontId="4" fillId="0" borderId="0"/>
    <xf numFmtId="0" fontId="8" fillId="0" borderId="0" applyNumberFormat="0" applyFill="0" applyBorder="0" applyAlignment="0" applyProtection="0">
      <alignment vertical="top"/>
      <protection locked="0"/>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0"/>
    <xf numFmtId="0" fontId="4" fillId="0" borderId="0"/>
    <xf numFmtId="0" fontId="31" fillId="0" borderId="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7" fillId="0" borderId="0"/>
    <xf numFmtId="9" fontId="1" fillId="0" borderId="0" applyFont="0" applyFill="0" applyBorder="0" applyAlignment="0" applyProtection="0"/>
    <xf numFmtId="0" fontId="38" fillId="0" borderId="0" applyNumberFormat="0" applyFill="0" applyBorder="0" applyAlignment="0" applyProtection="0"/>
    <xf numFmtId="0" fontId="1" fillId="0" borderId="0"/>
    <xf numFmtId="0" fontId="4" fillId="0" borderId="0"/>
    <xf numFmtId="0" fontId="38" fillId="0" borderId="0" applyNumberFormat="0" applyFill="0" applyBorder="0" applyAlignment="0" applyProtection="0"/>
    <xf numFmtId="0" fontId="15" fillId="0" borderId="0"/>
    <xf numFmtId="0" fontId="39" fillId="0" borderId="0" applyNumberFormat="0" applyFill="0" applyBorder="0" applyAlignment="0" applyProtection="0">
      <alignment vertical="top"/>
      <protection locked="0"/>
    </xf>
    <xf numFmtId="0" fontId="40" fillId="0" borderId="0"/>
    <xf numFmtId="0" fontId="1" fillId="0" borderId="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1" fillId="0" borderId="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8"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8"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10" fillId="0" borderId="0" applyNumberFormat="0" applyFill="0" applyBorder="0" applyAlignment="0" applyProtection="0">
      <alignment vertical="center"/>
    </xf>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8"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8"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10" fillId="0" borderId="0" applyNumberFormat="0" applyFill="0" applyBorder="0" applyAlignment="0" applyProtection="0">
      <alignment vertical="center"/>
    </xf>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8"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8"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10" fillId="0" borderId="0" applyNumberFormat="0" applyFill="0" applyBorder="0" applyAlignment="0" applyProtection="0">
      <alignment vertical="center"/>
    </xf>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8" fillId="0" borderId="0" applyNumberFormat="0" applyFill="0" applyBorder="0" applyAlignment="0" applyProtection="0"/>
    <xf numFmtId="0" fontId="10" fillId="0" borderId="0" applyNumberFormat="0" applyFill="0" applyBorder="0" applyAlignment="0" applyProtection="0">
      <alignment vertical="center"/>
    </xf>
    <xf numFmtId="0" fontId="38"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10" fillId="0" borderId="0" applyNumberFormat="0" applyFill="0" applyBorder="0" applyAlignment="0" applyProtection="0">
      <alignment vertical="center"/>
    </xf>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8" fillId="0" borderId="0" applyNumberFormat="0" applyFill="0" applyBorder="0" applyAlignment="0" applyProtection="0"/>
    <xf numFmtId="0" fontId="10" fillId="0" borderId="0" applyNumberFormat="0" applyFill="0" applyBorder="0" applyAlignment="0" applyProtection="0">
      <alignment vertical="center"/>
    </xf>
    <xf numFmtId="0" fontId="38"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42" fillId="6" borderId="0" applyNumberFormat="0" applyBorder="0" applyAlignment="0" applyProtection="0"/>
    <xf numFmtId="0" fontId="43" fillId="9" borderId="6" applyNumberFormat="0" applyAlignment="0" applyProtection="0"/>
    <xf numFmtId="0" fontId="44" fillId="10" borderId="7" applyNumberFormat="0" applyAlignment="0" applyProtection="0"/>
    <xf numFmtId="0" fontId="45" fillId="0" borderId="0" applyNumberFormat="0" applyFill="0" applyBorder="0" applyAlignment="0" applyProtection="0"/>
    <xf numFmtId="0" fontId="46" fillId="7" borderId="0" applyNumberFormat="0" applyBorder="0" applyAlignment="0" applyProtection="0"/>
    <xf numFmtId="0" fontId="47" fillId="0" borderId="9" applyNumberFormat="0" applyFill="0" applyAlignment="0" applyProtection="0"/>
    <xf numFmtId="0" fontId="48" fillId="0" borderId="10" applyNumberFormat="0" applyFill="0" applyAlignment="0" applyProtection="0"/>
    <xf numFmtId="0" fontId="49" fillId="0" borderId="11" applyNumberFormat="0" applyFill="0" applyAlignment="0" applyProtection="0"/>
    <xf numFmtId="0" fontId="49" fillId="0" borderId="0" applyNumberFormat="0" applyFill="0" applyBorder="0" applyAlignment="0" applyProtection="0"/>
    <xf numFmtId="0" fontId="50" fillId="8" borderId="6" applyNumberFormat="0" applyAlignment="0" applyProtection="0"/>
    <xf numFmtId="0" fontId="51" fillId="0" borderId="8" applyNumberFormat="0" applyFill="0" applyAlignment="0" applyProtection="0"/>
    <xf numFmtId="0" fontId="52" fillId="11" borderId="0" applyNumberFormat="0" applyBorder="0" applyAlignment="0" applyProtection="0"/>
    <xf numFmtId="0" fontId="4" fillId="12" borderId="12" applyNumberFormat="0" applyFont="0" applyAlignment="0" applyProtection="0"/>
    <xf numFmtId="0" fontId="53" fillId="9" borderId="13" applyNumberFormat="0" applyAlignment="0" applyProtection="0"/>
    <xf numFmtId="0" fontId="7" fillId="0" borderId="0"/>
    <xf numFmtId="0" fontId="54" fillId="0" borderId="0" applyNumberFormat="0" applyFill="0" applyBorder="0" applyAlignment="0" applyProtection="0"/>
    <xf numFmtId="0" fontId="55" fillId="0" borderId="14" applyNumberFormat="0" applyFill="0" applyAlignment="0" applyProtection="0"/>
    <xf numFmtId="0" fontId="56" fillId="0" borderId="0" applyNumberFormat="0" applyFill="0" applyBorder="0" applyAlignment="0" applyProtection="0"/>
    <xf numFmtId="0" fontId="7" fillId="0" borderId="0"/>
    <xf numFmtId="0" fontId="43" fillId="9" borderId="6" applyNumberFormat="0" applyAlignment="0" applyProtection="0"/>
    <xf numFmtId="0" fontId="44" fillId="10" borderId="7" applyNumberFormat="0" applyAlignment="0" applyProtection="0"/>
    <xf numFmtId="0" fontId="51" fillId="0" borderId="8" applyNumberFormat="0" applyFill="0" applyAlignment="0" applyProtection="0"/>
    <xf numFmtId="0" fontId="46" fillId="7" borderId="0" applyNumberFormat="0" applyBorder="0" applyAlignment="0" applyProtection="0"/>
    <xf numFmtId="0" fontId="50" fillId="8" borderId="6" applyNumberFormat="0" applyAlignment="0" applyProtection="0"/>
    <xf numFmtId="0" fontId="47" fillId="0" borderId="9" applyNumberFormat="0" applyFill="0" applyAlignment="0" applyProtection="0"/>
    <xf numFmtId="0" fontId="48" fillId="0" borderId="10" applyNumberFormat="0" applyFill="0" applyAlignment="0" applyProtection="0"/>
    <xf numFmtId="0" fontId="49" fillId="0" borderId="11" applyNumberFormat="0" applyFill="0" applyAlignment="0" applyProtection="0"/>
    <xf numFmtId="0" fontId="49" fillId="0" borderId="0" applyNumberFormat="0" applyFill="0" applyBorder="0" applyAlignment="0" applyProtection="0"/>
    <xf numFmtId="0" fontId="52" fillId="11" borderId="0" applyNumberFormat="0" applyBorder="0" applyAlignment="0" applyProtection="0"/>
    <xf numFmtId="0" fontId="4" fillId="12" borderId="12" applyNumberFormat="0" applyFont="0" applyAlignment="0" applyProtection="0"/>
    <xf numFmtId="0" fontId="42" fillId="6" borderId="0" applyNumberFormat="0" applyBorder="0" applyAlignment="0" applyProtection="0"/>
    <xf numFmtId="0" fontId="54" fillId="0" borderId="0" applyNumberFormat="0" applyFill="0" applyBorder="0" applyAlignment="0" applyProtection="0"/>
    <xf numFmtId="0" fontId="55" fillId="0" borderId="14" applyNumberFormat="0" applyFill="0" applyAlignment="0" applyProtection="0"/>
    <xf numFmtId="0" fontId="53" fillId="9" borderId="13" applyNumberFormat="0" applyAlignment="0" applyProtection="0"/>
    <xf numFmtId="0" fontId="45" fillId="0" borderId="0" applyNumberFormat="0" applyFill="0" applyBorder="0" applyAlignment="0" applyProtection="0"/>
    <xf numFmtId="0" fontId="56" fillId="0" borderId="0" applyNumberFormat="0" applyFill="0" applyBorder="0" applyAlignment="0" applyProtection="0"/>
    <xf numFmtId="0" fontId="4" fillId="0" borderId="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165" fontId="4" fillId="0" borderId="0" applyFon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42" fillId="6" borderId="0" applyNumberFormat="0" applyBorder="0" applyAlignment="0" applyProtection="0"/>
    <xf numFmtId="0" fontId="43" fillId="9" borderId="6" applyNumberFormat="0" applyAlignment="0" applyProtection="0"/>
    <xf numFmtId="0" fontId="44" fillId="10" borderId="7" applyNumberFormat="0" applyAlignment="0" applyProtection="0"/>
    <xf numFmtId="0" fontId="45" fillId="0" borderId="0" applyNumberFormat="0" applyFill="0" applyBorder="0" applyAlignment="0" applyProtection="0"/>
    <xf numFmtId="0" fontId="46" fillId="7" borderId="0" applyNumberFormat="0" applyBorder="0" applyAlignment="0" applyProtection="0"/>
    <xf numFmtId="0" fontId="47" fillId="0" borderId="9" applyNumberFormat="0" applyFill="0" applyAlignment="0" applyProtection="0"/>
    <xf numFmtId="0" fontId="48" fillId="0" borderId="10" applyNumberFormat="0" applyFill="0" applyAlignment="0" applyProtection="0"/>
    <xf numFmtId="0" fontId="49" fillId="0" borderId="11" applyNumberFormat="0" applyFill="0" applyAlignment="0" applyProtection="0"/>
    <xf numFmtId="0" fontId="49" fillId="0" borderId="0" applyNumberFormat="0" applyFill="0" applyBorder="0" applyAlignment="0" applyProtection="0"/>
    <xf numFmtId="0" fontId="50" fillId="8" borderId="6" applyNumberFormat="0" applyAlignment="0" applyProtection="0"/>
    <xf numFmtId="0" fontId="51" fillId="0" borderId="8" applyNumberFormat="0" applyFill="0" applyAlignment="0" applyProtection="0"/>
    <xf numFmtId="0" fontId="52" fillId="11" borderId="0" applyNumberFormat="0" applyBorder="0" applyAlignment="0" applyProtection="0"/>
    <xf numFmtId="0" fontId="4" fillId="0" borderId="0"/>
    <xf numFmtId="0" fontId="4" fillId="12" borderId="12" applyNumberFormat="0" applyFont="0" applyAlignment="0" applyProtection="0"/>
    <xf numFmtId="0" fontId="53" fillId="9" borderId="13" applyNumberFormat="0" applyAlignment="0" applyProtection="0"/>
    <xf numFmtId="0" fontId="54" fillId="0" borderId="0" applyNumberFormat="0" applyFill="0" applyBorder="0" applyAlignment="0" applyProtection="0"/>
    <xf numFmtId="0" fontId="55" fillId="0" borderId="14" applyNumberFormat="0" applyFill="0" applyAlignment="0" applyProtection="0"/>
    <xf numFmtId="0" fontId="56" fillId="0" borderId="0" applyNumberFormat="0" applyFill="0" applyBorder="0" applyAlignment="0" applyProtection="0"/>
    <xf numFmtId="0" fontId="4" fillId="0" borderId="0"/>
    <xf numFmtId="0" fontId="4" fillId="0" borderId="0"/>
    <xf numFmtId="0" fontId="4" fillId="0" borderId="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4" fillId="0" borderId="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xf numFmtId="0" fontId="59" fillId="0" borderId="0">
      <alignment vertical="center"/>
    </xf>
    <xf numFmtId="166" fontId="41" fillId="0" borderId="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62" fillId="0" borderId="0" applyBorder="0" applyProtection="0"/>
  </cellStyleXfs>
  <cellXfs count="109">
    <xf numFmtId="0" fontId="0" fillId="0" borderId="0" xfId="0">
      <alignment vertical="center"/>
    </xf>
    <xf numFmtId="0" fontId="12" fillId="0" borderId="0" xfId="0" applyFont="1" applyFill="1" applyBorder="1" applyAlignment="1">
      <alignment vertical="center" wrapText="1"/>
    </xf>
    <xf numFmtId="0" fontId="12" fillId="0" borderId="0" xfId="0" applyFont="1" applyFill="1" applyBorder="1" applyAlignment="1">
      <alignment vertical="center"/>
    </xf>
    <xf numFmtId="0" fontId="13" fillId="0" borderId="0" xfId="0" applyFont="1" applyFill="1" applyBorder="1" applyAlignment="1">
      <alignment vertical="center"/>
    </xf>
    <xf numFmtId="0" fontId="14" fillId="0" borderId="0" xfId="0" applyFont="1" applyFill="1" applyBorder="1" applyAlignment="1"/>
    <xf numFmtId="0" fontId="17" fillId="0" borderId="0" xfId="0" applyFont="1">
      <alignment vertical="center"/>
    </xf>
    <xf numFmtId="0" fontId="14" fillId="0" borderId="0" xfId="0" applyFont="1" applyAlignment="1"/>
    <xf numFmtId="0" fontId="17" fillId="0" borderId="1" xfId="0" applyFont="1" applyBorder="1" applyAlignment="1"/>
    <xf numFmtId="0" fontId="23" fillId="0" borderId="1" xfId="5" applyFont="1" applyBorder="1" applyAlignment="1" applyProtection="1"/>
    <xf numFmtId="49" fontId="17" fillId="0" borderId="0" xfId="0" applyNumberFormat="1" applyFont="1" applyAlignment="1"/>
    <xf numFmtId="0" fontId="17" fillId="0" borderId="0" xfId="0" applyFont="1" applyAlignment="1"/>
    <xf numFmtId="0" fontId="24" fillId="2" borderId="1" xfId="0" applyFont="1" applyFill="1" applyBorder="1" applyAlignment="1"/>
    <xf numFmtId="49" fontId="24" fillId="2" borderId="1" xfId="0" applyNumberFormat="1" applyFont="1" applyFill="1" applyBorder="1" applyAlignment="1">
      <alignment wrapText="1"/>
    </xf>
    <xf numFmtId="0" fontId="24" fillId="2" borderId="1" xfId="0" applyFont="1" applyFill="1" applyBorder="1" applyAlignment="1">
      <alignment vertical="center"/>
    </xf>
    <xf numFmtId="0" fontId="22" fillId="2" borderId="1" xfId="0" applyFont="1" applyFill="1" applyBorder="1" applyAlignment="1">
      <alignment wrapText="1"/>
    </xf>
    <xf numFmtId="0" fontId="24" fillId="2" borderId="0" xfId="0" applyFont="1" applyFill="1" applyAlignment="1"/>
    <xf numFmtId="0" fontId="12" fillId="0" borderId="2" xfId="0" applyFont="1" applyFill="1" applyBorder="1" applyAlignment="1"/>
    <xf numFmtId="0" fontId="14" fillId="0" borderId="1" xfId="4" applyFont="1" applyBorder="1"/>
    <xf numFmtId="0" fontId="12" fillId="0" borderId="0" xfId="0" applyFont="1" applyFill="1" applyBorder="1" applyAlignment="1">
      <alignment horizontal="left" vertical="center"/>
    </xf>
    <xf numFmtId="0" fontId="17" fillId="0" borderId="0" xfId="0" applyFont="1" applyBorder="1" applyAlignment="1"/>
    <xf numFmtId="0" fontId="14" fillId="0" borderId="0" xfId="0" applyFont="1" applyBorder="1" applyAlignment="1"/>
    <xf numFmtId="0" fontId="0" fillId="0" borderId="0" xfId="0" applyAlignment="1"/>
    <xf numFmtId="0" fontId="0" fillId="0" borderId="0" xfId="0" quotePrefix="1" applyAlignment="1"/>
    <xf numFmtId="0" fontId="25" fillId="0" borderId="0" xfId="0" applyFont="1" applyAlignment="1"/>
    <xf numFmtId="0" fontId="25" fillId="0" borderId="0" xfId="0" quotePrefix="1" applyFont="1" applyAlignment="1"/>
    <xf numFmtId="0" fontId="0" fillId="3" borderId="0" xfId="0" applyFill="1" applyAlignment="1"/>
    <xf numFmtId="0" fontId="17" fillId="0" borderId="0" xfId="0" applyFont="1" applyAlignment="1">
      <alignment vertical="center" wrapText="1"/>
    </xf>
    <xf numFmtId="0" fontId="17" fillId="4" borderId="0" xfId="0" applyFont="1" applyFill="1">
      <alignment vertical="center"/>
    </xf>
    <xf numFmtId="0" fontId="28" fillId="0" borderId="0" xfId="0" applyFont="1">
      <alignment vertical="center"/>
    </xf>
    <xf numFmtId="0" fontId="30" fillId="0" borderId="0" xfId="0" applyFont="1">
      <alignment vertical="center"/>
    </xf>
    <xf numFmtId="0" fontId="33" fillId="0" borderId="0" xfId="0" applyFont="1" applyFill="1" applyBorder="1" applyAlignment="1"/>
    <xf numFmtId="164" fontId="4" fillId="0" borderId="3" xfId="129" applyNumberFormat="1" applyFont="1" applyFill="1" applyBorder="1" applyAlignment="1">
      <alignment horizontal="left" vertical="top"/>
    </xf>
    <xf numFmtId="0" fontId="4" fillId="0" borderId="3" xfId="129" applyFont="1" applyFill="1" applyBorder="1" applyAlignment="1">
      <alignment horizontal="left" vertical="top"/>
    </xf>
    <xf numFmtId="0" fontId="4" fillId="0" borderId="4" xfId="129" applyFont="1" applyFill="1" applyBorder="1" applyAlignment="1">
      <alignment horizontal="left" vertical="top"/>
    </xf>
    <xf numFmtId="0" fontId="4" fillId="0" borderId="5" xfId="129" applyFont="1" applyFill="1" applyBorder="1" applyAlignment="1">
      <alignment horizontal="left" vertical="top"/>
    </xf>
    <xf numFmtId="0" fontId="0" fillId="0" borderId="3" xfId="129" applyFont="1" applyFill="1" applyBorder="1" applyAlignment="1">
      <alignment horizontal="left" vertical="top"/>
    </xf>
    <xf numFmtId="0" fontId="29" fillId="0" borderId="0" xfId="0" applyFont="1" applyFill="1" applyBorder="1" applyAlignment="1">
      <alignment horizontal="left" vertical="top"/>
    </xf>
    <xf numFmtId="0" fontId="0" fillId="0" borderId="0" xfId="0" applyFill="1" applyAlignment="1">
      <alignment horizontal="left" vertical="top"/>
    </xf>
    <xf numFmtId="0" fontId="4" fillId="0" borderId="0" xfId="0" applyFont="1" applyFill="1" applyBorder="1" applyAlignment="1">
      <alignment horizontal="left" vertical="top"/>
    </xf>
    <xf numFmtId="0" fontId="17" fillId="0" borderId="0" xfId="0" applyFont="1" applyFill="1" applyAlignment="1">
      <alignment horizontal="left" vertical="top"/>
    </xf>
    <xf numFmtId="0" fontId="29" fillId="0" borderId="0" xfId="0" applyFont="1" applyFill="1" applyAlignment="1">
      <alignment horizontal="left" vertical="top"/>
    </xf>
    <xf numFmtId="0" fontId="27" fillId="0" borderId="0" xfId="0" applyFont="1" applyFill="1" applyAlignment="1">
      <alignment horizontal="left" vertical="top"/>
    </xf>
    <xf numFmtId="0" fontId="17" fillId="0" borderId="0" xfId="0" applyFont="1" applyAlignment="1">
      <alignment horizontal="left" vertical="top"/>
    </xf>
    <xf numFmtId="0" fontId="4" fillId="0" borderId="0" xfId="129" applyFont="1" applyFill="1" applyBorder="1" applyAlignment="1">
      <alignment horizontal="left" vertical="top"/>
    </xf>
    <xf numFmtId="0" fontId="17" fillId="0" borderId="0" xfId="0" applyFont="1" applyAlignment="1">
      <alignment vertical="center"/>
    </xf>
    <xf numFmtId="0" fontId="17" fillId="0" borderId="0" xfId="0" applyFont="1" applyAlignment="1">
      <alignment horizontal="left" vertical="top" wrapText="1"/>
    </xf>
    <xf numFmtId="0" fontId="35" fillId="0" borderId="0" xfId="0" applyFont="1">
      <alignment vertical="center"/>
    </xf>
    <xf numFmtId="0" fontId="36" fillId="0" borderId="0" xfId="0" applyFont="1">
      <alignment vertical="center"/>
    </xf>
    <xf numFmtId="0" fontId="17" fillId="0" borderId="0" xfId="0" quotePrefix="1" applyFont="1">
      <alignment vertical="center"/>
    </xf>
    <xf numFmtId="0" fontId="17" fillId="3" borderId="0" xfId="0" applyFont="1" applyFill="1" applyAlignment="1">
      <alignment horizontal="left" vertical="top"/>
    </xf>
    <xf numFmtId="0" fontId="0" fillId="0" borderId="0" xfId="0">
      <alignment vertical="center"/>
    </xf>
    <xf numFmtId="0" fontId="14" fillId="0" borderId="0" xfId="0" applyFont="1" applyFill="1" applyBorder="1" applyAlignment="1"/>
    <xf numFmtId="0" fontId="16" fillId="0" borderId="0" xfId="128" applyFont="1" applyFill="1" applyBorder="1" applyAlignment="1"/>
    <xf numFmtId="0" fontId="17" fillId="0" borderId="0" xfId="0" applyFont="1">
      <alignment vertical="center"/>
    </xf>
    <xf numFmtId="0" fontId="0" fillId="0" borderId="0" xfId="0" applyAlignment="1"/>
    <xf numFmtId="0" fontId="26" fillId="0" borderId="0" xfId="0" applyFont="1" applyAlignment="1">
      <alignment vertical="center"/>
    </xf>
    <xf numFmtId="0" fontId="33" fillId="0" borderId="0" xfId="0" applyFont="1" applyFill="1" applyBorder="1" applyAlignment="1"/>
    <xf numFmtId="0" fontId="17" fillId="3" borderId="0" xfId="0" applyFont="1" applyFill="1">
      <alignment vertical="center"/>
    </xf>
    <xf numFmtId="0" fontId="0" fillId="0" borderId="0" xfId="0">
      <alignment vertical="center"/>
    </xf>
    <xf numFmtId="0" fontId="16" fillId="0" borderId="0" xfId="128" applyFont="1" applyFill="1" applyBorder="1" applyAlignment="1"/>
    <xf numFmtId="0" fontId="17" fillId="0" borderId="0" xfId="0" applyFont="1" applyFill="1" applyBorder="1" applyAlignment="1">
      <alignment vertical="center"/>
    </xf>
    <xf numFmtId="0" fontId="17" fillId="0" borderId="0" xfId="0" applyFont="1">
      <alignment vertical="center"/>
    </xf>
    <xf numFmtId="0" fontId="17" fillId="0" borderId="0" xfId="0" applyFont="1" applyAlignment="1">
      <alignment vertical="center" wrapText="1"/>
    </xf>
    <xf numFmtId="0" fontId="26" fillId="0" borderId="0" xfId="0" applyFont="1" applyAlignment="1">
      <alignment vertical="center"/>
    </xf>
    <xf numFmtId="0" fontId="12" fillId="0" borderId="0" xfId="0" applyFont="1">
      <alignment vertical="center"/>
    </xf>
    <xf numFmtId="0" fontId="17" fillId="0" borderId="0" xfId="0" applyFont="1" applyAlignment="1">
      <alignment vertical="center"/>
    </xf>
    <xf numFmtId="0" fontId="17" fillId="3" borderId="0" xfId="0" applyFont="1" applyFill="1">
      <alignment vertical="center"/>
    </xf>
    <xf numFmtId="0" fontId="0" fillId="0" borderId="0" xfId="0">
      <alignment vertical="center"/>
    </xf>
    <xf numFmtId="0" fontId="17" fillId="0" borderId="0" xfId="0" applyFont="1" applyFill="1" applyBorder="1" applyAlignment="1">
      <alignment vertical="center"/>
    </xf>
    <xf numFmtId="0" fontId="18" fillId="0" borderId="0" xfId="0" applyFont="1" applyFill="1" applyBorder="1" applyAlignment="1">
      <alignment vertical="center"/>
    </xf>
    <xf numFmtId="0" fontId="20" fillId="0" borderId="0" xfId="0" applyFont="1" applyFill="1" applyBorder="1" applyAlignment="1">
      <alignment vertical="center"/>
    </xf>
    <xf numFmtId="0" fontId="17" fillId="0" borderId="0" xfId="0" applyFont="1">
      <alignment vertical="center"/>
    </xf>
    <xf numFmtId="0" fontId="26" fillId="0" borderId="0" xfId="0" applyFont="1" applyAlignment="1">
      <alignment vertical="center"/>
    </xf>
    <xf numFmtId="0" fontId="34" fillId="0" borderId="0" xfId="0" applyFont="1" applyFill="1" applyBorder="1" applyAlignment="1">
      <alignment vertical="center"/>
    </xf>
    <xf numFmtId="0" fontId="17" fillId="3" borderId="0" xfId="0" applyFont="1" applyFill="1">
      <alignment vertical="center"/>
    </xf>
    <xf numFmtId="0" fontId="0" fillId="0" borderId="0" xfId="0">
      <alignment vertical="center"/>
    </xf>
    <xf numFmtId="0" fontId="13" fillId="0" borderId="0" xfId="0" applyFont="1" applyFill="1" applyBorder="1" applyAlignment="1">
      <alignment vertical="center"/>
    </xf>
    <xf numFmtId="0" fontId="17" fillId="0" borderId="0" xfId="0" applyFont="1" applyFill="1" applyBorder="1" applyAlignment="1">
      <alignment vertical="center"/>
    </xf>
    <xf numFmtId="0" fontId="19" fillId="0" borderId="0" xfId="0" applyFont="1" applyFill="1" applyBorder="1" applyAlignment="1">
      <alignment vertical="center"/>
    </xf>
    <xf numFmtId="0" fontId="21" fillId="0" borderId="0" xfId="0" applyFont="1" applyFill="1" applyBorder="1" applyAlignment="1">
      <alignment vertical="center"/>
    </xf>
    <xf numFmtId="0" fontId="17" fillId="0" borderId="0" xfId="0" applyFont="1">
      <alignment vertical="center"/>
    </xf>
    <xf numFmtId="0" fontId="0" fillId="0" borderId="0" xfId="0" applyAlignment="1"/>
    <xf numFmtId="0" fontId="26" fillId="0" borderId="0" xfId="0" applyFont="1" applyAlignment="1">
      <alignment vertical="center"/>
    </xf>
    <xf numFmtId="0" fontId="33" fillId="0" borderId="0" xfId="0" applyFont="1" applyFill="1" applyBorder="1" applyAlignment="1"/>
    <xf numFmtId="0" fontId="37" fillId="0" borderId="0" xfId="1" applyFont="1" applyAlignment="1">
      <alignment vertical="center"/>
    </xf>
    <xf numFmtId="0" fontId="17" fillId="3" borderId="0" xfId="0" applyFont="1" applyFill="1">
      <alignment vertical="center"/>
    </xf>
    <xf numFmtId="0" fontId="33" fillId="3" borderId="0" xfId="0" applyFont="1" applyFill="1" applyBorder="1" applyAlignment="1"/>
    <xf numFmtId="0" fontId="26" fillId="0" borderId="0" xfId="0" applyFont="1" applyFill="1" applyAlignment="1">
      <alignment vertical="center"/>
    </xf>
    <xf numFmtId="0" fontId="0" fillId="0" borderId="0" xfId="0">
      <alignment vertical="center"/>
    </xf>
    <xf numFmtId="0" fontId="12" fillId="0" borderId="0" xfId="0" applyFont="1" applyFill="1" applyBorder="1" applyAlignment="1">
      <alignment vertical="center"/>
    </xf>
    <xf numFmtId="0" fontId="14" fillId="0" borderId="0" xfId="0" applyFont="1" applyFill="1" applyBorder="1" applyAlignment="1"/>
    <xf numFmtId="0" fontId="17" fillId="0" borderId="0" xfId="0" applyFont="1" applyFill="1" applyBorder="1" applyAlignment="1">
      <alignment vertical="center"/>
    </xf>
    <xf numFmtId="0" fontId="17" fillId="0" borderId="0" xfId="0" applyFont="1">
      <alignment vertical="center"/>
    </xf>
    <xf numFmtId="0" fontId="0" fillId="0" borderId="0" xfId="0" applyAlignment="1"/>
    <xf numFmtId="0" fontId="26" fillId="0" borderId="0" xfId="0" applyFont="1" applyAlignment="1">
      <alignment vertical="center"/>
    </xf>
    <xf numFmtId="0" fontId="33" fillId="0" borderId="0" xfId="0" applyFont="1" applyFill="1" applyBorder="1" applyAlignment="1"/>
    <xf numFmtId="0" fontId="17" fillId="3" borderId="0" xfId="0" applyFont="1" applyFill="1">
      <alignment vertical="center"/>
    </xf>
    <xf numFmtId="0" fontId="17" fillId="0" borderId="0" xfId="0" applyFont="1" applyFill="1" applyAlignment="1">
      <alignment horizontal="left" vertical="top"/>
    </xf>
    <xf numFmtId="0" fontId="17" fillId="3" borderId="0" xfId="0" applyFont="1" applyFill="1" applyAlignment="1">
      <alignment horizontal="left" vertical="top"/>
    </xf>
    <xf numFmtId="0" fontId="0" fillId="0" borderId="0" xfId="0" applyAlignment="1">
      <alignment vertical="center" wrapText="1"/>
    </xf>
    <xf numFmtId="0" fontId="17" fillId="5" borderId="0" xfId="0" applyFont="1" applyFill="1" applyAlignment="1">
      <alignment horizontal="left" vertical="top"/>
    </xf>
    <xf numFmtId="0" fontId="17" fillId="3" borderId="0" xfId="0" applyFont="1" applyFill="1" applyAlignment="1">
      <alignment vertical="center" wrapText="1"/>
    </xf>
    <xf numFmtId="0" fontId="60" fillId="0" borderId="0" xfId="37110" applyFont="1">
      <alignment vertical="center"/>
    </xf>
    <xf numFmtId="0" fontId="60" fillId="0" borderId="0" xfId="37110" applyFont="1" applyAlignment="1"/>
    <xf numFmtId="0" fontId="37" fillId="0" borderId="0" xfId="0" applyFont="1" applyAlignment="1">
      <alignment vertical="center"/>
    </xf>
    <xf numFmtId="0" fontId="17" fillId="0" borderId="0" xfId="0" applyFont="1" applyAlignment="1">
      <alignment horizontal="left" vertical="center" wrapText="1"/>
    </xf>
    <xf numFmtId="0" fontId="61" fillId="0" borderId="0" xfId="1073" applyFont="1"/>
    <xf numFmtId="0" fontId="63" fillId="0" borderId="0" xfId="0" applyFont="1">
      <alignment vertical="center"/>
    </xf>
    <xf numFmtId="0" fontId="64" fillId="0" borderId="0" xfId="0" applyFont="1">
      <alignment vertical="center"/>
    </xf>
  </cellXfs>
  <cellStyles count="37133">
    <cellStyle name="Bad 2" xfId="35322"/>
    <cellStyle name="Bad 3" xfId="34720"/>
    <cellStyle name="Berekening" xfId="34739"/>
    <cellStyle name="Calculation 2" xfId="35323"/>
    <cellStyle name="Calculation 3" xfId="34721"/>
    <cellStyle name="Comma 2" xfId="35267"/>
    <cellStyle name="Controlecel" xfId="34740"/>
    <cellStyle name="Check Cell 2" xfId="35324"/>
    <cellStyle name="Check Cell 3" xfId="34722"/>
    <cellStyle name="Explanatory Text 2" xfId="35325"/>
    <cellStyle name="Explanatory Text 2 2" xfId="37132"/>
    <cellStyle name="Explanatory Text 3" xfId="34723"/>
    <cellStyle name="Explanatory Text 4" xfId="3711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66"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49" builtinId="9" hidden="1"/>
    <cellStyle name="Followed Hyperlink" xfId="2150" builtinId="9" hidden="1"/>
    <cellStyle name="Followed Hyperlink" xfId="2151" builtinId="9" hidden="1"/>
    <cellStyle name="Followed Hyperlink" xfId="2152" builtinId="9" hidden="1"/>
    <cellStyle name="Followed Hyperlink" xfId="2153" builtinId="9" hidden="1"/>
    <cellStyle name="Followed Hyperlink" xfId="2154" builtinId="9" hidden="1"/>
    <cellStyle name="Followed Hyperlink" xfId="2155" builtinId="9" hidden="1"/>
    <cellStyle name="Followed Hyperlink" xfId="2156" builtinId="9" hidden="1"/>
    <cellStyle name="Followed Hyperlink" xfId="2157" builtinId="9" hidden="1"/>
    <cellStyle name="Followed Hyperlink" xfId="2158" builtinId="9" hidden="1"/>
    <cellStyle name="Followed Hyperlink" xfId="2159" builtinId="9" hidden="1"/>
    <cellStyle name="Followed Hyperlink" xfId="2160" builtinId="9" hidden="1"/>
    <cellStyle name="Followed Hyperlink" xfId="2161" builtinId="9" hidden="1"/>
    <cellStyle name="Followed Hyperlink" xfId="2162" builtinId="9" hidden="1"/>
    <cellStyle name="Followed Hyperlink" xfId="2163" builtinId="9" hidden="1"/>
    <cellStyle name="Followed Hyperlink" xfId="2164" builtinId="9" hidden="1"/>
    <cellStyle name="Followed Hyperlink" xfId="2165" builtinId="9" hidden="1"/>
    <cellStyle name="Followed Hyperlink" xfId="2166" builtinId="9" hidden="1"/>
    <cellStyle name="Followed Hyperlink" xfId="2167" builtinId="9" hidden="1"/>
    <cellStyle name="Followed Hyperlink" xfId="2168" builtinId="9" hidden="1"/>
    <cellStyle name="Followed Hyperlink" xfId="2169" builtinId="9" hidden="1"/>
    <cellStyle name="Followed Hyperlink" xfId="2170" builtinId="9" hidden="1"/>
    <cellStyle name="Followed Hyperlink" xfId="2171" builtinId="9" hidden="1"/>
    <cellStyle name="Followed Hyperlink" xfId="2172" builtinId="9" hidden="1"/>
    <cellStyle name="Followed Hyperlink" xfId="2173" builtinId="9" hidden="1"/>
    <cellStyle name="Followed Hyperlink" xfId="2174" builtinId="9" hidden="1"/>
    <cellStyle name="Followed Hyperlink" xfId="2175" builtinId="9" hidden="1"/>
    <cellStyle name="Followed Hyperlink" xfId="2176" builtinId="9" hidden="1"/>
    <cellStyle name="Followed Hyperlink" xfId="2177" builtinId="9" hidden="1"/>
    <cellStyle name="Followed Hyperlink" xfId="2178" builtinId="9" hidden="1"/>
    <cellStyle name="Followed Hyperlink" xfId="2179" builtinId="9" hidden="1"/>
    <cellStyle name="Followed Hyperlink" xfId="2180" builtinId="9" hidden="1"/>
    <cellStyle name="Followed Hyperlink" xfId="2181" builtinId="9" hidden="1"/>
    <cellStyle name="Followed Hyperlink" xfId="2182" builtinId="9" hidden="1"/>
    <cellStyle name="Followed Hyperlink" xfId="2183" builtinId="9" hidden="1"/>
    <cellStyle name="Followed Hyperlink" xfId="2184" builtinId="9" hidden="1"/>
    <cellStyle name="Followed Hyperlink" xfId="2185" builtinId="9" hidden="1"/>
    <cellStyle name="Followed Hyperlink" xfId="2186" builtinId="9" hidden="1"/>
    <cellStyle name="Followed Hyperlink" xfId="2187" builtinId="9" hidden="1"/>
    <cellStyle name="Followed Hyperlink" xfId="2188" builtinId="9" hidden="1"/>
    <cellStyle name="Followed Hyperlink" xfId="2189" builtinId="9" hidden="1"/>
    <cellStyle name="Followed Hyperlink" xfId="2190" builtinId="9" hidden="1"/>
    <cellStyle name="Followed Hyperlink" xfId="2191" builtinId="9" hidden="1"/>
    <cellStyle name="Followed Hyperlink" xfId="2192" builtinId="9" hidden="1"/>
    <cellStyle name="Followed Hyperlink" xfId="2193" builtinId="9" hidden="1"/>
    <cellStyle name="Followed Hyperlink" xfId="2194" builtinId="9" hidden="1"/>
    <cellStyle name="Followed Hyperlink" xfId="2195" builtinId="9" hidden="1"/>
    <cellStyle name="Followed Hyperlink" xfId="2196" builtinId="9" hidden="1"/>
    <cellStyle name="Followed Hyperlink" xfId="2197" builtinId="9" hidden="1"/>
    <cellStyle name="Followed Hyperlink" xfId="2198" builtinId="9" hidden="1"/>
    <cellStyle name="Followed Hyperlink" xfId="2199" builtinId="9" hidden="1"/>
    <cellStyle name="Followed Hyperlink" xfId="2200" builtinId="9" hidden="1"/>
    <cellStyle name="Followed Hyperlink" xfId="2201" builtinId="9" hidden="1"/>
    <cellStyle name="Followed Hyperlink" xfId="2202" builtinId="9" hidden="1"/>
    <cellStyle name="Followed Hyperlink" xfId="2203" builtinId="9" hidden="1"/>
    <cellStyle name="Followed Hyperlink" xfId="2204"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87" builtinId="9" hidden="1"/>
    <cellStyle name="Followed Hyperlink" xfId="2288" builtinId="9" hidden="1"/>
    <cellStyle name="Followed Hyperlink" xfId="2289" builtinId="9" hidden="1"/>
    <cellStyle name="Followed Hyperlink" xfId="2290" builtinId="9" hidden="1"/>
    <cellStyle name="Followed Hyperlink" xfId="2291" builtinId="9" hidden="1"/>
    <cellStyle name="Followed Hyperlink" xfId="2292" builtinId="9" hidden="1"/>
    <cellStyle name="Followed Hyperlink" xfId="2293" builtinId="9" hidden="1"/>
    <cellStyle name="Followed Hyperlink" xfId="2294" builtinId="9" hidden="1"/>
    <cellStyle name="Followed Hyperlink" xfId="2295" builtinId="9" hidden="1"/>
    <cellStyle name="Followed Hyperlink" xfId="2296" builtinId="9" hidden="1"/>
    <cellStyle name="Followed Hyperlink" xfId="2297" builtinId="9" hidden="1"/>
    <cellStyle name="Followed Hyperlink" xfId="2298" builtinId="9" hidden="1"/>
    <cellStyle name="Followed Hyperlink" xfId="2299" builtinId="9" hidden="1"/>
    <cellStyle name="Followed Hyperlink" xfId="2300" builtinId="9" hidden="1"/>
    <cellStyle name="Followed Hyperlink" xfId="2301" builtinId="9" hidden="1"/>
    <cellStyle name="Followed Hyperlink" xfId="2302" builtinId="9" hidden="1"/>
    <cellStyle name="Followed Hyperlink" xfId="2303" builtinId="9" hidden="1"/>
    <cellStyle name="Followed Hyperlink" xfId="2304" builtinId="9" hidden="1"/>
    <cellStyle name="Followed Hyperlink" xfId="2305" builtinId="9" hidden="1"/>
    <cellStyle name="Followed Hyperlink" xfId="2306" builtinId="9" hidden="1"/>
    <cellStyle name="Followed Hyperlink" xfId="2307" builtinId="9" hidden="1"/>
    <cellStyle name="Followed Hyperlink" xfId="2308" builtinId="9" hidden="1"/>
    <cellStyle name="Followed Hyperlink" xfId="2309" builtinId="9" hidden="1"/>
    <cellStyle name="Followed Hyperlink" xfId="2310" builtinId="9" hidden="1"/>
    <cellStyle name="Followed Hyperlink" xfId="2311" builtinId="9" hidden="1"/>
    <cellStyle name="Followed Hyperlink" xfId="2312" builtinId="9" hidden="1"/>
    <cellStyle name="Followed Hyperlink" xfId="2313" builtinId="9" hidden="1"/>
    <cellStyle name="Followed Hyperlink" xfId="2314" builtinId="9" hidden="1"/>
    <cellStyle name="Followed Hyperlink" xfId="2315" builtinId="9" hidden="1"/>
    <cellStyle name="Followed Hyperlink" xfId="2316" builtinId="9" hidden="1"/>
    <cellStyle name="Followed Hyperlink" xfId="2317" builtinId="9" hidden="1"/>
    <cellStyle name="Followed Hyperlink" xfId="2318" builtinId="9" hidden="1"/>
    <cellStyle name="Followed Hyperlink" xfId="2319" builtinId="9" hidden="1"/>
    <cellStyle name="Followed Hyperlink" xfId="2320" builtinId="9" hidden="1"/>
    <cellStyle name="Followed Hyperlink" xfId="2321" builtinId="9" hidden="1"/>
    <cellStyle name="Followed Hyperlink" xfId="2322" builtinId="9" hidden="1"/>
    <cellStyle name="Followed Hyperlink" xfId="2323" builtinId="9" hidden="1"/>
    <cellStyle name="Followed Hyperlink" xfId="2324" builtinId="9" hidden="1"/>
    <cellStyle name="Followed Hyperlink" xfId="2325" builtinId="9" hidden="1"/>
    <cellStyle name="Followed Hyperlink" xfId="2326"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2406" builtinId="9" hidden="1"/>
    <cellStyle name="Followed Hyperlink" xfId="2407" builtinId="9" hidden="1"/>
    <cellStyle name="Followed Hyperlink" xfId="2408" builtinId="9" hidden="1"/>
    <cellStyle name="Followed Hyperlink" xfId="2409" builtinId="9" hidden="1"/>
    <cellStyle name="Followed Hyperlink" xfId="2410" builtinId="9" hidden="1"/>
    <cellStyle name="Followed Hyperlink" xfId="2411" builtinId="9" hidden="1"/>
    <cellStyle name="Followed Hyperlink" xfId="2412" builtinId="9" hidden="1"/>
    <cellStyle name="Followed Hyperlink" xfId="2413" builtinId="9" hidden="1"/>
    <cellStyle name="Followed Hyperlink" xfId="2414" builtinId="9" hidden="1"/>
    <cellStyle name="Followed Hyperlink" xfId="2415" builtinId="9" hidden="1"/>
    <cellStyle name="Followed Hyperlink" xfId="2416" builtinId="9" hidden="1"/>
    <cellStyle name="Followed Hyperlink" xfId="2417" builtinId="9" hidden="1"/>
    <cellStyle name="Followed Hyperlink" xfId="2418" builtinId="9" hidden="1"/>
    <cellStyle name="Followed Hyperlink" xfId="2419" builtinId="9" hidden="1"/>
    <cellStyle name="Followed Hyperlink" xfId="2420" builtinId="9" hidden="1"/>
    <cellStyle name="Followed Hyperlink" xfId="2421" builtinId="9" hidden="1"/>
    <cellStyle name="Followed Hyperlink" xfId="2422" builtinId="9" hidden="1"/>
    <cellStyle name="Followed Hyperlink" xfId="2423" builtinId="9" hidden="1"/>
    <cellStyle name="Followed Hyperlink" xfId="2424" builtinId="9" hidden="1"/>
    <cellStyle name="Followed Hyperlink" xfId="2425" builtinId="9" hidden="1"/>
    <cellStyle name="Followed Hyperlink" xfId="2426" builtinId="9" hidden="1"/>
    <cellStyle name="Followed Hyperlink" xfId="2427" builtinId="9" hidden="1"/>
    <cellStyle name="Followed Hyperlink" xfId="2428" builtinId="9" hidden="1"/>
    <cellStyle name="Followed Hyperlink" xfId="2429" builtinId="9" hidden="1"/>
    <cellStyle name="Followed Hyperlink" xfId="2430" builtinId="9" hidden="1"/>
    <cellStyle name="Followed Hyperlink" xfId="2431" builtinId="9" hidden="1"/>
    <cellStyle name="Followed Hyperlink" xfId="2432" builtinId="9" hidden="1"/>
    <cellStyle name="Followed Hyperlink" xfId="2433" builtinId="9" hidden="1"/>
    <cellStyle name="Followed Hyperlink" xfId="2434" builtinId="9" hidden="1"/>
    <cellStyle name="Followed Hyperlink" xfId="2435" builtinId="9" hidden="1"/>
    <cellStyle name="Followed Hyperlink" xfId="2436" builtinId="9" hidden="1"/>
    <cellStyle name="Followed Hyperlink" xfId="2437" builtinId="9" hidden="1"/>
    <cellStyle name="Followed Hyperlink" xfId="2438"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26" builtinId="9" hidden="1"/>
    <cellStyle name="Followed Hyperlink" xfId="2527" builtinId="9" hidden="1"/>
    <cellStyle name="Followed Hyperlink" xfId="2528"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Followed Hyperlink" xfId="2649" builtinId="9" hidden="1"/>
    <cellStyle name="Followed Hyperlink" xfId="2650" builtinId="9" hidden="1"/>
    <cellStyle name="Followed Hyperlink" xfId="2651" builtinId="9" hidden="1"/>
    <cellStyle name="Followed Hyperlink" xfId="2652" builtinId="9" hidden="1"/>
    <cellStyle name="Followed Hyperlink" xfId="2653" builtinId="9" hidden="1"/>
    <cellStyle name="Followed Hyperlink" xfId="2654" builtinId="9" hidden="1"/>
    <cellStyle name="Followed Hyperlink" xfId="2655" builtinId="9" hidden="1"/>
    <cellStyle name="Followed Hyperlink" xfId="2656" builtinId="9" hidden="1"/>
    <cellStyle name="Followed Hyperlink" xfId="2657" builtinId="9" hidden="1"/>
    <cellStyle name="Followed Hyperlink" xfId="2658" builtinId="9" hidden="1"/>
    <cellStyle name="Followed Hyperlink" xfId="2659" builtinId="9" hidden="1"/>
    <cellStyle name="Followed Hyperlink" xfId="2660" builtinId="9" hidden="1"/>
    <cellStyle name="Followed Hyperlink" xfId="2661" builtinId="9" hidden="1"/>
    <cellStyle name="Followed Hyperlink" xfId="2662" builtinId="9" hidden="1"/>
    <cellStyle name="Followed Hyperlink" xfId="2663" builtinId="9" hidden="1"/>
    <cellStyle name="Followed Hyperlink" xfId="2664" builtinId="9" hidden="1"/>
    <cellStyle name="Followed Hyperlink" xfId="2665" builtinId="9" hidden="1"/>
    <cellStyle name="Followed Hyperlink" xfId="2666" builtinId="9" hidden="1"/>
    <cellStyle name="Followed Hyperlink" xfId="2667" builtinId="9" hidden="1"/>
    <cellStyle name="Followed Hyperlink" xfId="2668" builtinId="9" hidden="1"/>
    <cellStyle name="Followed Hyperlink" xfId="2669" builtinId="9" hidden="1"/>
    <cellStyle name="Followed Hyperlink" xfId="2670" builtinId="9" hidden="1"/>
    <cellStyle name="Followed Hyperlink" xfId="2671" builtinId="9" hidden="1"/>
    <cellStyle name="Followed Hyperlink" xfId="2672" builtinId="9" hidden="1"/>
    <cellStyle name="Followed Hyperlink" xfId="2673" builtinId="9" hidden="1"/>
    <cellStyle name="Followed Hyperlink" xfId="2674" builtinId="9" hidden="1"/>
    <cellStyle name="Followed Hyperlink" xfId="2675" builtinId="9" hidden="1"/>
    <cellStyle name="Followed Hyperlink" xfId="2676" builtinId="9" hidden="1"/>
    <cellStyle name="Followed Hyperlink" xfId="2677" builtinId="9" hidden="1"/>
    <cellStyle name="Followed Hyperlink" xfId="2678" builtinId="9" hidden="1"/>
    <cellStyle name="Followed Hyperlink" xfId="2679" builtinId="9" hidden="1"/>
    <cellStyle name="Followed Hyperlink" xfId="2680" builtinId="9" hidden="1"/>
    <cellStyle name="Followed Hyperlink" xfId="2681" builtinId="9" hidden="1"/>
    <cellStyle name="Followed Hyperlink" xfId="2682" builtinId="9" hidden="1"/>
    <cellStyle name="Followed Hyperlink" xfId="2683" builtinId="9" hidden="1"/>
    <cellStyle name="Followed Hyperlink" xfId="2684" builtinId="9" hidden="1"/>
    <cellStyle name="Followed Hyperlink" xfId="2685" builtinId="9" hidden="1"/>
    <cellStyle name="Followed Hyperlink" xfId="2686" builtinId="9" hidden="1"/>
    <cellStyle name="Followed Hyperlink" xfId="2687" builtinId="9" hidden="1"/>
    <cellStyle name="Followed Hyperlink" xfId="2688" builtinId="9" hidden="1"/>
    <cellStyle name="Followed Hyperlink" xfId="2689" builtinId="9" hidden="1"/>
    <cellStyle name="Followed Hyperlink" xfId="2690"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2" builtinId="9" hidden="1"/>
    <cellStyle name="Followed Hyperlink" xfId="2773" builtinId="9" hidden="1"/>
    <cellStyle name="Followed Hyperlink" xfId="2774" builtinId="9" hidden="1"/>
    <cellStyle name="Followed Hyperlink" xfId="2775" builtinId="9" hidden="1"/>
    <cellStyle name="Followed Hyperlink" xfId="2776"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Followed Hyperlink" xfId="2802" builtinId="9" hidden="1"/>
    <cellStyle name="Followed Hyperlink" xfId="2803" builtinId="9" hidden="1"/>
    <cellStyle name="Followed Hyperlink" xfId="2804" builtinId="9" hidden="1"/>
    <cellStyle name="Followed Hyperlink" xfId="2805" builtinId="9" hidden="1"/>
    <cellStyle name="Followed Hyperlink" xfId="2806" builtinId="9" hidden="1"/>
    <cellStyle name="Followed Hyperlink" xfId="2807" builtinId="9" hidden="1"/>
    <cellStyle name="Followed Hyperlink" xfId="2808" builtinId="9" hidden="1"/>
    <cellStyle name="Followed Hyperlink" xfId="2809" builtinId="9" hidden="1"/>
    <cellStyle name="Followed Hyperlink" xfId="2810" builtinId="9" hidden="1"/>
    <cellStyle name="Followed Hyperlink" xfId="2811"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2845" builtinId="9" hidden="1"/>
    <cellStyle name="Followed Hyperlink" xfId="2846" builtinId="9" hidden="1"/>
    <cellStyle name="Followed Hyperlink" xfId="2847" builtinId="9" hidden="1"/>
    <cellStyle name="Followed Hyperlink" xfId="2848" builtinId="9" hidden="1"/>
    <cellStyle name="Followed Hyperlink" xfId="2849" builtinId="9" hidden="1"/>
    <cellStyle name="Followed Hyperlink" xfId="2850" builtinId="9" hidden="1"/>
    <cellStyle name="Followed Hyperlink" xfId="2851" builtinId="9" hidden="1"/>
    <cellStyle name="Followed Hyperlink" xfId="2852" builtinId="9" hidden="1"/>
    <cellStyle name="Followed Hyperlink" xfId="2853" builtinId="9" hidden="1"/>
    <cellStyle name="Followed Hyperlink" xfId="2854" builtinId="9" hidden="1"/>
    <cellStyle name="Followed Hyperlink" xfId="2855" builtinId="9" hidden="1"/>
    <cellStyle name="Followed Hyperlink" xfId="2856" builtinId="9" hidden="1"/>
    <cellStyle name="Followed Hyperlink" xfId="2857" builtinId="9" hidden="1"/>
    <cellStyle name="Followed Hyperlink" xfId="2858" builtinId="9" hidden="1"/>
    <cellStyle name="Followed Hyperlink" xfId="2859" builtinId="9" hidden="1"/>
    <cellStyle name="Followed Hyperlink" xfId="2860" builtinId="9" hidden="1"/>
    <cellStyle name="Followed Hyperlink" xfId="2861" builtinId="9" hidden="1"/>
    <cellStyle name="Followed Hyperlink" xfId="2862" builtinId="9" hidden="1"/>
    <cellStyle name="Followed Hyperlink" xfId="2863" builtinId="9" hidden="1"/>
    <cellStyle name="Followed Hyperlink" xfId="2864" builtinId="9" hidden="1"/>
    <cellStyle name="Followed Hyperlink" xfId="2865" builtinId="9" hidden="1"/>
    <cellStyle name="Followed Hyperlink" xfId="2866" builtinId="9" hidden="1"/>
    <cellStyle name="Followed Hyperlink" xfId="2867" builtinId="9" hidden="1"/>
    <cellStyle name="Followed Hyperlink" xfId="2868" builtinId="9" hidden="1"/>
    <cellStyle name="Followed Hyperlink" xfId="2869" builtinId="9" hidden="1"/>
    <cellStyle name="Followed Hyperlink" xfId="2870" builtinId="9" hidden="1"/>
    <cellStyle name="Followed Hyperlink" xfId="2871" builtinId="9" hidden="1"/>
    <cellStyle name="Followed Hyperlink" xfId="2872" builtinId="9" hidden="1"/>
    <cellStyle name="Followed Hyperlink" xfId="2873" builtinId="9" hidden="1"/>
    <cellStyle name="Followed Hyperlink" xfId="2874" builtinId="9" hidden="1"/>
    <cellStyle name="Followed Hyperlink" xfId="2875" builtinId="9" hidden="1"/>
    <cellStyle name="Followed Hyperlink" xfId="2876" builtinId="9" hidden="1"/>
    <cellStyle name="Followed Hyperlink" xfId="2877" builtinId="9" hidden="1"/>
    <cellStyle name="Followed Hyperlink" xfId="2878" builtinId="9" hidden="1"/>
    <cellStyle name="Followed Hyperlink" xfId="2879" builtinId="9" hidden="1"/>
    <cellStyle name="Followed Hyperlink" xfId="2880" builtinId="9" hidden="1"/>
    <cellStyle name="Followed Hyperlink" xfId="2881" builtinId="9" hidden="1"/>
    <cellStyle name="Followed Hyperlink" xfId="2882" builtinId="9" hidden="1"/>
    <cellStyle name="Followed Hyperlink" xfId="2883" builtinId="9" hidden="1"/>
    <cellStyle name="Followed Hyperlink" xfId="2884" builtinId="9" hidden="1"/>
    <cellStyle name="Followed Hyperlink" xfId="2885" builtinId="9" hidden="1"/>
    <cellStyle name="Followed Hyperlink" xfId="2886" builtinId="9" hidden="1"/>
    <cellStyle name="Followed Hyperlink" xfId="2887" builtinId="9" hidden="1"/>
    <cellStyle name="Followed Hyperlink" xfId="2888" builtinId="9" hidden="1"/>
    <cellStyle name="Followed Hyperlink" xfId="2889" builtinId="9" hidden="1"/>
    <cellStyle name="Followed Hyperlink" xfId="2890" builtinId="9" hidden="1"/>
    <cellStyle name="Followed Hyperlink" xfId="2891" builtinId="9" hidden="1"/>
    <cellStyle name="Followed Hyperlink" xfId="2892" builtinId="9" hidden="1"/>
    <cellStyle name="Followed Hyperlink" xfId="2893" builtinId="9" hidden="1"/>
    <cellStyle name="Followed Hyperlink" xfId="2894" builtinId="9" hidden="1"/>
    <cellStyle name="Followed Hyperlink" xfId="2895" builtinId="9" hidden="1"/>
    <cellStyle name="Followed Hyperlink" xfId="2896" builtinId="9" hidden="1"/>
    <cellStyle name="Followed Hyperlink" xfId="2897" builtinId="9" hidden="1"/>
    <cellStyle name="Followed Hyperlink" xfId="2898" builtinId="9" hidden="1"/>
    <cellStyle name="Followed Hyperlink" xfId="2899" builtinId="9" hidden="1"/>
    <cellStyle name="Followed Hyperlink" xfId="2900" builtinId="9" hidden="1"/>
    <cellStyle name="Followed Hyperlink" xfId="2901" builtinId="9" hidden="1"/>
    <cellStyle name="Followed Hyperlink" xfId="2902" builtinId="9" hidden="1"/>
    <cellStyle name="Followed Hyperlink" xfId="2903" builtinId="9" hidden="1"/>
    <cellStyle name="Followed Hyperlink" xfId="2904" builtinId="9" hidden="1"/>
    <cellStyle name="Followed Hyperlink" xfId="2905" builtinId="9" hidden="1"/>
    <cellStyle name="Followed Hyperlink" xfId="2906" builtinId="9" hidden="1"/>
    <cellStyle name="Followed Hyperlink" xfId="2907" builtinId="9" hidden="1"/>
    <cellStyle name="Followed Hyperlink" xfId="2908" builtinId="9" hidden="1"/>
    <cellStyle name="Followed Hyperlink" xfId="2909" builtinId="9" hidden="1"/>
    <cellStyle name="Followed Hyperlink" xfId="2910"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1" builtinId="9" hidden="1"/>
    <cellStyle name="Followed Hyperlink" xfId="2982" builtinId="9" hidden="1"/>
    <cellStyle name="Followed Hyperlink" xfId="2983" builtinId="9" hidden="1"/>
    <cellStyle name="Followed Hyperlink" xfId="2984"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6" builtinId="9" hidden="1"/>
    <cellStyle name="Followed Hyperlink" xfId="3007" builtinId="9" hidden="1"/>
    <cellStyle name="Followed Hyperlink" xfId="3008" builtinId="9" hidden="1"/>
    <cellStyle name="Followed Hyperlink" xfId="3009" builtinId="9" hidden="1"/>
    <cellStyle name="Followed Hyperlink" xfId="3010" builtinId="9" hidden="1"/>
    <cellStyle name="Followed Hyperlink" xfId="3011" builtinId="9" hidden="1"/>
    <cellStyle name="Followed Hyperlink" xfId="3012" builtinId="9" hidden="1"/>
    <cellStyle name="Followed Hyperlink" xfId="3013" builtinId="9" hidden="1"/>
    <cellStyle name="Followed Hyperlink" xfId="3014" builtinId="9" hidden="1"/>
    <cellStyle name="Followed Hyperlink" xfId="3015" builtinId="9" hidden="1"/>
    <cellStyle name="Followed Hyperlink" xfId="3016" builtinId="9" hidden="1"/>
    <cellStyle name="Followed Hyperlink" xfId="3017" builtinId="9" hidden="1"/>
    <cellStyle name="Followed Hyperlink" xfId="3018" builtinId="9" hidden="1"/>
    <cellStyle name="Followed Hyperlink" xfId="3019" builtinId="9" hidden="1"/>
    <cellStyle name="Followed Hyperlink" xfId="3020" builtinId="9" hidden="1"/>
    <cellStyle name="Followed Hyperlink" xfId="3021" builtinId="9" hidden="1"/>
    <cellStyle name="Followed Hyperlink" xfId="3022" builtinId="9" hidden="1"/>
    <cellStyle name="Followed Hyperlink" xfId="3023" builtinId="9" hidden="1"/>
    <cellStyle name="Followed Hyperlink" xfId="3024" builtinId="9" hidden="1"/>
    <cellStyle name="Followed Hyperlink" xfId="3025" builtinId="9" hidden="1"/>
    <cellStyle name="Followed Hyperlink" xfId="3026" builtinId="9" hidden="1"/>
    <cellStyle name="Followed Hyperlink" xfId="3027" builtinId="9" hidden="1"/>
    <cellStyle name="Followed Hyperlink" xfId="3028" builtinId="9" hidden="1"/>
    <cellStyle name="Followed Hyperlink" xfId="3029" builtinId="9" hidden="1"/>
    <cellStyle name="Followed Hyperlink" xfId="3030" builtinId="9" hidden="1"/>
    <cellStyle name="Followed Hyperlink" xfId="3031" builtinId="9" hidden="1"/>
    <cellStyle name="Followed Hyperlink" xfId="3032" builtinId="9" hidden="1"/>
    <cellStyle name="Followed Hyperlink" xfId="3033" builtinId="9" hidden="1"/>
    <cellStyle name="Followed Hyperlink" xfId="3034" builtinId="9" hidden="1"/>
    <cellStyle name="Followed Hyperlink" xfId="3035" builtinId="9" hidden="1"/>
    <cellStyle name="Followed Hyperlink" xfId="3036" builtinId="9" hidden="1"/>
    <cellStyle name="Followed Hyperlink" xfId="3037" builtinId="9" hidden="1"/>
    <cellStyle name="Followed Hyperlink" xfId="3038" builtinId="9" hidden="1"/>
    <cellStyle name="Followed Hyperlink" xfId="3039" builtinId="9" hidden="1"/>
    <cellStyle name="Followed Hyperlink" xfId="3040" builtinId="9" hidden="1"/>
    <cellStyle name="Followed Hyperlink" xfId="3041" builtinId="9" hidden="1"/>
    <cellStyle name="Followed Hyperlink" xfId="3042" builtinId="9" hidden="1"/>
    <cellStyle name="Followed Hyperlink" xfId="3043" builtinId="9" hidden="1"/>
    <cellStyle name="Followed Hyperlink" xfId="3044" builtinId="9" hidden="1"/>
    <cellStyle name="Followed Hyperlink" xfId="3045" builtinId="9" hidden="1"/>
    <cellStyle name="Followed Hyperlink" xfId="3046" builtinId="9" hidden="1"/>
    <cellStyle name="Followed Hyperlink" xfId="3047" builtinId="9" hidden="1"/>
    <cellStyle name="Followed Hyperlink" xfId="3048" builtinId="9" hidden="1"/>
    <cellStyle name="Followed Hyperlink" xfId="3049" builtinId="9" hidden="1"/>
    <cellStyle name="Followed Hyperlink" xfId="3050" builtinId="9" hidden="1"/>
    <cellStyle name="Followed Hyperlink" xfId="3051" builtinId="9" hidden="1"/>
    <cellStyle name="Followed Hyperlink" xfId="3052" builtinId="9" hidden="1"/>
    <cellStyle name="Followed Hyperlink" xfId="3053" builtinId="9" hidden="1"/>
    <cellStyle name="Followed Hyperlink" xfId="3054" builtinId="9" hidden="1"/>
    <cellStyle name="Followed Hyperlink" xfId="3055" builtinId="9" hidden="1"/>
    <cellStyle name="Followed Hyperlink" xfId="3056" builtinId="9" hidden="1"/>
    <cellStyle name="Followed Hyperlink" xfId="3057" builtinId="9" hidden="1"/>
    <cellStyle name="Followed Hyperlink" xfId="3058" builtinId="9" hidden="1"/>
    <cellStyle name="Followed Hyperlink" xfId="3059" builtinId="9" hidden="1"/>
    <cellStyle name="Followed Hyperlink" xfId="3060" builtinId="9" hidden="1"/>
    <cellStyle name="Followed Hyperlink" xfId="3061" builtinId="9" hidden="1"/>
    <cellStyle name="Followed Hyperlink" xfId="3062" builtinId="9" hidden="1"/>
    <cellStyle name="Followed Hyperlink" xfId="3063" builtinId="9" hidden="1"/>
    <cellStyle name="Followed Hyperlink" xfId="3064" builtinId="9" hidden="1"/>
    <cellStyle name="Followed Hyperlink" xfId="3065" builtinId="9" hidden="1"/>
    <cellStyle name="Followed Hyperlink" xfId="3066" builtinId="9" hidden="1"/>
    <cellStyle name="Followed Hyperlink" xfId="3067" builtinId="9" hidden="1"/>
    <cellStyle name="Followed Hyperlink" xfId="3068" builtinId="9" hidden="1"/>
    <cellStyle name="Followed Hyperlink" xfId="3069" builtinId="9" hidden="1"/>
    <cellStyle name="Followed Hyperlink" xfId="3070" builtinId="9" hidden="1"/>
    <cellStyle name="Followed Hyperlink" xfId="3071" builtinId="9" hidden="1"/>
    <cellStyle name="Followed Hyperlink" xfId="3072" builtinId="9" hidden="1"/>
    <cellStyle name="Followed Hyperlink" xfId="3073" builtinId="9" hidden="1"/>
    <cellStyle name="Followed Hyperlink" xfId="3074" builtinId="9" hidden="1"/>
    <cellStyle name="Followed Hyperlink" xfId="3075" builtinId="9" hidden="1"/>
    <cellStyle name="Followed Hyperlink" xfId="3076" builtinId="9" hidden="1"/>
    <cellStyle name="Followed Hyperlink" xfId="3077" builtinId="9" hidden="1"/>
    <cellStyle name="Followed Hyperlink" xfId="3078" builtinId="9" hidden="1"/>
    <cellStyle name="Followed Hyperlink" xfId="3079" builtinId="9" hidden="1"/>
    <cellStyle name="Followed Hyperlink" xfId="3080" builtinId="9" hidden="1"/>
    <cellStyle name="Followed Hyperlink" xfId="3081" builtinId="9" hidden="1"/>
    <cellStyle name="Followed Hyperlink" xfId="3082" builtinId="9" hidden="1"/>
    <cellStyle name="Followed Hyperlink" xfId="3083" builtinId="9" hidden="1"/>
    <cellStyle name="Followed Hyperlink" xfId="3084" builtinId="9" hidden="1"/>
    <cellStyle name="Followed Hyperlink" xfId="3085" builtinId="9" hidden="1"/>
    <cellStyle name="Followed Hyperlink" xfId="3086" builtinId="9" hidden="1"/>
    <cellStyle name="Followed Hyperlink" xfId="3087" builtinId="9" hidden="1"/>
    <cellStyle name="Followed Hyperlink" xfId="3088" builtinId="9" hidden="1"/>
    <cellStyle name="Followed Hyperlink" xfId="3089" builtinId="9" hidden="1"/>
    <cellStyle name="Followed Hyperlink" xfId="3090" builtinId="9" hidden="1"/>
    <cellStyle name="Followed Hyperlink" xfId="3091" builtinId="9" hidden="1"/>
    <cellStyle name="Followed Hyperlink" xfId="3092" builtinId="9" hidden="1"/>
    <cellStyle name="Followed Hyperlink" xfId="3093" builtinId="9" hidden="1"/>
    <cellStyle name="Followed Hyperlink" xfId="3094" builtinId="9" hidden="1"/>
    <cellStyle name="Followed Hyperlink" xfId="3095" builtinId="9" hidden="1"/>
    <cellStyle name="Followed Hyperlink" xfId="3096" builtinId="9" hidden="1"/>
    <cellStyle name="Followed Hyperlink" xfId="3097" builtinId="9" hidden="1"/>
    <cellStyle name="Followed Hyperlink" xfId="3098" builtinId="9" hidden="1"/>
    <cellStyle name="Followed Hyperlink" xfId="3099" builtinId="9" hidden="1"/>
    <cellStyle name="Followed Hyperlink" xfId="3100" builtinId="9" hidden="1"/>
    <cellStyle name="Followed Hyperlink" xfId="3101" builtinId="9" hidden="1"/>
    <cellStyle name="Followed Hyperlink" xfId="3102" builtinId="9" hidden="1"/>
    <cellStyle name="Followed Hyperlink" xfId="3103" builtinId="9" hidden="1"/>
    <cellStyle name="Followed Hyperlink" xfId="3104" builtinId="9" hidden="1"/>
    <cellStyle name="Followed Hyperlink" xfId="3105" builtinId="9" hidden="1"/>
    <cellStyle name="Followed Hyperlink" xfId="3106" builtinId="9" hidden="1"/>
    <cellStyle name="Followed Hyperlink" xfId="3107" builtinId="9" hidden="1"/>
    <cellStyle name="Followed Hyperlink" xfId="3108" builtinId="9" hidden="1"/>
    <cellStyle name="Followed Hyperlink" xfId="3109" builtinId="9" hidden="1"/>
    <cellStyle name="Followed Hyperlink" xfId="3110" builtinId="9" hidden="1"/>
    <cellStyle name="Followed Hyperlink" xfId="3111" builtinId="9" hidden="1"/>
    <cellStyle name="Followed Hyperlink" xfId="3112" builtinId="9" hidden="1"/>
    <cellStyle name="Followed Hyperlink" xfId="3113" builtinId="9" hidden="1"/>
    <cellStyle name="Followed Hyperlink" xfId="3114" builtinId="9" hidden="1"/>
    <cellStyle name="Followed Hyperlink" xfId="3115" builtinId="9" hidden="1"/>
    <cellStyle name="Followed Hyperlink" xfId="3116" builtinId="9" hidden="1"/>
    <cellStyle name="Followed Hyperlink" xfId="3117" builtinId="9" hidden="1"/>
    <cellStyle name="Followed Hyperlink" xfId="3118" builtinId="9" hidden="1"/>
    <cellStyle name="Followed Hyperlink" xfId="3119" builtinId="9" hidden="1"/>
    <cellStyle name="Followed Hyperlink" xfId="3120" builtinId="9" hidden="1"/>
    <cellStyle name="Followed Hyperlink" xfId="3121" builtinId="9" hidden="1"/>
    <cellStyle name="Followed Hyperlink" xfId="3122" builtinId="9" hidden="1"/>
    <cellStyle name="Followed Hyperlink" xfId="3123" builtinId="9" hidden="1"/>
    <cellStyle name="Followed Hyperlink" xfId="3124" builtinId="9" hidden="1"/>
    <cellStyle name="Followed Hyperlink" xfId="3125" builtinId="9" hidden="1"/>
    <cellStyle name="Followed Hyperlink" xfId="3126" builtinId="9" hidden="1"/>
    <cellStyle name="Followed Hyperlink" xfId="3127" builtinId="9" hidden="1"/>
    <cellStyle name="Followed Hyperlink" xfId="3128" builtinId="9" hidden="1"/>
    <cellStyle name="Followed Hyperlink" xfId="3129" builtinId="9" hidden="1"/>
    <cellStyle name="Followed Hyperlink" xfId="3130" builtinId="9" hidden="1"/>
    <cellStyle name="Followed Hyperlink" xfId="3131" builtinId="9" hidden="1"/>
    <cellStyle name="Followed Hyperlink" xfId="3132" builtinId="9" hidden="1"/>
    <cellStyle name="Followed Hyperlink" xfId="3133" builtinId="9" hidden="1"/>
    <cellStyle name="Followed Hyperlink" xfId="3134" builtinId="9" hidden="1"/>
    <cellStyle name="Followed Hyperlink" xfId="3135" builtinId="9" hidden="1"/>
    <cellStyle name="Followed Hyperlink" xfId="3136" builtinId="9" hidden="1"/>
    <cellStyle name="Followed Hyperlink" xfId="3137" builtinId="9" hidden="1"/>
    <cellStyle name="Followed Hyperlink" xfId="3138" builtinId="9" hidden="1"/>
    <cellStyle name="Followed Hyperlink" xfId="3139" builtinId="9" hidden="1"/>
    <cellStyle name="Followed Hyperlink" xfId="3140" builtinId="9" hidden="1"/>
    <cellStyle name="Followed Hyperlink" xfId="3141" builtinId="9" hidden="1"/>
    <cellStyle name="Followed Hyperlink" xfId="3142" builtinId="9" hidden="1"/>
    <cellStyle name="Followed Hyperlink" xfId="3143" builtinId="9" hidden="1"/>
    <cellStyle name="Followed Hyperlink" xfId="3144" builtinId="9" hidden="1"/>
    <cellStyle name="Followed Hyperlink" xfId="3145" builtinId="9" hidden="1"/>
    <cellStyle name="Followed Hyperlink" xfId="3146" builtinId="9" hidden="1"/>
    <cellStyle name="Followed Hyperlink" xfId="3147" builtinId="9" hidden="1"/>
    <cellStyle name="Followed Hyperlink" xfId="3148" builtinId="9" hidden="1"/>
    <cellStyle name="Followed Hyperlink" xfId="3149" builtinId="9" hidden="1"/>
    <cellStyle name="Followed Hyperlink" xfId="3150" builtinId="9" hidden="1"/>
    <cellStyle name="Followed Hyperlink" xfId="3151" builtinId="9" hidden="1"/>
    <cellStyle name="Followed Hyperlink" xfId="3152" builtinId="9" hidden="1"/>
    <cellStyle name="Followed Hyperlink" xfId="3153" builtinId="9" hidden="1"/>
    <cellStyle name="Followed Hyperlink" xfId="3154" builtinId="9" hidden="1"/>
    <cellStyle name="Followed Hyperlink" xfId="3155" builtinId="9" hidden="1"/>
    <cellStyle name="Followed Hyperlink" xfId="3156" builtinId="9" hidden="1"/>
    <cellStyle name="Followed Hyperlink" xfId="3157" builtinId="9" hidden="1"/>
    <cellStyle name="Followed Hyperlink" xfId="3158" builtinId="9" hidden="1"/>
    <cellStyle name="Followed Hyperlink" xfId="3159" builtinId="9" hidden="1"/>
    <cellStyle name="Followed Hyperlink" xfId="3160" builtinId="9" hidden="1"/>
    <cellStyle name="Followed Hyperlink" xfId="3161" builtinId="9" hidden="1"/>
    <cellStyle name="Followed Hyperlink" xfId="3162" builtinId="9" hidden="1"/>
    <cellStyle name="Followed Hyperlink" xfId="3163" builtinId="9" hidden="1"/>
    <cellStyle name="Followed Hyperlink" xfId="3164" builtinId="9" hidden="1"/>
    <cellStyle name="Followed Hyperlink" xfId="3165" builtinId="9" hidden="1"/>
    <cellStyle name="Followed Hyperlink" xfId="3166" builtinId="9" hidden="1"/>
    <cellStyle name="Followed Hyperlink" xfId="3167" builtinId="9" hidden="1"/>
    <cellStyle name="Followed Hyperlink" xfId="3168" builtinId="9" hidden="1"/>
    <cellStyle name="Followed Hyperlink" xfId="3169" builtinId="9" hidden="1"/>
    <cellStyle name="Followed Hyperlink" xfId="3170" builtinId="9" hidden="1"/>
    <cellStyle name="Followed Hyperlink" xfId="3171" builtinId="9" hidden="1"/>
    <cellStyle name="Followed Hyperlink" xfId="3172" builtinId="9" hidden="1"/>
    <cellStyle name="Followed Hyperlink" xfId="3173" builtinId="9" hidden="1"/>
    <cellStyle name="Followed Hyperlink" xfId="3174" builtinId="9" hidden="1"/>
    <cellStyle name="Followed Hyperlink" xfId="3175" builtinId="9" hidden="1"/>
    <cellStyle name="Followed Hyperlink" xfId="3176" builtinId="9" hidden="1"/>
    <cellStyle name="Followed Hyperlink" xfId="3177" builtinId="9" hidden="1"/>
    <cellStyle name="Followed Hyperlink" xfId="3178" builtinId="9" hidden="1"/>
    <cellStyle name="Followed Hyperlink" xfId="3179" builtinId="9" hidden="1"/>
    <cellStyle name="Followed Hyperlink" xfId="3180" builtinId="9" hidden="1"/>
    <cellStyle name="Followed Hyperlink" xfId="3181" builtinId="9" hidden="1"/>
    <cellStyle name="Followed Hyperlink" xfId="3182" builtinId="9" hidden="1"/>
    <cellStyle name="Followed Hyperlink" xfId="3183" builtinId="9" hidden="1"/>
    <cellStyle name="Followed Hyperlink" xfId="3184" builtinId="9" hidden="1"/>
    <cellStyle name="Followed Hyperlink" xfId="3185" builtinId="9" hidden="1"/>
    <cellStyle name="Followed Hyperlink" xfId="3186" builtinId="9" hidden="1"/>
    <cellStyle name="Followed Hyperlink" xfId="3187" builtinId="9" hidden="1"/>
    <cellStyle name="Followed Hyperlink" xfId="3188" builtinId="9" hidden="1"/>
    <cellStyle name="Followed Hyperlink" xfId="3189" builtinId="9" hidden="1"/>
    <cellStyle name="Followed Hyperlink" xfId="3190" builtinId="9" hidden="1"/>
    <cellStyle name="Followed Hyperlink" xfId="3191" builtinId="9" hidden="1"/>
    <cellStyle name="Followed Hyperlink" xfId="3192" builtinId="9" hidden="1"/>
    <cellStyle name="Followed Hyperlink" xfId="3193" builtinId="9" hidden="1"/>
    <cellStyle name="Followed Hyperlink" xfId="3194" builtinId="9" hidden="1"/>
    <cellStyle name="Followed Hyperlink" xfId="3195" builtinId="9" hidden="1"/>
    <cellStyle name="Followed Hyperlink" xfId="3196" builtinId="9" hidden="1"/>
    <cellStyle name="Followed Hyperlink" xfId="3197" builtinId="9" hidden="1"/>
    <cellStyle name="Followed Hyperlink" xfId="3198" builtinId="9" hidden="1"/>
    <cellStyle name="Followed Hyperlink" xfId="3199" builtinId="9" hidden="1"/>
    <cellStyle name="Followed Hyperlink" xfId="3200" builtinId="9" hidden="1"/>
    <cellStyle name="Followed Hyperlink" xfId="3201" builtinId="9" hidden="1"/>
    <cellStyle name="Followed Hyperlink" xfId="3202" builtinId="9" hidden="1"/>
    <cellStyle name="Followed Hyperlink" xfId="3203" builtinId="9" hidden="1"/>
    <cellStyle name="Followed Hyperlink" xfId="3204" builtinId="9" hidden="1"/>
    <cellStyle name="Followed Hyperlink" xfId="3205" builtinId="9" hidden="1"/>
    <cellStyle name="Followed Hyperlink" xfId="3206" builtinId="9" hidden="1"/>
    <cellStyle name="Followed Hyperlink" xfId="3207" builtinId="9" hidden="1"/>
    <cellStyle name="Followed Hyperlink" xfId="3208" builtinId="9" hidden="1"/>
    <cellStyle name="Followed Hyperlink" xfId="3209" builtinId="9" hidden="1"/>
    <cellStyle name="Followed Hyperlink" xfId="3210" builtinId="9" hidden="1"/>
    <cellStyle name="Followed Hyperlink" xfId="3211" builtinId="9" hidden="1"/>
    <cellStyle name="Followed Hyperlink" xfId="3212" builtinId="9" hidden="1"/>
    <cellStyle name="Followed Hyperlink" xfId="3213" builtinId="9" hidden="1"/>
    <cellStyle name="Followed Hyperlink" xfId="3214" builtinId="9" hidden="1"/>
    <cellStyle name="Followed Hyperlink" xfId="3215" builtinId="9" hidden="1"/>
    <cellStyle name="Followed Hyperlink" xfId="3216" builtinId="9" hidden="1"/>
    <cellStyle name="Followed Hyperlink" xfId="3217" builtinId="9" hidden="1"/>
    <cellStyle name="Followed Hyperlink" xfId="3218" builtinId="9" hidden="1"/>
    <cellStyle name="Followed Hyperlink" xfId="3219" builtinId="9" hidden="1"/>
    <cellStyle name="Followed Hyperlink" xfId="3220" builtinId="9" hidden="1"/>
    <cellStyle name="Followed Hyperlink" xfId="3221" builtinId="9" hidden="1"/>
    <cellStyle name="Followed Hyperlink" xfId="3222" builtinId="9" hidden="1"/>
    <cellStyle name="Followed Hyperlink" xfId="3223" builtinId="9" hidden="1"/>
    <cellStyle name="Followed Hyperlink" xfId="3224" builtinId="9" hidden="1"/>
    <cellStyle name="Followed Hyperlink" xfId="3225" builtinId="9" hidden="1"/>
    <cellStyle name="Followed Hyperlink" xfId="3226" builtinId="9" hidden="1"/>
    <cellStyle name="Followed Hyperlink" xfId="3227" builtinId="9" hidden="1"/>
    <cellStyle name="Followed Hyperlink" xfId="3228" builtinId="9" hidden="1"/>
    <cellStyle name="Followed Hyperlink" xfId="3229" builtinId="9" hidden="1"/>
    <cellStyle name="Followed Hyperlink" xfId="3230" builtinId="9" hidden="1"/>
    <cellStyle name="Followed Hyperlink" xfId="3231" builtinId="9" hidden="1"/>
    <cellStyle name="Followed Hyperlink" xfId="3232" builtinId="9" hidden="1"/>
    <cellStyle name="Followed Hyperlink" xfId="3233" builtinId="9" hidden="1"/>
    <cellStyle name="Followed Hyperlink" xfId="3234" builtinId="9" hidden="1"/>
    <cellStyle name="Followed Hyperlink" xfId="3235" builtinId="9" hidden="1"/>
    <cellStyle name="Followed Hyperlink" xfId="3236" builtinId="9" hidden="1"/>
    <cellStyle name="Followed Hyperlink" xfId="3237" builtinId="9" hidden="1"/>
    <cellStyle name="Followed Hyperlink" xfId="3238" builtinId="9" hidden="1"/>
    <cellStyle name="Followed Hyperlink" xfId="3239" builtinId="9" hidden="1"/>
    <cellStyle name="Followed Hyperlink" xfId="3240" builtinId="9" hidden="1"/>
    <cellStyle name="Followed Hyperlink" xfId="3241" builtinId="9" hidden="1"/>
    <cellStyle name="Followed Hyperlink" xfId="3242" builtinId="9" hidden="1"/>
    <cellStyle name="Followed Hyperlink" xfId="3243" builtinId="9" hidden="1"/>
    <cellStyle name="Followed Hyperlink" xfId="3244" builtinId="9" hidden="1"/>
    <cellStyle name="Followed Hyperlink" xfId="3245" builtinId="9" hidden="1"/>
    <cellStyle name="Followed Hyperlink" xfId="3246" builtinId="9" hidden="1"/>
    <cellStyle name="Followed Hyperlink" xfId="3247" builtinId="9" hidden="1"/>
    <cellStyle name="Followed Hyperlink" xfId="3248" builtinId="9" hidden="1"/>
    <cellStyle name="Followed Hyperlink" xfId="3249" builtinId="9" hidden="1"/>
    <cellStyle name="Followed Hyperlink" xfId="3250" builtinId="9" hidden="1"/>
    <cellStyle name="Followed Hyperlink" xfId="3251" builtinId="9" hidden="1"/>
    <cellStyle name="Followed Hyperlink" xfId="3252" builtinId="9" hidden="1"/>
    <cellStyle name="Followed Hyperlink" xfId="3253" builtinId="9" hidden="1"/>
    <cellStyle name="Followed Hyperlink" xfId="3254" builtinId="9" hidden="1"/>
    <cellStyle name="Followed Hyperlink" xfId="3255" builtinId="9" hidden="1"/>
    <cellStyle name="Followed Hyperlink" xfId="3256" builtinId="9" hidden="1"/>
    <cellStyle name="Followed Hyperlink" xfId="3257" builtinId="9" hidden="1"/>
    <cellStyle name="Followed Hyperlink" xfId="3258" builtinId="9" hidden="1"/>
    <cellStyle name="Followed Hyperlink" xfId="3259" builtinId="9" hidden="1"/>
    <cellStyle name="Followed Hyperlink" xfId="3260" builtinId="9" hidden="1"/>
    <cellStyle name="Followed Hyperlink" xfId="3261" builtinId="9" hidden="1"/>
    <cellStyle name="Followed Hyperlink" xfId="3262" builtinId="9" hidden="1"/>
    <cellStyle name="Followed Hyperlink" xfId="3263" builtinId="9" hidden="1"/>
    <cellStyle name="Followed Hyperlink" xfId="3264" builtinId="9" hidden="1"/>
    <cellStyle name="Followed Hyperlink" xfId="3265" builtinId="9" hidden="1"/>
    <cellStyle name="Followed Hyperlink" xfId="3266" builtinId="9" hidden="1"/>
    <cellStyle name="Followed Hyperlink" xfId="3267" builtinId="9" hidden="1"/>
    <cellStyle name="Followed Hyperlink" xfId="3268" builtinId="9" hidden="1"/>
    <cellStyle name="Followed Hyperlink" xfId="3269" builtinId="9" hidden="1"/>
    <cellStyle name="Followed Hyperlink" xfId="3270" builtinId="9" hidden="1"/>
    <cellStyle name="Followed Hyperlink" xfId="3271" builtinId="9" hidden="1"/>
    <cellStyle name="Followed Hyperlink" xfId="3272" builtinId="9" hidden="1"/>
    <cellStyle name="Followed Hyperlink" xfId="3273" builtinId="9" hidden="1"/>
    <cellStyle name="Followed Hyperlink" xfId="3274" builtinId="9" hidden="1"/>
    <cellStyle name="Followed Hyperlink" xfId="3275" builtinId="9" hidden="1"/>
    <cellStyle name="Followed Hyperlink" xfId="3276" builtinId="9" hidden="1"/>
    <cellStyle name="Followed Hyperlink" xfId="3277" builtinId="9" hidden="1"/>
    <cellStyle name="Followed Hyperlink" xfId="3278" builtinId="9" hidden="1"/>
    <cellStyle name="Followed Hyperlink" xfId="3279" builtinId="9" hidden="1"/>
    <cellStyle name="Followed Hyperlink" xfId="3280" builtinId="9" hidden="1"/>
    <cellStyle name="Followed Hyperlink" xfId="3281" builtinId="9" hidden="1"/>
    <cellStyle name="Followed Hyperlink" xfId="3282" builtinId="9" hidden="1"/>
    <cellStyle name="Followed Hyperlink" xfId="3283" builtinId="9" hidden="1"/>
    <cellStyle name="Followed Hyperlink" xfId="3284" builtinId="9" hidden="1"/>
    <cellStyle name="Followed Hyperlink" xfId="3285" builtinId="9" hidden="1"/>
    <cellStyle name="Followed Hyperlink" xfId="3286" builtinId="9" hidden="1"/>
    <cellStyle name="Followed Hyperlink" xfId="3287" builtinId="9" hidden="1"/>
    <cellStyle name="Followed Hyperlink" xfId="3288" builtinId="9" hidden="1"/>
    <cellStyle name="Followed Hyperlink" xfId="3289" builtinId="9" hidden="1"/>
    <cellStyle name="Followed Hyperlink" xfId="3290" builtinId="9" hidden="1"/>
    <cellStyle name="Followed Hyperlink" xfId="3291" builtinId="9" hidden="1"/>
    <cellStyle name="Followed Hyperlink" xfId="3292" builtinId="9" hidden="1"/>
    <cellStyle name="Followed Hyperlink" xfId="3293" builtinId="9" hidden="1"/>
    <cellStyle name="Followed Hyperlink" xfId="3294" builtinId="9" hidden="1"/>
    <cellStyle name="Followed Hyperlink" xfId="3295" builtinId="9" hidden="1"/>
    <cellStyle name="Followed Hyperlink" xfId="3296" builtinId="9" hidden="1"/>
    <cellStyle name="Followed Hyperlink" xfId="3297" builtinId="9" hidden="1"/>
    <cellStyle name="Followed Hyperlink" xfId="3298" builtinId="9" hidden="1"/>
    <cellStyle name="Followed Hyperlink" xfId="3299" builtinId="9" hidden="1"/>
    <cellStyle name="Followed Hyperlink" xfId="3300" builtinId="9" hidden="1"/>
    <cellStyle name="Followed Hyperlink" xfId="3301" builtinId="9" hidden="1"/>
    <cellStyle name="Followed Hyperlink" xfId="3302" builtinId="9" hidden="1"/>
    <cellStyle name="Followed Hyperlink" xfId="3303" builtinId="9" hidden="1"/>
    <cellStyle name="Followed Hyperlink" xfId="3304" builtinId="9" hidden="1"/>
    <cellStyle name="Followed Hyperlink" xfId="3305" builtinId="9" hidden="1"/>
    <cellStyle name="Followed Hyperlink" xfId="3306" builtinId="9" hidden="1"/>
    <cellStyle name="Followed Hyperlink" xfId="3307" builtinId="9" hidden="1"/>
    <cellStyle name="Followed Hyperlink" xfId="3308" builtinId="9" hidden="1"/>
    <cellStyle name="Followed Hyperlink" xfId="3309" builtinId="9" hidden="1"/>
    <cellStyle name="Followed Hyperlink" xfId="3310" builtinId="9" hidden="1"/>
    <cellStyle name="Followed Hyperlink" xfId="3311" builtinId="9" hidden="1"/>
    <cellStyle name="Followed Hyperlink" xfId="3312" builtinId="9" hidden="1"/>
    <cellStyle name="Followed Hyperlink" xfId="3313" builtinId="9" hidden="1"/>
    <cellStyle name="Followed Hyperlink" xfId="3314" builtinId="9" hidden="1"/>
    <cellStyle name="Followed Hyperlink" xfId="3315" builtinId="9" hidden="1"/>
    <cellStyle name="Followed Hyperlink" xfId="3316" builtinId="9" hidden="1"/>
    <cellStyle name="Followed Hyperlink" xfId="3317" builtinId="9" hidden="1"/>
    <cellStyle name="Followed Hyperlink" xfId="3318" builtinId="9" hidden="1"/>
    <cellStyle name="Followed Hyperlink" xfId="3319" builtinId="9" hidden="1"/>
    <cellStyle name="Followed Hyperlink" xfId="3320" builtinId="9" hidden="1"/>
    <cellStyle name="Followed Hyperlink" xfId="3321" builtinId="9" hidden="1"/>
    <cellStyle name="Followed Hyperlink" xfId="3322"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6" builtinId="9" hidden="1"/>
    <cellStyle name="Followed Hyperlink" xfId="3367" builtinId="9" hidden="1"/>
    <cellStyle name="Followed Hyperlink" xfId="3368" builtinId="9" hidden="1"/>
    <cellStyle name="Followed Hyperlink" xfId="3369" builtinId="9" hidden="1"/>
    <cellStyle name="Followed Hyperlink" xfId="3370" builtinId="9" hidden="1"/>
    <cellStyle name="Followed Hyperlink" xfId="3371" builtinId="9" hidden="1"/>
    <cellStyle name="Followed Hyperlink" xfId="3372" builtinId="9" hidden="1"/>
    <cellStyle name="Followed Hyperlink" xfId="3373" builtinId="9" hidden="1"/>
    <cellStyle name="Followed Hyperlink" xfId="3374" builtinId="9" hidden="1"/>
    <cellStyle name="Followed Hyperlink" xfId="3375" builtinId="9" hidden="1"/>
    <cellStyle name="Followed Hyperlink" xfId="3376" builtinId="9" hidden="1"/>
    <cellStyle name="Followed Hyperlink" xfId="3377" builtinId="9" hidden="1"/>
    <cellStyle name="Followed Hyperlink" xfId="3378" builtinId="9" hidden="1"/>
    <cellStyle name="Followed Hyperlink" xfId="3379" builtinId="9" hidden="1"/>
    <cellStyle name="Followed Hyperlink" xfId="3380" builtinId="9" hidden="1"/>
    <cellStyle name="Followed Hyperlink" xfId="3381" builtinId="9" hidden="1"/>
    <cellStyle name="Followed Hyperlink" xfId="3382" builtinId="9" hidden="1"/>
    <cellStyle name="Followed Hyperlink" xfId="3383" builtinId="9" hidden="1"/>
    <cellStyle name="Followed Hyperlink" xfId="3384" builtinId="9" hidden="1"/>
    <cellStyle name="Followed Hyperlink" xfId="3385" builtinId="9" hidden="1"/>
    <cellStyle name="Followed Hyperlink" xfId="3386" builtinId="9" hidden="1"/>
    <cellStyle name="Followed Hyperlink" xfId="3387" builtinId="9" hidden="1"/>
    <cellStyle name="Followed Hyperlink" xfId="3388" builtinId="9" hidden="1"/>
    <cellStyle name="Followed Hyperlink" xfId="3389" builtinId="9" hidden="1"/>
    <cellStyle name="Followed Hyperlink" xfId="3390" builtinId="9" hidden="1"/>
    <cellStyle name="Followed Hyperlink" xfId="3391" builtinId="9" hidden="1"/>
    <cellStyle name="Followed Hyperlink" xfId="3392" builtinId="9" hidden="1"/>
    <cellStyle name="Followed Hyperlink" xfId="3393" builtinId="9" hidden="1"/>
    <cellStyle name="Followed Hyperlink" xfId="3394" builtinId="9" hidden="1"/>
    <cellStyle name="Followed Hyperlink" xfId="3395" builtinId="9" hidden="1"/>
    <cellStyle name="Followed Hyperlink" xfId="3396" builtinId="9" hidden="1"/>
    <cellStyle name="Followed Hyperlink" xfId="3397" builtinId="9" hidden="1"/>
    <cellStyle name="Followed Hyperlink" xfId="3398" builtinId="9" hidden="1"/>
    <cellStyle name="Followed Hyperlink" xfId="3399" builtinId="9" hidden="1"/>
    <cellStyle name="Followed Hyperlink" xfId="3400" builtinId="9" hidden="1"/>
    <cellStyle name="Followed Hyperlink" xfId="3401" builtinId="9" hidden="1"/>
    <cellStyle name="Followed Hyperlink" xfId="3402" builtinId="9" hidden="1"/>
    <cellStyle name="Followed Hyperlink" xfId="3403" builtinId="9" hidden="1"/>
    <cellStyle name="Followed Hyperlink" xfId="3404" builtinId="9" hidden="1"/>
    <cellStyle name="Followed Hyperlink" xfId="3405" builtinId="9" hidden="1"/>
    <cellStyle name="Followed Hyperlink" xfId="3406" builtinId="9" hidden="1"/>
    <cellStyle name="Followed Hyperlink" xfId="3407" builtinId="9" hidden="1"/>
    <cellStyle name="Followed Hyperlink" xfId="3408" builtinId="9" hidden="1"/>
    <cellStyle name="Followed Hyperlink" xfId="3409" builtinId="9" hidden="1"/>
    <cellStyle name="Followed Hyperlink" xfId="3410" builtinId="9" hidden="1"/>
    <cellStyle name="Followed Hyperlink" xfId="3411" builtinId="9" hidden="1"/>
    <cellStyle name="Followed Hyperlink" xfId="3412" builtinId="9" hidden="1"/>
    <cellStyle name="Followed Hyperlink" xfId="3413" builtinId="9" hidden="1"/>
    <cellStyle name="Followed Hyperlink" xfId="3414" builtinId="9" hidden="1"/>
    <cellStyle name="Followed Hyperlink" xfId="3415" builtinId="9" hidden="1"/>
    <cellStyle name="Followed Hyperlink" xfId="3416" builtinId="9" hidden="1"/>
    <cellStyle name="Followed Hyperlink" xfId="3417"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2" builtinId="9" hidden="1"/>
    <cellStyle name="Followed Hyperlink" xfId="3423" builtinId="9" hidden="1"/>
    <cellStyle name="Followed Hyperlink" xfId="3424" builtinId="9" hidden="1"/>
    <cellStyle name="Followed Hyperlink" xfId="3425" builtinId="9" hidden="1"/>
    <cellStyle name="Followed Hyperlink" xfId="3426" builtinId="9" hidden="1"/>
    <cellStyle name="Followed Hyperlink" xfId="3427" builtinId="9" hidden="1"/>
    <cellStyle name="Followed Hyperlink" xfId="3428" builtinId="9" hidden="1"/>
    <cellStyle name="Followed Hyperlink" xfId="3429" builtinId="9" hidden="1"/>
    <cellStyle name="Followed Hyperlink" xfId="3430" builtinId="9" hidden="1"/>
    <cellStyle name="Followed Hyperlink" xfId="3431" builtinId="9" hidden="1"/>
    <cellStyle name="Followed Hyperlink" xfId="3432" builtinId="9" hidden="1"/>
    <cellStyle name="Followed Hyperlink" xfId="3433" builtinId="9" hidden="1"/>
    <cellStyle name="Followed Hyperlink" xfId="3434" builtinId="9" hidden="1"/>
    <cellStyle name="Followed Hyperlink" xfId="3435" builtinId="9" hidden="1"/>
    <cellStyle name="Followed Hyperlink" xfId="3436" builtinId="9" hidden="1"/>
    <cellStyle name="Followed Hyperlink" xfId="3437" builtinId="9" hidden="1"/>
    <cellStyle name="Followed Hyperlink" xfId="3438" builtinId="9" hidden="1"/>
    <cellStyle name="Followed Hyperlink" xfId="3439" builtinId="9" hidden="1"/>
    <cellStyle name="Followed Hyperlink" xfId="3440" builtinId="9" hidden="1"/>
    <cellStyle name="Followed Hyperlink" xfId="3441" builtinId="9" hidden="1"/>
    <cellStyle name="Followed Hyperlink" xfId="3442" builtinId="9" hidden="1"/>
    <cellStyle name="Followed Hyperlink" xfId="3443" builtinId="9" hidden="1"/>
    <cellStyle name="Followed Hyperlink" xfId="3444" builtinId="9" hidden="1"/>
    <cellStyle name="Followed Hyperlink" xfId="3445" builtinId="9" hidden="1"/>
    <cellStyle name="Followed Hyperlink" xfId="3446" builtinId="9" hidden="1"/>
    <cellStyle name="Followed Hyperlink" xfId="3447" builtinId="9" hidden="1"/>
    <cellStyle name="Followed Hyperlink" xfId="3448" builtinId="9" hidden="1"/>
    <cellStyle name="Followed Hyperlink" xfId="3449" builtinId="9" hidden="1"/>
    <cellStyle name="Followed Hyperlink" xfId="3450" builtinId="9" hidden="1"/>
    <cellStyle name="Followed Hyperlink" xfId="3451" builtinId="9" hidden="1"/>
    <cellStyle name="Followed Hyperlink" xfId="3452" builtinId="9" hidden="1"/>
    <cellStyle name="Followed Hyperlink" xfId="3453" builtinId="9" hidden="1"/>
    <cellStyle name="Followed Hyperlink" xfId="3454" builtinId="9" hidden="1"/>
    <cellStyle name="Followed Hyperlink" xfId="3455" builtinId="9" hidden="1"/>
    <cellStyle name="Followed Hyperlink" xfId="3456" builtinId="9" hidden="1"/>
    <cellStyle name="Followed Hyperlink" xfId="3457" builtinId="9" hidden="1"/>
    <cellStyle name="Followed Hyperlink" xfId="3458" builtinId="9" hidden="1"/>
    <cellStyle name="Followed Hyperlink" xfId="3459" builtinId="9" hidden="1"/>
    <cellStyle name="Followed Hyperlink" xfId="3460" builtinId="9" hidden="1"/>
    <cellStyle name="Followed Hyperlink" xfId="3461" builtinId="9" hidden="1"/>
    <cellStyle name="Followed Hyperlink" xfId="3462" builtinId="9" hidden="1"/>
    <cellStyle name="Followed Hyperlink" xfId="3463" builtinId="9" hidden="1"/>
    <cellStyle name="Followed Hyperlink" xfId="3464" builtinId="9" hidden="1"/>
    <cellStyle name="Followed Hyperlink" xfId="3465" builtinId="9" hidden="1"/>
    <cellStyle name="Followed Hyperlink" xfId="3466" builtinId="9" hidden="1"/>
    <cellStyle name="Followed Hyperlink" xfId="3467" builtinId="9" hidden="1"/>
    <cellStyle name="Followed Hyperlink" xfId="3468" builtinId="9" hidden="1"/>
    <cellStyle name="Followed Hyperlink" xfId="3469" builtinId="9" hidden="1"/>
    <cellStyle name="Followed Hyperlink" xfId="3470" builtinId="9" hidden="1"/>
    <cellStyle name="Followed Hyperlink" xfId="3471" builtinId="9" hidden="1"/>
    <cellStyle name="Followed Hyperlink" xfId="3472" builtinId="9" hidden="1"/>
    <cellStyle name="Followed Hyperlink" xfId="3473" builtinId="9" hidden="1"/>
    <cellStyle name="Followed Hyperlink" xfId="3474" builtinId="9" hidden="1"/>
    <cellStyle name="Followed Hyperlink" xfId="3475" builtinId="9" hidden="1"/>
    <cellStyle name="Followed Hyperlink" xfId="3476" builtinId="9" hidden="1"/>
    <cellStyle name="Followed Hyperlink" xfId="3477" builtinId="9" hidden="1"/>
    <cellStyle name="Followed Hyperlink" xfId="3478" builtinId="9" hidden="1"/>
    <cellStyle name="Followed Hyperlink" xfId="3479" builtinId="9" hidden="1"/>
    <cellStyle name="Followed Hyperlink" xfId="3480" builtinId="9" hidden="1"/>
    <cellStyle name="Followed Hyperlink" xfId="3481" builtinId="9" hidden="1"/>
    <cellStyle name="Followed Hyperlink" xfId="3482" builtinId="9" hidden="1"/>
    <cellStyle name="Followed Hyperlink" xfId="263" builtinId="9" hidden="1"/>
    <cellStyle name="Followed Hyperlink" xfId="3483" builtinId="9" hidden="1"/>
    <cellStyle name="Followed Hyperlink" xfId="3484" builtinId="9" hidden="1"/>
    <cellStyle name="Followed Hyperlink" xfId="3485" builtinId="9" hidden="1"/>
    <cellStyle name="Followed Hyperlink" xfId="3486" builtinId="9" hidden="1"/>
    <cellStyle name="Followed Hyperlink" xfId="3487" builtinId="9" hidden="1"/>
    <cellStyle name="Followed Hyperlink" xfId="3488" builtinId="9" hidden="1"/>
    <cellStyle name="Followed Hyperlink" xfId="3489" builtinId="9" hidden="1"/>
    <cellStyle name="Followed Hyperlink" xfId="3490" builtinId="9" hidden="1"/>
    <cellStyle name="Followed Hyperlink" xfId="3491" builtinId="9" hidden="1"/>
    <cellStyle name="Followed Hyperlink" xfId="3492" builtinId="9" hidden="1"/>
    <cellStyle name="Followed Hyperlink" xfId="3493" builtinId="9" hidden="1"/>
    <cellStyle name="Followed Hyperlink" xfId="3494" builtinId="9" hidden="1"/>
    <cellStyle name="Followed Hyperlink" xfId="3495" builtinId="9" hidden="1"/>
    <cellStyle name="Followed Hyperlink" xfId="3496" builtinId="9" hidden="1"/>
    <cellStyle name="Followed Hyperlink" xfId="3497" builtinId="9" hidden="1"/>
    <cellStyle name="Followed Hyperlink" xfId="3498" builtinId="9" hidden="1"/>
    <cellStyle name="Followed Hyperlink" xfId="3499" builtinId="9" hidden="1"/>
    <cellStyle name="Followed Hyperlink" xfId="3500" builtinId="9" hidden="1"/>
    <cellStyle name="Followed Hyperlink" xfId="3501" builtinId="9" hidden="1"/>
    <cellStyle name="Followed Hyperlink" xfId="3502" builtinId="9" hidden="1"/>
    <cellStyle name="Followed Hyperlink" xfId="3503" builtinId="9" hidden="1"/>
    <cellStyle name="Followed Hyperlink" xfId="3504" builtinId="9" hidden="1"/>
    <cellStyle name="Followed Hyperlink" xfId="3505" builtinId="9" hidden="1"/>
    <cellStyle name="Followed Hyperlink" xfId="3506" builtinId="9" hidden="1"/>
    <cellStyle name="Followed Hyperlink" xfId="3507" builtinId="9" hidden="1"/>
    <cellStyle name="Followed Hyperlink" xfId="3508" builtinId="9" hidden="1"/>
    <cellStyle name="Followed Hyperlink" xfId="3509" builtinId="9" hidden="1"/>
    <cellStyle name="Followed Hyperlink" xfId="3510" builtinId="9" hidden="1"/>
    <cellStyle name="Followed Hyperlink" xfId="3511" builtinId="9" hidden="1"/>
    <cellStyle name="Followed Hyperlink" xfId="3512" builtinId="9" hidden="1"/>
    <cellStyle name="Followed Hyperlink" xfId="3513" builtinId="9" hidden="1"/>
    <cellStyle name="Followed Hyperlink" xfId="3514" builtinId="9" hidden="1"/>
    <cellStyle name="Followed Hyperlink" xfId="3515" builtinId="9" hidden="1"/>
    <cellStyle name="Followed Hyperlink" xfId="3516" builtinId="9" hidden="1"/>
    <cellStyle name="Followed Hyperlink" xfId="3517" builtinId="9" hidden="1"/>
    <cellStyle name="Followed Hyperlink" xfId="3518" builtinId="9" hidden="1"/>
    <cellStyle name="Followed Hyperlink" xfId="3519" builtinId="9" hidden="1"/>
    <cellStyle name="Followed Hyperlink" xfId="3520" builtinId="9" hidden="1"/>
    <cellStyle name="Followed Hyperlink" xfId="3521" builtinId="9" hidden="1"/>
    <cellStyle name="Followed Hyperlink" xfId="3522" builtinId="9" hidden="1"/>
    <cellStyle name="Followed Hyperlink" xfId="3523" builtinId="9" hidden="1"/>
    <cellStyle name="Followed Hyperlink" xfId="3524" builtinId="9" hidden="1"/>
    <cellStyle name="Followed Hyperlink" xfId="3525" builtinId="9" hidden="1"/>
    <cellStyle name="Followed Hyperlink" xfId="3526" builtinId="9" hidden="1"/>
    <cellStyle name="Followed Hyperlink" xfId="3527" builtinId="9" hidden="1"/>
    <cellStyle name="Followed Hyperlink" xfId="3528" builtinId="9" hidden="1"/>
    <cellStyle name="Followed Hyperlink" xfId="3529" builtinId="9" hidden="1"/>
    <cellStyle name="Followed Hyperlink" xfId="3530" builtinId="9" hidden="1"/>
    <cellStyle name="Followed Hyperlink" xfId="3531" builtinId="9" hidden="1"/>
    <cellStyle name="Followed Hyperlink" xfId="3532" builtinId="9" hidden="1"/>
    <cellStyle name="Followed Hyperlink" xfId="3533" builtinId="9" hidden="1"/>
    <cellStyle name="Followed Hyperlink" xfId="3534" builtinId="9" hidden="1"/>
    <cellStyle name="Followed Hyperlink" xfId="3535"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5" builtinId="9" hidden="1"/>
    <cellStyle name="Followed Hyperlink" xfId="3606" builtinId="9" hidden="1"/>
    <cellStyle name="Followed Hyperlink" xfId="3607" builtinId="9" hidden="1"/>
    <cellStyle name="Followed Hyperlink" xfId="3608" builtinId="9" hidden="1"/>
    <cellStyle name="Followed Hyperlink" xfId="3609" builtinId="9" hidden="1"/>
    <cellStyle name="Followed Hyperlink" xfId="3610" builtinId="9" hidden="1"/>
    <cellStyle name="Followed Hyperlink" xfId="3611" builtinId="9" hidden="1"/>
    <cellStyle name="Followed Hyperlink" xfId="3612" builtinId="9" hidden="1"/>
    <cellStyle name="Followed Hyperlink" xfId="3613" builtinId="9" hidden="1"/>
    <cellStyle name="Followed Hyperlink" xfId="3614" builtinId="9" hidden="1"/>
    <cellStyle name="Followed Hyperlink" xfId="3615" builtinId="9" hidden="1"/>
    <cellStyle name="Followed Hyperlink" xfId="3616" builtinId="9" hidden="1"/>
    <cellStyle name="Followed Hyperlink" xfId="3617" builtinId="9" hidden="1"/>
    <cellStyle name="Followed Hyperlink" xfId="3618" builtinId="9" hidden="1"/>
    <cellStyle name="Followed Hyperlink" xfId="3619" builtinId="9" hidden="1"/>
    <cellStyle name="Followed Hyperlink" xfId="3620" builtinId="9" hidden="1"/>
    <cellStyle name="Followed Hyperlink" xfId="3621" builtinId="9" hidden="1"/>
    <cellStyle name="Followed Hyperlink" xfId="3622" builtinId="9" hidden="1"/>
    <cellStyle name="Followed Hyperlink" xfId="3623" builtinId="9" hidden="1"/>
    <cellStyle name="Followed Hyperlink" xfId="3624" builtinId="9" hidden="1"/>
    <cellStyle name="Followed Hyperlink" xfId="3625" builtinId="9" hidden="1"/>
    <cellStyle name="Followed Hyperlink" xfId="3626" builtinId="9" hidden="1"/>
    <cellStyle name="Followed Hyperlink" xfId="3627" builtinId="9" hidden="1"/>
    <cellStyle name="Followed Hyperlink" xfId="3628" builtinId="9" hidden="1"/>
    <cellStyle name="Followed Hyperlink" xfId="3629" builtinId="9" hidden="1"/>
    <cellStyle name="Followed Hyperlink" xfId="3630" builtinId="9" hidden="1"/>
    <cellStyle name="Followed Hyperlink" xfId="3631" builtinId="9" hidden="1"/>
    <cellStyle name="Followed Hyperlink" xfId="3632" builtinId="9" hidden="1"/>
    <cellStyle name="Followed Hyperlink" xfId="3633" builtinId="9" hidden="1"/>
    <cellStyle name="Followed Hyperlink" xfId="3634" builtinId="9" hidden="1"/>
    <cellStyle name="Followed Hyperlink" xfId="3635" builtinId="9" hidden="1"/>
    <cellStyle name="Followed Hyperlink" xfId="3636" builtinId="9" hidden="1"/>
    <cellStyle name="Followed Hyperlink" xfId="3637" builtinId="9" hidden="1"/>
    <cellStyle name="Followed Hyperlink" xfId="3638" builtinId="9" hidden="1"/>
    <cellStyle name="Followed Hyperlink" xfId="3639" builtinId="9" hidden="1"/>
    <cellStyle name="Followed Hyperlink" xfId="3640" builtinId="9" hidden="1"/>
    <cellStyle name="Followed Hyperlink" xfId="3641" builtinId="9" hidden="1"/>
    <cellStyle name="Followed Hyperlink" xfId="3642" builtinId="9" hidden="1"/>
    <cellStyle name="Followed Hyperlink" xfId="3643" builtinId="9" hidden="1"/>
    <cellStyle name="Followed Hyperlink" xfId="3644" builtinId="9" hidden="1"/>
    <cellStyle name="Followed Hyperlink" xfId="3645" builtinId="9" hidden="1"/>
    <cellStyle name="Followed Hyperlink" xfId="3646" builtinId="9" hidden="1"/>
    <cellStyle name="Followed Hyperlink" xfId="3647" builtinId="9" hidden="1"/>
    <cellStyle name="Followed Hyperlink" xfId="3648" builtinId="9" hidden="1"/>
    <cellStyle name="Followed Hyperlink" xfId="3649" builtinId="9" hidden="1"/>
    <cellStyle name="Followed Hyperlink" xfId="3650" builtinId="9" hidden="1"/>
    <cellStyle name="Followed Hyperlink" xfId="3651" builtinId="9" hidden="1"/>
    <cellStyle name="Followed Hyperlink" xfId="3652" builtinId="9" hidden="1"/>
    <cellStyle name="Followed Hyperlink" xfId="3653" builtinId="9" hidden="1"/>
    <cellStyle name="Followed Hyperlink" xfId="3654" builtinId="9" hidden="1"/>
    <cellStyle name="Followed Hyperlink" xfId="3655" builtinId="9" hidden="1"/>
    <cellStyle name="Followed Hyperlink" xfId="3656" builtinId="9" hidden="1"/>
    <cellStyle name="Followed Hyperlink" xfId="3657" builtinId="9" hidden="1"/>
    <cellStyle name="Followed Hyperlink" xfId="3658" builtinId="9" hidden="1"/>
    <cellStyle name="Followed Hyperlink" xfId="3659" builtinId="9" hidden="1"/>
    <cellStyle name="Followed Hyperlink" xfId="3660" builtinId="9" hidden="1"/>
    <cellStyle name="Followed Hyperlink" xfId="3661" builtinId="9" hidden="1"/>
    <cellStyle name="Followed Hyperlink" xfId="3662" builtinId="9" hidden="1"/>
    <cellStyle name="Followed Hyperlink" xfId="3663" builtinId="9" hidden="1"/>
    <cellStyle name="Followed Hyperlink" xfId="3664" builtinId="9" hidden="1"/>
    <cellStyle name="Followed Hyperlink" xfId="3665" builtinId="9" hidden="1"/>
    <cellStyle name="Followed Hyperlink" xfId="3666" builtinId="9" hidden="1"/>
    <cellStyle name="Followed Hyperlink" xfId="3667" builtinId="9" hidden="1"/>
    <cellStyle name="Followed Hyperlink" xfId="3668" builtinId="9" hidden="1"/>
    <cellStyle name="Followed Hyperlink" xfId="3669" builtinId="9" hidden="1"/>
    <cellStyle name="Followed Hyperlink" xfId="3670" builtinId="9" hidden="1"/>
    <cellStyle name="Followed Hyperlink" xfId="3671" builtinId="9" hidden="1"/>
    <cellStyle name="Followed Hyperlink" xfId="3672" builtinId="9" hidden="1"/>
    <cellStyle name="Followed Hyperlink" xfId="3673" builtinId="9" hidden="1"/>
    <cellStyle name="Followed Hyperlink" xfId="3674" builtinId="9" hidden="1"/>
    <cellStyle name="Followed Hyperlink" xfId="3675" builtinId="9" hidden="1"/>
    <cellStyle name="Followed Hyperlink" xfId="3676" builtinId="9" hidden="1"/>
    <cellStyle name="Followed Hyperlink" xfId="3677" builtinId="9" hidden="1"/>
    <cellStyle name="Followed Hyperlink" xfId="3678" builtinId="9" hidden="1"/>
    <cellStyle name="Followed Hyperlink" xfId="3679" builtinId="9" hidden="1"/>
    <cellStyle name="Followed Hyperlink" xfId="3680"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5" builtinId="9" hidden="1"/>
    <cellStyle name="Followed Hyperlink" xfId="3686" builtinId="9" hidden="1"/>
    <cellStyle name="Followed Hyperlink" xfId="3687" builtinId="9" hidden="1"/>
    <cellStyle name="Followed Hyperlink" xfId="3688" builtinId="9" hidden="1"/>
    <cellStyle name="Followed Hyperlink" xfId="3689" builtinId="9" hidden="1"/>
    <cellStyle name="Followed Hyperlink" xfId="3690" builtinId="9" hidden="1"/>
    <cellStyle name="Followed Hyperlink" xfId="3691" builtinId="9" hidden="1"/>
    <cellStyle name="Followed Hyperlink" xfId="3692" builtinId="9" hidden="1"/>
    <cellStyle name="Followed Hyperlink" xfId="3693" builtinId="9" hidden="1"/>
    <cellStyle name="Followed Hyperlink" xfId="3694" builtinId="9" hidden="1"/>
    <cellStyle name="Followed Hyperlink" xfId="3695" builtinId="9" hidden="1"/>
    <cellStyle name="Followed Hyperlink" xfId="3696" builtinId="9" hidden="1"/>
    <cellStyle name="Followed Hyperlink" xfId="3697" builtinId="9" hidden="1"/>
    <cellStyle name="Followed Hyperlink" xfId="3698" builtinId="9" hidden="1"/>
    <cellStyle name="Followed Hyperlink" xfId="3699" builtinId="9" hidden="1"/>
    <cellStyle name="Followed Hyperlink" xfId="3700" builtinId="9" hidden="1"/>
    <cellStyle name="Followed Hyperlink" xfId="3701" builtinId="9" hidden="1"/>
    <cellStyle name="Followed Hyperlink" xfId="3702" builtinId="9" hidden="1"/>
    <cellStyle name="Followed Hyperlink" xfId="3703" builtinId="9" hidden="1"/>
    <cellStyle name="Followed Hyperlink" xfId="3704" builtinId="9" hidden="1"/>
    <cellStyle name="Followed Hyperlink" xfId="3705" builtinId="9" hidden="1"/>
    <cellStyle name="Followed Hyperlink" xfId="3706" builtinId="9" hidden="1"/>
    <cellStyle name="Followed Hyperlink" xfId="3707" builtinId="9" hidden="1"/>
    <cellStyle name="Followed Hyperlink" xfId="3708" builtinId="9" hidden="1"/>
    <cellStyle name="Followed Hyperlink" xfId="3709" builtinId="9" hidden="1"/>
    <cellStyle name="Followed Hyperlink" xfId="3710" builtinId="9" hidden="1"/>
    <cellStyle name="Followed Hyperlink" xfId="3711" builtinId="9" hidden="1"/>
    <cellStyle name="Followed Hyperlink" xfId="3712" builtinId="9" hidden="1"/>
    <cellStyle name="Followed Hyperlink" xfId="3713" builtinId="9" hidden="1"/>
    <cellStyle name="Followed Hyperlink" xfId="3714" builtinId="9" hidden="1"/>
    <cellStyle name="Followed Hyperlink" xfId="3715" builtinId="9" hidden="1"/>
    <cellStyle name="Followed Hyperlink" xfId="3716" builtinId="9" hidden="1"/>
    <cellStyle name="Followed Hyperlink" xfId="3717" builtinId="9" hidden="1"/>
    <cellStyle name="Followed Hyperlink" xfId="3718" builtinId="9" hidden="1"/>
    <cellStyle name="Followed Hyperlink" xfId="3719" builtinId="9" hidden="1"/>
    <cellStyle name="Followed Hyperlink" xfId="3720" builtinId="9" hidden="1"/>
    <cellStyle name="Followed Hyperlink" xfId="3721" builtinId="9" hidden="1"/>
    <cellStyle name="Followed Hyperlink" xfId="3722" builtinId="9" hidden="1"/>
    <cellStyle name="Followed Hyperlink" xfId="3723" builtinId="9" hidden="1"/>
    <cellStyle name="Followed Hyperlink" xfId="3724" builtinId="9" hidden="1"/>
    <cellStyle name="Followed Hyperlink" xfId="3725" builtinId="9" hidden="1"/>
    <cellStyle name="Followed Hyperlink" xfId="3726" builtinId="9" hidden="1"/>
    <cellStyle name="Followed Hyperlink" xfId="3727" builtinId="9" hidden="1"/>
    <cellStyle name="Followed Hyperlink" xfId="3728" builtinId="9" hidden="1"/>
    <cellStyle name="Followed Hyperlink" xfId="3729" builtinId="9" hidden="1"/>
    <cellStyle name="Followed Hyperlink" xfId="3730" builtinId="9" hidden="1"/>
    <cellStyle name="Followed Hyperlink" xfId="3731" builtinId="9" hidden="1"/>
    <cellStyle name="Followed Hyperlink" xfId="3732" builtinId="9" hidden="1"/>
    <cellStyle name="Followed Hyperlink" xfId="3733" builtinId="9" hidden="1"/>
    <cellStyle name="Followed Hyperlink" xfId="3734" builtinId="9" hidden="1"/>
    <cellStyle name="Followed Hyperlink" xfId="3735" builtinId="9" hidden="1"/>
    <cellStyle name="Followed Hyperlink" xfId="3736" builtinId="9" hidden="1"/>
    <cellStyle name="Followed Hyperlink" xfId="3737" builtinId="9" hidden="1"/>
    <cellStyle name="Followed Hyperlink" xfId="3738" builtinId="9" hidden="1"/>
    <cellStyle name="Followed Hyperlink" xfId="3739" builtinId="9" hidden="1"/>
    <cellStyle name="Followed Hyperlink" xfId="3740" builtinId="9" hidden="1"/>
    <cellStyle name="Followed Hyperlink" xfId="3741" builtinId="9" hidden="1"/>
    <cellStyle name="Followed Hyperlink" xfId="3742" builtinId="9" hidden="1"/>
    <cellStyle name="Followed Hyperlink" xfId="3743" builtinId="9" hidden="1"/>
    <cellStyle name="Followed Hyperlink" xfId="3744" builtinId="9" hidden="1"/>
    <cellStyle name="Followed Hyperlink" xfId="3745" builtinId="9" hidden="1"/>
    <cellStyle name="Followed Hyperlink" xfId="3746" builtinId="9" hidden="1"/>
    <cellStyle name="Followed Hyperlink" xfId="3747" builtinId="9" hidden="1"/>
    <cellStyle name="Followed Hyperlink" xfId="3748" builtinId="9" hidden="1"/>
    <cellStyle name="Followed Hyperlink" xfId="3749" builtinId="9" hidden="1"/>
    <cellStyle name="Followed Hyperlink" xfId="3750" builtinId="9" hidden="1"/>
    <cellStyle name="Followed Hyperlink" xfId="3751" builtinId="9" hidden="1"/>
    <cellStyle name="Followed Hyperlink" xfId="3752" builtinId="9" hidden="1"/>
    <cellStyle name="Followed Hyperlink" xfId="3753" builtinId="9" hidden="1"/>
    <cellStyle name="Followed Hyperlink" xfId="3754" builtinId="9" hidden="1"/>
    <cellStyle name="Followed Hyperlink" xfId="3755" builtinId="9" hidden="1"/>
    <cellStyle name="Followed Hyperlink" xfId="3756" builtinId="9" hidden="1"/>
    <cellStyle name="Followed Hyperlink" xfId="3757" builtinId="9" hidden="1"/>
    <cellStyle name="Followed Hyperlink" xfId="3758" builtinId="9" hidden="1"/>
    <cellStyle name="Followed Hyperlink" xfId="3759" builtinId="9" hidden="1"/>
    <cellStyle name="Followed Hyperlink" xfId="3760" builtinId="9" hidden="1"/>
    <cellStyle name="Followed Hyperlink" xfId="3761" builtinId="9" hidden="1"/>
    <cellStyle name="Followed Hyperlink" xfId="3762" builtinId="9" hidden="1"/>
    <cellStyle name="Followed Hyperlink" xfId="3763" builtinId="9" hidden="1"/>
    <cellStyle name="Followed Hyperlink" xfId="3764" builtinId="9" hidden="1"/>
    <cellStyle name="Followed Hyperlink" xfId="3765" builtinId="9" hidden="1"/>
    <cellStyle name="Followed Hyperlink" xfId="3766" builtinId="9" hidden="1"/>
    <cellStyle name="Followed Hyperlink" xfId="3767" builtinId="9" hidden="1"/>
    <cellStyle name="Followed Hyperlink" xfId="3768" builtinId="9" hidden="1"/>
    <cellStyle name="Followed Hyperlink" xfId="3769" builtinId="9" hidden="1"/>
    <cellStyle name="Followed Hyperlink" xfId="3770" builtinId="9" hidden="1"/>
    <cellStyle name="Followed Hyperlink" xfId="3771" builtinId="9" hidden="1"/>
    <cellStyle name="Followed Hyperlink" xfId="3772" builtinId="9" hidden="1"/>
    <cellStyle name="Followed Hyperlink" xfId="3773" builtinId="9" hidden="1"/>
    <cellStyle name="Followed Hyperlink" xfId="3774" builtinId="9" hidden="1"/>
    <cellStyle name="Followed Hyperlink" xfId="3775" builtinId="9" hidden="1"/>
    <cellStyle name="Followed Hyperlink" xfId="3776" builtinId="9" hidden="1"/>
    <cellStyle name="Followed Hyperlink" xfId="3777" builtinId="9" hidden="1"/>
    <cellStyle name="Followed Hyperlink" xfId="3778" builtinId="9" hidden="1"/>
    <cellStyle name="Followed Hyperlink" xfId="3779" builtinId="9" hidden="1"/>
    <cellStyle name="Followed Hyperlink" xfId="3780" builtinId="9" hidden="1"/>
    <cellStyle name="Followed Hyperlink" xfId="3781" builtinId="9" hidden="1"/>
    <cellStyle name="Followed Hyperlink" xfId="3782" builtinId="9" hidden="1"/>
    <cellStyle name="Followed Hyperlink" xfId="3783" builtinId="9" hidden="1"/>
    <cellStyle name="Followed Hyperlink" xfId="3784" builtinId="9" hidden="1"/>
    <cellStyle name="Followed Hyperlink" xfId="3785" builtinId="9" hidden="1"/>
    <cellStyle name="Followed Hyperlink" xfId="3786" builtinId="9" hidden="1"/>
    <cellStyle name="Followed Hyperlink" xfId="3787" builtinId="9" hidden="1"/>
    <cellStyle name="Followed Hyperlink" xfId="3788" builtinId="9" hidden="1"/>
    <cellStyle name="Followed Hyperlink" xfId="3789" builtinId="9" hidden="1"/>
    <cellStyle name="Followed Hyperlink" xfId="3790" builtinId="9" hidden="1"/>
    <cellStyle name="Followed Hyperlink" xfId="3791" builtinId="9" hidden="1"/>
    <cellStyle name="Followed Hyperlink" xfId="3792" builtinId="9" hidden="1"/>
    <cellStyle name="Followed Hyperlink" xfId="3793" builtinId="9" hidden="1"/>
    <cellStyle name="Followed Hyperlink" xfId="3794" builtinId="9" hidden="1"/>
    <cellStyle name="Followed Hyperlink" xfId="3795" builtinId="9" hidden="1"/>
    <cellStyle name="Followed Hyperlink" xfId="3796" builtinId="9" hidden="1"/>
    <cellStyle name="Followed Hyperlink" xfId="3797" builtinId="9" hidden="1"/>
    <cellStyle name="Followed Hyperlink" xfId="3798" builtinId="9" hidden="1"/>
    <cellStyle name="Followed Hyperlink" xfId="3799" builtinId="9" hidden="1"/>
    <cellStyle name="Followed Hyperlink" xfId="3800" builtinId="9" hidden="1"/>
    <cellStyle name="Followed Hyperlink" xfId="3801" builtinId="9" hidden="1"/>
    <cellStyle name="Followed Hyperlink" xfId="3802" builtinId="9" hidden="1"/>
    <cellStyle name="Followed Hyperlink" xfId="3803" builtinId="9" hidden="1"/>
    <cellStyle name="Followed Hyperlink" xfId="3804" builtinId="9" hidden="1"/>
    <cellStyle name="Followed Hyperlink" xfId="3805" builtinId="9" hidden="1"/>
    <cellStyle name="Followed Hyperlink" xfId="3806" builtinId="9" hidden="1"/>
    <cellStyle name="Followed Hyperlink" xfId="3807" builtinId="9" hidden="1"/>
    <cellStyle name="Followed Hyperlink" xfId="3808" builtinId="9" hidden="1"/>
    <cellStyle name="Followed Hyperlink" xfId="3809" builtinId="9" hidden="1"/>
    <cellStyle name="Followed Hyperlink" xfId="3810" builtinId="9" hidden="1"/>
    <cellStyle name="Followed Hyperlink" xfId="3811" builtinId="9" hidden="1"/>
    <cellStyle name="Followed Hyperlink" xfId="3812" builtinId="9" hidden="1"/>
    <cellStyle name="Followed Hyperlink" xfId="3813" builtinId="9" hidden="1"/>
    <cellStyle name="Followed Hyperlink" xfId="3814" builtinId="9" hidden="1"/>
    <cellStyle name="Followed Hyperlink" xfId="3815" builtinId="9" hidden="1"/>
    <cellStyle name="Followed Hyperlink" xfId="3816" builtinId="9" hidden="1"/>
    <cellStyle name="Followed Hyperlink" xfId="3817" builtinId="9" hidden="1"/>
    <cellStyle name="Followed Hyperlink" xfId="3818" builtinId="9" hidden="1"/>
    <cellStyle name="Followed Hyperlink" xfId="3819" builtinId="9" hidden="1"/>
    <cellStyle name="Followed Hyperlink" xfId="3820" builtinId="9" hidden="1"/>
    <cellStyle name="Followed Hyperlink" xfId="3821" builtinId="9" hidden="1"/>
    <cellStyle name="Followed Hyperlink" xfId="3822" builtinId="9" hidden="1"/>
    <cellStyle name="Followed Hyperlink" xfId="3823" builtinId="9" hidden="1"/>
    <cellStyle name="Followed Hyperlink" xfId="3824" builtinId="9" hidden="1"/>
    <cellStyle name="Followed Hyperlink" xfId="3825" builtinId="9" hidden="1"/>
    <cellStyle name="Followed Hyperlink" xfId="3826" builtinId="9" hidden="1"/>
    <cellStyle name="Followed Hyperlink" xfId="3827" builtinId="9" hidden="1"/>
    <cellStyle name="Followed Hyperlink" xfId="3828" builtinId="9" hidden="1"/>
    <cellStyle name="Followed Hyperlink" xfId="3829" builtinId="9" hidden="1"/>
    <cellStyle name="Followed Hyperlink" xfId="3830" builtinId="9" hidden="1"/>
    <cellStyle name="Followed Hyperlink" xfId="3831" builtinId="9" hidden="1"/>
    <cellStyle name="Followed Hyperlink" xfId="3832" builtinId="9" hidden="1"/>
    <cellStyle name="Followed Hyperlink" xfId="3833" builtinId="9" hidden="1"/>
    <cellStyle name="Followed Hyperlink" xfId="3834" builtinId="9" hidden="1"/>
    <cellStyle name="Followed Hyperlink" xfId="3835" builtinId="9" hidden="1"/>
    <cellStyle name="Followed Hyperlink" xfId="3836" builtinId="9" hidden="1"/>
    <cellStyle name="Followed Hyperlink" xfId="3837" builtinId="9" hidden="1"/>
    <cellStyle name="Followed Hyperlink" xfId="3838" builtinId="9" hidden="1"/>
    <cellStyle name="Followed Hyperlink" xfId="3839" builtinId="9" hidden="1"/>
    <cellStyle name="Followed Hyperlink" xfId="3840" builtinId="9" hidden="1"/>
    <cellStyle name="Followed Hyperlink" xfId="3841" builtinId="9" hidden="1"/>
    <cellStyle name="Followed Hyperlink" xfId="3842" builtinId="9" hidden="1"/>
    <cellStyle name="Followed Hyperlink" xfId="3843" builtinId="9" hidden="1"/>
    <cellStyle name="Followed Hyperlink" xfId="3844" builtinId="9" hidden="1"/>
    <cellStyle name="Followed Hyperlink" xfId="3845" builtinId="9" hidden="1"/>
    <cellStyle name="Followed Hyperlink" xfId="3846" builtinId="9" hidden="1"/>
    <cellStyle name="Followed Hyperlink" xfId="3847" builtinId="9" hidden="1"/>
    <cellStyle name="Followed Hyperlink" xfId="3848" builtinId="9" hidden="1"/>
    <cellStyle name="Followed Hyperlink" xfId="3849" builtinId="9" hidden="1"/>
    <cellStyle name="Followed Hyperlink" xfId="3850" builtinId="9" hidden="1"/>
    <cellStyle name="Followed Hyperlink" xfId="3851" builtinId="9" hidden="1"/>
    <cellStyle name="Followed Hyperlink" xfId="3852" builtinId="9" hidden="1"/>
    <cellStyle name="Followed Hyperlink" xfId="3853" builtinId="9" hidden="1"/>
    <cellStyle name="Followed Hyperlink" xfId="3854" builtinId="9" hidden="1"/>
    <cellStyle name="Followed Hyperlink" xfId="3855" builtinId="9" hidden="1"/>
    <cellStyle name="Followed Hyperlink" xfId="3856" builtinId="9" hidden="1"/>
    <cellStyle name="Followed Hyperlink" xfId="3857" builtinId="9" hidden="1"/>
    <cellStyle name="Followed Hyperlink" xfId="3858" builtinId="9" hidden="1"/>
    <cellStyle name="Followed Hyperlink" xfId="3859" builtinId="9" hidden="1"/>
    <cellStyle name="Followed Hyperlink" xfId="3860" builtinId="9" hidden="1"/>
    <cellStyle name="Followed Hyperlink" xfId="3861" builtinId="9" hidden="1"/>
    <cellStyle name="Followed Hyperlink" xfId="3862" builtinId="9" hidden="1"/>
    <cellStyle name="Followed Hyperlink" xfId="3863" builtinId="9" hidden="1"/>
    <cellStyle name="Followed Hyperlink" xfId="3864" builtinId="9" hidden="1"/>
    <cellStyle name="Followed Hyperlink" xfId="3865" builtinId="9" hidden="1"/>
    <cellStyle name="Followed Hyperlink" xfId="3866" builtinId="9" hidden="1"/>
    <cellStyle name="Followed Hyperlink" xfId="3867" builtinId="9" hidden="1"/>
    <cellStyle name="Followed Hyperlink" xfId="3868" builtinId="9" hidden="1"/>
    <cellStyle name="Followed Hyperlink" xfId="3869" builtinId="9" hidden="1"/>
    <cellStyle name="Followed Hyperlink" xfId="3870" builtinId="9" hidden="1"/>
    <cellStyle name="Followed Hyperlink" xfId="3871" builtinId="9" hidden="1"/>
    <cellStyle name="Followed Hyperlink" xfId="3872" builtinId="9" hidden="1"/>
    <cellStyle name="Followed Hyperlink" xfId="3873" builtinId="9" hidden="1"/>
    <cellStyle name="Followed Hyperlink" xfId="3874" builtinId="9" hidden="1"/>
    <cellStyle name="Followed Hyperlink" xfId="3875" builtinId="9" hidden="1"/>
    <cellStyle name="Followed Hyperlink" xfId="3876" builtinId="9" hidden="1"/>
    <cellStyle name="Followed Hyperlink" xfId="3877" builtinId="9" hidden="1"/>
    <cellStyle name="Followed Hyperlink" xfId="3878" builtinId="9" hidden="1"/>
    <cellStyle name="Followed Hyperlink" xfId="3879" builtinId="9" hidden="1"/>
    <cellStyle name="Followed Hyperlink" xfId="3880" builtinId="9" hidden="1"/>
    <cellStyle name="Followed Hyperlink" xfId="3881" builtinId="9" hidden="1"/>
    <cellStyle name="Followed Hyperlink" xfId="3882" builtinId="9" hidden="1"/>
    <cellStyle name="Followed Hyperlink" xfId="3883" builtinId="9" hidden="1"/>
    <cellStyle name="Followed Hyperlink" xfId="3884" builtinId="9" hidden="1"/>
    <cellStyle name="Followed Hyperlink" xfId="3885" builtinId="9" hidden="1"/>
    <cellStyle name="Followed Hyperlink" xfId="3886" builtinId="9" hidden="1"/>
    <cellStyle name="Followed Hyperlink" xfId="3887" builtinId="9" hidden="1"/>
    <cellStyle name="Followed Hyperlink" xfId="3888" builtinId="9" hidden="1"/>
    <cellStyle name="Followed Hyperlink" xfId="3889" builtinId="9" hidden="1"/>
    <cellStyle name="Followed Hyperlink" xfId="3890" builtinId="9" hidden="1"/>
    <cellStyle name="Followed Hyperlink" xfId="3891" builtinId="9" hidden="1"/>
    <cellStyle name="Followed Hyperlink" xfId="3892" builtinId="9" hidden="1"/>
    <cellStyle name="Followed Hyperlink" xfId="3893" builtinId="9" hidden="1"/>
    <cellStyle name="Followed Hyperlink" xfId="3894" builtinId="9" hidden="1"/>
    <cellStyle name="Followed Hyperlink" xfId="3895" builtinId="9" hidden="1"/>
    <cellStyle name="Followed Hyperlink" xfId="3896" builtinId="9" hidden="1"/>
    <cellStyle name="Followed Hyperlink" xfId="3897" builtinId="9" hidden="1"/>
    <cellStyle name="Followed Hyperlink" xfId="3898" builtinId="9" hidden="1"/>
    <cellStyle name="Followed Hyperlink" xfId="3899" builtinId="9" hidden="1"/>
    <cellStyle name="Followed Hyperlink" xfId="3900" builtinId="9" hidden="1"/>
    <cellStyle name="Followed Hyperlink" xfId="3901" builtinId="9" hidden="1"/>
    <cellStyle name="Followed Hyperlink" xfId="3902" builtinId="9" hidden="1"/>
    <cellStyle name="Followed Hyperlink" xfId="3903" builtinId="9" hidden="1"/>
    <cellStyle name="Followed Hyperlink" xfId="3904" builtinId="9" hidden="1"/>
    <cellStyle name="Followed Hyperlink" xfId="3905" builtinId="9" hidden="1"/>
    <cellStyle name="Followed Hyperlink" xfId="3906" builtinId="9" hidden="1"/>
    <cellStyle name="Followed Hyperlink" xfId="3907" builtinId="9" hidden="1"/>
    <cellStyle name="Followed Hyperlink" xfId="3908" builtinId="9" hidden="1"/>
    <cellStyle name="Followed Hyperlink" xfId="3909" builtinId="9" hidden="1"/>
    <cellStyle name="Followed Hyperlink" xfId="3910" builtinId="9" hidden="1"/>
    <cellStyle name="Followed Hyperlink" xfId="3911" builtinId="9" hidden="1"/>
    <cellStyle name="Followed Hyperlink" xfId="3912" builtinId="9" hidden="1"/>
    <cellStyle name="Followed Hyperlink" xfId="3913" builtinId="9" hidden="1"/>
    <cellStyle name="Followed Hyperlink" xfId="3914" builtinId="9" hidden="1"/>
    <cellStyle name="Followed Hyperlink" xfId="3915" builtinId="9" hidden="1"/>
    <cellStyle name="Followed Hyperlink" xfId="3916" builtinId="9" hidden="1"/>
    <cellStyle name="Followed Hyperlink" xfId="3917" builtinId="9" hidden="1"/>
    <cellStyle name="Followed Hyperlink" xfId="3918" builtinId="9" hidden="1"/>
    <cellStyle name="Followed Hyperlink" xfId="3919" builtinId="9" hidden="1"/>
    <cellStyle name="Followed Hyperlink" xfId="3920" builtinId="9" hidden="1"/>
    <cellStyle name="Followed Hyperlink" xfId="3921" builtinId="9" hidden="1"/>
    <cellStyle name="Followed Hyperlink" xfId="3922" builtinId="9" hidden="1"/>
    <cellStyle name="Followed Hyperlink" xfId="3923" builtinId="9" hidden="1"/>
    <cellStyle name="Followed Hyperlink" xfId="3924" builtinId="9" hidden="1"/>
    <cellStyle name="Followed Hyperlink" xfId="3925" builtinId="9" hidden="1"/>
    <cellStyle name="Followed Hyperlink" xfId="3926" builtinId="9" hidden="1"/>
    <cellStyle name="Followed Hyperlink" xfId="3927" builtinId="9" hidden="1"/>
    <cellStyle name="Followed Hyperlink" xfId="3928" builtinId="9" hidden="1"/>
    <cellStyle name="Followed Hyperlink" xfId="3929" builtinId="9" hidden="1"/>
    <cellStyle name="Followed Hyperlink" xfId="3930" builtinId="9" hidden="1"/>
    <cellStyle name="Followed Hyperlink" xfId="3931" builtinId="9" hidden="1"/>
    <cellStyle name="Followed Hyperlink" xfId="3932" builtinId="9" hidden="1"/>
    <cellStyle name="Followed Hyperlink" xfId="3933" builtinId="9" hidden="1"/>
    <cellStyle name="Followed Hyperlink" xfId="3934" builtinId="9" hidden="1"/>
    <cellStyle name="Followed Hyperlink" xfId="3935" builtinId="9" hidden="1"/>
    <cellStyle name="Followed Hyperlink" xfId="3936" builtinId="9" hidden="1"/>
    <cellStyle name="Followed Hyperlink" xfId="3937" builtinId="9" hidden="1"/>
    <cellStyle name="Followed Hyperlink" xfId="3938" builtinId="9" hidden="1"/>
    <cellStyle name="Followed Hyperlink" xfId="3939" builtinId="9" hidden="1"/>
    <cellStyle name="Followed Hyperlink" xfId="3940" builtinId="9" hidden="1"/>
    <cellStyle name="Followed Hyperlink" xfId="3941" builtinId="9" hidden="1"/>
    <cellStyle name="Followed Hyperlink" xfId="3942" builtinId="9" hidden="1"/>
    <cellStyle name="Followed Hyperlink" xfId="3943" builtinId="9" hidden="1"/>
    <cellStyle name="Followed Hyperlink" xfId="3944" builtinId="9" hidden="1"/>
    <cellStyle name="Followed Hyperlink" xfId="3945" builtinId="9" hidden="1"/>
    <cellStyle name="Followed Hyperlink" xfId="3946" builtinId="9" hidden="1"/>
    <cellStyle name="Followed Hyperlink" xfId="3947" builtinId="9" hidden="1"/>
    <cellStyle name="Followed Hyperlink" xfId="3948" builtinId="9" hidden="1"/>
    <cellStyle name="Followed Hyperlink" xfId="3949" builtinId="9" hidden="1"/>
    <cellStyle name="Followed Hyperlink" xfId="3950" builtinId="9" hidden="1"/>
    <cellStyle name="Followed Hyperlink" xfId="3951" builtinId="9" hidden="1"/>
    <cellStyle name="Followed Hyperlink" xfId="3952" builtinId="9" hidden="1"/>
    <cellStyle name="Followed Hyperlink" xfId="3953" builtinId="9" hidden="1"/>
    <cellStyle name="Followed Hyperlink" xfId="3954" builtinId="9" hidden="1"/>
    <cellStyle name="Followed Hyperlink" xfId="3955" builtinId="9" hidden="1"/>
    <cellStyle name="Followed Hyperlink" xfId="3956" builtinId="9" hidden="1"/>
    <cellStyle name="Followed Hyperlink" xfId="3957" builtinId="9" hidden="1"/>
    <cellStyle name="Followed Hyperlink" xfId="3958" builtinId="9" hidden="1"/>
    <cellStyle name="Followed Hyperlink" xfId="3959" builtinId="9" hidden="1"/>
    <cellStyle name="Followed Hyperlink" xfId="3960" builtinId="9" hidden="1"/>
    <cellStyle name="Followed Hyperlink" xfId="3961" builtinId="9" hidden="1"/>
    <cellStyle name="Followed Hyperlink" xfId="3962" builtinId="9" hidden="1"/>
    <cellStyle name="Followed Hyperlink" xfId="3963" builtinId="9" hidden="1"/>
    <cellStyle name="Followed Hyperlink" xfId="3964" builtinId="9" hidden="1"/>
    <cellStyle name="Followed Hyperlink" xfId="3965" builtinId="9" hidden="1"/>
    <cellStyle name="Followed Hyperlink" xfId="3966" builtinId="9" hidden="1"/>
    <cellStyle name="Followed Hyperlink" xfId="3967" builtinId="9" hidden="1"/>
    <cellStyle name="Followed Hyperlink" xfId="3968" builtinId="9" hidden="1"/>
    <cellStyle name="Followed Hyperlink" xfId="3969" builtinId="9" hidden="1"/>
    <cellStyle name="Followed Hyperlink" xfId="3970" builtinId="9" hidden="1"/>
    <cellStyle name="Followed Hyperlink" xfId="3971" builtinId="9" hidden="1"/>
    <cellStyle name="Followed Hyperlink" xfId="3972" builtinId="9" hidden="1"/>
    <cellStyle name="Followed Hyperlink" xfId="3973" builtinId="9" hidden="1"/>
    <cellStyle name="Followed Hyperlink" xfId="3974" builtinId="9" hidden="1"/>
    <cellStyle name="Followed Hyperlink" xfId="3975" builtinId="9" hidden="1"/>
    <cellStyle name="Followed Hyperlink" xfId="3976" builtinId="9" hidden="1"/>
    <cellStyle name="Followed Hyperlink" xfId="3977" builtinId="9" hidden="1"/>
    <cellStyle name="Followed Hyperlink" xfId="3978" builtinId="9" hidden="1"/>
    <cellStyle name="Followed Hyperlink" xfId="3979" builtinId="9" hidden="1"/>
    <cellStyle name="Followed Hyperlink" xfId="3980" builtinId="9" hidden="1"/>
    <cellStyle name="Followed Hyperlink" xfId="3981" builtinId="9" hidden="1"/>
    <cellStyle name="Followed Hyperlink" xfId="3982" builtinId="9" hidden="1"/>
    <cellStyle name="Followed Hyperlink" xfId="3983" builtinId="9" hidden="1"/>
    <cellStyle name="Followed Hyperlink" xfId="3984" builtinId="9" hidden="1"/>
    <cellStyle name="Followed Hyperlink" xfId="3985" builtinId="9" hidden="1"/>
    <cellStyle name="Followed Hyperlink" xfId="3986" builtinId="9" hidden="1"/>
    <cellStyle name="Followed Hyperlink" xfId="3987" builtinId="9" hidden="1"/>
    <cellStyle name="Followed Hyperlink" xfId="3988" builtinId="9" hidden="1"/>
    <cellStyle name="Followed Hyperlink" xfId="3989" builtinId="9" hidden="1"/>
    <cellStyle name="Followed Hyperlink" xfId="3990" builtinId="9" hidden="1"/>
    <cellStyle name="Followed Hyperlink" xfId="3991" builtinId="9" hidden="1"/>
    <cellStyle name="Followed Hyperlink" xfId="3992" builtinId="9" hidden="1"/>
    <cellStyle name="Followed Hyperlink" xfId="3993" builtinId="9" hidden="1"/>
    <cellStyle name="Followed Hyperlink" xfId="3994" builtinId="9" hidden="1"/>
    <cellStyle name="Followed Hyperlink" xfId="3995" builtinId="9" hidden="1"/>
    <cellStyle name="Followed Hyperlink" xfId="3996" builtinId="9" hidden="1"/>
    <cellStyle name="Followed Hyperlink" xfId="3997" builtinId="9" hidden="1"/>
    <cellStyle name="Followed Hyperlink" xfId="3998" builtinId="9" hidden="1"/>
    <cellStyle name="Followed Hyperlink" xfId="3999" builtinId="9" hidden="1"/>
    <cellStyle name="Followed Hyperlink" xfId="4000" builtinId="9" hidden="1"/>
    <cellStyle name="Followed Hyperlink" xfId="4001" builtinId="9" hidden="1"/>
    <cellStyle name="Followed Hyperlink" xfId="4002" builtinId="9" hidden="1"/>
    <cellStyle name="Followed Hyperlink" xfId="4003" builtinId="9" hidden="1"/>
    <cellStyle name="Followed Hyperlink" xfId="4004" builtinId="9" hidden="1"/>
    <cellStyle name="Followed Hyperlink" xfId="4005" builtinId="9" hidden="1"/>
    <cellStyle name="Followed Hyperlink" xfId="4006" builtinId="9" hidden="1"/>
    <cellStyle name="Followed Hyperlink" xfId="4007" builtinId="9" hidden="1"/>
    <cellStyle name="Followed Hyperlink" xfId="4008" builtinId="9" hidden="1"/>
    <cellStyle name="Followed Hyperlink" xfId="4009" builtinId="9" hidden="1"/>
    <cellStyle name="Followed Hyperlink" xfId="4010" builtinId="9" hidden="1"/>
    <cellStyle name="Followed Hyperlink" xfId="4011" builtinId="9" hidden="1"/>
    <cellStyle name="Followed Hyperlink" xfId="4012" builtinId="9" hidden="1"/>
    <cellStyle name="Followed Hyperlink" xfId="4013" builtinId="9" hidden="1"/>
    <cellStyle name="Followed Hyperlink" xfId="4014" builtinId="9" hidden="1"/>
    <cellStyle name="Followed Hyperlink" xfId="4015" builtinId="9" hidden="1"/>
    <cellStyle name="Followed Hyperlink" xfId="4016" builtinId="9" hidden="1"/>
    <cellStyle name="Followed Hyperlink" xfId="4017" builtinId="9" hidden="1"/>
    <cellStyle name="Followed Hyperlink" xfId="4018" builtinId="9" hidden="1"/>
    <cellStyle name="Followed Hyperlink" xfId="4019" builtinId="9" hidden="1"/>
    <cellStyle name="Followed Hyperlink" xfId="4020" builtinId="9" hidden="1"/>
    <cellStyle name="Followed Hyperlink" xfId="4021" builtinId="9" hidden="1"/>
    <cellStyle name="Followed Hyperlink" xfId="4022" builtinId="9" hidden="1"/>
    <cellStyle name="Followed Hyperlink" xfId="4023" builtinId="9" hidden="1"/>
    <cellStyle name="Followed Hyperlink" xfId="4024" builtinId="9" hidden="1"/>
    <cellStyle name="Followed Hyperlink" xfId="4025" builtinId="9" hidden="1"/>
    <cellStyle name="Followed Hyperlink" xfId="4026" builtinId="9" hidden="1"/>
    <cellStyle name="Followed Hyperlink" xfId="4027" builtinId="9" hidden="1"/>
    <cellStyle name="Followed Hyperlink" xfId="4028" builtinId="9" hidden="1"/>
    <cellStyle name="Followed Hyperlink" xfId="4029" builtinId="9" hidden="1"/>
    <cellStyle name="Followed Hyperlink" xfId="4030" builtinId="9" hidden="1"/>
    <cellStyle name="Followed Hyperlink" xfId="4031" builtinId="9" hidden="1"/>
    <cellStyle name="Followed Hyperlink" xfId="4032" builtinId="9" hidden="1"/>
    <cellStyle name="Followed Hyperlink" xfId="4033" builtinId="9" hidden="1"/>
    <cellStyle name="Followed Hyperlink" xfId="4034" builtinId="9" hidden="1"/>
    <cellStyle name="Followed Hyperlink" xfId="4035" builtinId="9" hidden="1"/>
    <cellStyle name="Followed Hyperlink" xfId="4036" builtinId="9" hidden="1"/>
    <cellStyle name="Followed Hyperlink" xfId="4037" builtinId="9" hidden="1"/>
    <cellStyle name="Followed Hyperlink" xfId="4038" builtinId="9" hidden="1"/>
    <cellStyle name="Followed Hyperlink" xfId="4039" builtinId="9" hidden="1"/>
    <cellStyle name="Followed Hyperlink" xfId="4040" builtinId="9" hidden="1"/>
    <cellStyle name="Followed Hyperlink" xfId="4041" builtinId="9" hidden="1"/>
    <cellStyle name="Followed Hyperlink" xfId="4042" builtinId="9" hidden="1"/>
    <cellStyle name="Followed Hyperlink" xfId="4043" builtinId="9" hidden="1"/>
    <cellStyle name="Followed Hyperlink" xfId="4044" builtinId="9" hidden="1"/>
    <cellStyle name="Followed Hyperlink" xfId="4045" builtinId="9" hidden="1"/>
    <cellStyle name="Followed Hyperlink" xfId="4046" builtinId="9" hidden="1"/>
    <cellStyle name="Followed Hyperlink" xfId="4047" builtinId="9" hidden="1"/>
    <cellStyle name="Followed Hyperlink" xfId="4048" builtinId="9" hidden="1"/>
    <cellStyle name="Followed Hyperlink" xfId="4049" builtinId="9" hidden="1"/>
    <cellStyle name="Followed Hyperlink" xfId="4050" builtinId="9" hidden="1"/>
    <cellStyle name="Followed Hyperlink" xfId="4051" builtinId="9" hidden="1"/>
    <cellStyle name="Followed Hyperlink" xfId="4052" builtinId="9" hidden="1"/>
    <cellStyle name="Followed Hyperlink" xfId="4053" builtinId="9" hidden="1"/>
    <cellStyle name="Followed Hyperlink" xfId="4054" builtinId="9" hidden="1"/>
    <cellStyle name="Followed Hyperlink" xfId="4055" builtinId="9" hidden="1"/>
    <cellStyle name="Followed Hyperlink" xfId="4056" builtinId="9" hidden="1"/>
    <cellStyle name="Followed Hyperlink" xfId="4057" builtinId="9" hidden="1"/>
    <cellStyle name="Followed Hyperlink" xfId="4058" builtinId="9" hidden="1"/>
    <cellStyle name="Followed Hyperlink" xfId="4059" builtinId="9" hidden="1"/>
    <cellStyle name="Followed Hyperlink" xfId="4060" builtinId="9" hidden="1"/>
    <cellStyle name="Followed Hyperlink" xfId="4061" builtinId="9" hidden="1"/>
    <cellStyle name="Followed Hyperlink" xfId="4062" builtinId="9" hidden="1"/>
    <cellStyle name="Followed Hyperlink" xfId="4063" builtinId="9" hidden="1"/>
    <cellStyle name="Followed Hyperlink" xfId="4064" builtinId="9" hidden="1"/>
    <cellStyle name="Followed Hyperlink" xfId="4065" builtinId="9" hidden="1"/>
    <cellStyle name="Followed Hyperlink" xfId="4066" builtinId="9" hidden="1"/>
    <cellStyle name="Followed Hyperlink" xfId="4067" builtinId="9" hidden="1"/>
    <cellStyle name="Followed Hyperlink" xfId="4068" builtinId="9" hidden="1"/>
    <cellStyle name="Followed Hyperlink" xfId="4069" builtinId="9" hidden="1"/>
    <cellStyle name="Followed Hyperlink" xfId="4070" builtinId="9" hidden="1"/>
    <cellStyle name="Followed Hyperlink" xfId="4071" builtinId="9" hidden="1"/>
    <cellStyle name="Followed Hyperlink" xfId="4072" builtinId="9" hidden="1"/>
    <cellStyle name="Followed Hyperlink" xfId="4073" builtinId="9" hidden="1"/>
    <cellStyle name="Followed Hyperlink" xfId="4074" builtinId="9" hidden="1"/>
    <cellStyle name="Followed Hyperlink" xfId="4075" builtinId="9" hidden="1"/>
    <cellStyle name="Followed Hyperlink" xfId="4076" builtinId="9" hidden="1"/>
    <cellStyle name="Followed Hyperlink" xfId="4077" builtinId="9" hidden="1"/>
    <cellStyle name="Followed Hyperlink" xfId="4078" builtinId="9" hidden="1"/>
    <cellStyle name="Followed Hyperlink" xfId="4079" builtinId="9" hidden="1"/>
    <cellStyle name="Followed Hyperlink" xfId="4080" builtinId="9" hidden="1"/>
    <cellStyle name="Followed Hyperlink" xfId="4081" builtinId="9" hidden="1"/>
    <cellStyle name="Followed Hyperlink" xfId="4082" builtinId="9" hidden="1"/>
    <cellStyle name="Followed Hyperlink" xfId="4083" builtinId="9" hidden="1"/>
    <cellStyle name="Followed Hyperlink" xfId="4084" builtinId="9" hidden="1"/>
    <cellStyle name="Followed Hyperlink" xfId="4085" builtinId="9" hidden="1"/>
    <cellStyle name="Followed Hyperlink" xfId="4086" builtinId="9" hidden="1"/>
    <cellStyle name="Followed Hyperlink" xfId="4087" builtinId="9" hidden="1"/>
    <cellStyle name="Followed Hyperlink" xfId="4088" builtinId="9" hidden="1"/>
    <cellStyle name="Followed Hyperlink" xfId="4089" builtinId="9" hidden="1"/>
    <cellStyle name="Followed Hyperlink" xfId="4090" builtinId="9" hidden="1"/>
    <cellStyle name="Followed Hyperlink" xfId="4091" builtinId="9" hidden="1"/>
    <cellStyle name="Followed Hyperlink" xfId="4092" builtinId="9" hidden="1"/>
    <cellStyle name="Followed Hyperlink" xfId="4093" builtinId="9" hidden="1"/>
    <cellStyle name="Followed Hyperlink" xfId="4094" builtinId="9" hidden="1"/>
    <cellStyle name="Followed Hyperlink" xfId="4095" builtinId="9" hidden="1"/>
    <cellStyle name="Followed Hyperlink" xfId="4096" builtinId="9" hidden="1"/>
    <cellStyle name="Followed Hyperlink" xfId="4097" builtinId="9" hidden="1"/>
    <cellStyle name="Followed Hyperlink" xfId="4098" builtinId="9" hidden="1"/>
    <cellStyle name="Followed Hyperlink" xfId="4099" builtinId="9" hidden="1"/>
    <cellStyle name="Followed Hyperlink" xfId="4100" builtinId="9" hidden="1"/>
    <cellStyle name="Followed Hyperlink" xfId="4101" builtinId="9" hidden="1"/>
    <cellStyle name="Followed Hyperlink" xfId="4102" builtinId="9" hidden="1"/>
    <cellStyle name="Followed Hyperlink" xfId="4103" builtinId="9" hidden="1"/>
    <cellStyle name="Followed Hyperlink" xfId="4104" builtinId="9" hidden="1"/>
    <cellStyle name="Followed Hyperlink" xfId="4105" builtinId="9" hidden="1"/>
    <cellStyle name="Followed Hyperlink" xfId="4106" builtinId="9" hidden="1"/>
    <cellStyle name="Followed Hyperlink" xfId="4107" builtinId="9" hidden="1"/>
    <cellStyle name="Followed Hyperlink" xfId="4108" builtinId="9" hidden="1"/>
    <cellStyle name="Followed Hyperlink" xfId="4109" builtinId="9" hidden="1"/>
    <cellStyle name="Followed Hyperlink" xfId="4110" builtinId="9" hidden="1"/>
    <cellStyle name="Followed Hyperlink" xfId="4111" builtinId="9" hidden="1"/>
    <cellStyle name="Followed Hyperlink" xfId="4112" builtinId="9" hidden="1"/>
    <cellStyle name="Followed Hyperlink" xfId="4113" builtinId="9" hidden="1"/>
    <cellStyle name="Followed Hyperlink" xfId="4114" builtinId="9" hidden="1"/>
    <cellStyle name="Followed Hyperlink" xfId="4115" builtinId="9" hidden="1"/>
    <cellStyle name="Followed Hyperlink" xfId="4116" builtinId="9" hidden="1"/>
    <cellStyle name="Followed Hyperlink" xfId="4117" builtinId="9" hidden="1"/>
    <cellStyle name="Followed Hyperlink" xfId="4118" builtinId="9" hidden="1"/>
    <cellStyle name="Followed Hyperlink" xfId="4119" builtinId="9" hidden="1"/>
    <cellStyle name="Followed Hyperlink" xfId="4120" builtinId="9" hidden="1"/>
    <cellStyle name="Followed Hyperlink" xfId="4121" builtinId="9" hidden="1"/>
    <cellStyle name="Followed Hyperlink" xfId="4122" builtinId="9" hidden="1"/>
    <cellStyle name="Followed Hyperlink" xfId="4123" builtinId="9" hidden="1"/>
    <cellStyle name="Followed Hyperlink" xfId="4124" builtinId="9" hidden="1"/>
    <cellStyle name="Followed Hyperlink" xfId="4125" builtinId="9" hidden="1"/>
    <cellStyle name="Followed Hyperlink" xfId="4126" builtinId="9" hidden="1"/>
    <cellStyle name="Followed Hyperlink" xfId="4127" builtinId="9" hidden="1"/>
    <cellStyle name="Followed Hyperlink" xfId="4128" builtinId="9" hidden="1"/>
    <cellStyle name="Followed Hyperlink" xfId="4129" builtinId="9" hidden="1"/>
    <cellStyle name="Followed Hyperlink" xfId="4130" builtinId="9" hidden="1"/>
    <cellStyle name="Followed Hyperlink" xfId="4131" builtinId="9" hidden="1"/>
    <cellStyle name="Followed Hyperlink" xfId="4132" builtinId="9" hidden="1"/>
    <cellStyle name="Followed Hyperlink" xfId="4133" builtinId="9" hidden="1"/>
    <cellStyle name="Followed Hyperlink" xfId="4134" builtinId="9" hidden="1"/>
    <cellStyle name="Followed Hyperlink" xfId="4135" builtinId="9" hidden="1"/>
    <cellStyle name="Followed Hyperlink" xfId="4136" builtinId="9" hidden="1"/>
    <cellStyle name="Followed Hyperlink" xfId="4137" builtinId="9" hidden="1"/>
    <cellStyle name="Followed Hyperlink" xfId="4138" builtinId="9" hidden="1"/>
    <cellStyle name="Followed Hyperlink" xfId="4139" builtinId="9" hidden="1"/>
    <cellStyle name="Followed Hyperlink" xfId="4140" builtinId="9" hidden="1"/>
    <cellStyle name="Followed Hyperlink" xfId="4141" builtinId="9" hidden="1"/>
    <cellStyle name="Followed Hyperlink" xfId="4142" builtinId="9" hidden="1"/>
    <cellStyle name="Followed Hyperlink" xfId="4143" builtinId="9" hidden="1"/>
    <cellStyle name="Followed Hyperlink" xfId="4144" builtinId="9" hidden="1"/>
    <cellStyle name="Followed Hyperlink" xfId="4145" builtinId="9" hidden="1"/>
    <cellStyle name="Followed Hyperlink" xfId="4146" builtinId="9" hidden="1"/>
    <cellStyle name="Followed Hyperlink" xfId="4147" builtinId="9" hidden="1"/>
    <cellStyle name="Followed Hyperlink" xfId="4148" builtinId="9" hidden="1"/>
    <cellStyle name="Followed Hyperlink" xfId="4149" builtinId="9" hidden="1"/>
    <cellStyle name="Followed Hyperlink" xfId="4150" builtinId="9" hidden="1"/>
    <cellStyle name="Followed Hyperlink" xfId="4151" builtinId="9" hidden="1"/>
    <cellStyle name="Followed Hyperlink" xfId="4152" builtinId="9" hidden="1"/>
    <cellStyle name="Followed Hyperlink" xfId="4153" builtinId="9" hidden="1"/>
    <cellStyle name="Followed Hyperlink" xfId="4154" builtinId="9" hidden="1"/>
    <cellStyle name="Followed Hyperlink" xfId="4155" builtinId="9" hidden="1"/>
    <cellStyle name="Followed Hyperlink" xfId="4156" builtinId="9" hidden="1"/>
    <cellStyle name="Followed Hyperlink" xfId="4157" builtinId="9" hidden="1"/>
    <cellStyle name="Followed Hyperlink" xfId="4158" builtinId="9" hidden="1"/>
    <cellStyle name="Followed Hyperlink" xfId="4159" builtinId="9" hidden="1"/>
    <cellStyle name="Followed Hyperlink" xfId="4160" builtinId="9" hidden="1"/>
    <cellStyle name="Followed Hyperlink" xfId="4161" builtinId="9" hidden="1"/>
    <cellStyle name="Followed Hyperlink" xfId="4162" builtinId="9" hidden="1"/>
    <cellStyle name="Followed Hyperlink" xfId="4163" builtinId="9" hidden="1"/>
    <cellStyle name="Followed Hyperlink" xfId="4164" builtinId="9" hidden="1"/>
    <cellStyle name="Followed Hyperlink" xfId="4165" builtinId="9" hidden="1"/>
    <cellStyle name="Followed Hyperlink" xfId="4166" builtinId="9" hidden="1"/>
    <cellStyle name="Followed Hyperlink" xfId="4167" builtinId="9" hidden="1"/>
    <cellStyle name="Followed Hyperlink" xfId="4168" builtinId="9" hidden="1"/>
    <cellStyle name="Followed Hyperlink" xfId="4169" builtinId="9" hidden="1"/>
    <cellStyle name="Followed Hyperlink" xfId="4170" builtinId="9" hidden="1"/>
    <cellStyle name="Followed Hyperlink" xfId="4171" builtinId="9" hidden="1"/>
    <cellStyle name="Followed Hyperlink" xfId="4172" builtinId="9" hidden="1"/>
    <cellStyle name="Followed Hyperlink" xfId="4173" builtinId="9" hidden="1"/>
    <cellStyle name="Followed Hyperlink" xfId="4174" builtinId="9" hidden="1"/>
    <cellStyle name="Followed Hyperlink" xfId="4175" builtinId="9" hidden="1"/>
    <cellStyle name="Followed Hyperlink" xfId="4176" builtinId="9" hidden="1"/>
    <cellStyle name="Followed Hyperlink" xfId="4177" builtinId="9" hidden="1"/>
    <cellStyle name="Followed Hyperlink" xfId="4178" builtinId="9" hidden="1"/>
    <cellStyle name="Followed Hyperlink" xfId="4179" builtinId="9" hidden="1"/>
    <cellStyle name="Followed Hyperlink" xfId="4180" builtinId="9" hidden="1"/>
    <cellStyle name="Followed Hyperlink" xfId="4181" builtinId="9" hidden="1"/>
    <cellStyle name="Followed Hyperlink" xfId="4182" builtinId="9" hidden="1"/>
    <cellStyle name="Followed Hyperlink" xfId="4183" builtinId="9" hidden="1"/>
    <cellStyle name="Followed Hyperlink" xfId="4184" builtinId="9" hidden="1"/>
    <cellStyle name="Followed Hyperlink" xfId="4185" builtinId="9" hidden="1"/>
    <cellStyle name="Followed Hyperlink" xfId="4186" builtinId="9" hidden="1"/>
    <cellStyle name="Followed Hyperlink" xfId="4187" builtinId="9" hidden="1"/>
    <cellStyle name="Followed Hyperlink" xfId="4188" builtinId="9" hidden="1"/>
    <cellStyle name="Followed Hyperlink" xfId="4189" builtinId="9" hidden="1"/>
    <cellStyle name="Followed Hyperlink" xfId="4190" builtinId="9" hidden="1"/>
    <cellStyle name="Followed Hyperlink" xfId="4191" builtinId="9" hidden="1"/>
    <cellStyle name="Followed Hyperlink" xfId="4192" builtinId="9" hidden="1"/>
    <cellStyle name="Followed Hyperlink" xfId="4193" builtinId="9" hidden="1"/>
    <cellStyle name="Followed Hyperlink" xfId="4194" builtinId="9" hidden="1"/>
    <cellStyle name="Followed Hyperlink" xfId="4195" builtinId="9" hidden="1"/>
    <cellStyle name="Followed Hyperlink" xfId="4196" builtinId="9" hidden="1"/>
    <cellStyle name="Followed Hyperlink" xfId="4197" builtinId="9" hidden="1"/>
    <cellStyle name="Followed Hyperlink" xfId="4198" builtinId="9" hidden="1"/>
    <cellStyle name="Followed Hyperlink" xfId="4199" builtinId="9" hidden="1"/>
    <cellStyle name="Followed Hyperlink" xfId="4200" builtinId="9" hidden="1"/>
    <cellStyle name="Followed Hyperlink" xfId="4201" builtinId="9" hidden="1"/>
    <cellStyle name="Followed Hyperlink" xfId="4202" builtinId="9" hidden="1"/>
    <cellStyle name="Followed Hyperlink" xfId="4203" builtinId="9" hidden="1"/>
    <cellStyle name="Followed Hyperlink" xfId="4204" builtinId="9" hidden="1"/>
    <cellStyle name="Followed Hyperlink" xfId="4205" builtinId="9" hidden="1"/>
    <cellStyle name="Followed Hyperlink" xfId="4206" builtinId="9" hidden="1"/>
    <cellStyle name="Followed Hyperlink" xfId="4207" builtinId="9" hidden="1"/>
    <cellStyle name="Followed Hyperlink" xfId="4208" builtinId="9" hidden="1"/>
    <cellStyle name="Followed Hyperlink" xfId="4209" builtinId="9" hidden="1"/>
    <cellStyle name="Followed Hyperlink" xfId="4210" builtinId="9" hidden="1"/>
    <cellStyle name="Followed Hyperlink" xfId="4211" builtinId="9" hidden="1"/>
    <cellStyle name="Followed Hyperlink" xfId="4212" builtinId="9" hidden="1"/>
    <cellStyle name="Followed Hyperlink" xfId="4213" builtinId="9" hidden="1"/>
    <cellStyle name="Followed Hyperlink" xfId="4214" builtinId="9" hidden="1"/>
    <cellStyle name="Followed Hyperlink" xfId="4215" builtinId="9" hidden="1"/>
    <cellStyle name="Followed Hyperlink" xfId="4216" builtinId="9" hidden="1"/>
    <cellStyle name="Followed Hyperlink" xfId="4217" builtinId="9" hidden="1"/>
    <cellStyle name="Followed Hyperlink" xfId="4218" builtinId="9" hidden="1"/>
    <cellStyle name="Followed Hyperlink" xfId="4219" builtinId="9" hidden="1"/>
    <cellStyle name="Followed Hyperlink" xfId="4220" builtinId="9" hidden="1"/>
    <cellStyle name="Followed Hyperlink" xfId="4221" builtinId="9" hidden="1"/>
    <cellStyle name="Followed Hyperlink" xfId="4222" builtinId="9" hidden="1"/>
    <cellStyle name="Followed Hyperlink" xfId="4223" builtinId="9" hidden="1"/>
    <cellStyle name="Followed Hyperlink" xfId="4224" builtinId="9" hidden="1"/>
    <cellStyle name="Followed Hyperlink" xfId="4225" builtinId="9" hidden="1"/>
    <cellStyle name="Followed Hyperlink" xfId="4226" builtinId="9" hidden="1"/>
    <cellStyle name="Followed Hyperlink" xfId="4227" builtinId="9" hidden="1"/>
    <cellStyle name="Followed Hyperlink" xfId="4228" builtinId="9" hidden="1"/>
    <cellStyle name="Followed Hyperlink" xfId="4229" builtinId="9" hidden="1"/>
    <cellStyle name="Followed Hyperlink" xfId="4230" builtinId="9" hidden="1"/>
    <cellStyle name="Followed Hyperlink" xfId="4231" builtinId="9" hidden="1"/>
    <cellStyle name="Followed Hyperlink" xfId="4232" builtinId="9" hidden="1"/>
    <cellStyle name="Followed Hyperlink" xfId="4233" builtinId="9" hidden="1"/>
    <cellStyle name="Followed Hyperlink" xfId="4234" builtinId="9" hidden="1"/>
    <cellStyle name="Followed Hyperlink" xfId="4235" builtinId="9" hidden="1"/>
    <cellStyle name="Followed Hyperlink" xfId="4236" builtinId="9" hidden="1"/>
    <cellStyle name="Followed Hyperlink" xfId="4237" builtinId="9" hidden="1"/>
    <cellStyle name="Followed Hyperlink" xfId="4238" builtinId="9" hidden="1"/>
    <cellStyle name="Followed Hyperlink" xfId="4239" builtinId="9" hidden="1"/>
    <cellStyle name="Followed Hyperlink" xfId="4240" builtinId="9" hidden="1"/>
    <cellStyle name="Followed Hyperlink" xfId="4241" builtinId="9" hidden="1"/>
    <cellStyle name="Followed Hyperlink" xfId="4242" builtinId="9" hidden="1"/>
    <cellStyle name="Followed Hyperlink" xfId="4243" builtinId="9" hidden="1"/>
    <cellStyle name="Followed Hyperlink" xfId="4244" builtinId="9" hidden="1"/>
    <cellStyle name="Followed Hyperlink" xfId="4245" builtinId="9" hidden="1"/>
    <cellStyle name="Followed Hyperlink" xfId="4246" builtinId="9" hidden="1"/>
    <cellStyle name="Followed Hyperlink" xfId="4247" builtinId="9" hidden="1"/>
    <cellStyle name="Followed Hyperlink" xfId="4248" builtinId="9" hidden="1"/>
    <cellStyle name="Followed Hyperlink" xfId="4249" builtinId="9" hidden="1"/>
    <cellStyle name="Followed Hyperlink" xfId="4250" builtinId="9" hidden="1"/>
    <cellStyle name="Followed Hyperlink" xfId="4251" builtinId="9" hidden="1"/>
    <cellStyle name="Followed Hyperlink" xfId="4252" builtinId="9" hidden="1"/>
    <cellStyle name="Followed Hyperlink" xfId="4253" builtinId="9" hidden="1"/>
    <cellStyle name="Followed Hyperlink" xfId="4254" builtinId="9" hidden="1"/>
    <cellStyle name="Followed Hyperlink" xfId="4255" builtinId="9" hidden="1"/>
    <cellStyle name="Followed Hyperlink" xfId="4256" builtinId="9" hidden="1"/>
    <cellStyle name="Followed Hyperlink" xfId="4257" builtinId="9" hidden="1"/>
    <cellStyle name="Followed Hyperlink" xfId="4258" builtinId="9" hidden="1"/>
    <cellStyle name="Followed Hyperlink" xfId="4259" builtinId="9" hidden="1"/>
    <cellStyle name="Followed Hyperlink" xfId="4260" builtinId="9" hidden="1"/>
    <cellStyle name="Followed Hyperlink" xfId="4261" builtinId="9" hidden="1"/>
    <cellStyle name="Followed Hyperlink" xfId="4262" builtinId="9" hidden="1"/>
    <cellStyle name="Followed Hyperlink" xfId="4263" builtinId="9" hidden="1"/>
    <cellStyle name="Followed Hyperlink" xfId="4264" builtinId="9" hidden="1"/>
    <cellStyle name="Followed Hyperlink" xfId="4265" builtinId="9" hidden="1"/>
    <cellStyle name="Followed Hyperlink" xfId="4266" builtinId="9" hidden="1"/>
    <cellStyle name="Followed Hyperlink" xfId="4267" builtinId="9" hidden="1"/>
    <cellStyle name="Followed Hyperlink" xfId="4268" builtinId="9" hidden="1"/>
    <cellStyle name="Followed Hyperlink" xfId="4269" builtinId="9" hidden="1"/>
    <cellStyle name="Followed Hyperlink" xfId="4270" builtinId="9" hidden="1"/>
    <cellStyle name="Followed Hyperlink" xfId="4271" builtinId="9" hidden="1"/>
    <cellStyle name="Followed Hyperlink" xfId="4272" builtinId="9" hidden="1"/>
    <cellStyle name="Followed Hyperlink" xfId="4273" builtinId="9" hidden="1"/>
    <cellStyle name="Followed Hyperlink" xfId="4274" builtinId="9" hidden="1"/>
    <cellStyle name="Followed Hyperlink" xfId="4275" builtinId="9" hidden="1"/>
    <cellStyle name="Followed Hyperlink" xfId="4276" builtinId="9" hidden="1"/>
    <cellStyle name="Followed Hyperlink" xfId="4277" builtinId="9" hidden="1"/>
    <cellStyle name="Followed Hyperlink" xfId="4278" builtinId="9" hidden="1"/>
    <cellStyle name="Followed Hyperlink" xfId="4279" builtinId="9" hidden="1"/>
    <cellStyle name="Followed Hyperlink" xfId="4280" builtinId="9" hidden="1"/>
    <cellStyle name="Followed Hyperlink" xfId="4281" builtinId="9" hidden="1"/>
    <cellStyle name="Followed Hyperlink" xfId="4282" builtinId="9" hidden="1"/>
    <cellStyle name="Followed Hyperlink" xfId="4283" builtinId="9" hidden="1"/>
    <cellStyle name="Followed Hyperlink" xfId="4284" builtinId="9" hidden="1"/>
    <cellStyle name="Followed Hyperlink" xfId="4285" builtinId="9" hidden="1"/>
    <cellStyle name="Followed Hyperlink" xfId="4286" builtinId="9" hidden="1"/>
    <cellStyle name="Followed Hyperlink" xfId="4287" builtinId="9" hidden="1"/>
    <cellStyle name="Followed Hyperlink" xfId="4288" builtinId="9" hidden="1"/>
    <cellStyle name="Followed Hyperlink" xfId="4289" builtinId="9" hidden="1"/>
    <cellStyle name="Followed Hyperlink" xfId="4290" builtinId="9" hidden="1"/>
    <cellStyle name="Followed Hyperlink" xfId="4291" builtinId="9" hidden="1"/>
    <cellStyle name="Followed Hyperlink" xfId="4292" builtinId="9" hidden="1"/>
    <cellStyle name="Followed Hyperlink" xfId="4293" builtinId="9" hidden="1"/>
    <cellStyle name="Followed Hyperlink" xfId="4294" builtinId="9" hidden="1"/>
    <cellStyle name="Followed Hyperlink" xfId="4295" builtinId="9" hidden="1"/>
    <cellStyle name="Followed Hyperlink" xfId="4296" builtinId="9" hidden="1"/>
    <cellStyle name="Followed Hyperlink" xfId="4297" builtinId="9" hidden="1"/>
    <cellStyle name="Followed Hyperlink" xfId="4298" builtinId="9" hidden="1"/>
    <cellStyle name="Followed Hyperlink" xfId="4299" builtinId="9" hidden="1"/>
    <cellStyle name="Followed Hyperlink" xfId="4300" builtinId="9" hidden="1"/>
    <cellStyle name="Followed Hyperlink" xfId="4301" builtinId="9" hidden="1"/>
    <cellStyle name="Followed Hyperlink" xfId="4302" builtinId="9" hidden="1"/>
    <cellStyle name="Followed Hyperlink" xfId="4303" builtinId="9" hidden="1"/>
    <cellStyle name="Followed Hyperlink" xfId="4304" builtinId="9" hidden="1"/>
    <cellStyle name="Followed Hyperlink" xfId="4305" builtinId="9" hidden="1"/>
    <cellStyle name="Followed Hyperlink" xfId="4306" builtinId="9" hidden="1"/>
    <cellStyle name="Followed Hyperlink" xfId="4307" builtinId="9" hidden="1"/>
    <cellStyle name="Followed Hyperlink" xfId="4308" builtinId="9" hidden="1"/>
    <cellStyle name="Followed Hyperlink" xfId="4309" builtinId="9" hidden="1"/>
    <cellStyle name="Followed Hyperlink" xfId="4310" builtinId="9" hidden="1"/>
    <cellStyle name="Followed Hyperlink" xfId="4311" builtinId="9" hidden="1"/>
    <cellStyle name="Followed Hyperlink" xfId="4312" builtinId="9" hidden="1"/>
    <cellStyle name="Followed Hyperlink" xfId="4313" builtinId="9" hidden="1"/>
    <cellStyle name="Followed Hyperlink" xfId="4314" builtinId="9" hidden="1"/>
    <cellStyle name="Followed Hyperlink" xfId="4315" builtinId="9" hidden="1"/>
    <cellStyle name="Followed Hyperlink" xfId="4316" builtinId="9" hidden="1"/>
    <cellStyle name="Followed Hyperlink" xfId="4317" builtinId="9" hidden="1"/>
    <cellStyle name="Followed Hyperlink" xfId="4318" builtinId="9" hidden="1"/>
    <cellStyle name="Followed Hyperlink" xfId="4319" builtinId="9" hidden="1"/>
    <cellStyle name="Followed Hyperlink" xfId="4320" builtinId="9" hidden="1"/>
    <cellStyle name="Followed Hyperlink" xfId="4321" builtinId="9" hidden="1"/>
    <cellStyle name="Followed Hyperlink" xfId="4322" builtinId="9" hidden="1"/>
    <cellStyle name="Followed Hyperlink" xfId="4323" builtinId="9" hidden="1"/>
    <cellStyle name="Followed Hyperlink" xfId="4324" builtinId="9" hidden="1"/>
    <cellStyle name="Followed Hyperlink" xfId="4325" builtinId="9" hidden="1"/>
    <cellStyle name="Followed Hyperlink" xfId="4326" builtinId="9" hidden="1"/>
    <cellStyle name="Followed Hyperlink" xfId="4327" builtinId="9" hidden="1"/>
    <cellStyle name="Followed Hyperlink" xfId="4328" builtinId="9" hidden="1"/>
    <cellStyle name="Followed Hyperlink" xfId="4329" builtinId="9" hidden="1"/>
    <cellStyle name="Followed Hyperlink" xfId="4330" builtinId="9" hidden="1"/>
    <cellStyle name="Followed Hyperlink" xfId="4331" builtinId="9" hidden="1"/>
    <cellStyle name="Followed Hyperlink" xfId="4332" builtinId="9" hidden="1"/>
    <cellStyle name="Followed Hyperlink" xfId="4333" builtinId="9" hidden="1"/>
    <cellStyle name="Followed Hyperlink" xfId="4334" builtinId="9" hidden="1"/>
    <cellStyle name="Followed Hyperlink" xfId="4335" builtinId="9" hidden="1"/>
    <cellStyle name="Followed Hyperlink" xfId="4336" builtinId="9" hidden="1"/>
    <cellStyle name="Followed Hyperlink" xfId="4337" builtinId="9" hidden="1"/>
    <cellStyle name="Followed Hyperlink" xfId="4338" builtinId="9" hidden="1"/>
    <cellStyle name="Followed Hyperlink" xfId="4339" builtinId="9" hidden="1"/>
    <cellStyle name="Followed Hyperlink" xfId="4340" builtinId="9" hidden="1"/>
    <cellStyle name="Followed Hyperlink" xfId="4341" builtinId="9" hidden="1"/>
    <cellStyle name="Followed Hyperlink" xfId="4342" builtinId="9" hidden="1"/>
    <cellStyle name="Followed Hyperlink" xfId="4343" builtinId="9" hidden="1"/>
    <cellStyle name="Followed Hyperlink" xfId="4344" builtinId="9" hidden="1"/>
    <cellStyle name="Followed Hyperlink" xfId="4345" builtinId="9" hidden="1"/>
    <cellStyle name="Followed Hyperlink" xfId="4346" builtinId="9" hidden="1"/>
    <cellStyle name="Followed Hyperlink" xfId="4347" builtinId="9" hidden="1"/>
    <cellStyle name="Followed Hyperlink" xfId="4348" builtinId="9" hidden="1"/>
    <cellStyle name="Followed Hyperlink" xfId="4349" builtinId="9" hidden="1"/>
    <cellStyle name="Followed Hyperlink" xfId="4350" builtinId="9" hidden="1"/>
    <cellStyle name="Followed Hyperlink" xfId="4351" builtinId="9" hidden="1"/>
    <cellStyle name="Followed Hyperlink" xfId="4352" builtinId="9" hidden="1"/>
    <cellStyle name="Followed Hyperlink" xfId="4353" builtinId="9" hidden="1"/>
    <cellStyle name="Followed Hyperlink" xfId="4354" builtinId="9" hidden="1"/>
    <cellStyle name="Followed Hyperlink" xfId="4355" builtinId="9" hidden="1"/>
    <cellStyle name="Followed Hyperlink" xfId="4356" builtinId="9" hidden="1"/>
    <cellStyle name="Followed Hyperlink" xfId="4357" builtinId="9" hidden="1"/>
    <cellStyle name="Followed Hyperlink" xfId="4358" builtinId="9" hidden="1"/>
    <cellStyle name="Followed Hyperlink" xfId="4359" builtinId="9" hidden="1"/>
    <cellStyle name="Followed Hyperlink" xfId="4360" builtinId="9" hidden="1"/>
    <cellStyle name="Followed Hyperlink" xfId="4361" builtinId="9" hidden="1"/>
    <cellStyle name="Followed Hyperlink" xfId="4362" builtinId="9" hidden="1"/>
    <cellStyle name="Followed Hyperlink" xfId="4363" builtinId="9" hidden="1"/>
    <cellStyle name="Followed Hyperlink" xfId="4364" builtinId="9" hidden="1"/>
    <cellStyle name="Followed Hyperlink" xfId="4365" builtinId="9" hidden="1"/>
    <cellStyle name="Followed Hyperlink" xfId="4366" builtinId="9" hidden="1"/>
    <cellStyle name="Followed Hyperlink" xfId="4367" builtinId="9" hidden="1"/>
    <cellStyle name="Followed Hyperlink" xfId="4368" builtinId="9" hidden="1"/>
    <cellStyle name="Followed Hyperlink" xfId="4369" builtinId="9" hidden="1"/>
    <cellStyle name="Followed Hyperlink" xfId="4370" builtinId="9" hidden="1"/>
    <cellStyle name="Followed Hyperlink" xfId="4371" builtinId="9" hidden="1"/>
    <cellStyle name="Followed Hyperlink" xfId="4372" builtinId="9" hidden="1"/>
    <cellStyle name="Followed Hyperlink" xfId="4373" builtinId="9" hidden="1"/>
    <cellStyle name="Followed Hyperlink" xfId="4374" builtinId="9" hidden="1"/>
    <cellStyle name="Followed Hyperlink" xfId="4375" builtinId="9" hidden="1"/>
    <cellStyle name="Followed Hyperlink" xfId="4376" builtinId="9" hidden="1"/>
    <cellStyle name="Followed Hyperlink" xfId="4377" builtinId="9" hidden="1"/>
    <cellStyle name="Followed Hyperlink" xfId="4378" builtinId="9" hidden="1"/>
    <cellStyle name="Followed Hyperlink" xfId="4379" builtinId="9" hidden="1"/>
    <cellStyle name="Followed Hyperlink" xfId="4380" builtinId="9" hidden="1"/>
    <cellStyle name="Followed Hyperlink" xfId="4381" builtinId="9" hidden="1"/>
    <cellStyle name="Followed Hyperlink" xfId="4382" builtinId="9" hidden="1"/>
    <cellStyle name="Followed Hyperlink" xfId="4383" builtinId="9" hidden="1"/>
    <cellStyle name="Followed Hyperlink" xfId="4384" builtinId="9" hidden="1"/>
    <cellStyle name="Followed Hyperlink" xfId="4385" builtinId="9" hidden="1"/>
    <cellStyle name="Followed Hyperlink" xfId="4386" builtinId="9" hidden="1"/>
    <cellStyle name="Followed Hyperlink" xfId="4387" builtinId="9" hidden="1"/>
    <cellStyle name="Followed Hyperlink" xfId="4388" builtinId="9" hidden="1"/>
    <cellStyle name="Followed Hyperlink" xfId="4389" builtinId="9" hidden="1"/>
    <cellStyle name="Followed Hyperlink" xfId="4390" builtinId="9" hidden="1"/>
    <cellStyle name="Followed Hyperlink" xfId="4391" builtinId="9" hidden="1"/>
    <cellStyle name="Followed Hyperlink" xfId="4392" builtinId="9" hidden="1"/>
    <cellStyle name="Followed Hyperlink" xfId="4393" builtinId="9" hidden="1"/>
    <cellStyle name="Followed Hyperlink" xfId="4394" builtinId="9" hidden="1"/>
    <cellStyle name="Followed Hyperlink" xfId="4395" builtinId="9" hidden="1"/>
    <cellStyle name="Followed Hyperlink" xfId="4396" builtinId="9" hidden="1"/>
    <cellStyle name="Followed Hyperlink" xfId="4397" builtinId="9" hidden="1"/>
    <cellStyle name="Followed Hyperlink" xfId="4398" builtinId="9" hidden="1"/>
    <cellStyle name="Followed Hyperlink" xfId="4399" builtinId="9" hidden="1"/>
    <cellStyle name="Followed Hyperlink" xfId="4400" builtinId="9" hidden="1"/>
    <cellStyle name="Followed Hyperlink" xfId="4401" builtinId="9" hidden="1"/>
    <cellStyle name="Followed Hyperlink" xfId="4402" builtinId="9" hidden="1"/>
    <cellStyle name="Followed Hyperlink" xfId="4403" builtinId="9" hidden="1"/>
    <cellStyle name="Followed Hyperlink" xfId="4404" builtinId="9" hidden="1"/>
    <cellStyle name="Followed Hyperlink" xfId="4405" builtinId="9" hidden="1"/>
    <cellStyle name="Followed Hyperlink" xfId="4406" builtinId="9" hidden="1"/>
    <cellStyle name="Followed Hyperlink" xfId="4407" builtinId="9" hidden="1"/>
    <cellStyle name="Followed Hyperlink" xfId="4408" builtinId="9" hidden="1"/>
    <cellStyle name="Followed Hyperlink" xfId="4409" builtinId="9" hidden="1"/>
    <cellStyle name="Followed Hyperlink" xfId="4410" builtinId="9" hidden="1"/>
    <cellStyle name="Followed Hyperlink" xfId="4411" builtinId="9" hidden="1"/>
    <cellStyle name="Followed Hyperlink" xfId="4412" builtinId="9" hidden="1"/>
    <cellStyle name="Followed Hyperlink" xfId="4413" builtinId="9" hidden="1"/>
    <cellStyle name="Followed Hyperlink" xfId="4414" builtinId="9" hidden="1"/>
    <cellStyle name="Followed Hyperlink" xfId="4415" builtinId="9" hidden="1"/>
    <cellStyle name="Followed Hyperlink" xfId="4416" builtinId="9" hidden="1"/>
    <cellStyle name="Followed Hyperlink" xfId="4417" builtinId="9" hidden="1"/>
    <cellStyle name="Followed Hyperlink" xfId="4418" builtinId="9" hidden="1"/>
    <cellStyle name="Followed Hyperlink" xfId="4419" builtinId="9" hidden="1"/>
    <cellStyle name="Followed Hyperlink" xfId="4420" builtinId="9" hidden="1"/>
    <cellStyle name="Followed Hyperlink" xfId="4421" builtinId="9" hidden="1"/>
    <cellStyle name="Followed Hyperlink" xfId="4422" builtinId="9" hidden="1"/>
    <cellStyle name="Followed Hyperlink" xfId="4423" builtinId="9" hidden="1"/>
    <cellStyle name="Followed Hyperlink" xfId="4424" builtinId="9" hidden="1"/>
    <cellStyle name="Followed Hyperlink" xfId="4425" builtinId="9" hidden="1"/>
    <cellStyle name="Followed Hyperlink" xfId="4426" builtinId="9" hidden="1"/>
    <cellStyle name="Followed Hyperlink" xfId="4427" builtinId="9" hidden="1"/>
    <cellStyle name="Followed Hyperlink" xfId="4428" builtinId="9" hidden="1"/>
    <cellStyle name="Followed Hyperlink" xfId="4429" builtinId="9" hidden="1"/>
    <cellStyle name="Followed Hyperlink" xfId="4430" builtinId="9" hidden="1"/>
    <cellStyle name="Followed Hyperlink" xfId="4431" builtinId="9" hidden="1"/>
    <cellStyle name="Followed Hyperlink" xfId="4432" builtinId="9" hidden="1"/>
    <cellStyle name="Followed Hyperlink" xfId="4433" builtinId="9" hidden="1"/>
    <cellStyle name="Followed Hyperlink" xfId="4434" builtinId="9" hidden="1"/>
    <cellStyle name="Followed Hyperlink" xfId="4435" builtinId="9" hidden="1"/>
    <cellStyle name="Followed Hyperlink" xfId="4436" builtinId="9" hidden="1"/>
    <cellStyle name="Followed Hyperlink" xfId="4437" builtinId="9" hidden="1"/>
    <cellStyle name="Followed Hyperlink" xfId="4438" builtinId="9" hidden="1"/>
    <cellStyle name="Followed Hyperlink" xfId="4439" builtinId="9" hidden="1"/>
    <cellStyle name="Followed Hyperlink" xfId="4440" builtinId="9" hidden="1"/>
    <cellStyle name="Followed Hyperlink" xfId="4441" builtinId="9" hidden="1"/>
    <cellStyle name="Followed Hyperlink" xfId="4442" builtinId="9" hidden="1"/>
    <cellStyle name="Followed Hyperlink" xfId="4443" builtinId="9" hidden="1"/>
    <cellStyle name="Followed Hyperlink" xfId="4444" builtinId="9" hidden="1"/>
    <cellStyle name="Followed Hyperlink" xfId="4445" builtinId="9" hidden="1"/>
    <cellStyle name="Followed Hyperlink" xfId="4446" builtinId="9" hidden="1"/>
    <cellStyle name="Followed Hyperlink" xfId="4447" builtinId="9" hidden="1"/>
    <cellStyle name="Followed Hyperlink" xfId="4448" builtinId="9" hidden="1"/>
    <cellStyle name="Followed Hyperlink" xfId="4449" builtinId="9" hidden="1"/>
    <cellStyle name="Followed Hyperlink" xfId="4450" builtinId="9" hidden="1"/>
    <cellStyle name="Followed Hyperlink" xfId="4451" builtinId="9" hidden="1"/>
    <cellStyle name="Followed Hyperlink" xfId="4452" builtinId="9" hidden="1"/>
    <cellStyle name="Followed Hyperlink" xfId="4453" builtinId="9" hidden="1"/>
    <cellStyle name="Followed Hyperlink" xfId="4454" builtinId="9" hidden="1"/>
    <cellStyle name="Followed Hyperlink" xfId="4455" builtinId="9" hidden="1"/>
    <cellStyle name="Followed Hyperlink" xfId="4456" builtinId="9" hidden="1"/>
    <cellStyle name="Followed Hyperlink" xfId="4457" builtinId="9" hidden="1"/>
    <cellStyle name="Followed Hyperlink" xfId="4458" builtinId="9" hidden="1"/>
    <cellStyle name="Followed Hyperlink" xfId="4459" builtinId="9" hidden="1"/>
    <cellStyle name="Followed Hyperlink" xfId="4460" builtinId="9" hidden="1"/>
    <cellStyle name="Followed Hyperlink" xfId="4461" builtinId="9" hidden="1"/>
    <cellStyle name="Followed Hyperlink" xfId="4462" builtinId="9" hidden="1"/>
    <cellStyle name="Followed Hyperlink" xfId="4463" builtinId="9" hidden="1"/>
    <cellStyle name="Followed Hyperlink" xfId="4464" builtinId="9" hidden="1"/>
    <cellStyle name="Followed Hyperlink" xfId="4465" builtinId="9" hidden="1"/>
    <cellStyle name="Followed Hyperlink" xfId="4466" builtinId="9" hidden="1"/>
    <cellStyle name="Followed Hyperlink" xfId="4467" builtinId="9" hidden="1"/>
    <cellStyle name="Followed Hyperlink" xfId="4468" builtinId="9" hidden="1"/>
    <cellStyle name="Followed Hyperlink" xfId="4469" builtinId="9" hidden="1"/>
    <cellStyle name="Followed Hyperlink" xfId="4470" builtinId="9" hidden="1"/>
    <cellStyle name="Followed Hyperlink" xfId="4471" builtinId="9" hidden="1"/>
    <cellStyle name="Followed Hyperlink" xfId="4472" builtinId="9" hidden="1"/>
    <cellStyle name="Followed Hyperlink" xfId="4473" builtinId="9" hidden="1"/>
    <cellStyle name="Followed Hyperlink" xfId="4474" builtinId="9" hidden="1"/>
    <cellStyle name="Followed Hyperlink" xfId="4475" builtinId="9" hidden="1"/>
    <cellStyle name="Followed Hyperlink" xfId="4476" builtinId="9" hidden="1"/>
    <cellStyle name="Followed Hyperlink" xfId="4477" builtinId="9" hidden="1"/>
    <cellStyle name="Followed Hyperlink" xfId="4478" builtinId="9" hidden="1"/>
    <cellStyle name="Followed Hyperlink" xfId="4479" builtinId="9" hidden="1"/>
    <cellStyle name="Followed Hyperlink" xfId="4480" builtinId="9" hidden="1"/>
    <cellStyle name="Followed Hyperlink" xfId="4481" builtinId="9" hidden="1"/>
    <cellStyle name="Followed Hyperlink" xfId="4482" builtinId="9" hidden="1"/>
    <cellStyle name="Followed Hyperlink" xfId="4483" builtinId="9" hidden="1"/>
    <cellStyle name="Followed Hyperlink" xfId="4484" builtinId="9" hidden="1"/>
    <cellStyle name="Followed Hyperlink" xfId="4485" builtinId="9" hidden="1"/>
    <cellStyle name="Followed Hyperlink" xfId="4486" builtinId="9" hidden="1"/>
    <cellStyle name="Followed Hyperlink" xfId="4487" builtinId="9" hidden="1"/>
    <cellStyle name="Followed Hyperlink" xfId="4488" builtinId="9" hidden="1"/>
    <cellStyle name="Followed Hyperlink" xfId="4489" builtinId="9" hidden="1"/>
    <cellStyle name="Followed Hyperlink" xfId="4490" builtinId="9" hidden="1"/>
    <cellStyle name="Followed Hyperlink" xfId="4491" builtinId="9" hidden="1"/>
    <cellStyle name="Followed Hyperlink" xfId="4492" builtinId="9" hidden="1"/>
    <cellStyle name="Followed Hyperlink" xfId="4493" builtinId="9" hidden="1"/>
    <cellStyle name="Followed Hyperlink" xfId="4494" builtinId="9" hidden="1"/>
    <cellStyle name="Followed Hyperlink" xfId="4495" builtinId="9" hidden="1"/>
    <cellStyle name="Followed Hyperlink" xfId="4496" builtinId="9" hidden="1"/>
    <cellStyle name="Followed Hyperlink" xfId="4497" builtinId="9" hidden="1"/>
    <cellStyle name="Followed Hyperlink" xfId="4498" builtinId="9" hidden="1"/>
    <cellStyle name="Followed Hyperlink" xfId="4499" builtinId="9" hidden="1"/>
    <cellStyle name="Followed Hyperlink" xfId="4500" builtinId="9" hidden="1"/>
    <cellStyle name="Followed Hyperlink" xfId="4501" builtinId="9" hidden="1"/>
    <cellStyle name="Followed Hyperlink" xfId="4502" builtinId="9" hidden="1"/>
    <cellStyle name="Followed Hyperlink" xfId="4503" builtinId="9" hidden="1"/>
    <cellStyle name="Followed Hyperlink" xfId="4504" builtinId="9" hidden="1"/>
    <cellStyle name="Followed Hyperlink" xfId="4505" builtinId="9" hidden="1"/>
    <cellStyle name="Followed Hyperlink" xfId="4506" builtinId="9" hidden="1"/>
    <cellStyle name="Followed Hyperlink" xfId="4507" builtinId="9" hidden="1"/>
    <cellStyle name="Followed Hyperlink" xfId="4508" builtinId="9" hidden="1"/>
    <cellStyle name="Followed Hyperlink" xfId="4509" builtinId="9" hidden="1"/>
    <cellStyle name="Followed Hyperlink" xfId="4510" builtinId="9" hidden="1"/>
    <cellStyle name="Followed Hyperlink" xfId="4511" builtinId="9" hidden="1"/>
    <cellStyle name="Followed Hyperlink" xfId="4512" builtinId="9" hidden="1"/>
    <cellStyle name="Followed Hyperlink" xfId="4513" builtinId="9" hidden="1"/>
    <cellStyle name="Followed Hyperlink" xfId="4514" builtinId="9" hidden="1"/>
    <cellStyle name="Followed Hyperlink" xfId="4515" builtinId="9" hidden="1"/>
    <cellStyle name="Followed Hyperlink" xfId="4516" builtinId="9" hidden="1"/>
    <cellStyle name="Followed Hyperlink" xfId="4517" builtinId="9" hidden="1"/>
    <cellStyle name="Followed Hyperlink" xfId="4518" builtinId="9" hidden="1"/>
    <cellStyle name="Followed Hyperlink" xfId="4519" builtinId="9" hidden="1"/>
    <cellStyle name="Followed Hyperlink" xfId="4520" builtinId="9" hidden="1"/>
    <cellStyle name="Followed Hyperlink" xfId="4521" builtinId="9" hidden="1"/>
    <cellStyle name="Followed Hyperlink" xfId="4522" builtinId="9" hidden="1"/>
    <cellStyle name="Followed Hyperlink" xfId="4523" builtinId="9" hidden="1"/>
    <cellStyle name="Followed Hyperlink" xfId="4524" builtinId="9" hidden="1"/>
    <cellStyle name="Followed Hyperlink" xfId="4525" builtinId="9" hidden="1"/>
    <cellStyle name="Followed Hyperlink" xfId="4526" builtinId="9" hidden="1"/>
    <cellStyle name="Followed Hyperlink" xfId="4527" builtinId="9" hidden="1"/>
    <cellStyle name="Followed Hyperlink" xfId="4528" builtinId="9" hidden="1"/>
    <cellStyle name="Followed Hyperlink" xfId="4529" builtinId="9" hidden="1"/>
    <cellStyle name="Followed Hyperlink" xfId="4530" builtinId="9" hidden="1"/>
    <cellStyle name="Followed Hyperlink" xfId="4531" builtinId="9" hidden="1"/>
    <cellStyle name="Followed Hyperlink" xfId="4532" builtinId="9" hidden="1"/>
    <cellStyle name="Followed Hyperlink" xfId="4533" builtinId="9" hidden="1"/>
    <cellStyle name="Followed Hyperlink" xfId="4534" builtinId="9" hidden="1"/>
    <cellStyle name="Followed Hyperlink" xfId="4535" builtinId="9" hidden="1"/>
    <cellStyle name="Followed Hyperlink" xfId="4536" builtinId="9" hidden="1"/>
    <cellStyle name="Followed Hyperlink" xfId="4537" builtinId="9" hidden="1"/>
    <cellStyle name="Followed Hyperlink" xfId="4538" builtinId="9" hidden="1"/>
    <cellStyle name="Followed Hyperlink" xfId="4539" builtinId="9" hidden="1"/>
    <cellStyle name="Followed Hyperlink" xfId="4540" builtinId="9" hidden="1"/>
    <cellStyle name="Followed Hyperlink" xfId="4541" builtinId="9" hidden="1"/>
    <cellStyle name="Followed Hyperlink" xfId="4542" builtinId="9" hidden="1"/>
    <cellStyle name="Followed Hyperlink" xfId="4543" builtinId="9" hidden="1"/>
    <cellStyle name="Followed Hyperlink" xfId="4544" builtinId="9" hidden="1"/>
    <cellStyle name="Followed Hyperlink" xfId="4545" builtinId="9" hidden="1"/>
    <cellStyle name="Followed Hyperlink" xfId="4546" builtinId="9" hidden="1"/>
    <cellStyle name="Followed Hyperlink" xfId="4547" builtinId="9" hidden="1"/>
    <cellStyle name="Followed Hyperlink" xfId="4548" builtinId="9" hidden="1"/>
    <cellStyle name="Followed Hyperlink" xfId="4549" builtinId="9" hidden="1"/>
    <cellStyle name="Followed Hyperlink" xfId="4550" builtinId="9" hidden="1"/>
    <cellStyle name="Followed Hyperlink" xfId="4551" builtinId="9" hidden="1"/>
    <cellStyle name="Followed Hyperlink" xfId="4552" builtinId="9" hidden="1"/>
    <cellStyle name="Followed Hyperlink" xfId="4553" builtinId="9" hidden="1"/>
    <cellStyle name="Followed Hyperlink" xfId="4554" builtinId="9" hidden="1"/>
    <cellStyle name="Followed Hyperlink" xfId="4555" builtinId="9" hidden="1"/>
    <cellStyle name="Followed Hyperlink" xfId="4556" builtinId="9" hidden="1"/>
    <cellStyle name="Followed Hyperlink" xfId="4557" builtinId="9" hidden="1"/>
    <cellStyle name="Followed Hyperlink" xfId="4558" builtinId="9" hidden="1"/>
    <cellStyle name="Followed Hyperlink" xfId="4559" builtinId="9" hidden="1"/>
    <cellStyle name="Followed Hyperlink" xfId="4560" builtinId="9" hidden="1"/>
    <cellStyle name="Followed Hyperlink" xfId="4561" builtinId="9" hidden="1"/>
    <cellStyle name="Followed Hyperlink" xfId="4562" builtinId="9" hidden="1"/>
    <cellStyle name="Followed Hyperlink" xfId="4563" builtinId="9" hidden="1"/>
    <cellStyle name="Followed Hyperlink" xfId="4564" builtinId="9" hidden="1"/>
    <cellStyle name="Followed Hyperlink" xfId="4565" builtinId="9" hidden="1"/>
    <cellStyle name="Followed Hyperlink" xfId="4566" builtinId="9" hidden="1"/>
    <cellStyle name="Followed Hyperlink" xfId="4567" builtinId="9" hidden="1"/>
    <cellStyle name="Followed Hyperlink" xfId="4568" builtinId="9" hidden="1"/>
    <cellStyle name="Followed Hyperlink" xfId="4569" builtinId="9" hidden="1"/>
    <cellStyle name="Followed Hyperlink" xfId="4570" builtinId="9" hidden="1"/>
    <cellStyle name="Followed Hyperlink" xfId="4571" builtinId="9" hidden="1"/>
    <cellStyle name="Followed Hyperlink" xfId="4572" builtinId="9" hidden="1"/>
    <cellStyle name="Followed Hyperlink" xfId="4573" builtinId="9" hidden="1"/>
    <cellStyle name="Followed Hyperlink" xfId="4574" builtinId="9" hidden="1"/>
    <cellStyle name="Followed Hyperlink" xfId="4575" builtinId="9" hidden="1"/>
    <cellStyle name="Followed Hyperlink" xfId="4576" builtinId="9" hidden="1"/>
    <cellStyle name="Followed Hyperlink" xfId="4577" builtinId="9" hidden="1"/>
    <cellStyle name="Followed Hyperlink" xfId="4578" builtinId="9" hidden="1"/>
    <cellStyle name="Followed Hyperlink" xfId="4579" builtinId="9" hidden="1"/>
    <cellStyle name="Followed Hyperlink" xfId="4580" builtinId="9" hidden="1"/>
    <cellStyle name="Followed Hyperlink" xfId="4581" builtinId="9" hidden="1"/>
    <cellStyle name="Followed Hyperlink" xfId="4582" builtinId="9" hidden="1"/>
    <cellStyle name="Followed Hyperlink" xfId="4583" builtinId="9" hidden="1"/>
    <cellStyle name="Followed Hyperlink" xfId="4584" builtinId="9" hidden="1"/>
    <cellStyle name="Followed Hyperlink" xfId="4585" builtinId="9" hidden="1"/>
    <cellStyle name="Followed Hyperlink" xfId="4586" builtinId="9" hidden="1"/>
    <cellStyle name="Followed Hyperlink" xfId="4587" builtinId="9" hidden="1"/>
    <cellStyle name="Followed Hyperlink" xfId="4588" builtinId="9" hidden="1"/>
    <cellStyle name="Followed Hyperlink" xfId="4589" builtinId="9" hidden="1"/>
    <cellStyle name="Followed Hyperlink" xfId="4590" builtinId="9" hidden="1"/>
    <cellStyle name="Followed Hyperlink" xfId="4591" builtinId="9" hidden="1"/>
    <cellStyle name="Followed Hyperlink" xfId="4592" builtinId="9" hidden="1"/>
    <cellStyle name="Followed Hyperlink" xfId="4593" builtinId="9" hidden="1"/>
    <cellStyle name="Followed Hyperlink" xfId="4594" builtinId="9" hidden="1"/>
    <cellStyle name="Followed Hyperlink" xfId="4595" builtinId="9" hidden="1"/>
    <cellStyle name="Followed Hyperlink" xfId="4596" builtinId="9" hidden="1"/>
    <cellStyle name="Followed Hyperlink" xfId="4597" builtinId="9" hidden="1"/>
    <cellStyle name="Followed Hyperlink" xfId="4598" builtinId="9" hidden="1"/>
    <cellStyle name="Followed Hyperlink" xfId="4599" builtinId="9" hidden="1"/>
    <cellStyle name="Followed Hyperlink" xfId="4600" builtinId="9" hidden="1"/>
    <cellStyle name="Followed Hyperlink" xfId="4601" builtinId="9" hidden="1"/>
    <cellStyle name="Followed Hyperlink" xfId="4602" builtinId="9" hidden="1"/>
    <cellStyle name="Followed Hyperlink" xfId="4603" builtinId="9" hidden="1"/>
    <cellStyle name="Followed Hyperlink" xfId="4604" builtinId="9" hidden="1"/>
    <cellStyle name="Followed Hyperlink" xfId="4605" builtinId="9" hidden="1"/>
    <cellStyle name="Followed Hyperlink" xfId="4606" builtinId="9" hidden="1"/>
    <cellStyle name="Followed Hyperlink" xfId="4607" builtinId="9" hidden="1"/>
    <cellStyle name="Followed Hyperlink" xfId="4608" builtinId="9" hidden="1"/>
    <cellStyle name="Followed Hyperlink" xfId="4609" builtinId="9" hidden="1"/>
    <cellStyle name="Followed Hyperlink" xfId="4610" builtinId="9" hidden="1"/>
    <cellStyle name="Followed Hyperlink" xfId="4611" builtinId="9" hidden="1"/>
    <cellStyle name="Followed Hyperlink" xfId="4612" builtinId="9" hidden="1"/>
    <cellStyle name="Followed Hyperlink" xfId="4613" builtinId="9" hidden="1"/>
    <cellStyle name="Followed Hyperlink" xfId="4614" builtinId="9" hidden="1"/>
    <cellStyle name="Followed Hyperlink" xfId="4615" builtinId="9" hidden="1"/>
    <cellStyle name="Followed Hyperlink" xfId="4616" builtinId="9" hidden="1"/>
    <cellStyle name="Followed Hyperlink" xfId="4617" builtinId="9" hidden="1"/>
    <cellStyle name="Followed Hyperlink" xfId="4618" builtinId="9" hidden="1"/>
    <cellStyle name="Followed Hyperlink" xfId="4619" builtinId="9" hidden="1"/>
    <cellStyle name="Followed Hyperlink" xfId="4620" builtinId="9" hidden="1"/>
    <cellStyle name="Followed Hyperlink" xfId="4621" builtinId="9" hidden="1"/>
    <cellStyle name="Followed Hyperlink" xfId="4622" builtinId="9" hidden="1"/>
    <cellStyle name="Followed Hyperlink" xfId="4623" builtinId="9" hidden="1"/>
    <cellStyle name="Followed Hyperlink" xfId="4624" builtinId="9" hidden="1"/>
    <cellStyle name="Followed Hyperlink" xfId="4625" builtinId="9" hidden="1"/>
    <cellStyle name="Followed Hyperlink" xfId="4626" builtinId="9" hidden="1"/>
    <cellStyle name="Followed Hyperlink" xfId="4627" builtinId="9" hidden="1"/>
    <cellStyle name="Followed Hyperlink" xfId="4628" builtinId="9" hidden="1"/>
    <cellStyle name="Followed Hyperlink" xfId="4629" builtinId="9" hidden="1"/>
    <cellStyle name="Followed Hyperlink" xfId="4630" builtinId="9" hidden="1"/>
    <cellStyle name="Followed Hyperlink" xfId="4631" builtinId="9" hidden="1"/>
    <cellStyle name="Followed Hyperlink" xfId="4632" builtinId="9" hidden="1"/>
    <cellStyle name="Followed Hyperlink" xfId="4633" builtinId="9" hidden="1"/>
    <cellStyle name="Followed Hyperlink" xfId="4634" builtinId="9" hidden="1"/>
    <cellStyle name="Followed Hyperlink" xfId="4635" builtinId="9" hidden="1"/>
    <cellStyle name="Followed Hyperlink" xfId="4636" builtinId="9" hidden="1"/>
    <cellStyle name="Followed Hyperlink" xfId="4637" builtinId="9" hidden="1"/>
    <cellStyle name="Followed Hyperlink" xfId="4638" builtinId="9" hidden="1"/>
    <cellStyle name="Followed Hyperlink" xfId="4639" builtinId="9" hidden="1"/>
    <cellStyle name="Followed Hyperlink" xfId="4640" builtinId="9" hidden="1"/>
    <cellStyle name="Followed Hyperlink" xfId="4641" builtinId="9" hidden="1"/>
    <cellStyle name="Followed Hyperlink" xfId="4642" builtinId="9" hidden="1"/>
    <cellStyle name="Followed Hyperlink" xfId="4643" builtinId="9" hidden="1"/>
    <cellStyle name="Followed Hyperlink" xfId="4644" builtinId="9" hidden="1"/>
    <cellStyle name="Followed Hyperlink" xfId="4645" builtinId="9" hidden="1"/>
    <cellStyle name="Followed Hyperlink" xfId="4646" builtinId="9" hidden="1"/>
    <cellStyle name="Followed Hyperlink" xfId="4647" builtinId="9" hidden="1"/>
    <cellStyle name="Followed Hyperlink" xfId="4648" builtinId="9" hidden="1"/>
    <cellStyle name="Followed Hyperlink" xfId="4649" builtinId="9" hidden="1"/>
    <cellStyle name="Followed Hyperlink" xfId="4650" builtinId="9" hidden="1"/>
    <cellStyle name="Followed Hyperlink" xfId="4651" builtinId="9" hidden="1"/>
    <cellStyle name="Followed Hyperlink" xfId="4652" builtinId="9" hidden="1"/>
    <cellStyle name="Followed Hyperlink" xfId="4653" builtinId="9" hidden="1"/>
    <cellStyle name="Followed Hyperlink" xfId="4654" builtinId="9" hidden="1"/>
    <cellStyle name="Followed Hyperlink" xfId="4655" builtinId="9" hidden="1"/>
    <cellStyle name="Followed Hyperlink" xfId="4656" builtinId="9" hidden="1"/>
    <cellStyle name="Followed Hyperlink" xfId="4657" builtinId="9" hidden="1"/>
    <cellStyle name="Followed Hyperlink" xfId="4658" builtinId="9" hidden="1"/>
    <cellStyle name="Followed Hyperlink" xfId="4659" builtinId="9" hidden="1"/>
    <cellStyle name="Followed Hyperlink" xfId="4660" builtinId="9" hidden="1"/>
    <cellStyle name="Followed Hyperlink" xfId="4661" builtinId="9" hidden="1"/>
    <cellStyle name="Followed Hyperlink" xfId="4662" builtinId="9" hidden="1"/>
    <cellStyle name="Followed Hyperlink" xfId="4663" builtinId="9" hidden="1"/>
    <cellStyle name="Followed Hyperlink" xfId="4664" builtinId="9" hidden="1"/>
    <cellStyle name="Followed Hyperlink" xfId="4665" builtinId="9" hidden="1"/>
    <cellStyle name="Followed Hyperlink" xfId="4666" builtinId="9" hidden="1"/>
    <cellStyle name="Followed Hyperlink" xfId="4667" builtinId="9" hidden="1"/>
    <cellStyle name="Followed Hyperlink" xfId="4668" builtinId="9" hidden="1"/>
    <cellStyle name="Followed Hyperlink" xfId="4669" builtinId="9" hidden="1"/>
    <cellStyle name="Followed Hyperlink" xfId="4670" builtinId="9" hidden="1"/>
    <cellStyle name="Followed Hyperlink" xfId="4671" builtinId="9" hidden="1"/>
    <cellStyle name="Followed Hyperlink" xfId="4672" builtinId="9" hidden="1"/>
    <cellStyle name="Followed Hyperlink" xfId="4673" builtinId="9" hidden="1"/>
    <cellStyle name="Followed Hyperlink" xfId="4674" builtinId="9" hidden="1"/>
    <cellStyle name="Followed Hyperlink" xfId="4675" builtinId="9" hidden="1"/>
    <cellStyle name="Followed Hyperlink" xfId="4676" builtinId="9" hidden="1"/>
    <cellStyle name="Followed Hyperlink" xfId="4677" builtinId="9" hidden="1"/>
    <cellStyle name="Followed Hyperlink" xfId="4678" builtinId="9" hidden="1"/>
    <cellStyle name="Followed Hyperlink" xfId="4679" builtinId="9" hidden="1"/>
    <cellStyle name="Followed Hyperlink" xfId="4680" builtinId="9" hidden="1"/>
    <cellStyle name="Followed Hyperlink" xfId="4681" builtinId="9" hidden="1"/>
    <cellStyle name="Followed Hyperlink" xfId="4682" builtinId="9" hidden="1"/>
    <cellStyle name="Followed Hyperlink" xfId="4683" builtinId="9" hidden="1"/>
    <cellStyle name="Followed Hyperlink" xfId="4684" builtinId="9" hidden="1"/>
    <cellStyle name="Followed Hyperlink" xfId="4685" builtinId="9" hidden="1"/>
    <cellStyle name="Followed Hyperlink" xfId="4686" builtinId="9" hidden="1"/>
    <cellStyle name="Followed Hyperlink" xfId="4687" builtinId="9" hidden="1"/>
    <cellStyle name="Followed Hyperlink" xfId="4688" builtinId="9" hidden="1"/>
    <cellStyle name="Followed Hyperlink" xfId="4689" builtinId="9" hidden="1"/>
    <cellStyle name="Followed Hyperlink" xfId="4690" builtinId="9" hidden="1"/>
    <cellStyle name="Followed Hyperlink" xfId="4691" builtinId="9" hidden="1"/>
    <cellStyle name="Followed Hyperlink" xfId="4692" builtinId="9" hidden="1"/>
    <cellStyle name="Followed Hyperlink" xfId="4693" builtinId="9" hidden="1"/>
    <cellStyle name="Followed Hyperlink" xfId="4694" builtinId="9" hidden="1"/>
    <cellStyle name="Followed Hyperlink" xfId="4695" builtinId="9" hidden="1"/>
    <cellStyle name="Followed Hyperlink" xfId="4696" builtinId="9" hidden="1"/>
    <cellStyle name="Followed Hyperlink" xfId="4697" builtinId="9" hidden="1"/>
    <cellStyle name="Followed Hyperlink" xfId="4698" builtinId="9" hidden="1"/>
    <cellStyle name="Followed Hyperlink" xfId="4699" builtinId="9" hidden="1"/>
    <cellStyle name="Followed Hyperlink" xfId="4700" builtinId="9" hidden="1"/>
    <cellStyle name="Followed Hyperlink" xfId="4701" builtinId="9" hidden="1"/>
    <cellStyle name="Followed Hyperlink" xfId="4702" builtinId="9" hidden="1"/>
    <cellStyle name="Followed Hyperlink" xfId="4703" builtinId="9" hidden="1"/>
    <cellStyle name="Followed Hyperlink" xfId="4704" builtinId="9" hidden="1"/>
    <cellStyle name="Followed Hyperlink" xfId="4705" builtinId="9" hidden="1"/>
    <cellStyle name="Followed Hyperlink" xfId="4706" builtinId="9" hidden="1"/>
    <cellStyle name="Followed Hyperlink" xfId="4707" builtinId="9" hidden="1"/>
    <cellStyle name="Followed Hyperlink" xfId="4708" builtinId="9" hidden="1"/>
    <cellStyle name="Followed Hyperlink" xfId="4709" builtinId="9" hidden="1"/>
    <cellStyle name="Followed Hyperlink" xfId="4710" builtinId="9" hidden="1"/>
    <cellStyle name="Followed Hyperlink" xfId="4711" builtinId="9" hidden="1"/>
    <cellStyle name="Followed Hyperlink" xfId="4712" builtinId="9" hidden="1"/>
    <cellStyle name="Followed Hyperlink" xfId="4713" builtinId="9" hidden="1"/>
    <cellStyle name="Followed Hyperlink" xfId="4714" builtinId="9" hidden="1"/>
    <cellStyle name="Followed Hyperlink" xfId="4715" builtinId="9" hidden="1"/>
    <cellStyle name="Followed Hyperlink" xfId="4716" builtinId="9" hidden="1"/>
    <cellStyle name="Followed Hyperlink" xfId="4717" builtinId="9" hidden="1"/>
    <cellStyle name="Followed Hyperlink" xfId="4718" builtinId="9" hidden="1"/>
    <cellStyle name="Followed Hyperlink" xfId="4719" builtinId="9" hidden="1"/>
    <cellStyle name="Followed Hyperlink" xfId="4720" builtinId="9" hidden="1"/>
    <cellStyle name="Followed Hyperlink" xfId="4721" builtinId="9" hidden="1"/>
    <cellStyle name="Followed Hyperlink" xfId="4722" builtinId="9" hidden="1"/>
    <cellStyle name="Followed Hyperlink" xfId="4723" builtinId="9" hidden="1"/>
    <cellStyle name="Followed Hyperlink" xfId="4724" builtinId="9" hidden="1"/>
    <cellStyle name="Followed Hyperlink" xfId="4725" builtinId="9" hidden="1"/>
    <cellStyle name="Followed Hyperlink" xfId="4726" builtinId="9" hidden="1"/>
    <cellStyle name="Followed Hyperlink" xfId="4727" builtinId="9" hidden="1"/>
    <cellStyle name="Followed Hyperlink" xfId="4728" builtinId="9" hidden="1"/>
    <cellStyle name="Followed Hyperlink" xfId="4729" builtinId="9" hidden="1"/>
    <cellStyle name="Followed Hyperlink" xfId="4730" builtinId="9" hidden="1"/>
    <cellStyle name="Followed Hyperlink" xfId="4731" builtinId="9" hidden="1"/>
    <cellStyle name="Followed Hyperlink" xfId="4732" builtinId="9" hidden="1"/>
    <cellStyle name="Followed Hyperlink" xfId="4733" builtinId="9" hidden="1"/>
    <cellStyle name="Followed Hyperlink" xfId="4734" builtinId="9" hidden="1"/>
    <cellStyle name="Followed Hyperlink" xfId="4735" builtinId="9" hidden="1"/>
    <cellStyle name="Followed Hyperlink" xfId="4736" builtinId="9" hidden="1"/>
    <cellStyle name="Followed Hyperlink" xfId="4737" builtinId="9" hidden="1"/>
    <cellStyle name="Followed Hyperlink" xfId="4738" builtinId="9" hidden="1"/>
    <cellStyle name="Followed Hyperlink" xfId="4739" builtinId="9" hidden="1"/>
    <cellStyle name="Followed Hyperlink" xfId="4740" builtinId="9" hidden="1"/>
    <cellStyle name="Followed Hyperlink" xfId="4741" builtinId="9" hidden="1"/>
    <cellStyle name="Followed Hyperlink" xfId="4742" builtinId="9" hidden="1"/>
    <cellStyle name="Followed Hyperlink" xfId="4743" builtinId="9" hidden="1"/>
    <cellStyle name="Followed Hyperlink" xfId="4744" builtinId="9" hidden="1"/>
    <cellStyle name="Followed Hyperlink" xfId="4745" builtinId="9" hidden="1"/>
    <cellStyle name="Followed Hyperlink" xfId="4746" builtinId="9" hidden="1"/>
    <cellStyle name="Followed Hyperlink" xfId="4747" builtinId="9" hidden="1"/>
    <cellStyle name="Followed Hyperlink" xfId="4748" builtinId="9" hidden="1"/>
    <cellStyle name="Followed Hyperlink" xfId="4749" builtinId="9" hidden="1"/>
    <cellStyle name="Followed Hyperlink" xfId="4750" builtinId="9" hidden="1"/>
    <cellStyle name="Followed Hyperlink" xfId="4751" builtinId="9" hidden="1"/>
    <cellStyle name="Followed Hyperlink" xfId="4752" builtinId="9" hidden="1"/>
    <cellStyle name="Followed Hyperlink" xfId="4753" builtinId="9" hidden="1"/>
    <cellStyle name="Followed Hyperlink" xfId="4754" builtinId="9" hidden="1"/>
    <cellStyle name="Followed Hyperlink" xfId="4755" builtinId="9" hidden="1"/>
    <cellStyle name="Followed Hyperlink" xfId="4756" builtinId="9" hidden="1"/>
    <cellStyle name="Followed Hyperlink" xfId="4757" builtinId="9" hidden="1"/>
    <cellStyle name="Followed Hyperlink" xfId="4758" builtinId="9" hidden="1"/>
    <cellStyle name="Followed Hyperlink" xfId="4759" builtinId="9" hidden="1"/>
    <cellStyle name="Followed Hyperlink" xfId="4760" builtinId="9" hidden="1"/>
    <cellStyle name="Followed Hyperlink" xfId="4761" builtinId="9" hidden="1"/>
    <cellStyle name="Followed Hyperlink" xfId="4762" builtinId="9" hidden="1"/>
    <cellStyle name="Followed Hyperlink" xfId="4763" builtinId="9" hidden="1"/>
    <cellStyle name="Followed Hyperlink" xfId="4764" builtinId="9" hidden="1"/>
    <cellStyle name="Followed Hyperlink" xfId="4765" builtinId="9" hidden="1"/>
    <cellStyle name="Followed Hyperlink" xfId="4766" builtinId="9" hidden="1"/>
    <cellStyle name="Followed Hyperlink" xfId="4767" builtinId="9" hidden="1"/>
    <cellStyle name="Followed Hyperlink" xfId="4768" builtinId="9" hidden="1"/>
    <cellStyle name="Followed Hyperlink" xfId="4769" builtinId="9" hidden="1"/>
    <cellStyle name="Followed Hyperlink" xfId="4770" builtinId="9" hidden="1"/>
    <cellStyle name="Followed Hyperlink" xfId="4771" builtinId="9" hidden="1"/>
    <cellStyle name="Followed Hyperlink" xfId="4772" builtinId="9" hidden="1"/>
    <cellStyle name="Followed Hyperlink" xfId="4773" builtinId="9" hidden="1"/>
    <cellStyle name="Followed Hyperlink" xfId="4774" builtinId="9" hidden="1"/>
    <cellStyle name="Followed Hyperlink" xfId="4775" builtinId="9" hidden="1"/>
    <cellStyle name="Followed Hyperlink" xfId="4776" builtinId="9" hidden="1"/>
    <cellStyle name="Followed Hyperlink" xfId="4777" builtinId="9" hidden="1"/>
    <cellStyle name="Followed Hyperlink" xfId="4778" builtinId="9" hidden="1"/>
    <cellStyle name="Followed Hyperlink" xfId="4779" builtinId="9" hidden="1"/>
    <cellStyle name="Followed Hyperlink" xfId="4780" builtinId="9" hidden="1"/>
    <cellStyle name="Followed Hyperlink" xfId="4781" builtinId="9" hidden="1"/>
    <cellStyle name="Followed Hyperlink" xfId="4782" builtinId="9" hidden="1"/>
    <cellStyle name="Followed Hyperlink" xfId="4783" builtinId="9" hidden="1"/>
    <cellStyle name="Followed Hyperlink" xfId="4784" builtinId="9" hidden="1"/>
    <cellStyle name="Followed Hyperlink" xfId="4785" builtinId="9" hidden="1"/>
    <cellStyle name="Followed Hyperlink" xfId="4786" builtinId="9" hidden="1"/>
    <cellStyle name="Followed Hyperlink" xfId="4787" builtinId="9" hidden="1"/>
    <cellStyle name="Followed Hyperlink" xfId="4788" builtinId="9" hidden="1"/>
    <cellStyle name="Followed Hyperlink" xfId="4789" builtinId="9" hidden="1"/>
    <cellStyle name="Followed Hyperlink" xfId="4790" builtinId="9" hidden="1"/>
    <cellStyle name="Followed Hyperlink" xfId="4791" builtinId="9" hidden="1"/>
    <cellStyle name="Followed Hyperlink" xfId="4792" builtinId="9" hidden="1"/>
    <cellStyle name="Followed Hyperlink" xfId="4793" builtinId="9" hidden="1"/>
    <cellStyle name="Followed Hyperlink" xfId="4794" builtinId="9" hidden="1"/>
    <cellStyle name="Followed Hyperlink" xfId="4795" builtinId="9" hidden="1"/>
    <cellStyle name="Followed Hyperlink" xfId="4796" builtinId="9" hidden="1"/>
    <cellStyle name="Followed Hyperlink" xfId="4797" builtinId="9" hidden="1"/>
    <cellStyle name="Followed Hyperlink" xfId="4798" builtinId="9" hidden="1"/>
    <cellStyle name="Followed Hyperlink" xfId="4799" builtinId="9" hidden="1"/>
    <cellStyle name="Followed Hyperlink" xfId="4800" builtinId="9" hidden="1"/>
    <cellStyle name="Followed Hyperlink" xfId="4801" builtinId="9" hidden="1"/>
    <cellStyle name="Followed Hyperlink" xfId="4802" builtinId="9" hidden="1"/>
    <cellStyle name="Followed Hyperlink" xfId="4803" builtinId="9" hidden="1"/>
    <cellStyle name="Followed Hyperlink" xfId="4804" builtinId="9" hidden="1"/>
    <cellStyle name="Followed Hyperlink" xfId="4805" builtinId="9" hidden="1"/>
    <cellStyle name="Followed Hyperlink" xfId="4806" builtinId="9" hidden="1"/>
    <cellStyle name="Followed Hyperlink" xfId="4807" builtinId="9" hidden="1"/>
    <cellStyle name="Followed Hyperlink" xfId="4808" builtinId="9" hidden="1"/>
    <cellStyle name="Followed Hyperlink" xfId="4809" builtinId="9" hidden="1"/>
    <cellStyle name="Followed Hyperlink" xfId="4810" builtinId="9" hidden="1"/>
    <cellStyle name="Followed Hyperlink" xfId="4811" builtinId="9" hidden="1"/>
    <cellStyle name="Followed Hyperlink" xfId="4812" builtinId="9" hidden="1"/>
    <cellStyle name="Followed Hyperlink" xfId="4813" builtinId="9" hidden="1"/>
    <cellStyle name="Followed Hyperlink" xfId="4814" builtinId="9" hidden="1"/>
    <cellStyle name="Followed Hyperlink" xfId="4815" builtinId="9" hidden="1"/>
    <cellStyle name="Followed Hyperlink" xfId="4816" builtinId="9" hidden="1"/>
    <cellStyle name="Followed Hyperlink" xfId="4817" builtinId="9" hidden="1"/>
    <cellStyle name="Followed Hyperlink" xfId="4818" builtinId="9" hidden="1"/>
    <cellStyle name="Followed Hyperlink" xfId="4819" builtinId="9" hidden="1"/>
    <cellStyle name="Followed Hyperlink" xfId="4820" builtinId="9" hidden="1"/>
    <cellStyle name="Followed Hyperlink" xfId="4821" builtinId="9" hidden="1"/>
    <cellStyle name="Followed Hyperlink" xfId="4822" builtinId="9" hidden="1"/>
    <cellStyle name="Followed Hyperlink" xfId="4823" builtinId="9" hidden="1"/>
    <cellStyle name="Followed Hyperlink" xfId="4824" builtinId="9" hidden="1"/>
    <cellStyle name="Followed Hyperlink" xfId="4825" builtinId="9" hidden="1"/>
    <cellStyle name="Followed Hyperlink" xfId="4826" builtinId="9" hidden="1"/>
    <cellStyle name="Followed Hyperlink" xfId="4827" builtinId="9" hidden="1"/>
    <cellStyle name="Followed Hyperlink" xfId="4828" builtinId="9" hidden="1"/>
    <cellStyle name="Followed Hyperlink" xfId="4829" builtinId="9" hidden="1"/>
    <cellStyle name="Followed Hyperlink" xfId="4830" builtinId="9" hidden="1"/>
    <cellStyle name="Followed Hyperlink" xfId="4831" builtinId="9" hidden="1"/>
    <cellStyle name="Followed Hyperlink" xfId="4832" builtinId="9" hidden="1"/>
    <cellStyle name="Followed Hyperlink" xfId="4833" builtinId="9" hidden="1"/>
    <cellStyle name="Followed Hyperlink" xfId="4834" builtinId="9" hidden="1"/>
    <cellStyle name="Followed Hyperlink" xfId="4835" builtinId="9" hidden="1"/>
    <cellStyle name="Followed Hyperlink" xfId="4836" builtinId="9" hidden="1"/>
    <cellStyle name="Followed Hyperlink" xfId="4837" builtinId="9" hidden="1"/>
    <cellStyle name="Followed Hyperlink" xfId="4838" builtinId="9" hidden="1"/>
    <cellStyle name="Followed Hyperlink" xfId="4839" builtinId="9" hidden="1"/>
    <cellStyle name="Followed Hyperlink" xfId="4840" builtinId="9" hidden="1"/>
    <cellStyle name="Followed Hyperlink" xfId="4841" builtinId="9" hidden="1"/>
    <cellStyle name="Followed Hyperlink" xfId="4842" builtinId="9" hidden="1"/>
    <cellStyle name="Followed Hyperlink" xfId="4843" builtinId="9" hidden="1"/>
    <cellStyle name="Followed Hyperlink" xfId="4844" builtinId="9" hidden="1"/>
    <cellStyle name="Followed Hyperlink" xfId="4845" builtinId="9" hidden="1"/>
    <cellStyle name="Followed Hyperlink" xfId="4846" builtinId="9" hidden="1"/>
    <cellStyle name="Followed Hyperlink" xfId="4847" builtinId="9" hidden="1"/>
    <cellStyle name="Followed Hyperlink" xfId="4848" builtinId="9" hidden="1"/>
    <cellStyle name="Followed Hyperlink" xfId="4849" builtinId="9" hidden="1"/>
    <cellStyle name="Followed Hyperlink" xfId="4850" builtinId="9" hidden="1"/>
    <cellStyle name="Followed Hyperlink" xfId="4851" builtinId="9" hidden="1"/>
    <cellStyle name="Followed Hyperlink" xfId="4852" builtinId="9" hidden="1"/>
    <cellStyle name="Followed Hyperlink" xfId="4853" builtinId="9" hidden="1"/>
    <cellStyle name="Followed Hyperlink" xfId="4854" builtinId="9" hidden="1"/>
    <cellStyle name="Followed Hyperlink" xfId="4855" builtinId="9" hidden="1"/>
    <cellStyle name="Followed Hyperlink" xfId="4856" builtinId="9" hidden="1"/>
    <cellStyle name="Followed Hyperlink" xfId="4857" builtinId="9" hidden="1"/>
    <cellStyle name="Followed Hyperlink" xfId="4858" builtinId="9" hidden="1"/>
    <cellStyle name="Followed Hyperlink" xfId="4859" builtinId="9" hidden="1"/>
    <cellStyle name="Followed Hyperlink" xfId="4860" builtinId="9" hidden="1"/>
    <cellStyle name="Followed Hyperlink" xfId="4861" builtinId="9" hidden="1"/>
    <cellStyle name="Followed Hyperlink" xfId="4862" builtinId="9" hidden="1"/>
    <cellStyle name="Followed Hyperlink" xfId="4863" builtinId="9" hidden="1"/>
    <cellStyle name="Followed Hyperlink" xfId="4864" builtinId="9" hidden="1"/>
    <cellStyle name="Followed Hyperlink" xfId="4865" builtinId="9" hidden="1"/>
    <cellStyle name="Followed Hyperlink" xfId="4866" builtinId="9" hidden="1"/>
    <cellStyle name="Followed Hyperlink" xfId="4867" builtinId="9" hidden="1"/>
    <cellStyle name="Followed Hyperlink" xfId="4868" builtinId="9" hidden="1"/>
    <cellStyle name="Followed Hyperlink" xfId="4869" builtinId="9" hidden="1"/>
    <cellStyle name="Followed Hyperlink" xfId="4870" builtinId="9" hidden="1"/>
    <cellStyle name="Followed Hyperlink" xfId="4871" builtinId="9" hidden="1"/>
    <cellStyle name="Followed Hyperlink" xfId="4872" builtinId="9" hidden="1"/>
    <cellStyle name="Followed Hyperlink" xfId="4873" builtinId="9" hidden="1"/>
    <cellStyle name="Followed Hyperlink" xfId="4874" builtinId="9" hidden="1"/>
    <cellStyle name="Followed Hyperlink" xfId="4875" builtinId="9" hidden="1"/>
    <cellStyle name="Followed Hyperlink" xfId="4876" builtinId="9" hidden="1"/>
    <cellStyle name="Followed Hyperlink" xfId="4877" builtinId="9" hidden="1"/>
    <cellStyle name="Followed Hyperlink" xfId="4878" builtinId="9" hidden="1"/>
    <cellStyle name="Followed Hyperlink" xfId="4879" builtinId="9" hidden="1"/>
    <cellStyle name="Followed Hyperlink" xfId="4880" builtinId="9" hidden="1"/>
    <cellStyle name="Followed Hyperlink" xfId="4881" builtinId="9" hidden="1"/>
    <cellStyle name="Followed Hyperlink" xfId="4882" builtinId="9" hidden="1"/>
    <cellStyle name="Followed Hyperlink" xfId="4883" builtinId="9" hidden="1"/>
    <cellStyle name="Followed Hyperlink" xfId="4884" builtinId="9" hidden="1"/>
    <cellStyle name="Followed Hyperlink" xfId="4885" builtinId="9" hidden="1"/>
    <cellStyle name="Followed Hyperlink" xfId="4886" builtinId="9" hidden="1"/>
    <cellStyle name="Followed Hyperlink" xfId="4887" builtinId="9" hidden="1"/>
    <cellStyle name="Followed Hyperlink" xfId="4888" builtinId="9" hidden="1"/>
    <cellStyle name="Followed Hyperlink" xfId="4889" builtinId="9" hidden="1"/>
    <cellStyle name="Followed Hyperlink" xfId="4890" builtinId="9" hidden="1"/>
    <cellStyle name="Followed Hyperlink" xfId="4891" builtinId="9" hidden="1"/>
    <cellStyle name="Followed Hyperlink" xfId="4892" builtinId="9" hidden="1"/>
    <cellStyle name="Followed Hyperlink" xfId="4893" builtinId="9" hidden="1"/>
    <cellStyle name="Followed Hyperlink" xfId="4894" builtinId="9" hidden="1"/>
    <cellStyle name="Followed Hyperlink" xfId="4895" builtinId="9" hidden="1"/>
    <cellStyle name="Followed Hyperlink" xfId="4896" builtinId="9" hidden="1"/>
    <cellStyle name="Followed Hyperlink" xfId="4897" builtinId="9" hidden="1"/>
    <cellStyle name="Followed Hyperlink" xfId="4898" builtinId="9" hidden="1"/>
    <cellStyle name="Followed Hyperlink" xfId="4899" builtinId="9" hidden="1"/>
    <cellStyle name="Followed Hyperlink" xfId="4900" builtinId="9" hidden="1"/>
    <cellStyle name="Followed Hyperlink" xfId="4901" builtinId="9" hidden="1"/>
    <cellStyle name="Followed Hyperlink" xfId="4902" builtinId="9" hidden="1"/>
    <cellStyle name="Followed Hyperlink" xfId="4903" builtinId="9" hidden="1"/>
    <cellStyle name="Followed Hyperlink" xfId="4904" builtinId="9" hidden="1"/>
    <cellStyle name="Followed Hyperlink" xfId="4905" builtinId="9" hidden="1"/>
    <cellStyle name="Followed Hyperlink" xfId="4906" builtinId="9" hidden="1"/>
    <cellStyle name="Followed Hyperlink" xfId="4907" builtinId="9" hidden="1"/>
    <cellStyle name="Followed Hyperlink" xfId="4908" builtinId="9" hidden="1"/>
    <cellStyle name="Followed Hyperlink" xfId="4909" builtinId="9" hidden="1"/>
    <cellStyle name="Followed Hyperlink" xfId="4910" builtinId="9" hidden="1"/>
    <cellStyle name="Followed Hyperlink" xfId="4911" builtinId="9" hidden="1"/>
    <cellStyle name="Followed Hyperlink" xfId="4912" builtinId="9" hidden="1"/>
    <cellStyle name="Followed Hyperlink" xfId="4913" builtinId="9" hidden="1"/>
    <cellStyle name="Followed Hyperlink" xfId="4914" builtinId="9" hidden="1"/>
    <cellStyle name="Followed Hyperlink" xfId="4915" builtinId="9" hidden="1"/>
    <cellStyle name="Followed Hyperlink" xfId="4916" builtinId="9" hidden="1"/>
    <cellStyle name="Followed Hyperlink" xfId="4917" builtinId="9" hidden="1"/>
    <cellStyle name="Followed Hyperlink" xfId="4918" builtinId="9" hidden="1"/>
    <cellStyle name="Followed Hyperlink" xfId="4919" builtinId="9" hidden="1"/>
    <cellStyle name="Followed Hyperlink" xfId="4920" builtinId="9" hidden="1"/>
    <cellStyle name="Followed Hyperlink" xfId="4921" builtinId="9" hidden="1"/>
    <cellStyle name="Followed Hyperlink" xfId="4922" builtinId="9" hidden="1"/>
    <cellStyle name="Followed Hyperlink" xfId="4923" builtinId="9" hidden="1"/>
    <cellStyle name="Followed Hyperlink" xfId="4924" builtinId="9" hidden="1"/>
    <cellStyle name="Followed Hyperlink" xfId="4925" builtinId="9" hidden="1"/>
    <cellStyle name="Followed Hyperlink" xfId="4926" builtinId="9" hidden="1"/>
    <cellStyle name="Followed Hyperlink" xfId="4927" builtinId="9" hidden="1"/>
    <cellStyle name="Followed Hyperlink" xfId="4928" builtinId="9" hidden="1"/>
    <cellStyle name="Followed Hyperlink" xfId="4929" builtinId="9" hidden="1"/>
    <cellStyle name="Followed Hyperlink" xfId="4930" builtinId="9" hidden="1"/>
    <cellStyle name="Followed Hyperlink" xfId="4931" builtinId="9" hidden="1"/>
    <cellStyle name="Followed Hyperlink" xfId="4932" builtinId="9" hidden="1"/>
    <cellStyle name="Followed Hyperlink" xfId="4933" builtinId="9" hidden="1"/>
    <cellStyle name="Followed Hyperlink" xfId="4934" builtinId="9" hidden="1"/>
    <cellStyle name="Followed Hyperlink" xfId="4935" builtinId="9" hidden="1"/>
    <cellStyle name="Followed Hyperlink" xfId="4936" builtinId="9" hidden="1"/>
    <cellStyle name="Followed Hyperlink" xfId="4937" builtinId="9" hidden="1"/>
    <cellStyle name="Followed Hyperlink" xfId="4938" builtinId="9" hidden="1"/>
    <cellStyle name="Followed Hyperlink" xfId="4939" builtinId="9" hidden="1"/>
    <cellStyle name="Followed Hyperlink" xfId="4940" builtinId="9" hidden="1"/>
    <cellStyle name="Followed Hyperlink" xfId="4941" builtinId="9" hidden="1"/>
    <cellStyle name="Followed Hyperlink" xfId="4942" builtinId="9" hidden="1"/>
    <cellStyle name="Followed Hyperlink" xfId="4943" builtinId="9" hidden="1"/>
    <cellStyle name="Followed Hyperlink" xfId="4944" builtinId="9" hidden="1"/>
    <cellStyle name="Followed Hyperlink" xfId="4945" builtinId="9" hidden="1"/>
    <cellStyle name="Followed Hyperlink" xfId="4946" builtinId="9" hidden="1"/>
    <cellStyle name="Followed Hyperlink" xfId="4947" builtinId="9" hidden="1"/>
    <cellStyle name="Followed Hyperlink" xfId="4948" builtinId="9" hidden="1"/>
    <cellStyle name="Followed Hyperlink" xfId="4949" builtinId="9" hidden="1"/>
    <cellStyle name="Followed Hyperlink" xfId="4950" builtinId="9" hidden="1"/>
    <cellStyle name="Followed Hyperlink" xfId="4951" builtinId="9" hidden="1"/>
    <cellStyle name="Followed Hyperlink" xfId="4952" builtinId="9" hidden="1"/>
    <cellStyle name="Followed Hyperlink" xfId="4953" builtinId="9" hidden="1"/>
    <cellStyle name="Followed Hyperlink" xfId="4954" builtinId="9" hidden="1"/>
    <cellStyle name="Followed Hyperlink" xfId="4955" builtinId="9" hidden="1"/>
    <cellStyle name="Followed Hyperlink" xfId="4956" builtinId="9" hidden="1"/>
    <cellStyle name="Followed Hyperlink" xfId="4957" builtinId="9" hidden="1"/>
    <cellStyle name="Followed Hyperlink" xfId="4958" builtinId="9" hidden="1"/>
    <cellStyle name="Followed Hyperlink" xfId="4959" builtinId="9" hidden="1"/>
    <cellStyle name="Followed Hyperlink" xfId="4960" builtinId="9" hidden="1"/>
    <cellStyle name="Followed Hyperlink" xfId="4961" builtinId="9" hidden="1"/>
    <cellStyle name="Followed Hyperlink" xfId="4962" builtinId="9" hidden="1"/>
    <cellStyle name="Followed Hyperlink" xfId="4963" builtinId="9" hidden="1"/>
    <cellStyle name="Followed Hyperlink" xfId="4964" builtinId="9" hidden="1"/>
    <cellStyle name="Followed Hyperlink" xfId="4965" builtinId="9" hidden="1"/>
    <cellStyle name="Followed Hyperlink" xfId="4966" builtinId="9" hidden="1"/>
    <cellStyle name="Followed Hyperlink" xfId="4967" builtinId="9" hidden="1"/>
    <cellStyle name="Followed Hyperlink" xfId="4968" builtinId="9" hidden="1"/>
    <cellStyle name="Followed Hyperlink" xfId="4969" builtinId="9" hidden="1"/>
    <cellStyle name="Followed Hyperlink" xfId="4970" builtinId="9" hidden="1"/>
    <cellStyle name="Followed Hyperlink" xfId="4971" builtinId="9" hidden="1"/>
    <cellStyle name="Followed Hyperlink" xfId="4972" builtinId="9" hidden="1"/>
    <cellStyle name="Followed Hyperlink" xfId="4973" builtinId="9" hidden="1"/>
    <cellStyle name="Followed Hyperlink" xfId="4974" builtinId="9" hidden="1"/>
    <cellStyle name="Followed Hyperlink" xfId="4975" builtinId="9" hidden="1"/>
    <cellStyle name="Followed Hyperlink" xfId="4976" builtinId="9" hidden="1"/>
    <cellStyle name="Followed Hyperlink" xfId="4977" builtinId="9" hidden="1"/>
    <cellStyle name="Followed Hyperlink" xfId="4978" builtinId="9" hidden="1"/>
    <cellStyle name="Followed Hyperlink" xfId="4979" builtinId="9" hidden="1"/>
    <cellStyle name="Followed Hyperlink" xfId="4980" builtinId="9" hidden="1"/>
    <cellStyle name="Followed Hyperlink" xfId="4981" builtinId="9" hidden="1"/>
    <cellStyle name="Followed Hyperlink" xfId="4982" builtinId="9" hidden="1"/>
    <cellStyle name="Followed Hyperlink" xfId="4983" builtinId="9" hidden="1"/>
    <cellStyle name="Followed Hyperlink" xfId="4984" builtinId="9" hidden="1"/>
    <cellStyle name="Followed Hyperlink" xfId="4985" builtinId="9" hidden="1"/>
    <cellStyle name="Followed Hyperlink" xfId="4986" builtinId="9" hidden="1"/>
    <cellStyle name="Followed Hyperlink" xfId="4987" builtinId="9" hidden="1"/>
    <cellStyle name="Followed Hyperlink" xfId="4988" builtinId="9" hidden="1"/>
    <cellStyle name="Followed Hyperlink" xfId="4989" builtinId="9" hidden="1"/>
    <cellStyle name="Followed Hyperlink" xfId="4990" builtinId="9" hidden="1"/>
    <cellStyle name="Followed Hyperlink" xfId="4991" builtinId="9" hidden="1"/>
    <cellStyle name="Followed Hyperlink" xfId="4992" builtinId="9" hidden="1"/>
    <cellStyle name="Followed Hyperlink" xfId="4993" builtinId="9" hidden="1"/>
    <cellStyle name="Followed Hyperlink" xfId="4994" builtinId="9" hidden="1"/>
    <cellStyle name="Followed Hyperlink" xfId="4995" builtinId="9" hidden="1"/>
    <cellStyle name="Followed Hyperlink" xfId="4996" builtinId="9" hidden="1"/>
    <cellStyle name="Followed Hyperlink" xfId="4997" builtinId="9" hidden="1"/>
    <cellStyle name="Followed Hyperlink" xfId="4998" builtinId="9" hidden="1"/>
    <cellStyle name="Followed Hyperlink" xfId="4999" builtinId="9" hidden="1"/>
    <cellStyle name="Followed Hyperlink" xfId="5000" builtinId="9" hidden="1"/>
    <cellStyle name="Followed Hyperlink" xfId="5001" builtinId="9" hidden="1"/>
    <cellStyle name="Followed Hyperlink" xfId="5002" builtinId="9" hidden="1"/>
    <cellStyle name="Followed Hyperlink" xfId="5003" builtinId="9" hidden="1"/>
    <cellStyle name="Followed Hyperlink" xfId="5004" builtinId="9" hidden="1"/>
    <cellStyle name="Followed Hyperlink" xfId="5005" builtinId="9" hidden="1"/>
    <cellStyle name="Followed Hyperlink" xfId="5006" builtinId="9" hidden="1"/>
    <cellStyle name="Followed Hyperlink" xfId="5007" builtinId="9" hidden="1"/>
    <cellStyle name="Followed Hyperlink" xfId="5008" builtinId="9" hidden="1"/>
    <cellStyle name="Followed Hyperlink" xfId="5009" builtinId="9" hidden="1"/>
    <cellStyle name="Followed Hyperlink" xfId="5010" builtinId="9" hidden="1"/>
    <cellStyle name="Followed Hyperlink" xfId="5011" builtinId="9" hidden="1"/>
    <cellStyle name="Followed Hyperlink" xfId="5012" builtinId="9" hidden="1"/>
    <cellStyle name="Followed Hyperlink" xfId="5013" builtinId="9" hidden="1"/>
    <cellStyle name="Followed Hyperlink" xfId="5014" builtinId="9" hidden="1"/>
    <cellStyle name="Followed Hyperlink" xfId="5015" builtinId="9" hidden="1"/>
    <cellStyle name="Followed Hyperlink" xfId="5016" builtinId="9" hidden="1"/>
    <cellStyle name="Followed Hyperlink" xfId="5017" builtinId="9" hidden="1"/>
    <cellStyle name="Followed Hyperlink" xfId="5018" builtinId="9" hidden="1"/>
    <cellStyle name="Followed Hyperlink" xfId="5019" builtinId="9" hidden="1"/>
    <cellStyle name="Followed Hyperlink" xfId="5020" builtinId="9" hidden="1"/>
    <cellStyle name="Followed Hyperlink" xfId="5021" builtinId="9" hidden="1"/>
    <cellStyle name="Followed Hyperlink" xfId="5022" builtinId="9" hidden="1"/>
    <cellStyle name="Followed Hyperlink" xfId="5023" builtinId="9" hidden="1"/>
    <cellStyle name="Followed Hyperlink" xfId="5024" builtinId="9" hidden="1"/>
    <cellStyle name="Followed Hyperlink" xfId="5025" builtinId="9" hidden="1"/>
    <cellStyle name="Followed Hyperlink" xfId="5026" builtinId="9" hidden="1"/>
    <cellStyle name="Followed Hyperlink" xfId="5027" builtinId="9" hidden="1"/>
    <cellStyle name="Followed Hyperlink" xfId="5028" builtinId="9" hidden="1"/>
    <cellStyle name="Followed Hyperlink" xfId="5029" builtinId="9" hidden="1"/>
    <cellStyle name="Followed Hyperlink" xfId="5030" builtinId="9" hidden="1"/>
    <cellStyle name="Followed Hyperlink" xfId="5031" builtinId="9" hidden="1"/>
    <cellStyle name="Followed Hyperlink" xfId="5032" builtinId="9" hidden="1"/>
    <cellStyle name="Followed Hyperlink" xfId="5033" builtinId="9" hidden="1"/>
    <cellStyle name="Followed Hyperlink" xfId="5034" builtinId="9" hidden="1"/>
    <cellStyle name="Followed Hyperlink" xfId="5035" builtinId="9" hidden="1"/>
    <cellStyle name="Followed Hyperlink" xfId="5036" builtinId="9" hidden="1"/>
    <cellStyle name="Followed Hyperlink" xfId="5037" builtinId="9" hidden="1"/>
    <cellStyle name="Followed Hyperlink" xfId="5038" builtinId="9" hidden="1"/>
    <cellStyle name="Followed Hyperlink" xfId="5039" builtinId="9" hidden="1"/>
    <cellStyle name="Followed Hyperlink" xfId="5040" builtinId="9" hidden="1"/>
    <cellStyle name="Followed Hyperlink" xfId="5041" builtinId="9" hidden="1"/>
    <cellStyle name="Followed Hyperlink" xfId="5042" builtinId="9" hidden="1"/>
    <cellStyle name="Followed Hyperlink" xfId="5043" builtinId="9" hidden="1"/>
    <cellStyle name="Followed Hyperlink" xfId="5044" builtinId="9" hidden="1"/>
    <cellStyle name="Followed Hyperlink" xfId="5045" builtinId="9" hidden="1"/>
    <cellStyle name="Followed Hyperlink" xfId="5046" builtinId="9" hidden="1"/>
    <cellStyle name="Followed Hyperlink" xfId="5047" builtinId="9" hidden="1"/>
    <cellStyle name="Followed Hyperlink" xfId="5048" builtinId="9" hidden="1"/>
    <cellStyle name="Followed Hyperlink" xfId="5049" builtinId="9" hidden="1"/>
    <cellStyle name="Followed Hyperlink" xfId="5050" builtinId="9" hidden="1"/>
    <cellStyle name="Followed Hyperlink" xfId="5051" builtinId="9" hidden="1"/>
    <cellStyle name="Followed Hyperlink" xfId="5052" builtinId="9" hidden="1"/>
    <cellStyle name="Followed Hyperlink" xfId="5053" builtinId="9" hidden="1"/>
    <cellStyle name="Followed Hyperlink" xfId="5054" builtinId="9" hidden="1"/>
    <cellStyle name="Followed Hyperlink" xfId="5055" builtinId="9" hidden="1"/>
    <cellStyle name="Followed Hyperlink" xfId="5056" builtinId="9" hidden="1"/>
    <cellStyle name="Followed Hyperlink" xfId="5057" builtinId="9" hidden="1"/>
    <cellStyle name="Followed Hyperlink" xfId="5058" builtinId="9" hidden="1"/>
    <cellStyle name="Followed Hyperlink" xfId="5059" builtinId="9" hidden="1"/>
    <cellStyle name="Followed Hyperlink" xfId="5060" builtinId="9" hidden="1"/>
    <cellStyle name="Followed Hyperlink" xfId="5061" builtinId="9" hidden="1"/>
    <cellStyle name="Followed Hyperlink" xfId="5062" builtinId="9" hidden="1"/>
    <cellStyle name="Followed Hyperlink" xfId="5063" builtinId="9" hidden="1"/>
    <cellStyle name="Followed Hyperlink" xfId="5064" builtinId="9" hidden="1"/>
    <cellStyle name="Followed Hyperlink" xfId="5065" builtinId="9" hidden="1"/>
    <cellStyle name="Followed Hyperlink" xfId="5066" builtinId="9" hidden="1"/>
    <cellStyle name="Followed Hyperlink" xfId="5067" builtinId="9" hidden="1"/>
    <cellStyle name="Followed Hyperlink" xfId="5068" builtinId="9" hidden="1"/>
    <cellStyle name="Followed Hyperlink" xfId="5069" builtinId="9" hidden="1"/>
    <cellStyle name="Followed Hyperlink" xfId="5070" builtinId="9" hidden="1"/>
    <cellStyle name="Followed Hyperlink" xfId="5071" builtinId="9" hidden="1"/>
    <cellStyle name="Followed Hyperlink" xfId="5072" builtinId="9" hidden="1"/>
    <cellStyle name="Followed Hyperlink" xfId="5073" builtinId="9" hidden="1"/>
    <cellStyle name="Followed Hyperlink" xfId="5074" builtinId="9" hidden="1"/>
    <cellStyle name="Followed Hyperlink" xfId="5075" builtinId="9" hidden="1"/>
    <cellStyle name="Followed Hyperlink" xfId="5076" builtinId="9" hidden="1"/>
    <cellStyle name="Followed Hyperlink" xfId="5077" builtinId="9" hidden="1"/>
    <cellStyle name="Followed Hyperlink" xfId="5078" builtinId="9" hidden="1"/>
    <cellStyle name="Followed Hyperlink" xfId="5079" builtinId="9" hidden="1"/>
    <cellStyle name="Followed Hyperlink" xfId="5080" builtinId="9" hidden="1"/>
    <cellStyle name="Followed Hyperlink" xfId="5081" builtinId="9" hidden="1"/>
    <cellStyle name="Followed Hyperlink" xfId="5082" builtinId="9" hidden="1"/>
    <cellStyle name="Followed Hyperlink" xfId="5083" builtinId="9" hidden="1"/>
    <cellStyle name="Followed Hyperlink" xfId="5084" builtinId="9" hidden="1"/>
    <cellStyle name="Followed Hyperlink" xfId="5085" builtinId="9" hidden="1"/>
    <cellStyle name="Followed Hyperlink" xfId="5086" builtinId="9" hidden="1"/>
    <cellStyle name="Followed Hyperlink" xfId="5087" builtinId="9" hidden="1"/>
    <cellStyle name="Followed Hyperlink" xfId="131" builtinId="9" hidden="1"/>
    <cellStyle name="Followed Hyperlink" xfId="136" builtinId="9" hidden="1"/>
    <cellStyle name="Followed Hyperlink" xfId="5088" builtinId="9" hidden="1"/>
    <cellStyle name="Followed Hyperlink" xfId="5089" builtinId="9" hidden="1"/>
    <cellStyle name="Followed Hyperlink" xfId="5090" builtinId="9" hidden="1"/>
    <cellStyle name="Followed Hyperlink" xfId="5091" builtinId="9" hidden="1"/>
    <cellStyle name="Followed Hyperlink" xfId="5092" builtinId="9" hidden="1"/>
    <cellStyle name="Followed Hyperlink" xfId="5093" builtinId="9" hidden="1"/>
    <cellStyle name="Followed Hyperlink" xfId="5094" builtinId="9" hidden="1"/>
    <cellStyle name="Followed Hyperlink" xfId="5095" builtinId="9" hidden="1"/>
    <cellStyle name="Followed Hyperlink" xfId="5096" builtinId="9" hidden="1"/>
    <cellStyle name="Followed Hyperlink" xfId="5097" builtinId="9" hidden="1"/>
    <cellStyle name="Followed Hyperlink" xfId="5098" builtinId="9" hidden="1"/>
    <cellStyle name="Followed Hyperlink" xfId="5099" builtinId="9" hidden="1"/>
    <cellStyle name="Followed Hyperlink" xfId="5100" builtinId="9" hidden="1"/>
    <cellStyle name="Followed Hyperlink" xfId="5101" builtinId="9" hidden="1"/>
    <cellStyle name="Followed Hyperlink" xfId="5102" builtinId="9" hidden="1"/>
    <cellStyle name="Followed Hyperlink" xfId="5103" builtinId="9" hidden="1"/>
    <cellStyle name="Followed Hyperlink" xfId="5104" builtinId="9" hidden="1"/>
    <cellStyle name="Followed Hyperlink" xfId="5105" builtinId="9" hidden="1"/>
    <cellStyle name="Followed Hyperlink" xfId="5106" builtinId="9" hidden="1"/>
    <cellStyle name="Followed Hyperlink" xfId="5107" builtinId="9" hidden="1"/>
    <cellStyle name="Followed Hyperlink" xfId="5108" builtinId="9" hidden="1"/>
    <cellStyle name="Followed Hyperlink" xfId="5109" builtinId="9" hidden="1"/>
    <cellStyle name="Followed Hyperlink" xfId="5110" builtinId="9" hidden="1"/>
    <cellStyle name="Followed Hyperlink" xfId="5111" builtinId="9" hidden="1"/>
    <cellStyle name="Followed Hyperlink" xfId="5112" builtinId="9" hidden="1"/>
    <cellStyle name="Followed Hyperlink" xfId="5113" builtinId="9" hidden="1"/>
    <cellStyle name="Followed Hyperlink" xfId="5114" builtinId="9" hidden="1"/>
    <cellStyle name="Followed Hyperlink" xfId="5115" builtinId="9" hidden="1"/>
    <cellStyle name="Followed Hyperlink" xfId="5116" builtinId="9" hidden="1"/>
    <cellStyle name="Followed Hyperlink" xfId="5117" builtinId="9" hidden="1"/>
    <cellStyle name="Followed Hyperlink" xfId="5118" builtinId="9" hidden="1"/>
    <cellStyle name="Followed Hyperlink" xfId="5119" builtinId="9" hidden="1"/>
    <cellStyle name="Followed Hyperlink" xfId="5120" builtinId="9" hidden="1"/>
    <cellStyle name="Followed Hyperlink" xfId="5121" builtinId="9" hidden="1"/>
    <cellStyle name="Followed Hyperlink" xfId="5122" builtinId="9" hidden="1"/>
    <cellStyle name="Followed Hyperlink" xfId="5123" builtinId="9" hidden="1"/>
    <cellStyle name="Followed Hyperlink" xfId="5124" builtinId="9" hidden="1"/>
    <cellStyle name="Followed Hyperlink" xfId="5125" builtinId="9" hidden="1"/>
    <cellStyle name="Followed Hyperlink" xfId="5126" builtinId="9" hidden="1"/>
    <cellStyle name="Followed Hyperlink" xfId="5127" builtinId="9" hidden="1"/>
    <cellStyle name="Followed Hyperlink" xfId="5128" builtinId="9" hidden="1"/>
    <cellStyle name="Followed Hyperlink" xfId="5129" builtinId="9" hidden="1"/>
    <cellStyle name="Followed Hyperlink" xfId="5130" builtinId="9" hidden="1"/>
    <cellStyle name="Followed Hyperlink" xfId="5131" builtinId="9" hidden="1"/>
    <cellStyle name="Followed Hyperlink" xfId="5132" builtinId="9" hidden="1"/>
    <cellStyle name="Followed Hyperlink" xfId="5133" builtinId="9" hidden="1"/>
    <cellStyle name="Followed Hyperlink" xfId="5134" builtinId="9" hidden="1"/>
    <cellStyle name="Followed Hyperlink" xfId="5135" builtinId="9" hidden="1"/>
    <cellStyle name="Followed Hyperlink" xfId="5136" builtinId="9" hidden="1"/>
    <cellStyle name="Followed Hyperlink" xfId="5137" builtinId="9" hidden="1"/>
    <cellStyle name="Followed Hyperlink" xfId="5138" builtinId="9" hidden="1"/>
    <cellStyle name="Followed Hyperlink" xfId="5139" builtinId="9" hidden="1"/>
    <cellStyle name="Followed Hyperlink" xfId="5140" builtinId="9" hidden="1"/>
    <cellStyle name="Followed Hyperlink" xfId="5141" builtinId="9" hidden="1"/>
    <cellStyle name="Followed Hyperlink" xfId="5142" builtinId="9" hidden="1"/>
    <cellStyle name="Followed Hyperlink" xfId="5143" builtinId="9" hidden="1"/>
    <cellStyle name="Followed Hyperlink" xfId="5144" builtinId="9" hidden="1"/>
    <cellStyle name="Followed Hyperlink" xfId="5145" builtinId="9" hidden="1"/>
    <cellStyle name="Followed Hyperlink" xfId="5146" builtinId="9" hidden="1"/>
    <cellStyle name="Followed Hyperlink" xfId="5147" builtinId="9" hidden="1"/>
    <cellStyle name="Followed Hyperlink" xfId="5148" builtinId="9" hidden="1"/>
    <cellStyle name="Followed Hyperlink" xfId="5149" builtinId="9" hidden="1"/>
    <cellStyle name="Followed Hyperlink" xfId="5150" builtinId="9" hidden="1"/>
    <cellStyle name="Followed Hyperlink" xfId="5151" builtinId="9" hidden="1"/>
    <cellStyle name="Followed Hyperlink" xfId="5152" builtinId="9" hidden="1"/>
    <cellStyle name="Followed Hyperlink" xfId="5153" builtinId="9" hidden="1"/>
    <cellStyle name="Followed Hyperlink" xfId="5154" builtinId="9" hidden="1"/>
    <cellStyle name="Followed Hyperlink" xfId="5155" builtinId="9" hidden="1"/>
    <cellStyle name="Followed Hyperlink" xfId="5156" builtinId="9" hidden="1"/>
    <cellStyle name="Followed Hyperlink" xfId="5157" builtinId="9" hidden="1"/>
    <cellStyle name="Followed Hyperlink" xfId="5158" builtinId="9" hidden="1"/>
    <cellStyle name="Followed Hyperlink" xfId="5159" builtinId="9" hidden="1"/>
    <cellStyle name="Followed Hyperlink" xfId="5160" builtinId="9" hidden="1"/>
    <cellStyle name="Followed Hyperlink" xfId="5161" builtinId="9" hidden="1"/>
    <cellStyle name="Followed Hyperlink" xfId="5162" builtinId="9" hidden="1"/>
    <cellStyle name="Followed Hyperlink" xfId="5163" builtinId="9" hidden="1"/>
    <cellStyle name="Followed Hyperlink" xfId="5164" builtinId="9" hidden="1"/>
    <cellStyle name="Followed Hyperlink" xfId="5165" builtinId="9" hidden="1"/>
    <cellStyle name="Followed Hyperlink" xfId="5166" builtinId="9" hidden="1"/>
    <cellStyle name="Followed Hyperlink" xfId="5167" builtinId="9" hidden="1"/>
    <cellStyle name="Followed Hyperlink" xfId="5168" builtinId="9" hidden="1"/>
    <cellStyle name="Followed Hyperlink" xfId="5169" builtinId="9" hidden="1"/>
    <cellStyle name="Followed Hyperlink" xfId="5170" builtinId="9" hidden="1"/>
    <cellStyle name="Followed Hyperlink" xfId="5171" builtinId="9" hidden="1"/>
    <cellStyle name="Followed Hyperlink" xfId="5172" builtinId="9" hidden="1"/>
    <cellStyle name="Followed Hyperlink" xfId="5173" builtinId="9" hidden="1"/>
    <cellStyle name="Followed Hyperlink" xfId="5174" builtinId="9" hidden="1"/>
    <cellStyle name="Followed Hyperlink" xfId="5175" builtinId="9" hidden="1"/>
    <cellStyle name="Followed Hyperlink" xfId="5176" builtinId="9" hidden="1"/>
    <cellStyle name="Followed Hyperlink" xfId="5177" builtinId="9" hidden="1"/>
    <cellStyle name="Followed Hyperlink" xfId="5178" builtinId="9" hidden="1"/>
    <cellStyle name="Followed Hyperlink" xfId="5179" builtinId="9" hidden="1"/>
    <cellStyle name="Followed Hyperlink" xfId="5180" builtinId="9" hidden="1"/>
    <cellStyle name="Followed Hyperlink" xfId="5181" builtinId="9" hidden="1"/>
    <cellStyle name="Followed Hyperlink" xfId="5182" builtinId="9" hidden="1"/>
    <cellStyle name="Followed Hyperlink" xfId="5183" builtinId="9" hidden="1"/>
    <cellStyle name="Followed Hyperlink" xfId="5184" builtinId="9" hidden="1"/>
    <cellStyle name="Followed Hyperlink" xfId="5185" builtinId="9" hidden="1"/>
    <cellStyle name="Followed Hyperlink" xfId="5186" builtinId="9" hidden="1"/>
    <cellStyle name="Followed Hyperlink" xfId="5187" builtinId="9" hidden="1"/>
    <cellStyle name="Followed Hyperlink" xfId="5188" builtinId="9" hidden="1"/>
    <cellStyle name="Followed Hyperlink" xfId="5189" builtinId="9" hidden="1"/>
    <cellStyle name="Followed Hyperlink" xfId="5190" builtinId="9" hidden="1"/>
    <cellStyle name="Followed Hyperlink" xfId="5191" builtinId="9" hidden="1"/>
    <cellStyle name="Followed Hyperlink" xfId="5192" builtinId="9" hidden="1"/>
    <cellStyle name="Followed Hyperlink" xfId="5193" builtinId="9" hidden="1"/>
    <cellStyle name="Followed Hyperlink" xfId="5194" builtinId="9" hidden="1"/>
    <cellStyle name="Followed Hyperlink" xfId="5195" builtinId="9" hidden="1"/>
    <cellStyle name="Followed Hyperlink" xfId="5196" builtinId="9" hidden="1"/>
    <cellStyle name="Followed Hyperlink" xfId="5197" builtinId="9" hidden="1"/>
    <cellStyle name="Followed Hyperlink" xfId="5198" builtinId="9" hidden="1"/>
    <cellStyle name="Followed Hyperlink" xfId="5199" builtinId="9" hidden="1"/>
    <cellStyle name="Followed Hyperlink" xfId="5200" builtinId="9" hidden="1"/>
    <cellStyle name="Followed Hyperlink" xfId="5201" builtinId="9" hidden="1"/>
    <cellStyle name="Followed Hyperlink" xfId="5202" builtinId="9" hidden="1"/>
    <cellStyle name="Followed Hyperlink" xfId="5203" builtinId="9" hidden="1"/>
    <cellStyle name="Followed Hyperlink" xfId="5204" builtinId="9" hidden="1"/>
    <cellStyle name="Followed Hyperlink" xfId="5205" builtinId="9" hidden="1"/>
    <cellStyle name="Followed Hyperlink" xfId="5206" builtinId="9" hidden="1"/>
    <cellStyle name="Followed Hyperlink" xfId="5207" builtinId="9" hidden="1"/>
    <cellStyle name="Followed Hyperlink" xfId="5215" builtinId="9" hidden="1"/>
    <cellStyle name="Followed Hyperlink" xfId="5220" builtinId="9" hidden="1"/>
    <cellStyle name="Followed Hyperlink" xfId="5221" builtinId="9" hidden="1"/>
    <cellStyle name="Followed Hyperlink" xfId="5222" builtinId="9" hidden="1"/>
    <cellStyle name="Followed Hyperlink" xfId="5223" builtinId="9" hidden="1"/>
    <cellStyle name="Followed Hyperlink" xfId="5224" builtinId="9" hidden="1"/>
    <cellStyle name="Followed Hyperlink" xfId="5225" builtinId="9" hidden="1"/>
    <cellStyle name="Followed Hyperlink" xfId="5226" builtinId="9" hidden="1"/>
    <cellStyle name="Followed Hyperlink" xfId="5227" builtinId="9" hidden="1"/>
    <cellStyle name="Followed Hyperlink" xfId="5228" builtinId="9" hidden="1"/>
    <cellStyle name="Followed Hyperlink" xfId="5229" builtinId="9" hidden="1"/>
    <cellStyle name="Followed Hyperlink" xfId="5230" builtinId="9" hidden="1"/>
    <cellStyle name="Followed Hyperlink" xfId="5231" builtinId="9" hidden="1"/>
    <cellStyle name="Followed Hyperlink" xfId="5232" builtinId="9" hidden="1"/>
    <cellStyle name="Followed Hyperlink" xfId="5233" builtinId="9" hidden="1"/>
    <cellStyle name="Followed Hyperlink" xfId="5234" builtinId="9" hidden="1"/>
    <cellStyle name="Followed Hyperlink" xfId="5235" builtinId="9" hidden="1"/>
    <cellStyle name="Followed Hyperlink" xfId="5236" builtinId="9" hidden="1"/>
    <cellStyle name="Followed Hyperlink" xfId="5237" builtinId="9" hidden="1"/>
    <cellStyle name="Followed Hyperlink" xfId="5238" builtinId="9" hidden="1"/>
    <cellStyle name="Followed Hyperlink" xfId="5239" builtinId="9" hidden="1"/>
    <cellStyle name="Followed Hyperlink" xfId="5240" builtinId="9" hidden="1"/>
    <cellStyle name="Followed Hyperlink" xfId="5241" builtinId="9" hidden="1"/>
    <cellStyle name="Followed Hyperlink" xfId="5242" builtinId="9" hidden="1"/>
    <cellStyle name="Followed Hyperlink" xfId="5243" builtinId="9" hidden="1"/>
    <cellStyle name="Followed Hyperlink" xfId="5244" builtinId="9" hidden="1"/>
    <cellStyle name="Followed Hyperlink" xfId="5245" builtinId="9" hidden="1"/>
    <cellStyle name="Followed Hyperlink" xfId="5246" builtinId="9" hidden="1"/>
    <cellStyle name="Followed Hyperlink" xfId="5247" builtinId="9" hidden="1"/>
    <cellStyle name="Followed Hyperlink" xfId="5248" builtinId="9" hidden="1"/>
    <cellStyle name="Followed Hyperlink" xfId="5249" builtinId="9" hidden="1"/>
    <cellStyle name="Followed Hyperlink" xfId="5250" builtinId="9" hidden="1"/>
    <cellStyle name="Followed Hyperlink" xfId="5251" builtinId="9" hidden="1"/>
    <cellStyle name="Followed Hyperlink" xfId="5252" builtinId="9" hidden="1"/>
    <cellStyle name="Followed Hyperlink" xfId="5253" builtinId="9" hidden="1"/>
    <cellStyle name="Followed Hyperlink" xfId="5254" builtinId="9" hidden="1"/>
    <cellStyle name="Followed Hyperlink" xfId="5255" builtinId="9" hidden="1"/>
    <cellStyle name="Followed Hyperlink" xfId="5256" builtinId="9" hidden="1"/>
    <cellStyle name="Followed Hyperlink" xfId="5257" builtinId="9" hidden="1"/>
    <cellStyle name="Followed Hyperlink" xfId="5258" builtinId="9" hidden="1"/>
    <cellStyle name="Followed Hyperlink" xfId="5259" builtinId="9" hidden="1"/>
    <cellStyle name="Followed Hyperlink" xfId="5260" builtinId="9" hidden="1"/>
    <cellStyle name="Followed Hyperlink" xfId="5261" builtinId="9" hidden="1"/>
    <cellStyle name="Followed Hyperlink" xfId="5262" builtinId="9" hidden="1"/>
    <cellStyle name="Followed Hyperlink" xfId="5263" builtinId="9" hidden="1"/>
    <cellStyle name="Followed Hyperlink" xfId="5264" builtinId="9" hidden="1"/>
    <cellStyle name="Followed Hyperlink" xfId="5265" builtinId="9" hidden="1"/>
    <cellStyle name="Followed Hyperlink" xfId="5266" builtinId="9" hidden="1"/>
    <cellStyle name="Followed Hyperlink" xfId="5267" builtinId="9" hidden="1"/>
    <cellStyle name="Followed Hyperlink" xfId="5268" builtinId="9" hidden="1"/>
    <cellStyle name="Followed Hyperlink" xfId="5269" builtinId="9" hidden="1"/>
    <cellStyle name="Followed Hyperlink" xfId="5270" builtinId="9" hidden="1"/>
    <cellStyle name="Followed Hyperlink" xfId="5271" builtinId="9" hidden="1"/>
    <cellStyle name="Followed Hyperlink" xfId="5272" builtinId="9" hidden="1"/>
    <cellStyle name="Followed Hyperlink" xfId="5273" builtinId="9" hidden="1"/>
    <cellStyle name="Followed Hyperlink" xfId="5274" builtinId="9" hidden="1"/>
    <cellStyle name="Followed Hyperlink" xfId="5275" builtinId="9" hidden="1"/>
    <cellStyle name="Followed Hyperlink" xfId="5276" builtinId="9" hidden="1"/>
    <cellStyle name="Followed Hyperlink" xfId="5277" builtinId="9" hidden="1"/>
    <cellStyle name="Followed Hyperlink" xfId="5278" builtinId="9" hidden="1"/>
    <cellStyle name="Followed Hyperlink" xfId="5279" builtinId="9" hidden="1"/>
    <cellStyle name="Followed Hyperlink" xfId="5280" builtinId="9" hidden="1"/>
    <cellStyle name="Followed Hyperlink" xfId="5281" builtinId="9" hidden="1"/>
    <cellStyle name="Followed Hyperlink" xfId="5282" builtinId="9" hidden="1"/>
    <cellStyle name="Followed Hyperlink" xfId="5283" builtinId="9" hidden="1"/>
    <cellStyle name="Followed Hyperlink" xfId="5284" builtinId="9" hidden="1"/>
    <cellStyle name="Followed Hyperlink" xfId="5285" builtinId="9" hidden="1"/>
    <cellStyle name="Followed Hyperlink" xfId="5286" builtinId="9" hidden="1"/>
    <cellStyle name="Followed Hyperlink" xfId="5287" builtinId="9" hidden="1"/>
    <cellStyle name="Followed Hyperlink" xfId="5288" builtinId="9" hidden="1"/>
    <cellStyle name="Followed Hyperlink" xfId="5289" builtinId="9" hidden="1"/>
    <cellStyle name="Followed Hyperlink" xfId="5290" builtinId="9" hidden="1"/>
    <cellStyle name="Followed Hyperlink" xfId="5291" builtinId="9" hidden="1"/>
    <cellStyle name="Followed Hyperlink" xfId="5292" builtinId="9" hidden="1"/>
    <cellStyle name="Followed Hyperlink" xfId="5293" builtinId="9" hidden="1"/>
    <cellStyle name="Followed Hyperlink" xfId="5294" builtinId="9" hidden="1"/>
    <cellStyle name="Followed Hyperlink" xfId="5295" builtinId="9" hidden="1"/>
    <cellStyle name="Followed Hyperlink" xfId="5296" builtinId="9" hidden="1"/>
    <cellStyle name="Followed Hyperlink" xfId="5297" builtinId="9" hidden="1"/>
    <cellStyle name="Followed Hyperlink" xfId="5298" builtinId="9" hidden="1"/>
    <cellStyle name="Followed Hyperlink" xfId="5299" builtinId="9" hidden="1"/>
    <cellStyle name="Followed Hyperlink" xfId="5300" builtinId="9" hidden="1"/>
    <cellStyle name="Followed Hyperlink" xfId="5301" builtinId="9" hidden="1"/>
    <cellStyle name="Followed Hyperlink" xfId="5302" builtinId="9" hidden="1"/>
    <cellStyle name="Followed Hyperlink" xfId="5303" builtinId="9" hidden="1"/>
    <cellStyle name="Followed Hyperlink" xfId="5304" builtinId="9" hidden="1"/>
    <cellStyle name="Followed Hyperlink" xfId="5305" builtinId="9" hidden="1"/>
    <cellStyle name="Followed Hyperlink" xfId="5306" builtinId="9" hidden="1"/>
    <cellStyle name="Followed Hyperlink" xfId="5307" builtinId="9" hidden="1"/>
    <cellStyle name="Followed Hyperlink" xfId="5308" builtinId="9" hidden="1"/>
    <cellStyle name="Followed Hyperlink" xfId="5309" builtinId="9" hidden="1"/>
    <cellStyle name="Followed Hyperlink" xfId="5310" builtinId="9" hidden="1"/>
    <cellStyle name="Followed Hyperlink" xfId="5311" builtinId="9" hidden="1"/>
    <cellStyle name="Followed Hyperlink" xfId="5312" builtinId="9" hidden="1"/>
    <cellStyle name="Followed Hyperlink" xfId="5313" builtinId="9" hidden="1"/>
    <cellStyle name="Followed Hyperlink" xfId="5314" builtinId="9" hidden="1"/>
    <cellStyle name="Followed Hyperlink" xfId="5315" builtinId="9" hidden="1"/>
    <cellStyle name="Followed Hyperlink" xfId="5316" builtinId="9" hidden="1"/>
    <cellStyle name="Followed Hyperlink" xfId="5317" builtinId="9" hidden="1"/>
    <cellStyle name="Followed Hyperlink" xfId="5318" builtinId="9" hidden="1"/>
    <cellStyle name="Followed Hyperlink" xfId="5319" builtinId="9" hidden="1"/>
    <cellStyle name="Followed Hyperlink" xfId="5320" builtinId="9" hidden="1"/>
    <cellStyle name="Followed Hyperlink" xfId="5321" builtinId="9" hidden="1"/>
    <cellStyle name="Followed Hyperlink" xfId="5322" builtinId="9" hidden="1"/>
    <cellStyle name="Followed Hyperlink" xfId="5323" builtinId="9" hidden="1"/>
    <cellStyle name="Followed Hyperlink" xfId="5324" builtinId="9" hidden="1"/>
    <cellStyle name="Followed Hyperlink" xfId="5325" builtinId="9" hidden="1"/>
    <cellStyle name="Followed Hyperlink" xfId="5326" builtinId="9" hidden="1"/>
    <cellStyle name="Followed Hyperlink" xfId="5327" builtinId="9" hidden="1"/>
    <cellStyle name="Followed Hyperlink" xfId="5328" builtinId="9" hidden="1"/>
    <cellStyle name="Followed Hyperlink" xfId="5329" builtinId="9" hidden="1"/>
    <cellStyle name="Followed Hyperlink" xfId="5330" builtinId="9" hidden="1"/>
    <cellStyle name="Followed Hyperlink" xfId="5331" builtinId="9" hidden="1"/>
    <cellStyle name="Followed Hyperlink" xfId="5332" builtinId="9" hidden="1"/>
    <cellStyle name="Followed Hyperlink" xfId="5333" builtinId="9" hidden="1"/>
    <cellStyle name="Followed Hyperlink" xfId="5334" builtinId="9" hidden="1"/>
    <cellStyle name="Followed Hyperlink" xfId="5335" builtinId="9" hidden="1"/>
    <cellStyle name="Followed Hyperlink" xfId="5336" builtinId="9" hidden="1"/>
    <cellStyle name="Followed Hyperlink" xfId="5337" builtinId="9" hidden="1"/>
    <cellStyle name="Followed Hyperlink" xfId="5338" builtinId="9" hidden="1"/>
    <cellStyle name="Followed Hyperlink" xfId="5339" builtinId="9" hidden="1"/>
    <cellStyle name="Followed Hyperlink" xfId="5340" builtinId="9" hidden="1"/>
    <cellStyle name="Followed Hyperlink" xfId="5341" builtinId="9" hidden="1"/>
    <cellStyle name="Followed Hyperlink" xfId="5342" builtinId="9" hidden="1"/>
    <cellStyle name="Followed Hyperlink" xfId="5343" builtinId="9" hidden="1"/>
    <cellStyle name="Followed Hyperlink" xfId="5344" builtinId="9" hidden="1"/>
    <cellStyle name="Followed Hyperlink" xfId="5345" builtinId="9" hidden="1"/>
    <cellStyle name="Followed Hyperlink" xfId="5346" builtinId="9" hidden="1"/>
    <cellStyle name="Followed Hyperlink" xfId="5347" builtinId="9" hidden="1"/>
    <cellStyle name="Followed Hyperlink" xfId="5348" builtinId="9" hidden="1"/>
    <cellStyle name="Followed Hyperlink" xfId="5349" builtinId="9" hidden="1"/>
    <cellStyle name="Followed Hyperlink" xfId="5350" builtinId="9" hidden="1"/>
    <cellStyle name="Followed Hyperlink" xfId="5351" builtinId="9" hidden="1"/>
    <cellStyle name="Followed Hyperlink" xfId="5352" builtinId="9" hidden="1"/>
    <cellStyle name="Followed Hyperlink" xfId="5353" builtinId="9" hidden="1"/>
    <cellStyle name="Followed Hyperlink" xfId="5354" builtinId="9" hidden="1"/>
    <cellStyle name="Followed Hyperlink" xfId="5355" builtinId="9" hidden="1"/>
    <cellStyle name="Followed Hyperlink" xfId="5356" builtinId="9" hidden="1"/>
    <cellStyle name="Followed Hyperlink" xfId="5357" builtinId="9" hidden="1"/>
    <cellStyle name="Followed Hyperlink" xfId="5358" builtinId="9" hidden="1"/>
    <cellStyle name="Followed Hyperlink" xfId="5359" builtinId="9" hidden="1"/>
    <cellStyle name="Followed Hyperlink" xfId="5360" builtinId="9" hidden="1"/>
    <cellStyle name="Followed Hyperlink" xfId="5361" builtinId="9" hidden="1"/>
    <cellStyle name="Followed Hyperlink" xfId="5362" builtinId="9" hidden="1"/>
    <cellStyle name="Followed Hyperlink" xfId="5363" builtinId="9" hidden="1"/>
    <cellStyle name="Followed Hyperlink" xfId="5364" builtinId="9" hidden="1"/>
    <cellStyle name="Followed Hyperlink" xfId="5365" builtinId="9" hidden="1"/>
    <cellStyle name="Followed Hyperlink" xfId="5366" builtinId="9" hidden="1"/>
    <cellStyle name="Followed Hyperlink" xfId="5367" builtinId="9" hidden="1"/>
    <cellStyle name="Followed Hyperlink" xfId="5368" builtinId="9" hidden="1"/>
    <cellStyle name="Followed Hyperlink" xfId="5369" builtinId="9" hidden="1"/>
    <cellStyle name="Followed Hyperlink" xfId="5370" builtinId="9" hidden="1"/>
    <cellStyle name="Followed Hyperlink" xfId="5371" builtinId="9" hidden="1"/>
    <cellStyle name="Followed Hyperlink" xfId="5372" builtinId="9" hidden="1"/>
    <cellStyle name="Followed Hyperlink" xfId="5373" builtinId="9" hidden="1"/>
    <cellStyle name="Followed Hyperlink" xfId="5374" builtinId="9" hidden="1"/>
    <cellStyle name="Followed Hyperlink" xfId="5375" builtinId="9" hidden="1"/>
    <cellStyle name="Followed Hyperlink" xfId="5376" builtinId="9" hidden="1"/>
    <cellStyle name="Followed Hyperlink" xfId="5377" builtinId="9" hidden="1"/>
    <cellStyle name="Followed Hyperlink" xfId="5378" builtinId="9" hidden="1"/>
    <cellStyle name="Followed Hyperlink" xfId="5379" builtinId="9" hidden="1"/>
    <cellStyle name="Followed Hyperlink" xfId="5380" builtinId="9" hidden="1"/>
    <cellStyle name="Followed Hyperlink" xfId="5381" builtinId="9" hidden="1"/>
    <cellStyle name="Followed Hyperlink" xfId="5382" builtinId="9" hidden="1"/>
    <cellStyle name="Followed Hyperlink" xfId="5383" builtinId="9" hidden="1"/>
    <cellStyle name="Followed Hyperlink" xfId="5384" builtinId="9" hidden="1"/>
    <cellStyle name="Followed Hyperlink" xfId="5385" builtinId="9" hidden="1"/>
    <cellStyle name="Followed Hyperlink" xfId="5386" builtinId="9" hidden="1"/>
    <cellStyle name="Followed Hyperlink" xfId="5387" builtinId="9" hidden="1"/>
    <cellStyle name="Followed Hyperlink" xfId="5388" builtinId="9" hidden="1"/>
    <cellStyle name="Followed Hyperlink" xfId="5389" builtinId="9" hidden="1"/>
    <cellStyle name="Followed Hyperlink" xfId="5390" builtinId="9" hidden="1"/>
    <cellStyle name="Followed Hyperlink" xfId="5391" builtinId="9" hidden="1"/>
    <cellStyle name="Followed Hyperlink" xfId="5392" builtinId="9" hidden="1"/>
    <cellStyle name="Followed Hyperlink" xfId="5393" builtinId="9" hidden="1"/>
    <cellStyle name="Followed Hyperlink" xfId="5394" builtinId="9" hidden="1"/>
    <cellStyle name="Followed Hyperlink" xfId="5395" builtinId="9" hidden="1"/>
    <cellStyle name="Followed Hyperlink" xfId="5396" builtinId="9" hidden="1"/>
    <cellStyle name="Followed Hyperlink" xfId="5397" builtinId="9" hidden="1"/>
    <cellStyle name="Followed Hyperlink" xfId="5398" builtinId="9" hidden="1"/>
    <cellStyle name="Followed Hyperlink" xfId="5399" builtinId="9" hidden="1"/>
    <cellStyle name="Followed Hyperlink" xfId="5400" builtinId="9" hidden="1"/>
    <cellStyle name="Followed Hyperlink" xfId="5401" builtinId="9" hidden="1"/>
    <cellStyle name="Followed Hyperlink" xfId="5402" builtinId="9" hidden="1"/>
    <cellStyle name="Followed Hyperlink" xfId="5403" builtinId="9" hidden="1"/>
    <cellStyle name="Followed Hyperlink" xfId="5404" builtinId="9" hidden="1"/>
    <cellStyle name="Followed Hyperlink" xfId="5405" builtinId="9" hidden="1"/>
    <cellStyle name="Followed Hyperlink" xfId="5406" builtinId="9" hidden="1"/>
    <cellStyle name="Followed Hyperlink" xfId="5407" builtinId="9" hidden="1"/>
    <cellStyle name="Followed Hyperlink" xfId="5408" builtinId="9" hidden="1"/>
    <cellStyle name="Followed Hyperlink" xfId="5409" builtinId="9" hidden="1"/>
    <cellStyle name="Followed Hyperlink" xfId="5410" builtinId="9" hidden="1"/>
    <cellStyle name="Followed Hyperlink" xfId="5411" builtinId="9" hidden="1"/>
    <cellStyle name="Followed Hyperlink" xfId="5412" builtinId="9" hidden="1"/>
    <cellStyle name="Followed Hyperlink" xfId="5413" builtinId="9" hidden="1"/>
    <cellStyle name="Followed Hyperlink" xfId="5414" builtinId="9" hidden="1"/>
    <cellStyle name="Followed Hyperlink" xfId="5415" builtinId="9" hidden="1"/>
    <cellStyle name="Followed Hyperlink" xfId="5416" builtinId="9" hidden="1"/>
    <cellStyle name="Followed Hyperlink" xfId="5417" builtinId="9" hidden="1"/>
    <cellStyle name="Followed Hyperlink" xfId="5418" builtinId="9" hidden="1"/>
    <cellStyle name="Followed Hyperlink" xfId="5419" builtinId="9" hidden="1"/>
    <cellStyle name="Followed Hyperlink" xfId="5420" builtinId="9" hidden="1"/>
    <cellStyle name="Followed Hyperlink" xfId="5421" builtinId="9" hidden="1"/>
    <cellStyle name="Followed Hyperlink" xfId="5422" builtinId="9" hidden="1"/>
    <cellStyle name="Followed Hyperlink" xfId="5423" builtinId="9" hidden="1"/>
    <cellStyle name="Followed Hyperlink" xfId="5424" builtinId="9" hidden="1"/>
    <cellStyle name="Followed Hyperlink" xfId="5425" builtinId="9" hidden="1"/>
    <cellStyle name="Followed Hyperlink" xfId="5426" builtinId="9" hidden="1"/>
    <cellStyle name="Followed Hyperlink" xfId="5427" builtinId="9" hidden="1"/>
    <cellStyle name="Followed Hyperlink" xfId="5428" builtinId="9" hidden="1"/>
    <cellStyle name="Followed Hyperlink" xfId="5429" builtinId="9" hidden="1"/>
    <cellStyle name="Followed Hyperlink" xfId="5430" builtinId="9" hidden="1"/>
    <cellStyle name="Followed Hyperlink" xfId="5431" builtinId="9" hidden="1"/>
    <cellStyle name="Followed Hyperlink" xfId="5432" builtinId="9" hidden="1"/>
    <cellStyle name="Followed Hyperlink" xfId="5433" builtinId="9" hidden="1"/>
    <cellStyle name="Followed Hyperlink" xfId="5434" builtinId="9" hidden="1"/>
    <cellStyle name="Followed Hyperlink" xfId="5435" builtinId="9" hidden="1"/>
    <cellStyle name="Followed Hyperlink" xfId="5436" builtinId="9" hidden="1"/>
    <cellStyle name="Followed Hyperlink" xfId="5437" builtinId="9" hidden="1"/>
    <cellStyle name="Followed Hyperlink" xfId="5438" builtinId="9" hidden="1"/>
    <cellStyle name="Followed Hyperlink" xfId="5439" builtinId="9" hidden="1"/>
    <cellStyle name="Followed Hyperlink" xfId="5440" builtinId="9" hidden="1"/>
    <cellStyle name="Followed Hyperlink" xfId="5441" builtinId="9" hidden="1"/>
    <cellStyle name="Followed Hyperlink" xfId="5442" builtinId="9" hidden="1"/>
    <cellStyle name="Followed Hyperlink" xfId="5443" builtinId="9" hidden="1"/>
    <cellStyle name="Followed Hyperlink" xfId="5444" builtinId="9" hidden="1"/>
    <cellStyle name="Followed Hyperlink" xfId="5445" builtinId="9" hidden="1"/>
    <cellStyle name="Followed Hyperlink" xfId="5446" builtinId="9" hidden="1"/>
    <cellStyle name="Followed Hyperlink" xfId="5447" builtinId="9" hidden="1"/>
    <cellStyle name="Followed Hyperlink" xfId="5448" builtinId="9" hidden="1"/>
    <cellStyle name="Followed Hyperlink" xfId="5449" builtinId="9" hidden="1"/>
    <cellStyle name="Followed Hyperlink" xfId="5450" builtinId="9" hidden="1"/>
    <cellStyle name="Followed Hyperlink" xfId="5451" builtinId="9" hidden="1"/>
    <cellStyle name="Followed Hyperlink" xfId="5452" builtinId="9" hidden="1"/>
    <cellStyle name="Followed Hyperlink" xfId="5453" builtinId="9" hidden="1"/>
    <cellStyle name="Followed Hyperlink" xfId="5454" builtinId="9" hidden="1"/>
    <cellStyle name="Followed Hyperlink" xfId="5455" builtinId="9" hidden="1"/>
    <cellStyle name="Followed Hyperlink" xfId="5456" builtinId="9" hidden="1"/>
    <cellStyle name="Followed Hyperlink" xfId="5457" builtinId="9" hidden="1"/>
    <cellStyle name="Followed Hyperlink" xfId="5458" builtinId="9" hidden="1"/>
    <cellStyle name="Followed Hyperlink" xfId="5459" builtinId="9" hidden="1"/>
    <cellStyle name="Followed Hyperlink" xfId="5460" builtinId="9" hidden="1"/>
    <cellStyle name="Followed Hyperlink" xfId="5461" builtinId="9" hidden="1"/>
    <cellStyle name="Followed Hyperlink" xfId="5462" builtinId="9" hidden="1"/>
    <cellStyle name="Followed Hyperlink" xfId="5463" builtinId="9" hidden="1"/>
    <cellStyle name="Followed Hyperlink" xfId="5464" builtinId="9" hidden="1"/>
    <cellStyle name="Followed Hyperlink" xfId="5465" builtinId="9" hidden="1"/>
    <cellStyle name="Followed Hyperlink" xfId="5466" builtinId="9" hidden="1"/>
    <cellStyle name="Followed Hyperlink" xfId="5467" builtinId="9" hidden="1"/>
    <cellStyle name="Followed Hyperlink" xfId="5468" builtinId="9" hidden="1"/>
    <cellStyle name="Followed Hyperlink" xfId="5469" builtinId="9" hidden="1"/>
    <cellStyle name="Followed Hyperlink" xfId="5470" builtinId="9" hidden="1"/>
    <cellStyle name="Followed Hyperlink" xfId="5471" builtinId="9" hidden="1"/>
    <cellStyle name="Followed Hyperlink" xfId="5472" builtinId="9" hidden="1"/>
    <cellStyle name="Followed Hyperlink" xfId="5473" builtinId="9" hidden="1"/>
    <cellStyle name="Followed Hyperlink" xfId="5474" builtinId="9" hidden="1"/>
    <cellStyle name="Followed Hyperlink" xfId="5475" builtinId="9" hidden="1"/>
    <cellStyle name="Followed Hyperlink" xfId="5476" builtinId="9" hidden="1"/>
    <cellStyle name="Followed Hyperlink" xfId="5477" builtinId="9" hidden="1"/>
    <cellStyle name="Followed Hyperlink" xfId="5478" builtinId="9" hidden="1"/>
    <cellStyle name="Followed Hyperlink" xfId="5479" builtinId="9" hidden="1"/>
    <cellStyle name="Followed Hyperlink" xfId="5480" builtinId="9" hidden="1"/>
    <cellStyle name="Followed Hyperlink" xfId="5481" builtinId="9" hidden="1"/>
    <cellStyle name="Followed Hyperlink" xfId="5482" builtinId="9" hidden="1"/>
    <cellStyle name="Followed Hyperlink" xfId="5483" builtinId="9" hidden="1"/>
    <cellStyle name="Followed Hyperlink" xfId="5484" builtinId="9" hidden="1"/>
    <cellStyle name="Followed Hyperlink" xfId="5485" builtinId="9" hidden="1"/>
    <cellStyle name="Followed Hyperlink" xfId="5486" builtinId="9" hidden="1"/>
    <cellStyle name="Followed Hyperlink" xfId="5487" builtinId="9" hidden="1"/>
    <cellStyle name="Followed Hyperlink" xfId="5488" builtinId="9" hidden="1"/>
    <cellStyle name="Followed Hyperlink" xfId="5489" builtinId="9" hidden="1"/>
    <cellStyle name="Followed Hyperlink" xfId="5490" builtinId="9" hidden="1"/>
    <cellStyle name="Followed Hyperlink" xfId="5491" builtinId="9" hidden="1"/>
    <cellStyle name="Followed Hyperlink" xfId="5492" builtinId="9" hidden="1"/>
    <cellStyle name="Followed Hyperlink" xfId="5493" builtinId="9" hidden="1"/>
    <cellStyle name="Followed Hyperlink" xfId="5494" builtinId="9" hidden="1"/>
    <cellStyle name="Followed Hyperlink" xfId="5495" builtinId="9" hidden="1"/>
    <cellStyle name="Followed Hyperlink" xfId="5496" builtinId="9" hidden="1"/>
    <cellStyle name="Followed Hyperlink" xfId="5497" builtinId="9" hidden="1"/>
    <cellStyle name="Followed Hyperlink" xfId="5498" builtinId="9" hidden="1"/>
    <cellStyle name="Followed Hyperlink" xfId="5499" builtinId="9" hidden="1"/>
    <cellStyle name="Followed Hyperlink" xfId="5500" builtinId="9" hidden="1"/>
    <cellStyle name="Followed Hyperlink" xfId="5501" builtinId="9" hidden="1"/>
    <cellStyle name="Followed Hyperlink" xfId="5502" builtinId="9" hidden="1"/>
    <cellStyle name="Followed Hyperlink" xfId="5503" builtinId="9" hidden="1"/>
    <cellStyle name="Followed Hyperlink" xfId="5504" builtinId="9" hidden="1"/>
    <cellStyle name="Followed Hyperlink" xfId="5505" builtinId="9" hidden="1"/>
    <cellStyle name="Followed Hyperlink" xfId="5506" builtinId="9" hidden="1"/>
    <cellStyle name="Followed Hyperlink" xfId="5507" builtinId="9" hidden="1"/>
    <cellStyle name="Followed Hyperlink" xfId="5508" builtinId="9" hidden="1"/>
    <cellStyle name="Followed Hyperlink" xfId="5509" builtinId="9" hidden="1"/>
    <cellStyle name="Followed Hyperlink" xfId="5510" builtinId="9" hidden="1"/>
    <cellStyle name="Followed Hyperlink" xfId="5511" builtinId="9" hidden="1"/>
    <cellStyle name="Followed Hyperlink" xfId="5512" builtinId="9" hidden="1"/>
    <cellStyle name="Followed Hyperlink" xfId="5513" builtinId="9" hidden="1"/>
    <cellStyle name="Followed Hyperlink" xfId="5514" builtinId="9" hidden="1"/>
    <cellStyle name="Followed Hyperlink" xfId="5515" builtinId="9" hidden="1"/>
    <cellStyle name="Followed Hyperlink" xfId="5516" builtinId="9" hidden="1"/>
    <cellStyle name="Followed Hyperlink" xfId="5517" builtinId="9" hidden="1"/>
    <cellStyle name="Followed Hyperlink" xfId="5518" builtinId="9" hidden="1"/>
    <cellStyle name="Followed Hyperlink" xfId="5519" builtinId="9" hidden="1"/>
    <cellStyle name="Followed Hyperlink" xfId="5520" builtinId="9" hidden="1"/>
    <cellStyle name="Followed Hyperlink" xfId="5521" builtinId="9" hidden="1"/>
    <cellStyle name="Followed Hyperlink" xfId="5522" builtinId="9" hidden="1"/>
    <cellStyle name="Followed Hyperlink" xfId="5523" builtinId="9" hidden="1"/>
    <cellStyle name="Followed Hyperlink" xfId="5524" builtinId="9" hidden="1"/>
    <cellStyle name="Followed Hyperlink" xfId="5525" builtinId="9" hidden="1"/>
    <cellStyle name="Followed Hyperlink" xfId="5526" builtinId="9" hidden="1"/>
    <cellStyle name="Followed Hyperlink" xfId="5527" builtinId="9" hidden="1"/>
    <cellStyle name="Followed Hyperlink" xfId="5528" builtinId="9" hidden="1"/>
    <cellStyle name="Followed Hyperlink" xfId="5529" builtinId="9" hidden="1"/>
    <cellStyle name="Followed Hyperlink" xfId="5530" builtinId="9" hidden="1"/>
    <cellStyle name="Followed Hyperlink" xfId="5531" builtinId="9" hidden="1"/>
    <cellStyle name="Followed Hyperlink" xfId="5532" builtinId="9" hidden="1"/>
    <cellStyle name="Followed Hyperlink" xfId="5533" builtinId="9" hidden="1"/>
    <cellStyle name="Followed Hyperlink" xfId="5534" builtinId="9" hidden="1"/>
    <cellStyle name="Followed Hyperlink" xfId="5535" builtinId="9" hidden="1"/>
    <cellStyle name="Followed Hyperlink" xfId="5536" builtinId="9" hidden="1"/>
    <cellStyle name="Followed Hyperlink" xfId="5537" builtinId="9" hidden="1"/>
    <cellStyle name="Followed Hyperlink" xfId="5538" builtinId="9" hidden="1"/>
    <cellStyle name="Followed Hyperlink" xfId="5539" builtinId="9" hidden="1"/>
    <cellStyle name="Followed Hyperlink" xfId="5540" builtinId="9" hidden="1"/>
    <cellStyle name="Followed Hyperlink" xfId="5541" builtinId="9" hidden="1"/>
    <cellStyle name="Followed Hyperlink" xfId="5542" builtinId="9" hidden="1"/>
    <cellStyle name="Followed Hyperlink" xfId="5543" builtinId="9" hidden="1"/>
    <cellStyle name="Followed Hyperlink" xfId="5544" builtinId="9" hidden="1"/>
    <cellStyle name="Followed Hyperlink" xfId="5545" builtinId="9" hidden="1"/>
    <cellStyle name="Followed Hyperlink" xfId="5546" builtinId="9" hidden="1"/>
    <cellStyle name="Followed Hyperlink" xfId="5547" builtinId="9" hidden="1"/>
    <cellStyle name="Followed Hyperlink" xfId="5548" builtinId="9" hidden="1"/>
    <cellStyle name="Followed Hyperlink" xfId="5549" builtinId="9" hidden="1"/>
    <cellStyle name="Followed Hyperlink" xfId="5550" builtinId="9" hidden="1"/>
    <cellStyle name="Followed Hyperlink" xfId="5551" builtinId="9" hidden="1"/>
    <cellStyle name="Followed Hyperlink" xfId="5552" builtinId="9" hidden="1"/>
    <cellStyle name="Followed Hyperlink" xfId="5553" builtinId="9" hidden="1"/>
    <cellStyle name="Followed Hyperlink" xfId="5554" builtinId="9" hidden="1"/>
    <cellStyle name="Followed Hyperlink" xfId="5555" builtinId="9" hidden="1"/>
    <cellStyle name="Followed Hyperlink" xfId="5556" builtinId="9" hidden="1"/>
    <cellStyle name="Followed Hyperlink" xfId="5557" builtinId="9" hidden="1"/>
    <cellStyle name="Followed Hyperlink" xfId="5558" builtinId="9" hidden="1"/>
    <cellStyle name="Followed Hyperlink" xfId="5559" builtinId="9" hidden="1"/>
    <cellStyle name="Followed Hyperlink" xfId="5560" builtinId="9" hidden="1"/>
    <cellStyle name="Followed Hyperlink" xfId="5561" builtinId="9" hidden="1"/>
    <cellStyle name="Followed Hyperlink" xfId="5562" builtinId="9" hidden="1"/>
    <cellStyle name="Followed Hyperlink" xfId="5563" builtinId="9" hidden="1"/>
    <cellStyle name="Followed Hyperlink" xfId="5564" builtinId="9" hidden="1"/>
    <cellStyle name="Followed Hyperlink" xfId="5565" builtinId="9" hidden="1"/>
    <cellStyle name="Followed Hyperlink" xfId="5566" builtinId="9" hidden="1"/>
    <cellStyle name="Followed Hyperlink" xfId="5567" builtinId="9" hidden="1"/>
    <cellStyle name="Followed Hyperlink" xfId="5568" builtinId="9" hidden="1"/>
    <cellStyle name="Followed Hyperlink" xfId="5569" builtinId="9" hidden="1"/>
    <cellStyle name="Followed Hyperlink" xfId="5570" builtinId="9" hidden="1"/>
    <cellStyle name="Followed Hyperlink" xfId="5571" builtinId="9" hidden="1"/>
    <cellStyle name="Followed Hyperlink" xfId="5572" builtinId="9" hidden="1"/>
    <cellStyle name="Followed Hyperlink" xfId="5573" builtinId="9" hidden="1"/>
    <cellStyle name="Followed Hyperlink" xfId="5574" builtinId="9" hidden="1"/>
    <cellStyle name="Followed Hyperlink" xfId="5575" builtinId="9" hidden="1"/>
    <cellStyle name="Followed Hyperlink" xfId="5576" builtinId="9" hidden="1"/>
    <cellStyle name="Followed Hyperlink" xfId="5577" builtinId="9" hidden="1"/>
    <cellStyle name="Followed Hyperlink" xfId="5578" builtinId="9" hidden="1"/>
    <cellStyle name="Followed Hyperlink" xfId="5579" builtinId="9" hidden="1"/>
    <cellStyle name="Followed Hyperlink" xfId="5580" builtinId="9" hidden="1"/>
    <cellStyle name="Followed Hyperlink" xfId="5581" builtinId="9" hidden="1"/>
    <cellStyle name="Followed Hyperlink" xfId="5582" builtinId="9" hidden="1"/>
    <cellStyle name="Followed Hyperlink" xfId="5583" builtinId="9" hidden="1"/>
    <cellStyle name="Followed Hyperlink" xfId="5584" builtinId="9" hidden="1"/>
    <cellStyle name="Followed Hyperlink" xfId="5585" builtinId="9" hidden="1"/>
    <cellStyle name="Followed Hyperlink" xfId="5586" builtinId="9" hidden="1"/>
    <cellStyle name="Followed Hyperlink" xfId="5587" builtinId="9" hidden="1"/>
    <cellStyle name="Followed Hyperlink" xfId="5588" builtinId="9" hidden="1"/>
    <cellStyle name="Followed Hyperlink" xfId="5589" builtinId="9" hidden="1"/>
    <cellStyle name="Followed Hyperlink" xfId="5590" builtinId="9" hidden="1"/>
    <cellStyle name="Followed Hyperlink" xfId="5591" builtinId="9" hidden="1"/>
    <cellStyle name="Followed Hyperlink" xfId="5592" builtinId="9" hidden="1"/>
    <cellStyle name="Followed Hyperlink" xfId="5593" builtinId="9" hidden="1"/>
    <cellStyle name="Followed Hyperlink" xfId="5594" builtinId="9" hidden="1"/>
    <cellStyle name="Followed Hyperlink" xfId="5595" builtinId="9" hidden="1"/>
    <cellStyle name="Followed Hyperlink" xfId="5596" builtinId="9" hidden="1"/>
    <cellStyle name="Followed Hyperlink" xfId="5597" builtinId="9" hidden="1"/>
    <cellStyle name="Followed Hyperlink" xfId="5598" builtinId="9" hidden="1"/>
    <cellStyle name="Followed Hyperlink" xfId="5599" builtinId="9" hidden="1"/>
    <cellStyle name="Followed Hyperlink" xfId="5600" builtinId="9" hidden="1"/>
    <cellStyle name="Followed Hyperlink" xfId="5601" builtinId="9" hidden="1"/>
    <cellStyle name="Followed Hyperlink" xfId="5602" builtinId="9" hidden="1"/>
    <cellStyle name="Followed Hyperlink" xfId="5603" builtinId="9" hidden="1"/>
    <cellStyle name="Followed Hyperlink" xfId="5604" builtinId="9" hidden="1"/>
    <cellStyle name="Followed Hyperlink" xfId="5605" builtinId="9" hidden="1"/>
    <cellStyle name="Followed Hyperlink" xfId="5606" builtinId="9" hidden="1"/>
    <cellStyle name="Followed Hyperlink" xfId="5607" builtinId="9" hidden="1"/>
    <cellStyle name="Followed Hyperlink" xfId="5608" builtinId="9" hidden="1"/>
    <cellStyle name="Followed Hyperlink" xfId="5609" builtinId="9" hidden="1"/>
    <cellStyle name="Followed Hyperlink" xfId="5610" builtinId="9" hidden="1"/>
    <cellStyle name="Followed Hyperlink" xfId="5611" builtinId="9" hidden="1"/>
    <cellStyle name="Followed Hyperlink" xfId="5612" builtinId="9" hidden="1"/>
    <cellStyle name="Followed Hyperlink" xfId="5613" builtinId="9" hidden="1"/>
    <cellStyle name="Followed Hyperlink" xfId="5614" builtinId="9" hidden="1"/>
    <cellStyle name="Followed Hyperlink" xfId="5615" builtinId="9" hidden="1"/>
    <cellStyle name="Followed Hyperlink" xfId="5616" builtinId="9" hidden="1"/>
    <cellStyle name="Followed Hyperlink" xfId="5617" builtinId="9" hidden="1"/>
    <cellStyle name="Followed Hyperlink" xfId="5618" builtinId="9" hidden="1"/>
    <cellStyle name="Followed Hyperlink" xfId="5619" builtinId="9" hidden="1"/>
    <cellStyle name="Followed Hyperlink" xfId="5620" builtinId="9" hidden="1"/>
    <cellStyle name="Followed Hyperlink" xfId="5621" builtinId="9" hidden="1"/>
    <cellStyle name="Followed Hyperlink" xfId="5622" builtinId="9" hidden="1"/>
    <cellStyle name="Followed Hyperlink" xfId="5623" builtinId="9" hidden="1"/>
    <cellStyle name="Followed Hyperlink" xfId="5624" builtinId="9" hidden="1"/>
    <cellStyle name="Followed Hyperlink" xfId="5625" builtinId="9" hidden="1"/>
    <cellStyle name="Followed Hyperlink" xfId="5626" builtinId="9" hidden="1"/>
    <cellStyle name="Followed Hyperlink" xfId="5627" builtinId="9" hidden="1"/>
    <cellStyle name="Followed Hyperlink" xfId="5628" builtinId="9" hidden="1"/>
    <cellStyle name="Followed Hyperlink" xfId="5629" builtinId="9" hidden="1"/>
    <cellStyle name="Followed Hyperlink" xfId="5630" builtinId="9" hidden="1"/>
    <cellStyle name="Followed Hyperlink" xfId="5631" builtinId="9" hidden="1"/>
    <cellStyle name="Followed Hyperlink" xfId="5632" builtinId="9" hidden="1"/>
    <cellStyle name="Followed Hyperlink" xfId="5633" builtinId="9" hidden="1"/>
    <cellStyle name="Followed Hyperlink" xfId="5634" builtinId="9" hidden="1"/>
    <cellStyle name="Followed Hyperlink" xfId="5635" builtinId="9" hidden="1"/>
    <cellStyle name="Followed Hyperlink" xfId="5636" builtinId="9" hidden="1"/>
    <cellStyle name="Followed Hyperlink" xfId="5637" builtinId="9" hidden="1"/>
    <cellStyle name="Followed Hyperlink" xfId="5638" builtinId="9" hidden="1"/>
    <cellStyle name="Followed Hyperlink" xfId="5639" builtinId="9" hidden="1"/>
    <cellStyle name="Followed Hyperlink" xfId="5640" builtinId="9" hidden="1"/>
    <cellStyle name="Followed Hyperlink" xfId="5641" builtinId="9" hidden="1"/>
    <cellStyle name="Followed Hyperlink" xfId="5642" builtinId="9" hidden="1"/>
    <cellStyle name="Followed Hyperlink" xfId="5643" builtinId="9" hidden="1"/>
    <cellStyle name="Followed Hyperlink" xfId="5644" builtinId="9" hidden="1"/>
    <cellStyle name="Followed Hyperlink" xfId="5645" builtinId="9" hidden="1"/>
    <cellStyle name="Followed Hyperlink" xfId="5646" builtinId="9" hidden="1"/>
    <cellStyle name="Followed Hyperlink" xfId="5647" builtinId="9" hidden="1"/>
    <cellStyle name="Followed Hyperlink" xfId="5648" builtinId="9" hidden="1"/>
    <cellStyle name="Followed Hyperlink" xfId="5649" builtinId="9" hidden="1"/>
    <cellStyle name="Followed Hyperlink" xfId="5650" builtinId="9" hidden="1"/>
    <cellStyle name="Followed Hyperlink" xfId="5651" builtinId="9" hidden="1"/>
    <cellStyle name="Followed Hyperlink" xfId="5652" builtinId="9" hidden="1"/>
    <cellStyle name="Followed Hyperlink" xfId="5653" builtinId="9" hidden="1"/>
    <cellStyle name="Followed Hyperlink" xfId="5654" builtinId="9" hidden="1"/>
    <cellStyle name="Followed Hyperlink" xfId="5655" builtinId="9" hidden="1"/>
    <cellStyle name="Followed Hyperlink" xfId="5656" builtinId="9" hidden="1"/>
    <cellStyle name="Followed Hyperlink" xfId="5657" builtinId="9" hidden="1"/>
    <cellStyle name="Followed Hyperlink" xfId="5658" builtinId="9" hidden="1"/>
    <cellStyle name="Followed Hyperlink" xfId="5659" builtinId="9" hidden="1"/>
    <cellStyle name="Followed Hyperlink" xfId="5660" builtinId="9" hidden="1"/>
    <cellStyle name="Followed Hyperlink" xfId="5661" builtinId="9" hidden="1"/>
    <cellStyle name="Followed Hyperlink" xfId="5662" builtinId="9" hidden="1"/>
    <cellStyle name="Followed Hyperlink" xfId="5663" builtinId="9" hidden="1"/>
    <cellStyle name="Followed Hyperlink" xfId="5664" builtinId="9" hidden="1"/>
    <cellStyle name="Followed Hyperlink" xfId="5665" builtinId="9" hidden="1"/>
    <cellStyle name="Followed Hyperlink" xfId="5666" builtinId="9" hidden="1"/>
    <cellStyle name="Followed Hyperlink" xfId="5667" builtinId="9" hidden="1"/>
    <cellStyle name="Followed Hyperlink" xfId="5668" builtinId="9" hidden="1"/>
    <cellStyle name="Followed Hyperlink" xfId="5669" builtinId="9" hidden="1"/>
    <cellStyle name="Followed Hyperlink" xfId="5670" builtinId="9" hidden="1"/>
    <cellStyle name="Followed Hyperlink" xfId="5671" builtinId="9" hidden="1"/>
    <cellStyle name="Followed Hyperlink" xfId="5672" builtinId="9" hidden="1"/>
    <cellStyle name="Followed Hyperlink" xfId="5673" builtinId="9" hidden="1"/>
    <cellStyle name="Followed Hyperlink" xfId="5674" builtinId="9" hidden="1"/>
    <cellStyle name="Followed Hyperlink" xfId="5675" builtinId="9" hidden="1"/>
    <cellStyle name="Followed Hyperlink" xfId="5676" builtinId="9" hidden="1"/>
    <cellStyle name="Followed Hyperlink" xfId="5677" builtinId="9" hidden="1"/>
    <cellStyle name="Followed Hyperlink" xfId="5678" builtinId="9" hidden="1"/>
    <cellStyle name="Followed Hyperlink" xfId="5679" builtinId="9" hidden="1"/>
    <cellStyle name="Followed Hyperlink" xfId="5680" builtinId="9" hidden="1"/>
    <cellStyle name="Followed Hyperlink" xfId="5681" builtinId="9" hidden="1"/>
    <cellStyle name="Followed Hyperlink" xfId="5682" builtinId="9" hidden="1"/>
    <cellStyle name="Followed Hyperlink" xfId="5683" builtinId="9" hidden="1"/>
    <cellStyle name="Followed Hyperlink" xfId="5684" builtinId="9" hidden="1"/>
    <cellStyle name="Followed Hyperlink" xfId="5685" builtinId="9" hidden="1"/>
    <cellStyle name="Followed Hyperlink" xfId="5686" builtinId="9" hidden="1"/>
    <cellStyle name="Followed Hyperlink" xfId="5687" builtinId="9" hidden="1"/>
    <cellStyle name="Followed Hyperlink" xfId="5688" builtinId="9" hidden="1"/>
    <cellStyle name="Followed Hyperlink" xfId="5689" builtinId="9" hidden="1"/>
    <cellStyle name="Followed Hyperlink" xfId="5690" builtinId="9" hidden="1"/>
    <cellStyle name="Followed Hyperlink" xfId="5691" builtinId="9" hidden="1"/>
    <cellStyle name="Followed Hyperlink" xfId="5692" builtinId="9" hidden="1"/>
    <cellStyle name="Followed Hyperlink" xfId="5693" builtinId="9" hidden="1"/>
    <cellStyle name="Followed Hyperlink" xfId="5694" builtinId="9" hidden="1"/>
    <cellStyle name="Followed Hyperlink" xfId="5695" builtinId="9" hidden="1"/>
    <cellStyle name="Followed Hyperlink" xfId="5696" builtinId="9" hidden="1"/>
    <cellStyle name="Followed Hyperlink" xfId="5697" builtinId="9" hidden="1"/>
    <cellStyle name="Followed Hyperlink" xfId="5698" builtinId="9" hidden="1"/>
    <cellStyle name="Followed Hyperlink" xfId="5699" builtinId="9" hidden="1"/>
    <cellStyle name="Followed Hyperlink" xfId="5700" builtinId="9" hidden="1"/>
    <cellStyle name="Followed Hyperlink" xfId="5701" builtinId="9" hidden="1"/>
    <cellStyle name="Followed Hyperlink" xfId="5702" builtinId="9" hidden="1"/>
    <cellStyle name="Followed Hyperlink" xfId="5703" builtinId="9" hidden="1"/>
    <cellStyle name="Followed Hyperlink" xfId="5704" builtinId="9" hidden="1"/>
    <cellStyle name="Followed Hyperlink" xfId="5705" builtinId="9" hidden="1"/>
    <cellStyle name="Followed Hyperlink" xfId="5706" builtinId="9" hidden="1"/>
    <cellStyle name="Followed Hyperlink" xfId="5707" builtinId="9" hidden="1"/>
    <cellStyle name="Followed Hyperlink" xfId="5708" builtinId="9" hidden="1"/>
    <cellStyle name="Followed Hyperlink" xfId="5709" builtinId="9" hidden="1"/>
    <cellStyle name="Followed Hyperlink" xfId="5710" builtinId="9" hidden="1"/>
    <cellStyle name="Followed Hyperlink" xfId="5711" builtinId="9" hidden="1"/>
    <cellStyle name="Followed Hyperlink" xfId="5712" builtinId="9" hidden="1"/>
    <cellStyle name="Followed Hyperlink" xfId="5713" builtinId="9" hidden="1"/>
    <cellStyle name="Followed Hyperlink" xfId="5714" builtinId="9" hidden="1"/>
    <cellStyle name="Followed Hyperlink" xfId="5715" builtinId="9" hidden="1"/>
    <cellStyle name="Followed Hyperlink" xfId="5716" builtinId="9" hidden="1"/>
    <cellStyle name="Followed Hyperlink" xfId="5717" builtinId="9" hidden="1"/>
    <cellStyle name="Followed Hyperlink" xfId="5718" builtinId="9" hidden="1"/>
    <cellStyle name="Followed Hyperlink" xfId="5719" builtinId="9" hidden="1"/>
    <cellStyle name="Followed Hyperlink" xfId="5720" builtinId="9" hidden="1"/>
    <cellStyle name="Followed Hyperlink" xfId="5721" builtinId="9" hidden="1"/>
    <cellStyle name="Followed Hyperlink" xfId="5722" builtinId="9" hidden="1"/>
    <cellStyle name="Followed Hyperlink" xfId="5723" builtinId="9" hidden="1"/>
    <cellStyle name="Followed Hyperlink" xfId="5724" builtinId="9" hidden="1"/>
    <cellStyle name="Followed Hyperlink" xfId="5725" builtinId="9" hidden="1"/>
    <cellStyle name="Followed Hyperlink" xfId="5726" builtinId="9" hidden="1"/>
    <cellStyle name="Followed Hyperlink" xfId="5727" builtinId="9" hidden="1"/>
    <cellStyle name="Followed Hyperlink" xfId="5728" builtinId="9" hidden="1"/>
    <cellStyle name="Followed Hyperlink" xfId="5729" builtinId="9" hidden="1"/>
    <cellStyle name="Followed Hyperlink" xfId="5730" builtinId="9" hidden="1"/>
    <cellStyle name="Followed Hyperlink" xfId="5731" builtinId="9" hidden="1"/>
    <cellStyle name="Followed Hyperlink" xfId="5732" builtinId="9" hidden="1"/>
    <cellStyle name="Followed Hyperlink" xfId="5733" builtinId="9" hidden="1"/>
    <cellStyle name="Followed Hyperlink" xfId="5734" builtinId="9" hidden="1"/>
    <cellStyle name="Followed Hyperlink" xfId="5735" builtinId="9" hidden="1"/>
    <cellStyle name="Followed Hyperlink" xfId="5736" builtinId="9" hidden="1"/>
    <cellStyle name="Followed Hyperlink" xfId="5737" builtinId="9" hidden="1"/>
    <cellStyle name="Followed Hyperlink" xfId="5738" builtinId="9" hidden="1"/>
    <cellStyle name="Followed Hyperlink" xfId="5739" builtinId="9" hidden="1"/>
    <cellStyle name="Followed Hyperlink" xfId="5740" builtinId="9" hidden="1"/>
    <cellStyle name="Followed Hyperlink" xfId="5741" builtinId="9" hidden="1"/>
    <cellStyle name="Followed Hyperlink" xfId="5742" builtinId="9" hidden="1"/>
    <cellStyle name="Followed Hyperlink" xfId="5743" builtinId="9" hidden="1"/>
    <cellStyle name="Followed Hyperlink" xfId="5744" builtinId="9" hidden="1"/>
    <cellStyle name="Followed Hyperlink" xfId="5745" builtinId="9" hidden="1"/>
    <cellStyle name="Followed Hyperlink" xfId="5746" builtinId="9" hidden="1"/>
    <cellStyle name="Followed Hyperlink" xfId="5747" builtinId="9" hidden="1"/>
    <cellStyle name="Followed Hyperlink" xfId="5748" builtinId="9" hidden="1"/>
    <cellStyle name="Followed Hyperlink" xfId="5749" builtinId="9" hidden="1"/>
    <cellStyle name="Followed Hyperlink" xfId="5750" builtinId="9" hidden="1"/>
    <cellStyle name="Followed Hyperlink" xfId="5751" builtinId="9" hidden="1"/>
    <cellStyle name="Followed Hyperlink" xfId="5752" builtinId="9" hidden="1"/>
    <cellStyle name="Followed Hyperlink" xfId="5753" builtinId="9" hidden="1"/>
    <cellStyle name="Followed Hyperlink" xfId="5754"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7" builtinId="9" hidden="1"/>
    <cellStyle name="Followed Hyperlink" xfId="5768" builtinId="9" hidden="1"/>
    <cellStyle name="Followed Hyperlink" xfId="5769" builtinId="9" hidden="1"/>
    <cellStyle name="Followed Hyperlink" xfId="5770" builtinId="9" hidden="1"/>
    <cellStyle name="Followed Hyperlink" xfId="5771" builtinId="9" hidden="1"/>
    <cellStyle name="Followed Hyperlink" xfId="5772" builtinId="9" hidden="1"/>
    <cellStyle name="Followed Hyperlink" xfId="5773" builtinId="9" hidden="1"/>
    <cellStyle name="Followed Hyperlink" xfId="5774" builtinId="9" hidden="1"/>
    <cellStyle name="Followed Hyperlink" xfId="5775" builtinId="9" hidden="1"/>
    <cellStyle name="Followed Hyperlink" xfId="5776" builtinId="9" hidden="1"/>
    <cellStyle name="Followed Hyperlink" xfId="5777" builtinId="9" hidden="1"/>
    <cellStyle name="Followed Hyperlink" xfId="5778" builtinId="9" hidden="1"/>
    <cellStyle name="Followed Hyperlink" xfId="5779" builtinId="9" hidden="1"/>
    <cellStyle name="Followed Hyperlink" xfId="5780" builtinId="9" hidden="1"/>
    <cellStyle name="Followed Hyperlink" xfId="5781" builtinId="9" hidden="1"/>
    <cellStyle name="Followed Hyperlink" xfId="5782" builtinId="9" hidden="1"/>
    <cellStyle name="Followed Hyperlink" xfId="5783" builtinId="9" hidden="1"/>
    <cellStyle name="Followed Hyperlink" xfId="5784" builtinId="9" hidden="1"/>
    <cellStyle name="Followed Hyperlink" xfId="5785" builtinId="9" hidden="1"/>
    <cellStyle name="Followed Hyperlink" xfId="5786" builtinId="9" hidden="1"/>
    <cellStyle name="Followed Hyperlink" xfId="5787" builtinId="9" hidden="1"/>
    <cellStyle name="Followed Hyperlink" xfId="5788" builtinId="9" hidden="1"/>
    <cellStyle name="Followed Hyperlink" xfId="5789" builtinId="9" hidden="1"/>
    <cellStyle name="Followed Hyperlink" xfId="5790" builtinId="9" hidden="1"/>
    <cellStyle name="Followed Hyperlink" xfId="5791" builtinId="9" hidden="1"/>
    <cellStyle name="Followed Hyperlink" xfId="5792" builtinId="9" hidden="1"/>
    <cellStyle name="Followed Hyperlink" xfId="5793" builtinId="9" hidden="1"/>
    <cellStyle name="Followed Hyperlink" xfId="5794" builtinId="9" hidden="1"/>
    <cellStyle name="Followed Hyperlink" xfId="5795" builtinId="9" hidden="1"/>
    <cellStyle name="Followed Hyperlink" xfId="5796" builtinId="9" hidden="1"/>
    <cellStyle name="Followed Hyperlink" xfId="5797" builtinId="9" hidden="1"/>
    <cellStyle name="Followed Hyperlink" xfId="5798" builtinId="9" hidden="1"/>
    <cellStyle name="Followed Hyperlink" xfId="5799" builtinId="9" hidden="1"/>
    <cellStyle name="Followed Hyperlink" xfId="5800" builtinId="9" hidden="1"/>
    <cellStyle name="Followed Hyperlink" xfId="5801" builtinId="9" hidden="1"/>
    <cellStyle name="Followed Hyperlink" xfId="5802" builtinId="9" hidden="1"/>
    <cellStyle name="Followed Hyperlink" xfId="5803" builtinId="9" hidden="1"/>
    <cellStyle name="Followed Hyperlink" xfId="5804" builtinId="9" hidden="1"/>
    <cellStyle name="Followed Hyperlink" xfId="5805" builtinId="9" hidden="1"/>
    <cellStyle name="Followed Hyperlink" xfId="5806" builtinId="9" hidden="1"/>
    <cellStyle name="Followed Hyperlink" xfId="5807" builtinId="9" hidden="1"/>
    <cellStyle name="Followed Hyperlink" xfId="5808" builtinId="9" hidden="1"/>
    <cellStyle name="Followed Hyperlink" xfId="5809" builtinId="9" hidden="1"/>
    <cellStyle name="Followed Hyperlink" xfId="5810" builtinId="9" hidden="1"/>
    <cellStyle name="Followed Hyperlink" xfId="5811" builtinId="9" hidden="1"/>
    <cellStyle name="Followed Hyperlink" xfId="5812" builtinId="9" hidden="1"/>
    <cellStyle name="Followed Hyperlink" xfId="5813" builtinId="9" hidden="1"/>
    <cellStyle name="Followed Hyperlink" xfId="5814" builtinId="9" hidden="1"/>
    <cellStyle name="Followed Hyperlink" xfId="5815" builtinId="9" hidden="1"/>
    <cellStyle name="Followed Hyperlink" xfId="5816" builtinId="9" hidden="1"/>
    <cellStyle name="Followed Hyperlink" xfId="5817" builtinId="9" hidden="1"/>
    <cellStyle name="Followed Hyperlink" xfId="5818" builtinId="9" hidden="1"/>
    <cellStyle name="Followed Hyperlink" xfId="5819" builtinId="9" hidden="1"/>
    <cellStyle name="Followed Hyperlink" xfId="5820" builtinId="9" hidden="1"/>
    <cellStyle name="Followed Hyperlink" xfId="5821" builtinId="9" hidden="1"/>
    <cellStyle name="Followed Hyperlink" xfId="5822" builtinId="9" hidden="1"/>
    <cellStyle name="Followed Hyperlink" xfId="5823" builtinId="9" hidden="1"/>
    <cellStyle name="Followed Hyperlink" xfId="5824" builtinId="9" hidden="1"/>
    <cellStyle name="Followed Hyperlink" xfId="5825" builtinId="9" hidden="1"/>
    <cellStyle name="Followed Hyperlink" xfId="5826" builtinId="9" hidden="1"/>
    <cellStyle name="Followed Hyperlink" xfId="5827" builtinId="9" hidden="1"/>
    <cellStyle name="Followed Hyperlink" xfId="5828" builtinId="9" hidden="1"/>
    <cellStyle name="Followed Hyperlink" xfId="5829" builtinId="9" hidden="1"/>
    <cellStyle name="Followed Hyperlink" xfId="5830" builtinId="9" hidden="1"/>
    <cellStyle name="Followed Hyperlink" xfId="5831" builtinId="9" hidden="1"/>
    <cellStyle name="Followed Hyperlink" xfId="5832" builtinId="9" hidden="1"/>
    <cellStyle name="Followed Hyperlink" xfId="5833" builtinId="9" hidden="1"/>
    <cellStyle name="Followed Hyperlink" xfId="5834" builtinId="9" hidden="1"/>
    <cellStyle name="Followed Hyperlink" xfId="5835" builtinId="9" hidden="1"/>
    <cellStyle name="Followed Hyperlink" xfId="5836" builtinId="9" hidden="1"/>
    <cellStyle name="Followed Hyperlink" xfId="5837" builtinId="9" hidden="1"/>
    <cellStyle name="Followed Hyperlink" xfId="5838" builtinId="9" hidden="1"/>
    <cellStyle name="Followed Hyperlink" xfId="5839" builtinId="9" hidden="1"/>
    <cellStyle name="Followed Hyperlink" xfId="5840" builtinId="9" hidden="1"/>
    <cellStyle name="Followed Hyperlink" xfId="5841" builtinId="9" hidden="1"/>
    <cellStyle name="Followed Hyperlink" xfId="5842" builtinId="9" hidden="1"/>
    <cellStyle name="Followed Hyperlink" xfId="5843" builtinId="9" hidden="1"/>
    <cellStyle name="Followed Hyperlink" xfId="5844" builtinId="9" hidden="1"/>
    <cellStyle name="Followed Hyperlink" xfId="5845" builtinId="9" hidden="1"/>
    <cellStyle name="Followed Hyperlink" xfId="5846" builtinId="9" hidden="1"/>
    <cellStyle name="Followed Hyperlink" xfId="5847" builtinId="9" hidden="1"/>
    <cellStyle name="Followed Hyperlink" xfId="5848" builtinId="9" hidden="1"/>
    <cellStyle name="Followed Hyperlink" xfId="5849" builtinId="9" hidden="1"/>
    <cellStyle name="Followed Hyperlink" xfId="5850" builtinId="9" hidden="1"/>
    <cellStyle name="Followed Hyperlink" xfId="5851" builtinId="9" hidden="1"/>
    <cellStyle name="Followed Hyperlink" xfId="5852" builtinId="9" hidden="1"/>
    <cellStyle name="Followed Hyperlink" xfId="5853" builtinId="9" hidden="1"/>
    <cellStyle name="Followed Hyperlink" xfId="5854" builtinId="9" hidden="1"/>
    <cellStyle name="Followed Hyperlink" xfId="5855" builtinId="9" hidden="1"/>
    <cellStyle name="Followed Hyperlink" xfId="5856" builtinId="9" hidden="1"/>
    <cellStyle name="Followed Hyperlink" xfId="5857" builtinId="9" hidden="1"/>
    <cellStyle name="Followed Hyperlink" xfId="5858" builtinId="9" hidden="1"/>
    <cellStyle name="Followed Hyperlink" xfId="5859" builtinId="9" hidden="1"/>
    <cellStyle name="Followed Hyperlink" xfId="5860" builtinId="9" hidden="1"/>
    <cellStyle name="Followed Hyperlink" xfId="5861" builtinId="9" hidden="1"/>
    <cellStyle name="Followed Hyperlink" xfId="5862" builtinId="9" hidden="1"/>
    <cellStyle name="Followed Hyperlink" xfId="5863" builtinId="9" hidden="1"/>
    <cellStyle name="Followed Hyperlink" xfId="5864" builtinId="9" hidden="1"/>
    <cellStyle name="Followed Hyperlink" xfId="5865" builtinId="9" hidden="1"/>
    <cellStyle name="Followed Hyperlink" xfId="5866" builtinId="9" hidden="1"/>
    <cellStyle name="Followed Hyperlink" xfId="5867" builtinId="9" hidden="1"/>
    <cellStyle name="Followed Hyperlink" xfId="5868" builtinId="9" hidden="1"/>
    <cellStyle name="Followed Hyperlink" xfId="5869" builtinId="9" hidden="1"/>
    <cellStyle name="Followed Hyperlink" xfId="5870" builtinId="9" hidden="1"/>
    <cellStyle name="Followed Hyperlink" xfId="5871" builtinId="9" hidden="1"/>
    <cellStyle name="Followed Hyperlink" xfId="5872" builtinId="9" hidden="1"/>
    <cellStyle name="Followed Hyperlink" xfId="5873" builtinId="9" hidden="1"/>
    <cellStyle name="Followed Hyperlink" xfId="5874" builtinId="9" hidden="1"/>
    <cellStyle name="Followed Hyperlink" xfId="5875" builtinId="9" hidden="1"/>
    <cellStyle name="Followed Hyperlink" xfId="5876" builtinId="9" hidden="1"/>
    <cellStyle name="Followed Hyperlink" xfId="5877" builtinId="9" hidden="1"/>
    <cellStyle name="Followed Hyperlink" xfId="5878" builtinId="9" hidden="1"/>
    <cellStyle name="Followed Hyperlink" xfId="5879" builtinId="9" hidden="1"/>
    <cellStyle name="Followed Hyperlink" xfId="5880" builtinId="9" hidden="1"/>
    <cellStyle name="Followed Hyperlink" xfId="5881" builtinId="9" hidden="1"/>
    <cellStyle name="Followed Hyperlink" xfId="5882" builtinId="9" hidden="1"/>
    <cellStyle name="Followed Hyperlink" xfId="5883" builtinId="9" hidden="1"/>
    <cellStyle name="Followed Hyperlink" xfId="5884" builtinId="9" hidden="1"/>
    <cellStyle name="Followed Hyperlink" xfId="5885" builtinId="9" hidden="1"/>
    <cellStyle name="Followed Hyperlink" xfId="5886" builtinId="9" hidden="1"/>
    <cellStyle name="Followed Hyperlink" xfId="5887" builtinId="9" hidden="1"/>
    <cellStyle name="Followed Hyperlink" xfId="5888" builtinId="9" hidden="1"/>
    <cellStyle name="Followed Hyperlink" xfId="5889" builtinId="9" hidden="1"/>
    <cellStyle name="Followed Hyperlink" xfId="5890" builtinId="9" hidden="1"/>
    <cellStyle name="Followed Hyperlink" xfId="5891" builtinId="9" hidden="1"/>
    <cellStyle name="Followed Hyperlink" xfId="5892" builtinId="9" hidden="1"/>
    <cellStyle name="Followed Hyperlink" xfId="5893" builtinId="9" hidden="1"/>
    <cellStyle name="Followed Hyperlink" xfId="5894" builtinId="9" hidden="1"/>
    <cellStyle name="Followed Hyperlink" xfId="5895" builtinId="9" hidden="1"/>
    <cellStyle name="Followed Hyperlink" xfId="5896" builtinId="9" hidden="1"/>
    <cellStyle name="Followed Hyperlink" xfId="5897" builtinId="9" hidden="1"/>
    <cellStyle name="Followed Hyperlink" xfId="5898" builtinId="9" hidden="1"/>
    <cellStyle name="Followed Hyperlink" xfId="5899" builtinId="9" hidden="1"/>
    <cellStyle name="Followed Hyperlink" xfId="5900" builtinId="9" hidden="1"/>
    <cellStyle name="Followed Hyperlink" xfId="5901" builtinId="9" hidden="1"/>
    <cellStyle name="Followed Hyperlink" xfId="5902" builtinId="9" hidden="1"/>
    <cellStyle name="Followed Hyperlink" xfId="5903" builtinId="9" hidden="1"/>
    <cellStyle name="Followed Hyperlink" xfId="5904" builtinId="9" hidden="1"/>
    <cellStyle name="Followed Hyperlink" xfId="5905" builtinId="9" hidden="1"/>
    <cellStyle name="Followed Hyperlink" xfId="5906" builtinId="9" hidden="1"/>
    <cellStyle name="Followed Hyperlink" xfId="5907" builtinId="9" hidden="1"/>
    <cellStyle name="Followed Hyperlink" xfId="5908" builtinId="9" hidden="1"/>
    <cellStyle name="Followed Hyperlink" xfId="5909" builtinId="9" hidden="1"/>
    <cellStyle name="Followed Hyperlink" xfId="5910" builtinId="9" hidden="1"/>
    <cellStyle name="Followed Hyperlink" xfId="5911" builtinId="9" hidden="1"/>
    <cellStyle name="Followed Hyperlink" xfId="5912" builtinId="9" hidden="1"/>
    <cellStyle name="Followed Hyperlink" xfId="5913" builtinId="9" hidden="1"/>
    <cellStyle name="Followed Hyperlink" xfId="5914" builtinId="9" hidden="1"/>
    <cellStyle name="Followed Hyperlink" xfId="5915" builtinId="9" hidden="1"/>
    <cellStyle name="Followed Hyperlink" xfId="5916" builtinId="9" hidden="1"/>
    <cellStyle name="Followed Hyperlink" xfId="5917" builtinId="9" hidden="1"/>
    <cellStyle name="Followed Hyperlink" xfId="5918" builtinId="9" hidden="1"/>
    <cellStyle name="Followed Hyperlink" xfId="5919" builtinId="9" hidden="1"/>
    <cellStyle name="Followed Hyperlink" xfId="5920" builtinId="9" hidden="1"/>
    <cellStyle name="Followed Hyperlink" xfId="5921" builtinId="9" hidden="1"/>
    <cellStyle name="Followed Hyperlink" xfId="5922" builtinId="9" hidden="1"/>
    <cellStyle name="Followed Hyperlink" xfId="5923" builtinId="9" hidden="1"/>
    <cellStyle name="Followed Hyperlink" xfId="5924" builtinId="9" hidden="1"/>
    <cellStyle name="Followed Hyperlink" xfId="5925" builtinId="9" hidden="1"/>
    <cellStyle name="Followed Hyperlink" xfId="5926" builtinId="9" hidden="1"/>
    <cellStyle name="Followed Hyperlink" xfId="5927" builtinId="9" hidden="1"/>
    <cellStyle name="Followed Hyperlink" xfId="5928" builtinId="9" hidden="1"/>
    <cellStyle name="Followed Hyperlink" xfId="5929" builtinId="9" hidden="1"/>
    <cellStyle name="Followed Hyperlink" xfId="5930" builtinId="9" hidden="1"/>
    <cellStyle name="Followed Hyperlink" xfId="5931" builtinId="9" hidden="1"/>
    <cellStyle name="Followed Hyperlink" xfId="5932" builtinId="9" hidden="1"/>
    <cellStyle name="Followed Hyperlink" xfId="5933" builtinId="9" hidden="1"/>
    <cellStyle name="Followed Hyperlink" xfId="5934" builtinId="9" hidden="1"/>
    <cellStyle name="Followed Hyperlink" xfId="5935" builtinId="9" hidden="1"/>
    <cellStyle name="Followed Hyperlink" xfId="5936" builtinId="9" hidden="1"/>
    <cellStyle name="Followed Hyperlink" xfId="5937" builtinId="9" hidden="1"/>
    <cellStyle name="Followed Hyperlink" xfId="5938" builtinId="9" hidden="1"/>
    <cellStyle name="Followed Hyperlink" xfId="5939" builtinId="9" hidden="1"/>
    <cellStyle name="Followed Hyperlink" xfId="5940" builtinId="9" hidden="1"/>
    <cellStyle name="Followed Hyperlink" xfId="5941" builtinId="9" hidden="1"/>
    <cellStyle name="Followed Hyperlink" xfId="5942" builtinId="9" hidden="1"/>
    <cellStyle name="Followed Hyperlink" xfId="5943" builtinId="9" hidden="1"/>
    <cellStyle name="Followed Hyperlink" xfId="5944" builtinId="9" hidden="1"/>
    <cellStyle name="Followed Hyperlink" xfId="5945" builtinId="9" hidden="1"/>
    <cellStyle name="Followed Hyperlink" xfId="5946" builtinId="9" hidden="1"/>
    <cellStyle name="Followed Hyperlink" xfId="5947" builtinId="9" hidden="1"/>
    <cellStyle name="Followed Hyperlink" xfId="5948" builtinId="9" hidden="1"/>
    <cellStyle name="Followed Hyperlink" xfId="5949" builtinId="9" hidden="1"/>
    <cellStyle name="Followed Hyperlink" xfId="5950" builtinId="9" hidden="1"/>
    <cellStyle name="Followed Hyperlink" xfId="5951" builtinId="9" hidden="1"/>
    <cellStyle name="Followed Hyperlink" xfId="5952" builtinId="9" hidden="1"/>
    <cellStyle name="Followed Hyperlink" xfId="5953" builtinId="9" hidden="1"/>
    <cellStyle name="Followed Hyperlink" xfId="5954" builtinId="9" hidden="1"/>
    <cellStyle name="Followed Hyperlink" xfId="5955" builtinId="9" hidden="1"/>
    <cellStyle name="Followed Hyperlink" xfId="5956" builtinId="9" hidden="1"/>
    <cellStyle name="Followed Hyperlink" xfId="5957" builtinId="9" hidden="1"/>
    <cellStyle name="Followed Hyperlink" xfId="5958" builtinId="9" hidden="1"/>
    <cellStyle name="Followed Hyperlink" xfId="5959" builtinId="9" hidden="1"/>
    <cellStyle name="Followed Hyperlink" xfId="5960" builtinId="9" hidden="1"/>
    <cellStyle name="Followed Hyperlink" xfId="5961" builtinId="9" hidden="1"/>
    <cellStyle name="Followed Hyperlink" xfId="5962" builtinId="9" hidden="1"/>
    <cellStyle name="Followed Hyperlink" xfId="5963" builtinId="9" hidden="1"/>
    <cellStyle name="Followed Hyperlink" xfId="5964" builtinId="9" hidden="1"/>
    <cellStyle name="Followed Hyperlink" xfId="5965" builtinId="9" hidden="1"/>
    <cellStyle name="Followed Hyperlink" xfId="5966" builtinId="9" hidden="1"/>
    <cellStyle name="Followed Hyperlink" xfId="5967" builtinId="9" hidden="1"/>
    <cellStyle name="Followed Hyperlink" xfId="5968" builtinId="9" hidden="1"/>
    <cellStyle name="Followed Hyperlink" xfId="5969" builtinId="9" hidden="1"/>
    <cellStyle name="Followed Hyperlink" xfId="5970" builtinId="9" hidden="1"/>
    <cellStyle name="Followed Hyperlink" xfId="5971" builtinId="9" hidden="1"/>
    <cellStyle name="Followed Hyperlink" xfId="5972" builtinId="9" hidden="1"/>
    <cellStyle name="Followed Hyperlink" xfId="5973" builtinId="9" hidden="1"/>
    <cellStyle name="Followed Hyperlink" xfId="5974" builtinId="9" hidden="1"/>
    <cellStyle name="Followed Hyperlink" xfId="5975" builtinId="9" hidden="1"/>
    <cellStyle name="Followed Hyperlink" xfId="5976" builtinId="9" hidden="1"/>
    <cellStyle name="Followed Hyperlink" xfId="5977" builtinId="9" hidden="1"/>
    <cellStyle name="Followed Hyperlink" xfId="5978" builtinId="9" hidden="1"/>
    <cellStyle name="Followed Hyperlink" xfId="5979" builtinId="9" hidden="1"/>
    <cellStyle name="Followed Hyperlink" xfId="5980" builtinId="9" hidden="1"/>
    <cellStyle name="Followed Hyperlink" xfId="5981" builtinId="9" hidden="1"/>
    <cellStyle name="Followed Hyperlink" xfId="5982" builtinId="9" hidden="1"/>
    <cellStyle name="Followed Hyperlink" xfId="5983" builtinId="9" hidden="1"/>
    <cellStyle name="Followed Hyperlink" xfId="5984" builtinId="9" hidden="1"/>
    <cellStyle name="Followed Hyperlink" xfId="5985" builtinId="9" hidden="1"/>
    <cellStyle name="Followed Hyperlink" xfId="5986" builtinId="9" hidden="1"/>
    <cellStyle name="Followed Hyperlink" xfId="5987" builtinId="9" hidden="1"/>
    <cellStyle name="Followed Hyperlink" xfId="5988" builtinId="9" hidden="1"/>
    <cellStyle name="Followed Hyperlink" xfId="5989" builtinId="9" hidden="1"/>
    <cellStyle name="Followed Hyperlink" xfId="5990" builtinId="9" hidden="1"/>
    <cellStyle name="Followed Hyperlink" xfId="5991" builtinId="9" hidden="1"/>
    <cellStyle name="Followed Hyperlink" xfId="5992" builtinId="9" hidden="1"/>
    <cellStyle name="Followed Hyperlink" xfId="5993" builtinId="9" hidden="1"/>
    <cellStyle name="Followed Hyperlink" xfId="5994" builtinId="9" hidden="1"/>
    <cellStyle name="Followed Hyperlink" xfId="5995" builtinId="9" hidden="1"/>
    <cellStyle name="Followed Hyperlink" xfId="5996" builtinId="9" hidden="1"/>
    <cellStyle name="Followed Hyperlink" xfId="5997" builtinId="9" hidden="1"/>
    <cellStyle name="Followed Hyperlink" xfId="5998" builtinId="9" hidden="1"/>
    <cellStyle name="Followed Hyperlink" xfId="5999" builtinId="9" hidden="1"/>
    <cellStyle name="Followed Hyperlink" xfId="6000" builtinId="9" hidden="1"/>
    <cellStyle name="Followed Hyperlink" xfId="6001" builtinId="9" hidden="1"/>
    <cellStyle name="Followed Hyperlink" xfId="6002" builtinId="9" hidden="1"/>
    <cellStyle name="Followed Hyperlink" xfId="6003" builtinId="9" hidden="1"/>
    <cellStyle name="Followed Hyperlink" xfId="6004" builtinId="9" hidden="1"/>
    <cellStyle name="Followed Hyperlink" xfId="6005" builtinId="9" hidden="1"/>
    <cellStyle name="Followed Hyperlink" xfId="6006" builtinId="9" hidden="1"/>
    <cellStyle name="Followed Hyperlink" xfId="6007" builtinId="9" hidden="1"/>
    <cellStyle name="Followed Hyperlink" xfId="6008" builtinId="9" hidden="1"/>
    <cellStyle name="Followed Hyperlink" xfId="6009" builtinId="9" hidden="1"/>
    <cellStyle name="Followed Hyperlink" xfId="6010" builtinId="9" hidden="1"/>
    <cellStyle name="Followed Hyperlink" xfId="6011" builtinId="9" hidden="1"/>
    <cellStyle name="Followed Hyperlink" xfId="6012" builtinId="9" hidden="1"/>
    <cellStyle name="Followed Hyperlink" xfId="6013" builtinId="9" hidden="1"/>
    <cellStyle name="Followed Hyperlink" xfId="6014" builtinId="9" hidden="1"/>
    <cellStyle name="Followed Hyperlink" xfId="6015" builtinId="9" hidden="1"/>
    <cellStyle name="Followed Hyperlink" xfId="6016" builtinId="9" hidden="1"/>
    <cellStyle name="Followed Hyperlink" xfId="6017" builtinId="9" hidden="1"/>
    <cellStyle name="Followed Hyperlink" xfId="6018" builtinId="9" hidden="1"/>
    <cellStyle name="Followed Hyperlink" xfId="6019" builtinId="9" hidden="1"/>
    <cellStyle name="Followed Hyperlink" xfId="6020" builtinId="9" hidden="1"/>
    <cellStyle name="Followed Hyperlink" xfId="6021" builtinId="9" hidden="1"/>
    <cellStyle name="Followed Hyperlink" xfId="6023" builtinId="9" hidden="1"/>
    <cellStyle name="Followed Hyperlink" xfId="6024" builtinId="9" hidden="1"/>
    <cellStyle name="Followed Hyperlink" xfId="6025" builtinId="9" hidden="1"/>
    <cellStyle name="Followed Hyperlink" xfId="6026" builtinId="9" hidden="1"/>
    <cellStyle name="Followed Hyperlink" xfId="6027" builtinId="9" hidden="1"/>
    <cellStyle name="Followed Hyperlink" xfId="6028" builtinId="9" hidden="1"/>
    <cellStyle name="Followed Hyperlink" xfId="6029" builtinId="9" hidden="1"/>
    <cellStyle name="Followed Hyperlink" xfId="6030" builtinId="9" hidden="1"/>
    <cellStyle name="Followed Hyperlink" xfId="6031" builtinId="9" hidden="1"/>
    <cellStyle name="Followed Hyperlink" xfId="6032" builtinId="9" hidden="1"/>
    <cellStyle name="Followed Hyperlink" xfId="6033" builtinId="9" hidden="1"/>
    <cellStyle name="Followed Hyperlink" xfId="6034" builtinId="9" hidden="1"/>
    <cellStyle name="Followed Hyperlink" xfId="6035" builtinId="9" hidden="1"/>
    <cellStyle name="Followed Hyperlink" xfId="6036" builtinId="9" hidden="1"/>
    <cellStyle name="Followed Hyperlink" xfId="6037" builtinId="9" hidden="1"/>
    <cellStyle name="Followed Hyperlink" xfId="6038" builtinId="9" hidden="1"/>
    <cellStyle name="Followed Hyperlink" xfId="6039" builtinId="9" hidden="1"/>
    <cellStyle name="Followed Hyperlink" xfId="6040" builtinId="9" hidden="1"/>
    <cellStyle name="Followed Hyperlink" xfId="6041" builtinId="9" hidden="1"/>
    <cellStyle name="Followed Hyperlink" xfId="6042" builtinId="9" hidden="1"/>
    <cellStyle name="Followed Hyperlink" xfId="6043" builtinId="9" hidden="1"/>
    <cellStyle name="Followed Hyperlink" xfId="6044" builtinId="9" hidden="1"/>
    <cellStyle name="Followed Hyperlink" xfId="6045" builtinId="9" hidden="1"/>
    <cellStyle name="Followed Hyperlink" xfId="6046" builtinId="9" hidden="1"/>
    <cellStyle name="Followed Hyperlink" xfId="6047" builtinId="9" hidden="1"/>
    <cellStyle name="Followed Hyperlink" xfId="6048" builtinId="9" hidden="1"/>
    <cellStyle name="Followed Hyperlink" xfId="6049" builtinId="9" hidden="1"/>
    <cellStyle name="Followed Hyperlink" xfId="6050" builtinId="9" hidden="1"/>
    <cellStyle name="Followed Hyperlink" xfId="6051" builtinId="9" hidden="1"/>
    <cellStyle name="Followed Hyperlink" xfId="6052" builtinId="9" hidden="1"/>
    <cellStyle name="Followed Hyperlink" xfId="6053" builtinId="9" hidden="1"/>
    <cellStyle name="Followed Hyperlink" xfId="6054" builtinId="9" hidden="1"/>
    <cellStyle name="Followed Hyperlink" xfId="6055" builtinId="9" hidden="1"/>
    <cellStyle name="Followed Hyperlink" xfId="6056" builtinId="9" hidden="1"/>
    <cellStyle name="Followed Hyperlink" xfId="6057" builtinId="9" hidden="1"/>
    <cellStyle name="Followed Hyperlink" xfId="6058" builtinId="9" hidden="1"/>
    <cellStyle name="Followed Hyperlink" xfId="6059" builtinId="9" hidden="1"/>
    <cellStyle name="Followed Hyperlink" xfId="6060" builtinId="9" hidden="1"/>
    <cellStyle name="Followed Hyperlink" xfId="6061" builtinId="9" hidden="1"/>
    <cellStyle name="Followed Hyperlink" xfId="6062" builtinId="9" hidden="1"/>
    <cellStyle name="Followed Hyperlink" xfId="6063" builtinId="9" hidden="1"/>
    <cellStyle name="Followed Hyperlink" xfId="6064" builtinId="9" hidden="1"/>
    <cellStyle name="Followed Hyperlink" xfId="6065" builtinId="9" hidden="1"/>
    <cellStyle name="Followed Hyperlink" xfId="6066" builtinId="9" hidden="1"/>
    <cellStyle name="Followed Hyperlink" xfId="6067" builtinId="9" hidden="1"/>
    <cellStyle name="Followed Hyperlink" xfId="6068" builtinId="9" hidden="1"/>
    <cellStyle name="Followed Hyperlink" xfId="6069" builtinId="9" hidden="1"/>
    <cellStyle name="Followed Hyperlink" xfId="6070" builtinId="9" hidden="1"/>
    <cellStyle name="Followed Hyperlink" xfId="6071" builtinId="9" hidden="1"/>
    <cellStyle name="Followed Hyperlink" xfId="6072" builtinId="9" hidden="1"/>
    <cellStyle name="Followed Hyperlink" xfId="6073" builtinId="9" hidden="1"/>
    <cellStyle name="Followed Hyperlink" xfId="6074" builtinId="9" hidden="1"/>
    <cellStyle name="Followed Hyperlink" xfId="6075" builtinId="9" hidden="1"/>
    <cellStyle name="Followed Hyperlink" xfId="6076" builtinId="9" hidden="1"/>
    <cellStyle name="Followed Hyperlink" xfId="6077" builtinId="9" hidden="1"/>
    <cellStyle name="Followed Hyperlink" xfId="6078" builtinId="9" hidden="1"/>
    <cellStyle name="Followed Hyperlink" xfId="6079" builtinId="9" hidden="1"/>
    <cellStyle name="Followed Hyperlink" xfId="6080" builtinId="9" hidden="1"/>
    <cellStyle name="Followed Hyperlink" xfId="6081" builtinId="9" hidden="1"/>
    <cellStyle name="Followed Hyperlink" xfId="6082" builtinId="9" hidden="1"/>
    <cellStyle name="Followed Hyperlink" xfId="6083" builtinId="9" hidden="1"/>
    <cellStyle name="Followed Hyperlink" xfId="6084" builtinId="9" hidden="1"/>
    <cellStyle name="Followed Hyperlink" xfId="6085" builtinId="9" hidden="1"/>
    <cellStyle name="Followed Hyperlink" xfId="6086" builtinId="9" hidden="1"/>
    <cellStyle name="Followed Hyperlink" xfId="6087" builtinId="9" hidden="1"/>
    <cellStyle name="Followed Hyperlink" xfId="6088" builtinId="9" hidden="1"/>
    <cellStyle name="Followed Hyperlink" xfId="6089" builtinId="9" hidden="1"/>
    <cellStyle name="Followed Hyperlink" xfId="6090" builtinId="9" hidden="1"/>
    <cellStyle name="Followed Hyperlink" xfId="6091" builtinId="9" hidden="1"/>
    <cellStyle name="Followed Hyperlink" xfId="6092" builtinId="9" hidden="1"/>
    <cellStyle name="Followed Hyperlink" xfId="6093" builtinId="9" hidden="1"/>
    <cellStyle name="Followed Hyperlink" xfId="6094" builtinId="9" hidden="1"/>
    <cellStyle name="Followed Hyperlink" xfId="6095" builtinId="9" hidden="1"/>
    <cellStyle name="Followed Hyperlink" xfId="6096" builtinId="9" hidden="1"/>
    <cellStyle name="Followed Hyperlink" xfId="6097" builtinId="9" hidden="1"/>
    <cellStyle name="Followed Hyperlink" xfId="6098" builtinId="9" hidden="1"/>
    <cellStyle name="Followed Hyperlink" xfId="6099" builtinId="9" hidden="1"/>
    <cellStyle name="Followed Hyperlink" xfId="6100" builtinId="9" hidden="1"/>
    <cellStyle name="Followed Hyperlink" xfId="6101" builtinId="9" hidden="1"/>
    <cellStyle name="Followed Hyperlink" xfId="6102" builtinId="9" hidden="1"/>
    <cellStyle name="Followed Hyperlink" xfId="6103" builtinId="9" hidden="1"/>
    <cellStyle name="Followed Hyperlink" xfId="6104" builtinId="9" hidden="1"/>
    <cellStyle name="Followed Hyperlink" xfId="6105" builtinId="9" hidden="1"/>
    <cellStyle name="Followed Hyperlink" xfId="6106" builtinId="9" hidden="1"/>
    <cellStyle name="Followed Hyperlink" xfId="6107" builtinId="9" hidden="1"/>
    <cellStyle name="Followed Hyperlink" xfId="6108" builtinId="9" hidden="1"/>
    <cellStyle name="Followed Hyperlink" xfId="6109" builtinId="9" hidden="1"/>
    <cellStyle name="Followed Hyperlink" xfId="6110" builtinId="9" hidden="1"/>
    <cellStyle name="Followed Hyperlink" xfId="6111" builtinId="9" hidden="1"/>
    <cellStyle name="Followed Hyperlink" xfId="6112" builtinId="9" hidden="1"/>
    <cellStyle name="Followed Hyperlink" xfId="6113" builtinId="9" hidden="1"/>
    <cellStyle name="Followed Hyperlink" xfId="6114" builtinId="9" hidden="1"/>
    <cellStyle name="Followed Hyperlink" xfId="6115" builtinId="9" hidden="1"/>
    <cellStyle name="Followed Hyperlink" xfId="6116" builtinId="9" hidden="1"/>
    <cellStyle name="Followed Hyperlink" xfId="6117" builtinId="9" hidden="1"/>
    <cellStyle name="Followed Hyperlink" xfId="6118" builtinId="9" hidden="1"/>
    <cellStyle name="Followed Hyperlink" xfId="6119" builtinId="9" hidden="1"/>
    <cellStyle name="Followed Hyperlink" xfId="6120" builtinId="9" hidden="1"/>
    <cellStyle name="Followed Hyperlink" xfId="6121" builtinId="9" hidden="1"/>
    <cellStyle name="Followed Hyperlink" xfId="6122" builtinId="9" hidden="1"/>
    <cellStyle name="Followed Hyperlink" xfId="6123" builtinId="9" hidden="1"/>
    <cellStyle name="Followed Hyperlink" xfId="6124" builtinId="9" hidden="1"/>
    <cellStyle name="Followed Hyperlink" xfId="6125" builtinId="9" hidden="1"/>
    <cellStyle name="Followed Hyperlink" xfId="6126" builtinId="9" hidden="1"/>
    <cellStyle name="Followed Hyperlink" xfId="6127" builtinId="9" hidden="1"/>
    <cellStyle name="Followed Hyperlink" xfId="6128" builtinId="9" hidden="1"/>
    <cellStyle name="Followed Hyperlink" xfId="6129" builtinId="9" hidden="1"/>
    <cellStyle name="Followed Hyperlink" xfId="6130" builtinId="9" hidden="1"/>
    <cellStyle name="Followed Hyperlink" xfId="6131" builtinId="9" hidden="1"/>
    <cellStyle name="Followed Hyperlink" xfId="6132" builtinId="9" hidden="1"/>
    <cellStyle name="Followed Hyperlink" xfId="6133" builtinId="9" hidden="1"/>
    <cellStyle name="Followed Hyperlink" xfId="6134" builtinId="9" hidden="1"/>
    <cellStyle name="Followed Hyperlink" xfId="6135" builtinId="9" hidden="1"/>
    <cellStyle name="Followed Hyperlink" xfId="6136" builtinId="9" hidden="1"/>
    <cellStyle name="Followed Hyperlink" xfId="6137" builtinId="9" hidden="1"/>
    <cellStyle name="Followed Hyperlink" xfId="6138" builtinId="9" hidden="1"/>
    <cellStyle name="Followed Hyperlink" xfId="6139" builtinId="9" hidden="1"/>
    <cellStyle name="Followed Hyperlink" xfId="6140" builtinId="9" hidden="1"/>
    <cellStyle name="Followed Hyperlink" xfId="6141" builtinId="9" hidden="1"/>
    <cellStyle name="Followed Hyperlink" xfId="6142" builtinId="9" hidden="1"/>
    <cellStyle name="Followed Hyperlink" xfId="6143" builtinId="9" hidden="1"/>
    <cellStyle name="Followed Hyperlink" xfId="6144" builtinId="9" hidden="1"/>
    <cellStyle name="Followed Hyperlink" xfId="6145" builtinId="9" hidden="1"/>
    <cellStyle name="Followed Hyperlink" xfId="6146" builtinId="9" hidden="1"/>
    <cellStyle name="Followed Hyperlink" xfId="6147" builtinId="9" hidden="1"/>
    <cellStyle name="Followed Hyperlink" xfId="6148" builtinId="9" hidden="1"/>
    <cellStyle name="Followed Hyperlink" xfId="6149" builtinId="9" hidden="1"/>
    <cellStyle name="Followed Hyperlink" xfId="6150" builtinId="9" hidden="1"/>
    <cellStyle name="Followed Hyperlink" xfId="6151" builtinId="9" hidden="1"/>
    <cellStyle name="Followed Hyperlink" xfId="6152" builtinId="9" hidden="1"/>
    <cellStyle name="Followed Hyperlink" xfId="6153" builtinId="9" hidden="1"/>
    <cellStyle name="Followed Hyperlink" xfId="6154" builtinId="9" hidden="1"/>
    <cellStyle name="Followed Hyperlink" xfId="6155" builtinId="9" hidden="1"/>
    <cellStyle name="Followed Hyperlink" xfId="6156" builtinId="9" hidden="1"/>
    <cellStyle name="Followed Hyperlink" xfId="6157" builtinId="9" hidden="1"/>
    <cellStyle name="Followed Hyperlink" xfId="6158" builtinId="9" hidden="1"/>
    <cellStyle name="Followed Hyperlink" xfId="6159" builtinId="9" hidden="1"/>
    <cellStyle name="Followed Hyperlink" xfId="6160" builtinId="9" hidden="1"/>
    <cellStyle name="Followed Hyperlink" xfId="6161" builtinId="9" hidden="1"/>
    <cellStyle name="Followed Hyperlink" xfId="6162" builtinId="9" hidden="1"/>
    <cellStyle name="Followed Hyperlink" xfId="6163" builtinId="9" hidden="1"/>
    <cellStyle name="Followed Hyperlink" xfId="6164" builtinId="9" hidden="1"/>
    <cellStyle name="Followed Hyperlink" xfId="6165" builtinId="9" hidden="1"/>
    <cellStyle name="Followed Hyperlink" xfId="6166" builtinId="9" hidden="1"/>
    <cellStyle name="Followed Hyperlink" xfId="6167" builtinId="9" hidden="1"/>
    <cellStyle name="Followed Hyperlink" xfId="6168" builtinId="9" hidden="1"/>
    <cellStyle name="Followed Hyperlink" xfId="6169" builtinId="9" hidden="1"/>
    <cellStyle name="Followed Hyperlink" xfId="6170" builtinId="9" hidden="1"/>
    <cellStyle name="Followed Hyperlink" xfId="6171" builtinId="9" hidden="1"/>
    <cellStyle name="Followed Hyperlink" xfId="6172" builtinId="9" hidden="1"/>
    <cellStyle name="Followed Hyperlink" xfId="6173" builtinId="9" hidden="1"/>
    <cellStyle name="Followed Hyperlink" xfId="6174" builtinId="9" hidden="1"/>
    <cellStyle name="Followed Hyperlink" xfId="6175" builtinId="9" hidden="1"/>
    <cellStyle name="Followed Hyperlink" xfId="6176" builtinId="9" hidden="1"/>
    <cellStyle name="Followed Hyperlink" xfId="6177" builtinId="9" hidden="1"/>
    <cellStyle name="Followed Hyperlink" xfId="6178" builtinId="9" hidden="1"/>
    <cellStyle name="Followed Hyperlink" xfId="6179" builtinId="9" hidden="1"/>
    <cellStyle name="Followed Hyperlink" xfId="6180" builtinId="9" hidden="1"/>
    <cellStyle name="Followed Hyperlink" xfId="6181" builtinId="9" hidden="1"/>
    <cellStyle name="Followed Hyperlink" xfId="6182" builtinId="9" hidden="1"/>
    <cellStyle name="Followed Hyperlink" xfId="6183" builtinId="9" hidden="1"/>
    <cellStyle name="Followed Hyperlink" xfId="6184" builtinId="9" hidden="1"/>
    <cellStyle name="Followed Hyperlink" xfId="6185" builtinId="9" hidden="1"/>
    <cellStyle name="Followed Hyperlink" xfId="6186" builtinId="9" hidden="1"/>
    <cellStyle name="Followed Hyperlink" xfId="6187" builtinId="9" hidden="1"/>
    <cellStyle name="Followed Hyperlink" xfId="6188" builtinId="9" hidden="1"/>
    <cellStyle name="Followed Hyperlink" xfId="6189" builtinId="9" hidden="1"/>
    <cellStyle name="Followed Hyperlink" xfId="6190" builtinId="9" hidden="1"/>
    <cellStyle name="Followed Hyperlink" xfId="6191" builtinId="9" hidden="1"/>
    <cellStyle name="Followed Hyperlink" xfId="6192" builtinId="9" hidden="1"/>
    <cellStyle name="Followed Hyperlink" xfId="6193" builtinId="9" hidden="1"/>
    <cellStyle name="Followed Hyperlink" xfId="6194" builtinId="9" hidden="1"/>
    <cellStyle name="Followed Hyperlink" xfId="6195" builtinId="9" hidden="1"/>
    <cellStyle name="Followed Hyperlink" xfId="6196" builtinId="9" hidden="1"/>
    <cellStyle name="Followed Hyperlink" xfId="6197" builtinId="9" hidden="1"/>
    <cellStyle name="Followed Hyperlink" xfId="6198" builtinId="9" hidden="1"/>
    <cellStyle name="Followed Hyperlink" xfId="6199" builtinId="9" hidden="1"/>
    <cellStyle name="Followed Hyperlink" xfId="6200" builtinId="9" hidden="1"/>
    <cellStyle name="Followed Hyperlink" xfId="6201" builtinId="9" hidden="1"/>
    <cellStyle name="Followed Hyperlink" xfId="6202" builtinId="9" hidden="1"/>
    <cellStyle name="Followed Hyperlink" xfId="6203" builtinId="9" hidden="1"/>
    <cellStyle name="Followed Hyperlink" xfId="6204" builtinId="9" hidden="1"/>
    <cellStyle name="Followed Hyperlink" xfId="6205" builtinId="9" hidden="1"/>
    <cellStyle name="Followed Hyperlink" xfId="6206" builtinId="9" hidden="1"/>
    <cellStyle name="Followed Hyperlink" xfId="6207" builtinId="9" hidden="1"/>
    <cellStyle name="Followed Hyperlink" xfId="6208" builtinId="9" hidden="1"/>
    <cellStyle name="Followed Hyperlink" xfId="6209" builtinId="9" hidden="1"/>
    <cellStyle name="Followed Hyperlink" xfId="6210" builtinId="9" hidden="1"/>
    <cellStyle name="Followed Hyperlink" xfId="6211" builtinId="9" hidden="1"/>
    <cellStyle name="Followed Hyperlink" xfId="6212" builtinId="9" hidden="1"/>
    <cellStyle name="Followed Hyperlink" xfId="6213" builtinId="9" hidden="1"/>
    <cellStyle name="Followed Hyperlink" xfId="6214" builtinId="9" hidden="1"/>
    <cellStyle name="Followed Hyperlink" xfId="6215" builtinId="9" hidden="1"/>
    <cellStyle name="Followed Hyperlink" xfId="6216" builtinId="9" hidden="1"/>
    <cellStyle name="Followed Hyperlink" xfId="6217" builtinId="9" hidden="1"/>
    <cellStyle name="Followed Hyperlink" xfId="6218" builtinId="9" hidden="1"/>
    <cellStyle name="Followed Hyperlink" xfId="6219" builtinId="9" hidden="1"/>
    <cellStyle name="Followed Hyperlink" xfId="6220" builtinId="9" hidden="1"/>
    <cellStyle name="Followed Hyperlink" xfId="6221" builtinId="9" hidden="1"/>
    <cellStyle name="Followed Hyperlink" xfId="6222" builtinId="9" hidden="1"/>
    <cellStyle name="Followed Hyperlink" xfId="6223" builtinId="9" hidden="1"/>
    <cellStyle name="Followed Hyperlink" xfId="6224" builtinId="9" hidden="1"/>
    <cellStyle name="Followed Hyperlink" xfId="6225" builtinId="9" hidden="1"/>
    <cellStyle name="Followed Hyperlink" xfId="6226" builtinId="9" hidden="1"/>
    <cellStyle name="Followed Hyperlink" xfId="6227" builtinId="9" hidden="1"/>
    <cellStyle name="Followed Hyperlink" xfId="6228" builtinId="9" hidden="1"/>
    <cellStyle name="Followed Hyperlink" xfId="6229" builtinId="9" hidden="1"/>
    <cellStyle name="Followed Hyperlink" xfId="6230" builtinId="9" hidden="1"/>
    <cellStyle name="Followed Hyperlink" xfId="6231" builtinId="9" hidden="1"/>
    <cellStyle name="Followed Hyperlink" xfId="6232" builtinId="9" hidden="1"/>
    <cellStyle name="Followed Hyperlink" xfId="6233" builtinId="9" hidden="1"/>
    <cellStyle name="Followed Hyperlink" xfId="6234" builtinId="9" hidden="1"/>
    <cellStyle name="Followed Hyperlink" xfId="6235" builtinId="9" hidden="1"/>
    <cellStyle name="Followed Hyperlink" xfId="6236" builtinId="9" hidden="1"/>
    <cellStyle name="Followed Hyperlink" xfId="6237" builtinId="9" hidden="1"/>
    <cellStyle name="Followed Hyperlink" xfId="6238" builtinId="9" hidden="1"/>
    <cellStyle name="Followed Hyperlink" xfId="6239" builtinId="9" hidden="1"/>
    <cellStyle name="Followed Hyperlink" xfId="6240" builtinId="9" hidden="1"/>
    <cellStyle name="Followed Hyperlink" xfId="6241" builtinId="9" hidden="1"/>
    <cellStyle name="Followed Hyperlink" xfId="6242" builtinId="9" hidden="1"/>
    <cellStyle name="Followed Hyperlink" xfId="6243" builtinId="9" hidden="1"/>
    <cellStyle name="Followed Hyperlink" xfId="6244" builtinId="9" hidden="1"/>
    <cellStyle name="Followed Hyperlink" xfId="6245" builtinId="9" hidden="1"/>
    <cellStyle name="Followed Hyperlink" xfId="6246" builtinId="9" hidden="1"/>
    <cellStyle name="Followed Hyperlink" xfId="6247" builtinId="9" hidden="1"/>
    <cellStyle name="Followed Hyperlink" xfId="6248" builtinId="9" hidden="1"/>
    <cellStyle name="Followed Hyperlink" xfId="6249" builtinId="9" hidden="1"/>
    <cellStyle name="Followed Hyperlink" xfId="6250" builtinId="9" hidden="1"/>
    <cellStyle name="Followed Hyperlink" xfId="6251" builtinId="9" hidden="1"/>
    <cellStyle name="Followed Hyperlink" xfId="6252" builtinId="9" hidden="1"/>
    <cellStyle name="Followed Hyperlink" xfId="6253" builtinId="9" hidden="1"/>
    <cellStyle name="Followed Hyperlink" xfId="6254" builtinId="9" hidden="1"/>
    <cellStyle name="Followed Hyperlink" xfId="6255" builtinId="9" hidden="1"/>
    <cellStyle name="Followed Hyperlink" xfId="6256" builtinId="9" hidden="1"/>
    <cellStyle name="Followed Hyperlink" xfId="6257" builtinId="9" hidden="1"/>
    <cellStyle name="Followed Hyperlink" xfId="6258" builtinId="9" hidden="1"/>
    <cellStyle name="Followed Hyperlink" xfId="6259" builtinId="9" hidden="1"/>
    <cellStyle name="Followed Hyperlink" xfId="6260" builtinId="9" hidden="1"/>
    <cellStyle name="Followed Hyperlink" xfId="6261" builtinId="9" hidden="1"/>
    <cellStyle name="Followed Hyperlink" xfId="6262" builtinId="9" hidden="1"/>
    <cellStyle name="Followed Hyperlink" xfId="6263" builtinId="9" hidden="1"/>
    <cellStyle name="Followed Hyperlink" xfId="6264" builtinId="9" hidden="1"/>
    <cellStyle name="Followed Hyperlink" xfId="6265" builtinId="9" hidden="1"/>
    <cellStyle name="Followed Hyperlink" xfId="6266" builtinId="9" hidden="1"/>
    <cellStyle name="Followed Hyperlink" xfId="6267" builtinId="9" hidden="1"/>
    <cellStyle name="Followed Hyperlink" xfId="6268" builtinId="9" hidden="1"/>
    <cellStyle name="Followed Hyperlink" xfId="6269" builtinId="9" hidden="1"/>
    <cellStyle name="Followed Hyperlink" xfId="6270" builtinId="9" hidden="1"/>
    <cellStyle name="Followed Hyperlink" xfId="6271" builtinId="9" hidden="1"/>
    <cellStyle name="Followed Hyperlink" xfId="6272" builtinId="9" hidden="1"/>
    <cellStyle name="Followed Hyperlink" xfId="6273" builtinId="9" hidden="1"/>
    <cellStyle name="Followed Hyperlink" xfId="6274" builtinId="9" hidden="1"/>
    <cellStyle name="Followed Hyperlink" xfId="6275" builtinId="9" hidden="1"/>
    <cellStyle name="Followed Hyperlink" xfId="6276" builtinId="9" hidden="1"/>
    <cellStyle name="Followed Hyperlink" xfId="6277" builtinId="9" hidden="1"/>
    <cellStyle name="Followed Hyperlink" xfId="6278" builtinId="9" hidden="1"/>
    <cellStyle name="Followed Hyperlink" xfId="6279" builtinId="9" hidden="1"/>
    <cellStyle name="Followed Hyperlink" xfId="6280" builtinId="9" hidden="1"/>
    <cellStyle name="Followed Hyperlink" xfId="6281" builtinId="9" hidden="1"/>
    <cellStyle name="Followed Hyperlink" xfId="6282" builtinId="9" hidden="1"/>
    <cellStyle name="Followed Hyperlink" xfId="6283" builtinId="9" hidden="1"/>
    <cellStyle name="Followed Hyperlink" xfId="6284" builtinId="9" hidden="1"/>
    <cellStyle name="Followed Hyperlink" xfId="6285" builtinId="9" hidden="1"/>
    <cellStyle name="Followed Hyperlink" xfId="6286" builtinId="9" hidden="1"/>
    <cellStyle name="Followed Hyperlink" xfId="6287" builtinId="9" hidden="1"/>
    <cellStyle name="Followed Hyperlink" xfId="6288" builtinId="9" hidden="1"/>
    <cellStyle name="Followed Hyperlink" xfId="6289" builtinId="9" hidden="1"/>
    <cellStyle name="Followed Hyperlink" xfId="6290" builtinId="9" hidden="1"/>
    <cellStyle name="Followed Hyperlink" xfId="6291" builtinId="9" hidden="1"/>
    <cellStyle name="Followed Hyperlink" xfId="6292" builtinId="9" hidden="1"/>
    <cellStyle name="Followed Hyperlink" xfId="6293" builtinId="9" hidden="1"/>
    <cellStyle name="Followed Hyperlink" xfId="6294" builtinId="9" hidden="1"/>
    <cellStyle name="Followed Hyperlink" xfId="6295" builtinId="9" hidden="1"/>
    <cellStyle name="Followed Hyperlink" xfId="6296" builtinId="9" hidden="1"/>
    <cellStyle name="Followed Hyperlink" xfId="6297" builtinId="9" hidden="1"/>
    <cellStyle name="Followed Hyperlink" xfId="6298" builtinId="9" hidden="1"/>
    <cellStyle name="Followed Hyperlink" xfId="6299" builtinId="9" hidden="1"/>
    <cellStyle name="Followed Hyperlink" xfId="6300" builtinId="9" hidden="1"/>
    <cellStyle name="Followed Hyperlink" xfId="6301" builtinId="9" hidden="1"/>
    <cellStyle name="Followed Hyperlink" xfId="6302" builtinId="9" hidden="1"/>
    <cellStyle name="Followed Hyperlink" xfId="6303" builtinId="9" hidden="1"/>
    <cellStyle name="Followed Hyperlink" xfId="6304" builtinId="9" hidden="1"/>
    <cellStyle name="Followed Hyperlink" xfId="6305" builtinId="9" hidden="1"/>
    <cellStyle name="Followed Hyperlink" xfId="6306" builtinId="9" hidden="1"/>
    <cellStyle name="Followed Hyperlink" xfId="6307" builtinId="9" hidden="1"/>
    <cellStyle name="Followed Hyperlink" xfId="6308" builtinId="9" hidden="1"/>
    <cellStyle name="Followed Hyperlink" xfId="6309" builtinId="9" hidden="1"/>
    <cellStyle name="Followed Hyperlink" xfId="6310" builtinId="9" hidden="1"/>
    <cellStyle name="Followed Hyperlink" xfId="6311" builtinId="9" hidden="1"/>
    <cellStyle name="Followed Hyperlink" xfId="6312" builtinId="9" hidden="1"/>
    <cellStyle name="Followed Hyperlink" xfId="6313" builtinId="9" hidden="1"/>
    <cellStyle name="Followed Hyperlink" xfId="6314" builtinId="9" hidden="1"/>
    <cellStyle name="Followed Hyperlink" xfId="6315" builtinId="9" hidden="1"/>
    <cellStyle name="Followed Hyperlink" xfId="6316" builtinId="9" hidden="1"/>
    <cellStyle name="Followed Hyperlink" xfId="6317" builtinId="9" hidden="1"/>
    <cellStyle name="Followed Hyperlink" xfId="6318" builtinId="9" hidden="1"/>
    <cellStyle name="Followed Hyperlink" xfId="6319" builtinId="9" hidden="1"/>
    <cellStyle name="Followed Hyperlink" xfId="6320" builtinId="9" hidden="1"/>
    <cellStyle name="Followed Hyperlink" xfId="6321" builtinId="9" hidden="1"/>
    <cellStyle name="Followed Hyperlink" xfId="6322" builtinId="9" hidden="1"/>
    <cellStyle name="Followed Hyperlink" xfId="6323" builtinId="9" hidden="1"/>
    <cellStyle name="Followed Hyperlink" xfId="6324" builtinId="9" hidden="1"/>
    <cellStyle name="Followed Hyperlink" xfId="6325" builtinId="9" hidden="1"/>
    <cellStyle name="Followed Hyperlink" xfId="6326" builtinId="9" hidden="1"/>
    <cellStyle name="Followed Hyperlink" xfId="6327" builtinId="9" hidden="1"/>
    <cellStyle name="Followed Hyperlink" xfId="6328" builtinId="9" hidden="1"/>
    <cellStyle name="Followed Hyperlink" xfId="6329" builtinId="9" hidden="1"/>
    <cellStyle name="Followed Hyperlink" xfId="6330" builtinId="9" hidden="1"/>
    <cellStyle name="Followed Hyperlink" xfId="6331" builtinId="9" hidden="1"/>
    <cellStyle name="Followed Hyperlink" xfId="6332" builtinId="9" hidden="1"/>
    <cellStyle name="Followed Hyperlink" xfId="6333" builtinId="9" hidden="1"/>
    <cellStyle name="Followed Hyperlink" xfId="6334" builtinId="9" hidden="1"/>
    <cellStyle name="Followed Hyperlink" xfId="6335" builtinId="9" hidden="1"/>
    <cellStyle name="Followed Hyperlink" xfId="6336" builtinId="9" hidden="1"/>
    <cellStyle name="Followed Hyperlink" xfId="6337" builtinId="9" hidden="1"/>
    <cellStyle name="Followed Hyperlink" xfId="6338" builtinId="9" hidden="1"/>
    <cellStyle name="Followed Hyperlink" xfId="6339" builtinId="9" hidden="1"/>
    <cellStyle name="Followed Hyperlink" xfId="6340" builtinId="9" hidden="1"/>
    <cellStyle name="Followed Hyperlink" xfId="6341" builtinId="9" hidden="1"/>
    <cellStyle name="Followed Hyperlink" xfId="6342" builtinId="9" hidden="1"/>
    <cellStyle name="Followed Hyperlink" xfId="6343" builtinId="9" hidden="1"/>
    <cellStyle name="Followed Hyperlink" xfId="6344" builtinId="9" hidden="1"/>
    <cellStyle name="Followed Hyperlink" xfId="6345" builtinId="9" hidden="1"/>
    <cellStyle name="Followed Hyperlink" xfId="6346" builtinId="9" hidden="1"/>
    <cellStyle name="Followed Hyperlink" xfId="6347" builtinId="9" hidden="1"/>
    <cellStyle name="Followed Hyperlink" xfId="6348" builtinId="9" hidden="1"/>
    <cellStyle name="Followed Hyperlink" xfId="6349" builtinId="9" hidden="1"/>
    <cellStyle name="Followed Hyperlink" xfId="6350" builtinId="9" hidden="1"/>
    <cellStyle name="Followed Hyperlink" xfId="6351" builtinId="9" hidden="1"/>
    <cellStyle name="Followed Hyperlink" xfId="6352" builtinId="9" hidden="1"/>
    <cellStyle name="Followed Hyperlink" xfId="6353" builtinId="9" hidden="1"/>
    <cellStyle name="Followed Hyperlink" xfId="6354" builtinId="9" hidden="1"/>
    <cellStyle name="Followed Hyperlink" xfId="6355" builtinId="9" hidden="1"/>
    <cellStyle name="Followed Hyperlink" xfId="6356" builtinId="9" hidden="1"/>
    <cellStyle name="Followed Hyperlink" xfId="6357" builtinId="9" hidden="1"/>
    <cellStyle name="Followed Hyperlink" xfId="6358" builtinId="9" hidden="1"/>
    <cellStyle name="Followed Hyperlink" xfId="6359" builtinId="9" hidden="1"/>
    <cellStyle name="Followed Hyperlink" xfId="6360" builtinId="9" hidden="1"/>
    <cellStyle name="Followed Hyperlink" xfId="6361" builtinId="9" hidden="1"/>
    <cellStyle name="Followed Hyperlink" xfId="6362" builtinId="9" hidden="1"/>
    <cellStyle name="Followed Hyperlink" xfId="6363" builtinId="9" hidden="1"/>
    <cellStyle name="Followed Hyperlink" xfId="6364" builtinId="9" hidden="1"/>
    <cellStyle name="Followed Hyperlink" xfId="6365" builtinId="9" hidden="1"/>
    <cellStyle name="Followed Hyperlink" xfId="6366" builtinId="9" hidden="1"/>
    <cellStyle name="Followed Hyperlink" xfId="6367" builtinId="9" hidden="1"/>
    <cellStyle name="Followed Hyperlink" xfId="6368" builtinId="9" hidden="1"/>
    <cellStyle name="Followed Hyperlink" xfId="6369" builtinId="9" hidden="1"/>
    <cellStyle name="Followed Hyperlink" xfId="6370" builtinId="9" hidden="1"/>
    <cellStyle name="Followed Hyperlink" xfId="6371" builtinId="9" hidden="1"/>
    <cellStyle name="Followed Hyperlink" xfId="6372" builtinId="9" hidden="1"/>
    <cellStyle name="Followed Hyperlink" xfId="6373" builtinId="9" hidden="1"/>
    <cellStyle name="Followed Hyperlink" xfId="6374" builtinId="9" hidden="1"/>
    <cellStyle name="Followed Hyperlink" xfId="6375" builtinId="9" hidden="1"/>
    <cellStyle name="Followed Hyperlink" xfId="6376" builtinId="9" hidden="1"/>
    <cellStyle name="Followed Hyperlink" xfId="6377" builtinId="9" hidden="1"/>
    <cellStyle name="Followed Hyperlink" xfId="6378" builtinId="9" hidden="1"/>
    <cellStyle name="Followed Hyperlink" xfId="6379" builtinId="9" hidden="1"/>
    <cellStyle name="Followed Hyperlink" xfId="6380" builtinId="9" hidden="1"/>
    <cellStyle name="Followed Hyperlink" xfId="6381" builtinId="9" hidden="1"/>
    <cellStyle name="Followed Hyperlink" xfId="6382" builtinId="9" hidden="1"/>
    <cellStyle name="Followed Hyperlink" xfId="6383" builtinId="9" hidden="1"/>
    <cellStyle name="Followed Hyperlink" xfId="6384" builtinId="9" hidden="1"/>
    <cellStyle name="Followed Hyperlink" xfId="6385" builtinId="9" hidden="1"/>
    <cellStyle name="Followed Hyperlink" xfId="6386" builtinId="9" hidden="1"/>
    <cellStyle name="Followed Hyperlink" xfId="6387" builtinId="9" hidden="1"/>
    <cellStyle name="Followed Hyperlink" xfId="6388" builtinId="9" hidden="1"/>
    <cellStyle name="Followed Hyperlink" xfId="6389" builtinId="9" hidden="1"/>
    <cellStyle name="Followed Hyperlink" xfId="6390" builtinId="9" hidden="1"/>
    <cellStyle name="Followed Hyperlink" xfId="6391" builtinId="9" hidden="1"/>
    <cellStyle name="Followed Hyperlink" xfId="6392" builtinId="9" hidden="1"/>
    <cellStyle name="Followed Hyperlink" xfId="6393" builtinId="9" hidden="1"/>
    <cellStyle name="Followed Hyperlink" xfId="6394" builtinId="9" hidden="1"/>
    <cellStyle name="Followed Hyperlink" xfId="6395" builtinId="9" hidden="1"/>
    <cellStyle name="Followed Hyperlink" xfId="6396" builtinId="9" hidden="1"/>
    <cellStyle name="Followed Hyperlink" xfId="6397" builtinId="9" hidden="1"/>
    <cellStyle name="Followed Hyperlink" xfId="6398" builtinId="9" hidden="1"/>
    <cellStyle name="Followed Hyperlink" xfId="6399" builtinId="9" hidden="1"/>
    <cellStyle name="Followed Hyperlink" xfId="6400" builtinId="9" hidden="1"/>
    <cellStyle name="Followed Hyperlink" xfId="6401" builtinId="9" hidden="1"/>
    <cellStyle name="Followed Hyperlink" xfId="6402" builtinId="9" hidden="1"/>
    <cellStyle name="Followed Hyperlink" xfId="6403" builtinId="9" hidden="1"/>
    <cellStyle name="Followed Hyperlink" xfId="6404" builtinId="9" hidden="1"/>
    <cellStyle name="Followed Hyperlink" xfId="6405" builtinId="9" hidden="1"/>
    <cellStyle name="Followed Hyperlink" xfId="6406" builtinId="9" hidden="1"/>
    <cellStyle name="Followed Hyperlink" xfId="6407" builtinId="9" hidden="1"/>
    <cellStyle name="Followed Hyperlink" xfId="6408" builtinId="9" hidden="1"/>
    <cellStyle name="Followed Hyperlink" xfId="6409" builtinId="9" hidden="1"/>
    <cellStyle name="Followed Hyperlink" xfId="6410" builtinId="9" hidden="1"/>
    <cellStyle name="Followed Hyperlink" xfId="6411" builtinId="9" hidden="1"/>
    <cellStyle name="Followed Hyperlink" xfId="6412" builtinId="9" hidden="1"/>
    <cellStyle name="Followed Hyperlink" xfId="6413" builtinId="9" hidden="1"/>
    <cellStyle name="Followed Hyperlink" xfId="6414" builtinId="9" hidden="1"/>
    <cellStyle name="Followed Hyperlink" xfId="6415" builtinId="9" hidden="1"/>
    <cellStyle name="Followed Hyperlink" xfId="6416" builtinId="9" hidden="1"/>
    <cellStyle name="Followed Hyperlink" xfId="6417" builtinId="9" hidden="1"/>
    <cellStyle name="Followed Hyperlink" xfId="6418" builtinId="9" hidden="1"/>
    <cellStyle name="Followed Hyperlink" xfId="6419" builtinId="9" hidden="1"/>
    <cellStyle name="Followed Hyperlink" xfId="6420" builtinId="9" hidden="1"/>
    <cellStyle name="Followed Hyperlink" xfId="6421" builtinId="9" hidden="1"/>
    <cellStyle name="Followed Hyperlink" xfId="6422" builtinId="9" hidden="1"/>
    <cellStyle name="Followed Hyperlink" xfId="6423" builtinId="9" hidden="1"/>
    <cellStyle name="Followed Hyperlink" xfId="6424" builtinId="9" hidden="1"/>
    <cellStyle name="Followed Hyperlink" xfId="6425" builtinId="9" hidden="1"/>
    <cellStyle name="Followed Hyperlink" xfId="6426" builtinId="9" hidden="1"/>
    <cellStyle name="Followed Hyperlink" xfId="6427" builtinId="9" hidden="1"/>
    <cellStyle name="Followed Hyperlink" xfId="6428" builtinId="9" hidden="1"/>
    <cellStyle name="Followed Hyperlink" xfId="6429" builtinId="9" hidden="1"/>
    <cellStyle name="Followed Hyperlink" xfId="6430" builtinId="9" hidden="1"/>
    <cellStyle name="Followed Hyperlink" xfId="6431" builtinId="9" hidden="1"/>
    <cellStyle name="Followed Hyperlink" xfId="6432" builtinId="9" hidden="1"/>
    <cellStyle name="Followed Hyperlink" xfId="6433" builtinId="9" hidden="1"/>
    <cellStyle name="Followed Hyperlink" xfId="6434" builtinId="9" hidden="1"/>
    <cellStyle name="Followed Hyperlink" xfId="6435" builtinId="9" hidden="1"/>
    <cellStyle name="Followed Hyperlink" xfId="6436" builtinId="9" hidden="1"/>
    <cellStyle name="Followed Hyperlink" xfId="6437" builtinId="9" hidden="1"/>
    <cellStyle name="Followed Hyperlink" xfId="6438" builtinId="9" hidden="1"/>
    <cellStyle name="Followed Hyperlink" xfId="6439" builtinId="9" hidden="1"/>
    <cellStyle name="Followed Hyperlink" xfId="6440" builtinId="9" hidden="1"/>
    <cellStyle name="Followed Hyperlink" xfId="6441" builtinId="9" hidden="1"/>
    <cellStyle name="Followed Hyperlink" xfId="6442" builtinId="9" hidden="1"/>
    <cellStyle name="Followed Hyperlink" xfId="6443" builtinId="9" hidden="1"/>
    <cellStyle name="Followed Hyperlink" xfId="6444" builtinId="9" hidden="1"/>
    <cellStyle name="Followed Hyperlink" xfId="6445" builtinId="9" hidden="1"/>
    <cellStyle name="Followed Hyperlink" xfId="6446" builtinId="9" hidden="1"/>
    <cellStyle name="Followed Hyperlink" xfId="6447" builtinId="9" hidden="1"/>
    <cellStyle name="Followed Hyperlink" xfId="6448" builtinId="9" hidden="1"/>
    <cellStyle name="Followed Hyperlink" xfId="6449" builtinId="9" hidden="1"/>
    <cellStyle name="Followed Hyperlink" xfId="6450" builtinId="9" hidden="1"/>
    <cellStyle name="Followed Hyperlink" xfId="6451" builtinId="9" hidden="1"/>
    <cellStyle name="Followed Hyperlink" xfId="6452" builtinId="9" hidden="1"/>
    <cellStyle name="Followed Hyperlink" xfId="6453" builtinId="9" hidden="1"/>
    <cellStyle name="Followed Hyperlink" xfId="6454" builtinId="9" hidden="1"/>
    <cellStyle name="Followed Hyperlink" xfId="6455" builtinId="9" hidden="1"/>
    <cellStyle name="Followed Hyperlink" xfId="6456" builtinId="9" hidden="1"/>
    <cellStyle name="Followed Hyperlink" xfId="6457" builtinId="9" hidden="1"/>
    <cellStyle name="Followed Hyperlink" xfId="6458" builtinId="9" hidden="1"/>
    <cellStyle name="Followed Hyperlink" xfId="6459" builtinId="9" hidden="1"/>
    <cellStyle name="Followed Hyperlink" xfId="6460" builtinId="9" hidden="1"/>
    <cellStyle name="Followed Hyperlink" xfId="6461" builtinId="9" hidden="1"/>
    <cellStyle name="Followed Hyperlink" xfId="6462" builtinId="9" hidden="1"/>
    <cellStyle name="Followed Hyperlink" xfId="6463" builtinId="9" hidden="1"/>
    <cellStyle name="Followed Hyperlink" xfId="6464" builtinId="9" hidden="1"/>
    <cellStyle name="Followed Hyperlink" xfId="6465" builtinId="9" hidden="1"/>
    <cellStyle name="Followed Hyperlink" xfId="6466" builtinId="9" hidden="1"/>
    <cellStyle name="Followed Hyperlink" xfId="6467" builtinId="9" hidden="1"/>
    <cellStyle name="Followed Hyperlink" xfId="6468" builtinId="9" hidden="1"/>
    <cellStyle name="Followed Hyperlink" xfId="6469" builtinId="9" hidden="1"/>
    <cellStyle name="Followed Hyperlink" xfId="6470" builtinId="9" hidden="1"/>
    <cellStyle name="Followed Hyperlink" xfId="6471" builtinId="9" hidden="1"/>
    <cellStyle name="Followed Hyperlink" xfId="6472" builtinId="9" hidden="1"/>
    <cellStyle name="Followed Hyperlink" xfId="6473" builtinId="9" hidden="1"/>
    <cellStyle name="Followed Hyperlink" xfId="6474" builtinId="9" hidden="1"/>
    <cellStyle name="Followed Hyperlink" xfId="6475" builtinId="9" hidden="1"/>
    <cellStyle name="Followed Hyperlink" xfId="6476" builtinId="9" hidden="1"/>
    <cellStyle name="Followed Hyperlink" xfId="6477" builtinId="9" hidden="1"/>
    <cellStyle name="Followed Hyperlink" xfId="6478" builtinId="9" hidden="1"/>
    <cellStyle name="Followed Hyperlink" xfId="6479" builtinId="9" hidden="1"/>
    <cellStyle name="Followed Hyperlink" xfId="6480" builtinId="9" hidden="1"/>
    <cellStyle name="Followed Hyperlink" xfId="6481" builtinId="9" hidden="1"/>
    <cellStyle name="Followed Hyperlink" xfId="6482" builtinId="9" hidden="1"/>
    <cellStyle name="Followed Hyperlink" xfId="6483" builtinId="9" hidden="1"/>
    <cellStyle name="Followed Hyperlink" xfId="6484" builtinId="9" hidden="1"/>
    <cellStyle name="Followed Hyperlink" xfId="6485" builtinId="9" hidden="1"/>
    <cellStyle name="Followed Hyperlink" xfId="6486" builtinId="9" hidden="1"/>
    <cellStyle name="Followed Hyperlink" xfId="6487" builtinId="9" hidden="1"/>
    <cellStyle name="Followed Hyperlink" xfId="6488" builtinId="9" hidden="1"/>
    <cellStyle name="Followed Hyperlink" xfId="6489" builtinId="9" hidden="1"/>
    <cellStyle name="Followed Hyperlink" xfId="6490" builtinId="9" hidden="1"/>
    <cellStyle name="Followed Hyperlink" xfId="6491" builtinId="9" hidden="1"/>
    <cellStyle name="Followed Hyperlink" xfId="6492" builtinId="9" hidden="1"/>
    <cellStyle name="Followed Hyperlink" xfId="6493" builtinId="9" hidden="1"/>
    <cellStyle name="Followed Hyperlink" xfId="6494" builtinId="9" hidden="1"/>
    <cellStyle name="Followed Hyperlink" xfId="6495" builtinId="9" hidden="1"/>
    <cellStyle name="Followed Hyperlink" xfId="6496" builtinId="9" hidden="1"/>
    <cellStyle name="Followed Hyperlink" xfId="6497" builtinId="9" hidden="1"/>
    <cellStyle name="Followed Hyperlink" xfId="6498" builtinId="9" hidden="1"/>
    <cellStyle name="Followed Hyperlink" xfId="6499" builtinId="9" hidden="1"/>
    <cellStyle name="Followed Hyperlink" xfId="6500" builtinId="9" hidden="1"/>
    <cellStyle name="Followed Hyperlink" xfId="6501" builtinId="9" hidden="1"/>
    <cellStyle name="Followed Hyperlink" xfId="6502" builtinId="9" hidden="1"/>
    <cellStyle name="Followed Hyperlink" xfId="6503" builtinId="9" hidden="1"/>
    <cellStyle name="Followed Hyperlink" xfId="6504" builtinId="9" hidden="1"/>
    <cellStyle name="Followed Hyperlink" xfId="6505" builtinId="9" hidden="1"/>
    <cellStyle name="Followed Hyperlink" xfId="6506" builtinId="9" hidden="1"/>
    <cellStyle name="Followed Hyperlink" xfId="6507" builtinId="9" hidden="1"/>
    <cellStyle name="Followed Hyperlink" xfId="6508" builtinId="9" hidden="1"/>
    <cellStyle name="Followed Hyperlink" xfId="6509" builtinId="9" hidden="1"/>
    <cellStyle name="Followed Hyperlink" xfId="6510" builtinId="9" hidden="1"/>
    <cellStyle name="Followed Hyperlink" xfId="6511" builtinId="9" hidden="1"/>
    <cellStyle name="Followed Hyperlink" xfId="6512" builtinId="9" hidden="1"/>
    <cellStyle name="Followed Hyperlink" xfId="6513" builtinId="9" hidden="1"/>
    <cellStyle name="Followed Hyperlink" xfId="6514" builtinId="9" hidden="1"/>
    <cellStyle name="Followed Hyperlink" xfId="6515" builtinId="9" hidden="1"/>
    <cellStyle name="Followed Hyperlink" xfId="6516" builtinId="9" hidden="1"/>
    <cellStyle name="Followed Hyperlink" xfId="6517" builtinId="9" hidden="1"/>
    <cellStyle name="Followed Hyperlink" xfId="6518" builtinId="9" hidden="1"/>
    <cellStyle name="Followed Hyperlink" xfId="6519" builtinId="9" hidden="1"/>
    <cellStyle name="Followed Hyperlink" xfId="6520" builtinId="9" hidden="1"/>
    <cellStyle name="Followed Hyperlink" xfId="6521" builtinId="9" hidden="1"/>
    <cellStyle name="Followed Hyperlink" xfId="6522" builtinId="9" hidden="1"/>
    <cellStyle name="Followed Hyperlink" xfId="6523" builtinId="9" hidden="1"/>
    <cellStyle name="Followed Hyperlink" xfId="6524" builtinId="9" hidden="1"/>
    <cellStyle name="Followed Hyperlink" xfId="6525" builtinId="9" hidden="1"/>
    <cellStyle name="Followed Hyperlink" xfId="6526" builtinId="9" hidden="1"/>
    <cellStyle name="Followed Hyperlink" xfId="6527" builtinId="9" hidden="1"/>
    <cellStyle name="Followed Hyperlink" xfId="6528" builtinId="9" hidden="1"/>
    <cellStyle name="Followed Hyperlink" xfId="6529" builtinId="9" hidden="1"/>
    <cellStyle name="Followed Hyperlink" xfId="6530" builtinId="9" hidden="1"/>
    <cellStyle name="Followed Hyperlink" xfId="6531" builtinId="9" hidden="1"/>
    <cellStyle name="Followed Hyperlink" xfId="6532" builtinId="9" hidden="1"/>
    <cellStyle name="Followed Hyperlink" xfId="6533" builtinId="9" hidden="1"/>
    <cellStyle name="Followed Hyperlink" xfId="6534" builtinId="9" hidden="1"/>
    <cellStyle name="Followed Hyperlink" xfId="6535" builtinId="9" hidden="1"/>
    <cellStyle name="Followed Hyperlink" xfId="6536" builtinId="9" hidden="1"/>
    <cellStyle name="Followed Hyperlink" xfId="6537" builtinId="9" hidden="1"/>
    <cellStyle name="Followed Hyperlink" xfId="6538" builtinId="9" hidden="1"/>
    <cellStyle name="Followed Hyperlink" xfId="6539" builtinId="9" hidden="1"/>
    <cellStyle name="Followed Hyperlink" xfId="6540" builtinId="9" hidden="1"/>
    <cellStyle name="Followed Hyperlink" xfId="6541" builtinId="9" hidden="1"/>
    <cellStyle name="Followed Hyperlink" xfId="6542" builtinId="9" hidden="1"/>
    <cellStyle name="Followed Hyperlink" xfId="6543" builtinId="9" hidden="1"/>
    <cellStyle name="Followed Hyperlink" xfId="6544" builtinId="9" hidden="1"/>
    <cellStyle name="Followed Hyperlink" xfId="6545" builtinId="9" hidden="1"/>
    <cellStyle name="Followed Hyperlink" xfId="6546" builtinId="9" hidden="1"/>
    <cellStyle name="Followed Hyperlink" xfId="6547" builtinId="9" hidden="1"/>
    <cellStyle name="Followed Hyperlink" xfId="6548" builtinId="9" hidden="1"/>
    <cellStyle name="Followed Hyperlink" xfId="6549" builtinId="9" hidden="1"/>
    <cellStyle name="Followed Hyperlink" xfId="6550" builtinId="9" hidden="1"/>
    <cellStyle name="Followed Hyperlink" xfId="6551" builtinId="9" hidden="1"/>
    <cellStyle name="Followed Hyperlink" xfId="6552" builtinId="9" hidden="1"/>
    <cellStyle name="Followed Hyperlink" xfId="6553" builtinId="9" hidden="1"/>
    <cellStyle name="Followed Hyperlink" xfId="6554" builtinId="9" hidden="1"/>
    <cellStyle name="Followed Hyperlink" xfId="6555" builtinId="9" hidden="1"/>
    <cellStyle name="Followed Hyperlink" xfId="6556" builtinId="9" hidden="1"/>
    <cellStyle name="Followed Hyperlink" xfId="6557" builtinId="9" hidden="1"/>
    <cellStyle name="Followed Hyperlink" xfId="6558" builtinId="9" hidden="1"/>
    <cellStyle name="Followed Hyperlink" xfId="6559" builtinId="9" hidden="1"/>
    <cellStyle name="Followed Hyperlink" xfId="6560" builtinId="9" hidden="1"/>
    <cellStyle name="Followed Hyperlink" xfId="6561" builtinId="9" hidden="1"/>
    <cellStyle name="Followed Hyperlink" xfId="6562" builtinId="9" hidden="1"/>
    <cellStyle name="Followed Hyperlink" xfId="6563" builtinId="9" hidden="1"/>
    <cellStyle name="Followed Hyperlink" xfId="6564" builtinId="9" hidden="1"/>
    <cellStyle name="Followed Hyperlink" xfId="6565" builtinId="9" hidden="1"/>
    <cellStyle name="Followed Hyperlink" xfId="6566" builtinId="9" hidden="1"/>
    <cellStyle name="Followed Hyperlink" xfId="6567" builtinId="9" hidden="1"/>
    <cellStyle name="Followed Hyperlink" xfId="6568" builtinId="9" hidden="1"/>
    <cellStyle name="Followed Hyperlink" xfId="6569" builtinId="9" hidden="1"/>
    <cellStyle name="Followed Hyperlink" xfId="6570" builtinId="9" hidden="1"/>
    <cellStyle name="Followed Hyperlink" xfId="6571" builtinId="9" hidden="1"/>
    <cellStyle name="Followed Hyperlink" xfId="6572" builtinId="9" hidden="1"/>
    <cellStyle name="Followed Hyperlink" xfId="6573" builtinId="9" hidden="1"/>
    <cellStyle name="Followed Hyperlink" xfId="6574" builtinId="9" hidden="1"/>
    <cellStyle name="Followed Hyperlink" xfId="6575" builtinId="9" hidden="1"/>
    <cellStyle name="Followed Hyperlink" xfId="6576" builtinId="9" hidden="1"/>
    <cellStyle name="Followed Hyperlink" xfId="6577" builtinId="9" hidden="1"/>
    <cellStyle name="Followed Hyperlink" xfId="6578" builtinId="9" hidden="1"/>
    <cellStyle name="Followed Hyperlink" xfId="6579" builtinId="9" hidden="1"/>
    <cellStyle name="Followed Hyperlink" xfId="6580" builtinId="9" hidden="1"/>
    <cellStyle name="Followed Hyperlink" xfId="6581" builtinId="9" hidden="1"/>
    <cellStyle name="Followed Hyperlink" xfId="6582" builtinId="9" hidden="1"/>
    <cellStyle name="Followed Hyperlink" xfId="6583" builtinId="9" hidden="1"/>
    <cellStyle name="Followed Hyperlink" xfId="6584" builtinId="9" hidden="1"/>
    <cellStyle name="Followed Hyperlink" xfId="6585" builtinId="9" hidden="1"/>
    <cellStyle name="Followed Hyperlink" xfId="6586" builtinId="9" hidden="1"/>
    <cellStyle name="Followed Hyperlink" xfId="6587" builtinId="9" hidden="1"/>
    <cellStyle name="Followed Hyperlink" xfId="6588" builtinId="9" hidden="1"/>
    <cellStyle name="Followed Hyperlink" xfId="6589" builtinId="9" hidden="1"/>
    <cellStyle name="Followed Hyperlink" xfId="6590" builtinId="9" hidden="1"/>
    <cellStyle name="Followed Hyperlink" xfId="6591" builtinId="9" hidden="1"/>
    <cellStyle name="Followed Hyperlink" xfId="6592" builtinId="9" hidden="1"/>
    <cellStyle name="Followed Hyperlink" xfId="6593" builtinId="9" hidden="1"/>
    <cellStyle name="Followed Hyperlink" xfId="6594" builtinId="9" hidden="1"/>
    <cellStyle name="Followed Hyperlink" xfId="6595" builtinId="9" hidden="1"/>
    <cellStyle name="Followed Hyperlink" xfId="6596" builtinId="9" hidden="1"/>
    <cellStyle name="Followed Hyperlink" xfId="6597" builtinId="9" hidden="1"/>
    <cellStyle name="Followed Hyperlink" xfId="6598" builtinId="9" hidden="1"/>
    <cellStyle name="Followed Hyperlink" xfId="6599" builtinId="9" hidden="1"/>
    <cellStyle name="Followed Hyperlink" xfId="6600" builtinId="9" hidden="1"/>
    <cellStyle name="Followed Hyperlink" xfId="6601" builtinId="9" hidden="1"/>
    <cellStyle name="Followed Hyperlink" xfId="6602" builtinId="9" hidden="1"/>
    <cellStyle name="Followed Hyperlink" xfId="6603" builtinId="9" hidden="1"/>
    <cellStyle name="Followed Hyperlink" xfId="6604" builtinId="9" hidden="1"/>
    <cellStyle name="Followed Hyperlink" xfId="6605" builtinId="9" hidden="1"/>
    <cellStyle name="Followed Hyperlink" xfId="6606" builtinId="9" hidden="1"/>
    <cellStyle name="Followed Hyperlink" xfId="6607" builtinId="9" hidden="1"/>
    <cellStyle name="Followed Hyperlink" xfId="6608" builtinId="9" hidden="1"/>
    <cellStyle name="Followed Hyperlink" xfId="6609" builtinId="9" hidden="1"/>
    <cellStyle name="Followed Hyperlink" xfId="6610" builtinId="9" hidden="1"/>
    <cellStyle name="Followed Hyperlink" xfId="6611" builtinId="9" hidden="1"/>
    <cellStyle name="Followed Hyperlink" xfId="6612" builtinId="9" hidden="1"/>
    <cellStyle name="Followed Hyperlink" xfId="6613" builtinId="9" hidden="1"/>
    <cellStyle name="Followed Hyperlink" xfId="6614" builtinId="9" hidden="1"/>
    <cellStyle name="Followed Hyperlink" xfId="6615" builtinId="9" hidden="1"/>
    <cellStyle name="Followed Hyperlink" xfId="6616" builtinId="9" hidden="1"/>
    <cellStyle name="Followed Hyperlink" xfId="6617" builtinId="9" hidden="1"/>
    <cellStyle name="Followed Hyperlink" xfId="6618" builtinId="9" hidden="1"/>
    <cellStyle name="Followed Hyperlink" xfId="6619" builtinId="9" hidden="1"/>
    <cellStyle name="Followed Hyperlink" xfId="6620" builtinId="9" hidden="1"/>
    <cellStyle name="Followed Hyperlink" xfId="6621" builtinId="9" hidden="1"/>
    <cellStyle name="Followed Hyperlink" xfId="6622" builtinId="9" hidden="1"/>
    <cellStyle name="Followed Hyperlink" xfId="6623" builtinId="9" hidden="1"/>
    <cellStyle name="Followed Hyperlink" xfId="6624" builtinId="9" hidden="1"/>
    <cellStyle name="Followed Hyperlink" xfId="6625" builtinId="9" hidden="1"/>
    <cellStyle name="Followed Hyperlink" xfId="6626" builtinId="9" hidden="1"/>
    <cellStyle name="Followed Hyperlink" xfId="6627" builtinId="9" hidden="1"/>
    <cellStyle name="Followed Hyperlink" xfId="6628" builtinId="9" hidden="1"/>
    <cellStyle name="Followed Hyperlink" xfId="6629" builtinId="9" hidden="1"/>
    <cellStyle name="Followed Hyperlink" xfId="6630" builtinId="9" hidden="1"/>
    <cellStyle name="Followed Hyperlink" xfId="6631" builtinId="9" hidden="1"/>
    <cellStyle name="Followed Hyperlink" xfId="6632" builtinId="9" hidden="1"/>
    <cellStyle name="Followed Hyperlink" xfId="6633" builtinId="9" hidden="1"/>
    <cellStyle name="Followed Hyperlink" xfId="6634" builtinId="9" hidden="1"/>
    <cellStyle name="Followed Hyperlink" xfId="6635" builtinId="9" hidden="1"/>
    <cellStyle name="Followed Hyperlink" xfId="6636" builtinId="9" hidden="1"/>
    <cellStyle name="Followed Hyperlink" xfId="6637" builtinId="9" hidden="1"/>
    <cellStyle name="Followed Hyperlink" xfId="6638" builtinId="9" hidden="1"/>
    <cellStyle name="Followed Hyperlink" xfId="6639" builtinId="9" hidden="1"/>
    <cellStyle name="Followed Hyperlink" xfId="6640" builtinId="9" hidden="1"/>
    <cellStyle name="Followed Hyperlink" xfId="6641" builtinId="9" hidden="1"/>
    <cellStyle name="Followed Hyperlink" xfId="6642" builtinId="9" hidden="1"/>
    <cellStyle name="Followed Hyperlink" xfId="6643" builtinId="9" hidden="1"/>
    <cellStyle name="Followed Hyperlink" xfId="6644" builtinId="9" hidden="1"/>
    <cellStyle name="Followed Hyperlink" xfId="6645" builtinId="9" hidden="1"/>
    <cellStyle name="Followed Hyperlink" xfId="6646" builtinId="9" hidden="1"/>
    <cellStyle name="Followed Hyperlink" xfId="6647" builtinId="9" hidden="1"/>
    <cellStyle name="Followed Hyperlink" xfId="6648" builtinId="9" hidden="1"/>
    <cellStyle name="Followed Hyperlink" xfId="6649" builtinId="9" hidden="1"/>
    <cellStyle name="Followed Hyperlink" xfId="6650" builtinId="9" hidden="1"/>
    <cellStyle name="Followed Hyperlink" xfId="6651" builtinId="9" hidden="1"/>
    <cellStyle name="Followed Hyperlink" xfId="6652" builtinId="9" hidden="1"/>
    <cellStyle name="Followed Hyperlink" xfId="6653" builtinId="9" hidden="1"/>
    <cellStyle name="Followed Hyperlink" xfId="6654" builtinId="9" hidden="1"/>
    <cellStyle name="Followed Hyperlink" xfId="6655" builtinId="9" hidden="1"/>
    <cellStyle name="Followed Hyperlink" xfId="6656" builtinId="9" hidden="1"/>
    <cellStyle name="Followed Hyperlink" xfId="6657" builtinId="9" hidden="1"/>
    <cellStyle name="Followed Hyperlink" xfId="6658" builtinId="9" hidden="1"/>
    <cellStyle name="Followed Hyperlink" xfId="6659" builtinId="9" hidden="1"/>
    <cellStyle name="Followed Hyperlink" xfId="6660" builtinId="9" hidden="1"/>
    <cellStyle name="Followed Hyperlink" xfId="6661" builtinId="9" hidden="1"/>
    <cellStyle name="Followed Hyperlink" xfId="6662" builtinId="9" hidden="1"/>
    <cellStyle name="Followed Hyperlink" xfId="6663" builtinId="9" hidden="1"/>
    <cellStyle name="Followed Hyperlink" xfId="6664" builtinId="9" hidden="1"/>
    <cellStyle name="Followed Hyperlink" xfId="6665" builtinId="9" hidden="1"/>
    <cellStyle name="Followed Hyperlink" xfId="6666" builtinId="9" hidden="1"/>
    <cellStyle name="Followed Hyperlink" xfId="6667" builtinId="9" hidden="1"/>
    <cellStyle name="Followed Hyperlink" xfId="6668" builtinId="9" hidden="1"/>
    <cellStyle name="Followed Hyperlink" xfId="6669" builtinId="9" hidden="1"/>
    <cellStyle name="Followed Hyperlink" xfId="6670" builtinId="9" hidden="1"/>
    <cellStyle name="Followed Hyperlink" xfId="6671" builtinId="9" hidden="1"/>
    <cellStyle name="Followed Hyperlink" xfId="6672" builtinId="9" hidden="1"/>
    <cellStyle name="Followed Hyperlink" xfId="6673" builtinId="9" hidden="1"/>
    <cellStyle name="Followed Hyperlink" xfId="6674" builtinId="9" hidden="1"/>
    <cellStyle name="Followed Hyperlink" xfId="6675" builtinId="9" hidden="1"/>
    <cellStyle name="Followed Hyperlink" xfId="6676" builtinId="9" hidden="1"/>
    <cellStyle name="Followed Hyperlink" xfId="6677" builtinId="9" hidden="1"/>
    <cellStyle name="Followed Hyperlink" xfId="6678" builtinId="9" hidden="1"/>
    <cellStyle name="Followed Hyperlink" xfId="6679" builtinId="9" hidden="1"/>
    <cellStyle name="Followed Hyperlink" xfId="6680" builtinId="9" hidden="1"/>
    <cellStyle name="Followed Hyperlink" xfId="6681" builtinId="9" hidden="1"/>
    <cellStyle name="Followed Hyperlink" xfId="6682" builtinId="9" hidden="1"/>
    <cellStyle name="Followed Hyperlink" xfId="6683" builtinId="9" hidden="1"/>
    <cellStyle name="Followed Hyperlink" xfId="6684" builtinId="9" hidden="1"/>
    <cellStyle name="Followed Hyperlink" xfId="6685" builtinId="9" hidden="1"/>
    <cellStyle name="Followed Hyperlink" xfId="6686" builtinId="9" hidden="1"/>
    <cellStyle name="Followed Hyperlink" xfId="6687" builtinId="9" hidden="1"/>
    <cellStyle name="Followed Hyperlink" xfId="6688" builtinId="9" hidden="1"/>
    <cellStyle name="Followed Hyperlink" xfId="6689" builtinId="9" hidden="1"/>
    <cellStyle name="Followed Hyperlink" xfId="6690" builtinId="9" hidden="1"/>
    <cellStyle name="Followed Hyperlink" xfId="6691" builtinId="9" hidden="1"/>
    <cellStyle name="Followed Hyperlink" xfId="6692" builtinId="9" hidden="1"/>
    <cellStyle name="Followed Hyperlink" xfId="6693" builtinId="9" hidden="1"/>
    <cellStyle name="Followed Hyperlink" xfId="6694" builtinId="9" hidden="1"/>
    <cellStyle name="Followed Hyperlink" xfId="6695" builtinId="9" hidden="1"/>
    <cellStyle name="Followed Hyperlink" xfId="6696" builtinId="9" hidden="1"/>
    <cellStyle name="Followed Hyperlink" xfId="6697" builtinId="9" hidden="1"/>
    <cellStyle name="Followed Hyperlink" xfId="6698" builtinId="9" hidden="1"/>
    <cellStyle name="Followed Hyperlink" xfId="6699" builtinId="9" hidden="1"/>
    <cellStyle name="Followed Hyperlink" xfId="6700" builtinId="9" hidden="1"/>
    <cellStyle name="Followed Hyperlink" xfId="6701" builtinId="9" hidden="1"/>
    <cellStyle name="Followed Hyperlink" xfId="6702" builtinId="9" hidden="1"/>
    <cellStyle name="Followed Hyperlink" xfId="6703" builtinId="9" hidden="1"/>
    <cellStyle name="Followed Hyperlink" xfId="6704" builtinId="9" hidden="1"/>
    <cellStyle name="Followed Hyperlink" xfId="6705" builtinId="9" hidden="1"/>
    <cellStyle name="Followed Hyperlink" xfId="6706" builtinId="9" hidden="1"/>
    <cellStyle name="Followed Hyperlink" xfId="6707" builtinId="9" hidden="1"/>
    <cellStyle name="Followed Hyperlink" xfId="6708" builtinId="9" hidden="1"/>
    <cellStyle name="Followed Hyperlink" xfId="6709" builtinId="9" hidden="1"/>
    <cellStyle name="Followed Hyperlink" xfId="6710" builtinId="9" hidden="1"/>
    <cellStyle name="Followed Hyperlink" xfId="6711" builtinId="9" hidden="1"/>
    <cellStyle name="Followed Hyperlink" xfId="6712" builtinId="9" hidden="1"/>
    <cellStyle name="Followed Hyperlink" xfId="6713" builtinId="9" hidden="1"/>
    <cellStyle name="Followed Hyperlink" xfId="6714" builtinId="9" hidden="1"/>
    <cellStyle name="Followed Hyperlink" xfId="6715" builtinId="9" hidden="1"/>
    <cellStyle name="Followed Hyperlink" xfId="6716" builtinId="9" hidden="1"/>
    <cellStyle name="Followed Hyperlink" xfId="6717" builtinId="9" hidden="1"/>
    <cellStyle name="Followed Hyperlink" xfId="6718" builtinId="9" hidden="1"/>
    <cellStyle name="Followed Hyperlink" xfId="6719" builtinId="9" hidden="1"/>
    <cellStyle name="Followed Hyperlink" xfId="6720" builtinId="9" hidden="1"/>
    <cellStyle name="Followed Hyperlink" xfId="6721" builtinId="9" hidden="1"/>
    <cellStyle name="Followed Hyperlink" xfId="6722" builtinId="9" hidden="1"/>
    <cellStyle name="Followed Hyperlink" xfId="6723" builtinId="9" hidden="1"/>
    <cellStyle name="Followed Hyperlink" xfId="6724" builtinId="9" hidden="1"/>
    <cellStyle name="Followed Hyperlink" xfId="6725" builtinId="9" hidden="1"/>
    <cellStyle name="Followed Hyperlink" xfId="6726" builtinId="9" hidden="1"/>
    <cellStyle name="Followed Hyperlink" xfId="6727" builtinId="9" hidden="1"/>
    <cellStyle name="Followed Hyperlink" xfId="6728" builtinId="9" hidden="1"/>
    <cellStyle name="Followed Hyperlink" xfId="6729" builtinId="9" hidden="1"/>
    <cellStyle name="Followed Hyperlink" xfId="6730" builtinId="9" hidden="1"/>
    <cellStyle name="Followed Hyperlink" xfId="6731" builtinId="9" hidden="1"/>
    <cellStyle name="Followed Hyperlink" xfId="6732" builtinId="9" hidden="1"/>
    <cellStyle name="Followed Hyperlink" xfId="6733" builtinId="9" hidden="1"/>
    <cellStyle name="Followed Hyperlink" xfId="6734" builtinId="9" hidden="1"/>
    <cellStyle name="Followed Hyperlink" xfId="6735" builtinId="9" hidden="1"/>
    <cellStyle name="Followed Hyperlink" xfId="6736" builtinId="9" hidden="1"/>
    <cellStyle name="Followed Hyperlink" xfId="6737" builtinId="9" hidden="1"/>
    <cellStyle name="Followed Hyperlink" xfId="6738" builtinId="9" hidden="1"/>
    <cellStyle name="Followed Hyperlink" xfId="6739" builtinId="9" hidden="1"/>
    <cellStyle name="Followed Hyperlink" xfId="6740" builtinId="9" hidden="1"/>
    <cellStyle name="Followed Hyperlink" xfId="6741" builtinId="9" hidden="1"/>
    <cellStyle name="Followed Hyperlink" xfId="6742" builtinId="9" hidden="1"/>
    <cellStyle name="Followed Hyperlink" xfId="6743" builtinId="9" hidden="1"/>
    <cellStyle name="Followed Hyperlink" xfId="6744" builtinId="9" hidden="1"/>
    <cellStyle name="Followed Hyperlink" xfId="6745" builtinId="9" hidden="1"/>
    <cellStyle name="Followed Hyperlink" xfId="6746" builtinId="9" hidden="1"/>
    <cellStyle name="Followed Hyperlink" xfId="6747" builtinId="9" hidden="1"/>
    <cellStyle name="Followed Hyperlink" xfId="6748" builtinId="9" hidden="1"/>
    <cellStyle name="Followed Hyperlink" xfId="6749" builtinId="9" hidden="1"/>
    <cellStyle name="Followed Hyperlink" xfId="6750" builtinId="9" hidden="1"/>
    <cellStyle name="Followed Hyperlink" xfId="6751" builtinId="9" hidden="1"/>
    <cellStyle name="Followed Hyperlink" xfId="6752" builtinId="9" hidden="1"/>
    <cellStyle name="Followed Hyperlink" xfId="6753" builtinId="9" hidden="1"/>
    <cellStyle name="Followed Hyperlink" xfId="6754" builtinId="9" hidden="1"/>
    <cellStyle name="Followed Hyperlink" xfId="6755" builtinId="9" hidden="1"/>
    <cellStyle name="Followed Hyperlink" xfId="6756" builtinId="9" hidden="1"/>
    <cellStyle name="Followed Hyperlink" xfId="6757" builtinId="9" hidden="1"/>
    <cellStyle name="Followed Hyperlink" xfId="6758" builtinId="9" hidden="1"/>
    <cellStyle name="Followed Hyperlink" xfId="6759" builtinId="9" hidden="1"/>
    <cellStyle name="Followed Hyperlink" xfId="6760" builtinId="9" hidden="1"/>
    <cellStyle name="Followed Hyperlink" xfId="6761" builtinId="9" hidden="1"/>
    <cellStyle name="Followed Hyperlink" xfId="6762" builtinId="9" hidden="1"/>
    <cellStyle name="Followed Hyperlink" xfId="6763" builtinId="9" hidden="1"/>
    <cellStyle name="Followed Hyperlink" xfId="6764" builtinId="9" hidden="1"/>
    <cellStyle name="Followed Hyperlink" xfId="6765" builtinId="9" hidden="1"/>
    <cellStyle name="Followed Hyperlink" xfId="6766" builtinId="9" hidden="1"/>
    <cellStyle name="Followed Hyperlink" xfId="6767" builtinId="9" hidden="1"/>
    <cellStyle name="Followed Hyperlink" xfId="6768" builtinId="9" hidden="1"/>
    <cellStyle name="Followed Hyperlink" xfId="6769" builtinId="9" hidden="1"/>
    <cellStyle name="Followed Hyperlink" xfId="6770" builtinId="9" hidden="1"/>
    <cellStyle name="Followed Hyperlink" xfId="6771" builtinId="9" hidden="1"/>
    <cellStyle name="Followed Hyperlink" xfId="6772" builtinId="9" hidden="1"/>
    <cellStyle name="Followed Hyperlink" xfId="6773" builtinId="9" hidden="1"/>
    <cellStyle name="Followed Hyperlink" xfId="6774" builtinId="9" hidden="1"/>
    <cellStyle name="Followed Hyperlink" xfId="6775" builtinId="9" hidden="1"/>
    <cellStyle name="Followed Hyperlink" xfId="6776" builtinId="9" hidden="1"/>
    <cellStyle name="Followed Hyperlink" xfId="6777" builtinId="9" hidden="1"/>
    <cellStyle name="Followed Hyperlink" xfId="6778" builtinId="9" hidden="1"/>
    <cellStyle name="Followed Hyperlink" xfId="6779" builtinId="9" hidden="1"/>
    <cellStyle name="Followed Hyperlink" xfId="6780" builtinId="9" hidden="1"/>
    <cellStyle name="Followed Hyperlink" xfId="6781" builtinId="9" hidden="1"/>
    <cellStyle name="Followed Hyperlink" xfId="6782" builtinId="9" hidden="1"/>
    <cellStyle name="Followed Hyperlink" xfId="6783" builtinId="9" hidden="1"/>
    <cellStyle name="Followed Hyperlink" xfId="6784" builtinId="9" hidden="1"/>
    <cellStyle name="Followed Hyperlink" xfId="6785" builtinId="9" hidden="1"/>
    <cellStyle name="Followed Hyperlink" xfId="6786" builtinId="9" hidden="1"/>
    <cellStyle name="Followed Hyperlink" xfId="6787" builtinId="9" hidden="1"/>
    <cellStyle name="Followed Hyperlink" xfId="6788" builtinId="9" hidden="1"/>
    <cellStyle name="Followed Hyperlink" xfId="6789" builtinId="9" hidden="1"/>
    <cellStyle name="Followed Hyperlink" xfId="6790" builtinId="9" hidden="1"/>
    <cellStyle name="Followed Hyperlink" xfId="6791" builtinId="9" hidden="1"/>
    <cellStyle name="Followed Hyperlink" xfId="6792" builtinId="9" hidden="1"/>
    <cellStyle name="Followed Hyperlink" xfId="6793" builtinId="9" hidden="1"/>
    <cellStyle name="Followed Hyperlink" xfId="6794" builtinId="9" hidden="1"/>
    <cellStyle name="Followed Hyperlink" xfId="6795" builtinId="9" hidden="1"/>
    <cellStyle name="Followed Hyperlink" xfId="6796" builtinId="9" hidden="1"/>
    <cellStyle name="Followed Hyperlink" xfId="6797" builtinId="9" hidden="1"/>
    <cellStyle name="Followed Hyperlink" xfId="6798" builtinId="9" hidden="1"/>
    <cellStyle name="Followed Hyperlink" xfId="6799" builtinId="9" hidden="1"/>
    <cellStyle name="Followed Hyperlink" xfId="6800" builtinId="9" hidden="1"/>
    <cellStyle name="Followed Hyperlink" xfId="6801" builtinId="9" hidden="1"/>
    <cellStyle name="Followed Hyperlink" xfId="6802" builtinId="9" hidden="1"/>
    <cellStyle name="Followed Hyperlink" xfId="6803" builtinId="9" hidden="1"/>
    <cellStyle name="Followed Hyperlink" xfId="6804" builtinId="9" hidden="1"/>
    <cellStyle name="Followed Hyperlink" xfId="6805" builtinId="9" hidden="1"/>
    <cellStyle name="Followed Hyperlink" xfId="6806" builtinId="9" hidden="1"/>
    <cellStyle name="Followed Hyperlink" xfId="6807" builtinId="9" hidden="1"/>
    <cellStyle name="Followed Hyperlink" xfId="6808" builtinId="9" hidden="1"/>
    <cellStyle name="Followed Hyperlink" xfId="6809" builtinId="9" hidden="1"/>
    <cellStyle name="Followed Hyperlink" xfId="6810" builtinId="9" hidden="1"/>
    <cellStyle name="Followed Hyperlink" xfId="6811" builtinId="9" hidden="1"/>
    <cellStyle name="Followed Hyperlink" xfId="6812" builtinId="9" hidden="1"/>
    <cellStyle name="Followed Hyperlink" xfId="6813" builtinId="9" hidden="1"/>
    <cellStyle name="Followed Hyperlink" xfId="6814" builtinId="9" hidden="1"/>
    <cellStyle name="Followed Hyperlink" xfId="6815" builtinId="9" hidden="1"/>
    <cellStyle name="Followed Hyperlink" xfId="6816" builtinId="9" hidden="1"/>
    <cellStyle name="Followed Hyperlink" xfId="6817" builtinId="9" hidden="1"/>
    <cellStyle name="Followed Hyperlink" xfId="6818" builtinId="9" hidden="1"/>
    <cellStyle name="Followed Hyperlink" xfId="6819" builtinId="9" hidden="1"/>
    <cellStyle name="Followed Hyperlink" xfId="6820" builtinId="9" hidden="1"/>
    <cellStyle name="Followed Hyperlink" xfId="6821" builtinId="9" hidden="1"/>
    <cellStyle name="Followed Hyperlink" xfId="6822" builtinId="9" hidden="1"/>
    <cellStyle name="Followed Hyperlink" xfId="6823" builtinId="9" hidden="1"/>
    <cellStyle name="Followed Hyperlink" xfId="6824" builtinId="9" hidden="1"/>
    <cellStyle name="Followed Hyperlink" xfId="6825" builtinId="9" hidden="1"/>
    <cellStyle name="Followed Hyperlink" xfId="6826" builtinId="9" hidden="1"/>
    <cellStyle name="Followed Hyperlink" xfId="6827" builtinId="9" hidden="1"/>
    <cellStyle name="Followed Hyperlink" xfId="6828" builtinId="9" hidden="1"/>
    <cellStyle name="Followed Hyperlink" xfId="6829" builtinId="9" hidden="1"/>
    <cellStyle name="Followed Hyperlink" xfId="6830" builtinId="9" hidden="1"/>
    <cellStyle name="Followed Hyperlink" xfId="6831" builtinId="9" hidden="1"/>
    <cellStyle name="Followed Hyperlink" xfId="6832" builtinId="9" hidden="1"/>
    <cellStyle name="Followed Hyperlink" xfId="6833" builtinId="9" hidden="1"/>
    <cellStyle name="Followed Hyperlink" xfId="6834" builtinId="9" hidden="1"/>
    <cellStyle name="Followed Hyperlink" xfId="6835" builtinId="9" hidden="1"/>
    <cellStyle name="Followed Hyperlink" xfId="6836" builtinId="9" hidden="1"/>
    <cellStyle name="Followed Hyperlink" xfId="6837" builtinId="9" hidden="1"/>
    <cellStyle name="Followed Hyperlink" xfId="6838" builtinId="9" hidden="1"/>
    <cellStyle name="Followed Hyperlink" xfId="6839" builtinId="9" hidden="1"/>
    <cellStyle name="Followed Hyperlink" xfId="6840" builtinId="9" hidden="1"/>
    <cellStyle name="Followed Hyperlink" xfId="6841" builtinId="9" hidden="1"/>
    <cellStyle name="Followed Hyperlink" xfId="6842" builtinId="9" hidden="1"/>
    <cellStyle name="Followed Hyperlink" xfId="6843" builtinId="9" hidden="1"/>
    <cellStyle name="Followed Hyperlink" xfId="6844" builtinId="9" hidden="1"/>
    <cellStyle name="Followed Hyperlink" xfId="6845" builtinId="9" hidden="1"/>
    <cellStyle name="Followed Hyperlink" xfId="6846" builtinId="9" hidden="1"/>
    <cellStyle name="Followed Hyperlink" xfId="6847" builtinId="9" hidden="1"/>
    <cellStyle name="Followed Hyperlink" xfId="6848" builtinId="9" hidden="1"/>
    <cellStyle name="Followed Hyperlink" xfId="6849" builtinId="9" hidden="1"/>
    <cellStyle name="Followed Hyperlink" xfId="6850" builtinId="9" hidden="1"/>
    <cellStyle name="Followed Hyperlink" xfId="6851" builtinId="9" hidden="1"/>
    <cellStyle name="Followed Hyperlink" xfId="6852" builtinId="9" hidden="1"/>
    <cellStyle name="Followed Hyperlink" xfId="6853" builtinId="9" hidden="1"/>
    <cellStyle name="Followed Hyperlink" xfId="6854" builtinId="9" hidden="1"/>
    <cellStyle name="Followed Hyperlink" xfId="6855" builtinId="9" hidden="1"/>
    <cellStyle name="Followed Hyperlink" xfId="6856" builtinId="9" hidden="1"/>
    <cellStyle name="Followed Hyperlink" xfId="6857" builtinId="9" hidden="1"/>
    <cellStyle name="Followed Hyperlink" xfId="6858" builtinId="9" hidden="1"/>
    <cellStyle name="Followed Hyperlink" xfId="6859" builtinId="9" hidden="1"/>
    <cellStyle name="Followed Hyperlink" xfId="6860" builtinId="9" hidden="1"/>
    <cellStyle name="Followed Hyperlink" xfId="6861" builtinId="9" hidden="1"/>
    <cellStyle name="Followed Hyperlink" xfId="6862" builtinId="9" hidden="1"/>
    <cellStyle name="Followed Hyperlink" xfId="6863" builtinId="9" hidden="1"/>
    <cellStyle name="Followed Hyperlink" xfId="6864" builtinId="9" hidden="1"/>
    <cellStyle name="Followed Hyperlink" xfId="6865" builtinId="9" hidden="1"/>
    <cellStyle name="Followed Hyperlink" xfId="6866" builtinId="9" hidden="1"/>
    <cellStyle name="Followed Hyperlink" xfId="6867" builtinId="9" hidden="1"/>
    <cellStyle name="Followed Hyperlink" xfId="6868" builtinId="9" hidden="1"/>
    <cellStyle name="Followed Hyperlink" xfId="6869" builtinId="9" hidden="1"/>
    <cellStyle name="Followed Hyperlink" xfId="6870" builtinId="9" hidden="1"/>
    <cellStyle name="Followed Hyperlink" xfId="6871" builtinId="9" hidden="1"/>
    <cellStyle name="Followed Hyperlink" xfId="6872" builtinId="9" hidden="1"/>
    <cellStyle name="Followed Hyperlink" xfId="6873" builtinId="9" hidden="1"/>
    <cellStyle name="Followed Hyperlink" xfId="6874" builtinId="9" hidden="1"/>
    <cellStyle name="Followed Hyperlink" xfId="6875" builtinId="9" hidden="1"/>
    <cellStyle name="Followed Hyperlink" xfId="6876" builtinId="9" hidden="1"/>
    <cellStyle name="Followed Hyperlink" xfId="6877" builtinId="9" hidden="1"/>
    <cellStyle name="Followed Hyperlink" xfId="6878" builtinId="9" hidden="1"/>
    <cellStyle name="Followed Hyperlink" xfId="6879" builtinId="9" hidden="1"/>
    <cellStyle name="Followed Hyperlink" xfId="6880" builtinId="9" hidden="1"/>
    <cellStyle name="Followed Hyperlink" xfId="6881" builtinId="9" hidden="1"/>
    <cellStyle name="Followed Hyperlink" xfId="6882" builtinId="9" hidden="1"/>
    <cellStyle name="Followed Hyperlink" xfId="6883" builtinId="9" hidden="1"/>
    <cellStyle name="Followed Hyperlink" xfId="6884" builtinId="9" hidden="1"/>
    <cellStyle name="Followed Hyperlink" xfId="6885" builtinId="9" hidden="1"/>
    <cellStyle name="Followed Hyperlink" xfId="6886" builtinId="9" hidden="1"/>
    <cellStyle name="Followed Hyperlink" xfId="6887" builtinId="9" hidden="1"/>
    <cellStyle name="Followed Hyperlink" xfId="6888" builtinId="9" hidden="1"/>
    <cellStyle name="Followed Hyperlink" xfId="6889" builtinId="9" hidden="1"/>
    <cellStyle name="Followed Hyperlink" xfId="6890" builtinId="9" hidden="1"/>
    <cellStyle name="Followed Hyperlink" xfId="6891" builtinId="9" hidden="1"/>
    <cellStyle name="Followed Hyperlink" xfId="6892" builtinId="9" hidden="1"/>
    <cellStyle name="Followed Hyperlink" xfId="6893" builtinId="9" hidden="1"/>
    <cellStyle name="Followed Hyperlink" xfId="6894" builtinId="9" hidden="1"/>
    <cellStyle name="Followed Hyperlink" xfId="6895" builtinId="9" hidden="1"/>
    <cellStyle name="Followed Hyperlink" xfId="6896" builtinId="9" hidden="1"/>
    <cellStyle name="Followed Hyperlink" xfId="6897" builtinId="9" hidden="1"/>
    <cellStyle name="Followed Hyperlink" xfId="6898" builtinId="9" hidden="1"/>
    <cellStyle name="Followed Hyperlink" xfId="6899" builtinId="9" hidden="1"/>
    <cellStyle name="Followed Hyperlink" xfId="6900" builtinId="9" hidden="1"/>
    <cellStyle name="Followed Hyperlink" xfId="6901" builtinId="9" hidden="1"/>
    <cellStyle name="Followed Hyperlink" xfId="6902" builtinId="9" hidden="1"/>
    <cellStyle name="Followed Hyperlink" xfId="6903" builtinId="9" hidden="1"/>
    <cellStyle name="Followed Hyperlink" xfId="6904" builtinId="9" hidden="1"/>
    <cellStyle name="Followed Hyperlink" xfId="6905" builtinId="9" hidden="1"/>
    <cellStyle name="Followed Hyperlink" xfId="6906" builtinId="9" hidden="1"/>
    <cellStyle name="Followed Hyperlink" xfId="6907" builtinId="9" hidden="1"/>
    <cellStyle name="Followed Hyperlink" xfId="6908" builtinId="9" hidden="1"/>
    <cellStyle name="Followed Hyperlink" xfId="6909" builtinId="9" hidden="1"/>
    <cellStyle name="Followed Hyperlink" xfId="6910" builtinId="9" hidden="1"/>
    <cellStyle name="Followed Hyperlink" xfId="6911" builtinId="9" hidden="1"/>
    <cellStyle name="Followed Hyperlink" xfId="6912" builtinId="9" hidden="1"/>
    <cellStyle name="Followed Hyperlink" xfId="6913" builtinId="9" hidden="1"/>
    <cellStyle name="Followed Hyperlink" xfId="6914" builtinId="9" hidden="1"/>
    <cellStyle name="Followed Hyperlink" xfId="6915" builtinId="9" hidden="1"/>
    <cellStyle name="Followed Hyperlink" xfId="6916" builtinId="9" hidden="1"/>
    <cellStyle name="Followed Hyperlink" xfId="6917" builtinId="9" hidden="1"/>
    <cellStyle name="Followed Hyperlink" xfId="6918" builtinId="9" hidden="1"/>
    <cellStyle name="Followed Hyperlink" xfId="6919" builtinId="9" hidden="1"/>
    <cellStyle name="Followed Hyperlink" xfId="6920" builtinId="9" hidden="1"/>
    <cellStyle name="Followed Hyperlink" xfId="6921" builtinId="9" hidden="1"/>
    <cellStyle name="Followed Hyperlink" xfId="6922" builtinId="9" hidden="1"/>
    <cellStyle name="Followed Hyperlink" xfId="6923" builtinId="9" hidden="1"/>
    <cellStyle name="Followed Hyperlink" xfId="6924" builtinId="9" hidden="1"/>
    <cellStyle name="Followed Hyperlink" xfId="6925" builtinId="9" hidden="1"/>
    <cellStyle name="Followed Hyperlink" xfId="6926" builtinId="9" hidden="1"/>
    <cellStyle name="Followed Hyperlink" xfId="6927" builtinId="9" hidden="1"/>
    <cellStyle name="Followed Hyperlink" xfId="6928" builtinId="9" hidden="1"/>
    <cellStyle name="Followed Hyperlink" xfId="6929" builtinId="9" hidden="1"/>
    <cellStyle name="Followed Hyperlink" xfId="6930" builtinId="9" hidden="1"/>
    <cellStyle name="Followed Hyperlink" xfId="6931" builtinId="9" hidden="1"/>
    <cellStyle name="Followed Hyperlink" xfId="6932" builtinId="9" hidden="1"/>
    <cellStyle name="Followed Hyperlink" xfId="6933" builtinId="9" hidden="1"/>
    <cellStyle name="Followed Hyperlink" xfId="6934" builtinId="9" hidden="1"/>
    <cellStyle name="Followed Hyperlink" xfId="6935" builtinId="9" hidden="1"/>
    <cellStyle name="Followed Hyperlink" xfId="6936" builtinId="9" hidden="1"/>
    <cellStyle name="Followed Hyperlink" xfId="6937" builtinId="9" hidden="1"/>
    <cellStyle name="Followed Hyperlink" xfId="6938" builtinId="9" hidden="1"/>
    <cellStyle name="Followed Hyperlink" xfId="6939" builtinId="9" hidden="1"/>
    <cellStyle name="Followed Hyperlink" xfId="6940" builtinId="9" hidden="1"/>
    <cellStyle name="Followed Hyperlink" xfId="6941" builtinId="9" hidden="1"/>
    <cellStyle name="Followed Hyperlink" xfId="6942" builtinId="9" hidden="1"/>
    <cellStyle name="Followed Hyperlink" xfId="6943" builtinId="9" hidden="1"/>
    <cellStyle name="Followed Hyperlink" xfId="6944" builtinId="9" hidden="1"/>
    <cellStyle name="Followed Hyperlink" xfId="6945" builtinId="9" hidden="1"/>
    <cellStyle name="Followed Hyperlink" xfId="6946" builtinId="9" hidden="1"/>
    <cellStyle name="Followed Hyperlink" xfId="6947" builtinId="9" hidden="1"/>
    <cellStyle name="Followed Hyperlink" xfId="6948" builtinId="9" hidden="1"/>
    <cellStyle name="Followed Hyperlink" xfId="6949" builtinId="9" hidden="1"/>
    <cellStyle name="Followed Hyperlink" xfId="6950" builtinId="9" hidden="1"/>
    <cellStyle name="Followed Hyperlink" xfId="6951" builtinId="9" hidden="1"/>
    <cellStyle name="Followed Hyperlink" xfId="6952" builtinId="9" hidden="1"/>
    <cellStyle name="Followed Hyperlink" xfId="6953" builtinId="9" hidden="1"/>
    <cellStyle name="Followed Hyperlink" xfId="6954" builtinId="9" hidden="1"/>
    <cellStyle name="Followed Hyperlink" xfId="6955" builtinId="9" hidden="1"/>
    <cellStyle name="Followed Hyperlink" xfId="6956" builtinId="9" hidden="1"/>
    <cellStyle name="Followed Hyperlink" xfId="6957" builtinId="9" hidden="1"/>
    <cellStyle name="Followed Hyperlink" xfId="6958" builtinId="9" hidden="1"/>
    <cellStyle name="Followed Hyperlink" xfId="6959" builtinId="9" hidden="1"/>
    <cellStyle name="Followed Hyperlink" xfId="6960" builtinId="9" hidden="1"/>
    <cellStyle name="Followed Hyperlink" xfId="6961" builtinId="9" hidden="1"/>
    <cellStyle name="Followed Hyperlink" xfId="6962" builtinId="9" hidden="1"/>
    <cellStyle name="Followed Hyperlink" xfId="6963" builtinId="9" hidden="1"/>
    <cellStyle name="Followed Hyperlink" xfId="6964" builtinId="9" hidden="1"/>
    <cellStyle name="Followed Hyperlink" xfId="6965" builtinId="9" hidden="1"/>
    <cellStyle name="Followed Hyperlink" xfId="6966" builtinId="9" hidden="1"/>
    <cellStyle name="Followed Hyperlink" xfId="6967" builtinId="9" hidden="1"/>
    <cellStyle name="Followed Hyperlink" xfId="6968" builtinId="9" hidden="1"/>
    <cellStyle name="Followed Hyperlink" xfId="6969" builtinId="9" hidden="1"/>
    <cellStyle name="Followed Hyperlink" xfId="6970" builtinId="9" hidden="1"/>
    <cellStyle name="Followed Hyperlink" xfId="6971" builtinId="9" hidden="1"/>
    <cellStyle name="Followed Hyperlink" xfId="6972" builtinId="9" hidden="1"/>
    <cellStyle name="Followed Hyperlink" xfId="6973" builtinId="9" hidden="1"/>
    <cellStyle name="Followed Hyperlink" xfId="6974" builtinId="9" hidden="1"/>
    <cellStyle name="Followed Hyperlink" xfId="6975" builtinId="9" hidden="1"/>
    <cellStyle name="Followed Hyperlink" xfId="6976" builtinId="9" hidden="1"/>
    <cellStyle name="Followed Hyperlink" xfId="6977" builtinId="9" hidden="1"/>
    <cellStyle name="Followed Hyperlink" xfId="6978" builtinId="9" hidden="1"/>
    <cellStyle name="Followed Hyperlink" xfId="6979" builtinId="9" hidden="1"/>
    <cellStyle name="Followed Hyperlink" xfId="6980" builtinId="9" hidden="1"/>
    <cellStyle name="Followed Hyperlink" xfId="6981" builtinId="9" hidden="1"/>
    <cellStyle name="Followed Hyperlink" xfId="6982" builtinId="9" hidden="1"/>
    <cellStyle name="Followed Hyperlink" xfId="6983" builtinId="9" hidden="1"/>
    <cellStyle name="Followed Hyperlink" xfId="6984" builtinId="9" hidden="1"/>
    <cellStyle name="Followed Hyperlink" xfId="6985" builtinId="9" hidden="1"/>
    <cellStyle name="Followed Hyperlink" xfId="6986" builtinId="9" hidden="1"/>
    <cellStyle name="Followed Hyperlink" xfId="6987" builtinId="9" hidden="1"/>
    <cellStyle name="Followed Hyperlink" xfId="6988" builtinId="9" hidden="1"/>
    <cellStyle name="Followed Hyperlink" xfId="6989" builtinId="9" hidden="1"/>
    <cellStyle name="Followed Hyperlink" xfId="6990" builtinId="9" hidden="1"/>
    <cellStyle name="Followed Hyperlink" xfId="6991" builtinId="9" hidden="1"/>
    <cellStyle name="Followed Hyperlink" xfId="6992" builtinId="9" hidden="1"/>
    <cellStyle name="Followed Hyperlink" xfId="6993" builtinId="9" hidden="1"/>
    <cellStyle name="Followed Hyperlink" xfId="6994" builtinId="9" hidden="1"/>
    <cellStyle name="Followed Hyperlink" xfId="6995" builtinId="9" hidden="1"/>
    <cellStyle name="Followed Hyperlink" xfId="6996" builtinId="9" hidden="1"/>
    <cellStyle name="Followed Hyperlink" xfId="6997" builtinId="9" hidden="1"/>
    <cellStyle name="Followed Hyperlink" xfId="6998" builtinId="9" hidden="1"/>
    <cellStyle name="Followed Hyperlink" xfId="6999" builtinId="9" hidden="1"/>
    <cellStyle name="Followed Hyperlink" xfId="7000" builtinId="9" hidden="1"/>
    <cellStyle name="Followed Hyperlink" xfId="7001" builtinId="9" hidden="1"/>
    <cellStyle name="Followed Hyperlink" xfId="7002" builtinId="9" hidden="1"/>
    <cellStyle name="Followed Hyperlink" xfId="7003" builtinId="9" hidden="1"/>
    <cellStyle name="Followed Hyperlink" xfId="7004" builtinId="9" hidden="1"/>
    <cellStyle name="Followed Hyperlink" xfId="7005" builtinId="9" hidden="1"/>
    <cellStyle name="Followed Hyperlink" xfId="7006" builtinId="9" hidden="1"/>
    <cellStyle name="Followed Hyperlink" xfId="7007" builtinId="9" hidden="1"/>
    <cellStyle name="Followed Hyperlink" xfId="7008" builtinId="9" hidden="1"/>
    <cellStyle name="Followed Hyperlink" xfId="7009" builtinId="9" hidden="1"/>
    <cellStyle name="Followed Hyperlink" xfId="7010" builtinId="9" hidden="1"/>
    <cellStyle name="Followed Hyperlink" xfId="7011" builtinId="9" hidden="1"/>
    <cellStyle name="Followed Hyperlink" xfId="7012" builtinId="9" hidden="1"/>
    <cellStyle name="Followed Hyperlink" xfId="7013" builtinId="9" hidden="1"/>
    <cellStyle name="Followed Hyperlink" xfId="7014" builtinId="9" hidden="1"/>
    <cellStyle name="Followed Hyperlink" xfId="7015" builtinId="9" hidden="1"/>
    <cellStyle name="Followed Hyperlink" xfId="7016" builtinId="9" hidden="1"/>
    <cellStyle name="Followed Hyperlink" xfId="7017" builtinId="9" hidden="1"/>
    <cellStyle name="Followed Hyperlink" xfId="7018" builtinId="9" hidden="1"/>
    <cellStyle name="Followed Hyperlink" xfId="7019" builtinId="9" hidden="1"/>
    <cellStyle name="Followed Hyperlink" xfId="7020" builtinId="9" hidden="1"/>
    <cellStyle name="Followed Hyperlink" xfId="7021" builtinId="9" hidden="1"/>
    <cellStyle name="Followed Hyperlink" xfId="7022" builtinId="9" hidden="1"/>
    <cellStyle name="Followed Hyperlink" xfId="7023" builtinId="9" hidden="1"/>
    <cellStyle name="Followed Hyperlink" xfId="7024" builtinId="9" hidden="1"/>
    <cellStyle name="Followed Hyperlink" xfId="7025" builtinId="9" hidden="1"/>
    <cellStyle name="Followed Hyperlink" xfId="7026" builtinId="9" hidden="1"/>
    <cellStyle name="Followed Hyperlink" xfId="7027" builtinId="9" hidden="1"/>
    <cellStyle name="Followed Hyperlink" xfId="7028" builtinId="9" hidden="1"/>
    <cellStyle name="Followed Hyperlink" xfId="7029" builtinId="9" hidden="1"/>
    <cellStyle name="Followed Hyperlink" xfId="7030" builtinId="9" hidden="1"/>
    <cellStyle name="Followed Hyperlink" xfId="7031" builtinId="9" hidden="1"/>
    <cellStyle name="Followed Hyperlink" xfId="7032" builtinId="9" hidden="1"/>
    <cellStyle name="Followed Hyperlink" xfId="7033" builtinId="9" hidden="1"/>
    <cellStyle name="Followed Hyperlink" xfId="7034" builtinId="9" hidden="1"/>
    <cellStyle name="Followed Hyperlink" xfId="7035" builtinId="9" hidden="1"/>
    <cellStyle name="Followed Hyperlink" xfId="7036" builtinId="9" hidden="1"/>
    <cellStyle name="Followed Hyperlink" xfId="7037" builtinId="9" hidden="1"/>
    <cellStyle name="Followed Hyperlink" xfId="7038" builtinId="9" hidden="1"/>
    <cellStyle name="Followed Hyperlink" xfId="7039" builtinId="9" hidden="1"/>
    <cellStyle name="Followed Hyperlink" xfId="7040" builtinId="9" hidden="1"/>
    <cellStyle name="Followed Hyperlink" xfId="7041" builtinId="9" hidden="1"/>
    <cellStyle name="Followed Hyperlink" xfId="7042" builtinId="9" hidden="1"/>
    <cellStyle name="Followed Hyperlink" xfId="7043" builtinId="9" hidden="1"/>
    <cellStyle name="Followed Hyperlink" xfId="7044" builtinId="9" hidden="1"/>
    <cellStyle name="Followed Hyperlink" xfId="7045" builtinId="9" hidden="1"/>
    <cellStyle name="Followed Hyperlink" xfId="7046" builtinId="9" hidden="1"/>
    <cellStyle name="Followed Hyperlink" xfId="7047" builtinId="9" hidden="1"/>
    <cellStyle name="Followed Hyperlink" xfId="7048" builtinId="9" hidden="1"/>
    <cellStyle name="Followed Hyperlink" xfId="7049" builtinId="9" hidden="1"/>
    <cellStyle name="Followed Hyperlink" xfId="7050" builtinId="9" hidden="1"/>
    <cellStyle name="Followed Hyperlink" xfId="7051" builtinId="9" hidden="1"/>
    <cellStyle name="Followed Hyperlink" xfId="7052" builtinId="9" hidden="1"/>
    <cellStyle name="Followed Hyperlink" xfId="7053" builtinId="9" hidden="1"/>
    <cellStyle name="Followed Hyperlink" xfId="7054" builtinId="9" hidden="1"/>
    <cellStyle name="Followed Hyperlink" xfId="7055" builtinId="9" hidden="1"/>
    <cellStyle name="Followed Hyperlink" xfId="7056" builtinId="9" hidden="1"/>
    <cellStyle name="Followed Hyperlink" xfId="7057" builtinId="9" hidden="1"/>
    <cellStyle name="Followed Hyperlink" xfId="7058" builtinId="9" hidden="1"/>
    <cellStyle name="Followed Hyperlink" xfId="7059" builtinId="9" hidden="1"/>
    <cellStyle name="Followed Hyperlink" xfId="7060" builtinId="9" hidden="1"/>
    <cellStyle name="Followed Hyperlink" xfId="7061" builtinId="9" hidden="1"/>
    <cellStyle name="Followed Hyperlink" xfId="7062" builtinId="9" hidden="1"/>
    <cellStyle name="Followed Hyperlink" xfId="7063" builtinId="9" hidden="1"/>
    <cellStyle name="Followed Hyperlink" xfId="7064" builtinId="9" hidden="1"/>
    <cellStyle name="Followed Hyperlink" xfId="7065" builtinId="9" hidden="1"/>
    <cellStyle name="Followed Hyperlink" xfId="7066" builtinId="9" hidden="1"/>
    <cellStyle name="Followed Hyperlink" xfId="7067" builtinId="9" hidden="1"/>
    <cellStyle name="Followed Hyperlink" xfId="7068" builtinId="9" hidden="1"/>
    <cellStyle name="Followed Hyperlink" xfId="7069" builtinId="9" hidden="1"/>
    <cellStyle name="Followed Hyperlink" xfId="7070" builtinId="9" hidden="1"/>
    <cellStyle name="Followed Hyperlink" xfId="7071" builtinId="9" hidden="1"/>
    <cellStyle name="Followed Hyperlink" xfId="7072" builtinId="9" hidden="1"/>
    <cellStyle name="Followed Hyperlink" xfId="7073" builtinId="9" hidden="1"/>
    <cellStyle name="Followed Hyperlink" xfId="7074" builtinId="9" hidden="1"/>
    <cellStyle name="Followed Hyperlink" xfId="7075" builtinId="9" hidden="1"/>
    <cellStyle name="Followed Hyperlink" xfId="7076" builtinId="9" hidden="1"/>
    <cellStyle name="Followed Hyperlink" xfId="7077" builtinId="9" hidden="1"/>
    <cellStyle name="Followed Hyperlink" xfId="7078" builtinId="9" hidden="1"/>
    <cellStyle name="Followed Hyperlink" xfId="7079" builtinId="9" hidden="1"/>
    <cellStyle name="Followed Hyperlink" xfId="7080" builtinId="9" hidden="1"/>
    <cellStyle name="Followed Hyperlink" xfId="7081" builtinId="9" hidden="1"/>
    <cellStyle name="Followed Hyperlink" xfId="7082" builtinId="9" hidden="1"/>
    <cellStyle name="Followed Hyperlink" xfId="7083" builtinId="9" hidden="1"/>
    <cellStyle name="Followed Hyperlink" xfId="7084" builtinId="9" hidden="1"/>
    <cellStyle name="Followed Hyperlink" xfId="7085" builtinId="9" hidden="1"/>
    <cellStyle name="Followed Hyperlink" xfId="7086" builtinId="9" hidden="1"/>
    <cellStyle name="Followed Hyperlink" xfId="7087" builtinId="9" hidden="1"/>
    <cellStyle name="Followed Hyperlink" xfId="7088" builtinId="9" hidden="1"/>
    <cellStyle name="Followed Hyperlink" xfId="7089" builtinId="9" hidden="1"/>
    <cellStyle name="Followed Hyperlink" xfId="7090" builtinId="9" hidden="1"/>
    <cellStyle name="Followed Hyperlink" xfId="7091" builtinId="9" hidden="1"/>
    <cellStyle name="Followed Hyperlink" xfId="7092" builtinId="9" hidden="1"/>
    <cellStyle name="Followed Hyperlink" xfId="7093" builtinId="9" hidden="1"/>
    <cellStyle name="Followed Hyperlink" xfId="7094" builtinId="9" hidden="1"/>
    <cellStyle name="Followed Hyperlink" xfId="7095" builtinId="9" hidden="1"/>
    <cellStyle name="Followed Hyperlink" xfId="7096" builtinId="9" hidden="1"/>
    <cellStyle name="Followed Hyperlink" xfId="7097" builtinId="9" hidden="1"/>
    <cellStyle name="Followed Hyperlink" xfId="7098" builtinId="9" hidden="1"/>
    <cellStyle name="Followed Hyperlink" xfId="7099" builtinId="9" hidden="1"/>
    <cellStyle name="Followed Hyperlink" xfId="7100" builtinId="9" hidden="1"/>
    <cellStyle name="Followed Hyperlink" xfId="7101" builtinId="9" hidden="1"/>
    <cellStyle name="Followed Hyperlink" xfId="7102" builtinId="9" hidden="1"/>
    <cellStyle name="Followed Hyperlink" xfId="7103" builtinId="9" hidden="1"/>
    <cellStyle name="Followed Hyperlink" xfId="7104" builtinId="9" hidden="1"/>
    <cellStyle name="Followed Hyperlink" xfId="7105" builtinId="9" hidden="1"/>
    <cellStyle name="Followed Hyperlink" xfId="7106" builtinId="9" hidden="1"/>
    <cellStyle name="Followed Hyperlink" xfId="7107" builtinId="9" hidden="1"/>
    <cellStyle name="Followed Hyperlink" xfId="7108" builtinId="9" hidden="1"/>
    <cellStyle name="Followed Hyperlink" xfId="7109" builtinId="9" hidden="1"/>
    <cellStyle name="Followed Hyperlink" xfId="7110" builtinId="9" hidden="1"/>
    <cellStyle name="Followed Hyperlink" xfId="7111" builtinId="9" hidden="1"/>
    <cellStyle name="Followed Hyperlink" xfId="7112" builtinId="9" hidden="1"/>
    <cellStyle name="Followed Hyperlink" xfId="7113" builtinId="9" hidden="1"/>
    <cellStyle name="Followed Hyperlink" xfId="7114" builtinId="9" hidden="1"/>
    <cellStyle name="Followed Hyperlink" xfId="7115" builtinId="9" hidden="1"/>
    <cellStyle name="Followed Hyperlink" xfId="7116" builtinId="9" hidden="1"/>
    <cellStyle name="Followed Hyperlink" xfId="7117" builtinId="9" hidden="1"/>
    <cellStyle name="Followed Hyperlink" xfId="7118" builtinId="9" hidden="1"/>
    <cellStyle name="Followed Hyperlink" xfId="7119" builtinId="9" hidden="1"/>
    <cellStyle name="Followed Hyperlink" xfId="7120" builtinId="9" hidden="1"/>
    <cellStyle name="Followed Hyperlink" xfId="7121" builtinId="9" hidden="1"/>
    <cellStyle name="Followed Hyperlink" xfId="7122" builtinId="9" hidden="1"/>
    <cellStyle name="Followed Hyperlink" xfId="7123" builtinId="9" hidden="1"/>
    <cellStyle name="Followed Hyperlink" xfId="7124" builtinId="9" hidden="1"/>
    <cellStyle name="Followed Hyperlink" xfId="7125" builtinId="9" hidden="1"/>
    <cellStyle name="Followed Hyperlink" xfId="7126" builtinId="9" hidden="1"/>
    <cellStyle name="Followed Hyperlink" xfId="7127" builtinId="9" hidden="1"/>
    <cellStyle name="Followed Hyperlink" xfId="7128" builtinId="9" hidden="1"/>
    <cellStyle name="Followed Hyperlink" xfId="7129" builtinId="9" hidden="1"/>
    <cellStyle name="Followed Hyperlink" xfId="7130" builtinId="9" hidden="1"/>
    <cellStyle name="Followed Hyperlink" xfId="7131" builtinId="9" hidden="1"/>
    <cellStyle name="Followed Hyperlink" xfId="7132" builtinId="9" hidden="1"/>
    <cellStyle name="Followed Hyperlink" xfId="7133" builtinId="9" hidden="1"/>
    <cellStyle name="Followed Hyperlink" xfId="7134" builtinId="9" hidden="1"/>
    <cellStyle name="Followed Hyperlink" xfId="7135" builtinId="9" hidden="1"/>
    <cellStyle name="Followed Hyperlink" xfId="7136" builtinId="9" hidden="1"/>
    <cellStyle name="Followed Hyperlink" xfId="7137" builtinId="9" hidden="1"/>
    <cellStyle name="Followed Hyperlink" xfId="7138" builtinId="9" hidden="1"/>
    <cellStyle name="Followed Hyperlink" xfId="7139" builtinId="9" hidden="1"/>
    <cellStyle name="Followed Hyperlink" xfId="7140" builtinId="9" hidden="1"/>
    <cellStyle name="Followed Hyperlink" xfId="7141" builtinId="9" hidden="1"/>
    <cellStyle name="Followed Hyperlink" xfId="7142" builtinId="9" hidden="1"/>
    <cellStyle name="Followed Hyperlink" xfId="7143" builtinId="9" hidden="1"/>
    <cellStyle name="Followed Hyperlink" xfId="7144" builtinId="9" hidden="1"/>
    <cellStyle name="Followed Hyperlink" xfId="7145" builtinId="9" hidden="1"/>
    <cellStyle name="Followed Hyperlink" xfId="7146" builtinId="9" hidden="1"/>
    <cellStyle name="Followed Hyperlink" xfId="7147" builtinId="9" hidden="1"/>
    <cellStyle name="Followed Hyperlink" xfId="7148" builtinId="9" hidden="1"/>
    <cellStyle name="Followed Hyperlink" xfId="7149" builtinId="9" hidden="1"/>
    <cellStyle name="Followed Hyperlink" xfId="7150" builtinId="9" hidden="1"/>
    <cellStyle name="Followed Hyperlink" xfId="7151" builtinId="9" hidden="1"/>
    <cellStyle name="Followed Hyperlink" xfId="7152" builtinId="9" hidden="1"/>
    <cellStyle name="Followed Hyperlink" xfId="7153" builtinId="9" hidden="1"/>
    <cellStyle name="Followed Hyperlink" xfId="7154" builtinId="9" hidden="1"/>
    <cellStyle name="Followed Hyperlink" xfId="7155" builtinId="9" hidden="1"/>
    <cellStyle name="Followed Hyperlink" xfId="7156" builtinId="9" hidden="1"/>
    <cellStyle name="Followed Hyperlink" xfId="7157" builtinId="9" hidden="1"/>
    <cellStyle name="Followed Hyperlink" xfId="7158" builtinId="9" hidden="1"/>
    <cellStyle name="Followed Hyperlink" xfId="7159" builtinId="9" hidden="1"/>
    <cellStyle name="Followed Hyperlink" xfId="7160" builtinId="9" hidden="1"/>
    <cellStyle name="Followed Hyperlink" xfId="7161" builtinId="9" hidden="1"/>
    <cellStyle name="Followed Hyperlink" xfId="7162" builtinId="9" hidden="1"/>
    <cellStyle name="Followed Hyperlink" xfId="7163" builtinId="9" hidden="1"/>
    <cellStyle name="Followed Hyperlink" xfId="7164" builtinId="9" hidden="1"/>
    <cellStyle name="Followed Hyperlink" xfId="7165" builtinId="9" hidden="1"/>
    <cellStyle name="Followed Hyperlink" xfId="7166" builtinId="9" hidden="1"/>
    <cellStyle name="Followed Hyperlink" xfId="7167" builtinId="9" hidden="1"/>
    <cellStyle name="Followed Hyperlink" xfId="7168" builtinId="9" hidden="1"/>
    <cellStyle name="Followed Hyperlink" xfId="7169" builtinId="9" hidden="1"/>
    <cellStyle name="Followed Hyperlink" xfId="7170" builtinId="9" hidden="1"/>
    <cellStyle name="Followed Hyperlink" xfId="7171" builtinId="9" hidden="1"/>
    <cellStyle name="Followed Hyperlink" xfId="7172" builtinId="9" hidden="1"/>
    <cellStyle name="Followed Hyperlink" xfId="7173" builtinId="9" hidden="1"/>
    <cellStyle name="Followed Hyperlink" xfId="7174" builtinId="9" hidden="1"/>
    <cellStyle name="Followed Hyperlink" xfId="7175" builtinId="9" hidden="1"/>
    <cellStyle name="Followed Hyperlink" xfId="7176" builtinId="9" hidden="1"/>
    <cellStyle name="Followed Hyperlink" xfId="7177" builtinId="9" hidden="1"/>
    <cellStyle name="Followed Hyperlink" xfId="7178" builtinId="9" hidden="1"/>
    <cellStyle name="Followed Hyperlink" xfId="7179" builtinId="9" hidden="1"/>
    <cellStyle name="Followed Hyperlink" xfId="7180" builtinId="9" hidden="1"/>
    <cellStyle name="Followed Hyperlink" xfId="7181" builtinId="9" hidden="1"/>
    <cellStyle name="Followed Hyperlink" xfId="7182" builtinId="9" hidden="1"/>
    <cellStyle name="Followed Hyperlink" xfId="7183" builtinId="9" hidden="1"/>
    <cellStyle name="Followed Hyperlink" xfId="7184" builtinId="9" hidden="1"/>
    <cellStyle name="Followed Hyperlink" xfId="7185" builtinId="9" hidden="1"/>
    <cellStyle name="Followed Hyperlink" xfId="7186" builtinId="9" hidden="1"/>
    <cellStyle name="Followed Hyperlink" xfId="7187" builtinId="9" hidden="1"/>
    <cellStyle name="Followed Hyperlink" xfId="7188" builtinId="9" hidden="1"/>
    <cellStyle name="Followed Hyperlink" xfId="7189" builtinId="9" hidden="1"/>
    <cellStyle name="Followed Hyperlink" xfId="7190" builtinId="9" hidden="1"/>
    <cellStyle name="Followed Hyperlink" xfId="7191" builtinId="9" hidden="1"/>
    <cellStyle name="Followed Hyperlink" xfId="7192" builtinId="9" hidden="1"/>
    <cellStyle name="Followed Hyperlink" xfId="7193" builtinId="9" hidden="1"/>
    <cellStyle name="Followed Hyperlink" xfId="7194" builtinId="9" hidden="1"/>
    <cellStyle name="Followed Hyperlink" xfId="7195" builtinId="9" hidden="1"/>
    <cellStyle name="Followed Hyperlink" xfId="7196" builtinId="9" hidden="1"/>
    <cellStyle name="Followed Hyperlink" xfId="7197" builtinId="9" hidden="1"/>
    <cellStyle name="Followed Hyperlink" xfId="7198" builtinId="9" hidden="1"/>
    <cellStyle name="Followed Hyperlink" xfId="7199" builtinId="9" hidden="1"/>
    <cellStyle name="Followed Hyperlink" xfId="7200" builtinId="9" hidden="1"/>
    <cellStyle name="Followed Hyperlink" xfId="7201" builtinId="9" hidden="1"/>
    <cellStyle name="Followed Hyperlink" xfId="7202" builtinId="9" hidden="1"/>
    <cellStyle name="Followed Hyperlink" xfId="7203" builtinId="9" hidden="1"/>
    <cellStyle name="Followed Hyperlink" xfId="7204" builtinId="9" hidden="1"/>
    <cellStyle name="Followed Hyperlink" xfId="7205" builtinId="9" hidden="1"/>
    <cellStyle name="Followed Hyperlink" xfId="7206" builtinId="9" hidden="1"/>
    <cellStyle name="Followed Hyperlink" xfId="7207" builtinId="9" hidden="1"/>
    <cellStyle name="Followed Hyperlink" xfId="7208" builtinId="9" hidden="1"/>
    <cellStyle name="Followed Hyperlink" xfId="7209" builtinId="9" hidden="1"/>
    <cellStyle name="Followed Hyperlink" xfId="7210" builtinId="9" hidden="1"/>
    <cellStyle name="Followed Hyperlink" xfId="7211" builtinId="9" hidden="1"/>
    <cellStyle name="Followed Hyperlink" xfId="7212" builtinId="9" hidden="1"/>
    <cellStyle name="Followed Hyperlink" xfId="7213" builtinId="9" hidden="1"/>
    <cellStyle name="Followed Hyperlink" xfId="7214" builtinId="9" hidden="1"/>
    <cellStyle name="Followed Hyperlink" xfId="7215" builtinId="9" hidden="1"/>
    <cellStyle name="Followed Hyperlink" xfId="7216" builtinId="9" hidden="1"/>
    <cellStyle name="Followed Hyperlink" xfId="7217" builtinId="9" hidden="1"/>
    <cellStyle name="Followed Hyperlink" xfId="7218" builtinId="9" hidden="1"/>
    <cellStyle name="Followed Hyperlink" xfId="7219" builtinId="9" hidden="1"/>
    <cellStyle name="Followed Hyperlink" xfId="7220" builtinId="9" hidden="1"/>
    <cellStyle name="Followed Hyperlink" xfId="7221" builtinId="9" hidden="1"/>
    <cellStyle name="Followed Hyperlink" xfId="7222" builtinId="9" hidden="1"/>
    <cellStyle name="Followed Hyperlink" xfId="7223" builtinId="9" hidden="1"/>
    <cellStyle name="Followed Hyperlink" xfId="7224" builtinId="9" hidden="1"/>
    <cellStyle name="Followed Hyperlink" xfId="7225" builtinId="9" hidden="1"/>
    <cellStyle name="Followed Hyperlink" xfId="7226" builtinId="9" hidden="1"/>
    <cellStyle name="Followed Hyperlink" xfId="7227" builtinId="9" hidden="1"/>
    <cellStyle name="Followed Hyperlink" xfId="7228" builtinId="9" hidden="1"/>
    <cellStyle name="Followed Hyperlink" xfId="7229" builtinId="9" hidden="1"/>
    <cellStyle name="Followed Hyperlink" xfId="7230" builtinId="9" hidden="1"/>
    <cellStyle name="Followed Hyperlink" xfId="7231" builtinId="9" hidden="1"/>
    <cellStyle name="Followed Hyperlink" xfId="7232" builtinId="9" hidden="1"/>
    <cellStyle name="Followed Hyperlink" xfId="7233" builtinId="9" hidden="1"/>
    <cellStyle name="Followed Hyperlink" xfId="7234" builtinId="9" hidden="1"/>
    <cellStyle name="Followed Hyperlink" xfId="7235" builtinId="9" hidden="1"/>
    <cellStyle name="Followed Hyperlink" xfId="7236" builtinId="9" hidden="1"/>
    <cellStyle name="Followed Hyperlink" xfId="7237" builtinId="9" hidden="1"/>
    <cellStyle name="Followed Hyperlink" xfId="7238" builtinId="9" hidden="1"/>
    <cellStyle name="Followed Hyperlink" xfId="7239" builtinId="9" hidden="1"/>
    <cellStyle name="Followed Hyperlink" xfId="7240" builtinId="9" hidden="1"/>
    <cellStyle name="Followed Hyperlink" xfId="7241" builtinId="9" hidden="1"/>
    <cellStyle name="Followed Hyperlink" xfId="7242" builtinId="9" hidden="1"/>
    <cellStyle name="Followed Hyperlink" xfId="7243" builtinId="9" hidden="1"/>
    <cellStyle name="Followed Hyperlink" xfId="7244" builtinId="9" hidden="1"/>
    <cellStyle name="Followed Hyperlink" xfId="7245" builtinId="9" hidden="1"/>
    <cellStyle name="Followed Hyperlink" xfId="7246" builtinId="9" hidden="1"/>
    <cellStyle name="Followed Hyperlink" xfId="7247" builtinId="9" hidden="1"/>
    <cellStyle name="Followed Hyperlink" xfId="7248" builtinId="9" hidden="1"/>
    <cellStyle name="Followed Hyperlink" xfId="7249" builtinId="9" hidden="1"/>
    <cellStyle name="Followed Hyperlink" xfId="7250" builtinId="9" hidden="1"/>
    <cellStyle name="Followed Hyperlink" xfId="7251" builtinId="9" hidden="1"/>
    <cellStyle name="Followed Hyperlink" xfId="7252" builtinId="9" hidden="1"/>
    <cellStyle name="Followed Hyperlink" xfId="7253" builtinId="9" hidden="1"/>
    <cellStyle name="Followed Hyperlink" xfId="7254" builtinId="9" hidden="1"/>
    <cellStyle name="Followed Hyperlink" xfId="7255" builtinId="9" hidden="1"/>
    <cellStyle name="Followed Hyperlink" xfId="7256" builtinId="9" hidden="1"/>
    <cellStyle name="Followed Hyperlink" xfId="7257" builtinId="9" hidden="1"/>
    <cellStyle name="Followed Hyperlink" xfId="7258" builtinId="9" hidden="1"/>
    <cellStyle name="Followed Hyperlink" xfId="7259" builtinId="9" hidden="1"/>
    <cellStyle name="Followed Hyperlink" xfId="7260" builtinId="9" hidden="1"/>
    <cellStyle name="Followed Hyperlink" xfId="7261" builtinId="9" hidden="1"/>
    <cellStyle name="Followed Hyperlink" xfId="7262" builtinId="9" hidden="1"/>
    <cellStyle name="Followed Hyperlink" xfId="7263" builtinId="9" hidden="1"/>
    <cellStyle name="Followed Hyperlink" xfId="7264" builtinId="9" hidden="1"/>
    <cellStyle name="Followed Hyperlink" xfId="7265" builtinId="9" hidden="1"/>
    <cellStyle name="Followed Hyperlink" xfId="7266" builtinId="9" hidden="1"/>
    <cellStyle name="Followed Hyperlink" xfId="7267" builtinId="9" hidden="1"/>
    <cellStyle name="Followed Hyperlink" xfId="7268" builtinId="9" hidden="1"/>
    <cellStyle name="Followed Hyperlink" xfId="7269" builtinId="9" hidden="1"/>
    <cellStyle name="Followed Hyperlink" xfId="7270" builtinId="9" hidden="1"/>
    <cellStyle name="Followed Hyperlink" xfId="7271" builtinId="9" hidden="1"/>
    <cellStyle name="Followed Hyperlink" xfId="7272" builtinId="9" hidden="1"/>
    <cellStyle name="Followed Hyperlink" xfId="7273" builtinId="9" hidden="1"/>
    <cellStyle name="Followed Hyperlink" xfId="7274" builtinId="9" hidden="1"/>
    <cellStyle name="Followed Hyperlink" xfId="7275" builtinId="9" hidden="1"/>
    <cellStyle name="Followed Hyperlink" xfId="7276" builtinId="9" hidden="1"/>
    <cellStyle name="Followed Hyperlink" xfId="7277" builtinId="9" hidden="1"/>
    <cellStyle name="Followed Hyperlink" xfId="7278" builtinId="9" hidden="1"/>
    <cellStyle name="Followed Hyperlink" xfId="7279" builtinId="9" hidden="1"/>
    <cellStyle name="Followed Hyperlink" xfId="7280" builtinId="9" hidden="1"/>
    <cellStyle name="Followed Hyperlink" xfId="7281" builtinId="9" hidden="1"/>
    <cellStyle name="Followed Hyperlink" xfId="7282" builtinId="9" hidden="1"/>
    <cellStyle name="Followed Hyperlink" xfId="7283" builtinId="9" hidden="1"/>
    <cellStyle name="Followed Hyperlink" xfId="7284" builtinId="9" hidden="1"/>
    <cellStyle name="Followed Hyperlink" xfId="7285" builtinId="9" hidden="1"/>
    <cellStyle name="Followed Hyperlink" xfId="7286" builtinId="9" hidden="1"/>
    <cellStyle name="Followed Hyperlink" xfId="7287" builtinId="9" hidden="1"/>
    <cellStyle name="Followed Hyperlink" xfId="7288" builtinId="9" hidden="1"/>
    <cellStyle name="Followed Hyperlink" xfId="7289" builtinId="9" hidden="1"/>
    <cellStyle name="Followed Hyperlink" xfId="7290" builtinId="9" hidden="1"/>
    <cellStyle name="Followed Hyperlink" xfId="7291" builtinId="9" hidden="1"/>
    <cellStyle name="Followed Hyperlink" xfId="7292" builtinId="9" hidden="1"/>
    <cellStyle name="Followed Hyperlink" xfId="7293" builtinId="9" hidden="1"/>
    <cellStyle name="Followed Hyperlink" xfId="7294" builtinId="9" hidden="1"/>
    <cellStyle name="Followed Hyperlink" xfId="7295" builtinId="9" hidden="1"/>
    <cellStyle name="Followed Hyperlink" xfId="7296" builtinId="9" hidden="1"/>
    <cellStyle name="Followed Hyperlink" xfId="7297" builtinId="9" hidden="1"/>
    <cellStyle name="Followed Hyperlink" xfId="7298" builtinId="9" hidden="1"/>
    <cellStyle name="Followed Hyperlink" xfId="7299" builtinId="9" hidden="1"/>
    <cellStyle name="Followed Hyperlink" xfId="7300" builtinId="9" hidden="1"/>
    <cellStyle name="Followed Hyperlink" xfId="7301" builtinId="9" hidden="1"/>
    <cellStyle name="Followed Hyperlink" xfId="7302" builtinId="9" hidden="1"/>
    <cellStyle name="Followed Hyperlink" xfId="7303" builtinId="9" hidden="1"/>
    <cellStyle name="Followed Hyperlink" xfId="7304" builtinId="9" hidden="1"/>
    <cellStyle name="Followed Hyperlink" xfId="7305" builtinId="9" hidden="1"/>
    <cellStyle name="Followed Hyperlink" xfId="7306" builtinId="9" hidden="1"/>
    <cellStyle name="Followed Hyperlink" xfId="7307" builtinId="9" hidden="1"/>
    <cellStyle name="Followed Hyperlink" xfId="7308" builtinId="9" hidden="1"/>
    <cellStyle name="Followed Hyperlink" xfId="7309" builtinId="9" hidden="1"/>
    <cellStyle name="Followed Hyperlink" xfId="7310" builtinId="9" hidden="1"/>
    <cellStyle name="Followed Hyperlink" xfId="7311" builtinId="9" hidden="1"/>
    <cellStyle name="Followed Hyperlink" xfId="7312" builtinId="9" hidden="1"/>
    <cellStyle name="Followed Hyperlink" xfId="7313" builtinId="9" hidden="1"/>
    <cellStyle name="Followed Hyperlink" xfId="7314" builtinId="9" hidden="1"/>
    <cellStyle name="Followed Hyperlink" xfId="7315" builtinId="9" hidden="1"/>
    <cellStyle name="Followed Hyperlink" xfId="7316" builtinId="9" hidden="1"/>
    <cellStyle name="Followed Hyperlink" xfId="7317" builtinId="9" hidden="1"/>
    <cellStyle name="Followed Hyperlink" xfId="7318" builtinId="9" hidden="1"/>
    <cellStyle name="Followed Hyperlink" xfId="7319" builtinId="9" hidden="1"/>
    <cellStyle name="Followed Hyperlink" xfId="7320" builtinId="9" hidden="1"/>
    <cellStyle name="Followed Hyperlink" xfId="7321" builtinId="9" hidden="1"/>
    <cellStyle name="Followed Hyperlink" xfId="7322" builtinId="9" hidden="1"/>
    <cellStyle name="Followed Hyperlink" xfId="7323" builtinId="9" hidden="1"/>
    <cellStyle name="Followed Hyperlink" xfId="7324" builtinId="9" hidden="1"/>
    <cellStyle name="Followed Hyperlink" xfId="7325" builtinId="9" hidden="1"/>
    <cellStyle name="Followed Hyperlink" xfId="7326" builtinId="9" hidden="1"/>
    <cellStyle name="Followed Hyperlink" xfId="7327" builtinId="9" hidden="1"/>
    <cellStyle name="Followed Hyperlink" xfId="7328" builtinId="9" hidden="1"/>
    <cellStyle name="Followed Hyperlink" xfId="7329" builtinId="9" hidden="1"/>
    <cellStyle name="Followed Hyperlink" xfId="7330" builtinId="9" hidden="1"/>
    <cellStyle name="Followed Hyperlink" xfId="7331" builtinId="9" hidden="1"/>
    <cellStyle name="Followed Hyperlink" xfId="7332" builtinId="9" hidden="1"/>
    <cellStyle name="Followed Hyperlink" xfId="7333" builtinId="9" hidden="1"/>
    <cellStyle name="Followed Hyperlink" xfId="7334" builtinId="9" hidden="1"/>
    <cellStyle name="Followed Hyperlink" xfId="7335" builtinId="9" hidden="1"/>
    <cellStyle name="Followed Hyperlink" xfId="7336" builtinId="9" hidden="1"/>
    <cellStyle name="Followed Hyperlink" xfId="7337" builtinId="9" hidden="1"/>
    <cellStyle name="Followed Hyperlink" xfId="7338" builtinId="9" hidden="1"/>
    <cellStyle name="Followed Hyperlink" xfId="7339" builtinId="9" hidden="1"/>
    <cellStyle name="Followed Hyperlink" xfId="7340" builtinId="9" hidden="1"/>
    <cellStyle name="Followed Hyperlink" xfId="7341" builtinId="9" hidden="1"/>
    <cellStyle name="Followed Hyperlink" xfId="7342" builtinId="9" hidden="1"/>
    <cellStyle name="Followed Hyperlink" xfId="7343" builtinId="9" hidden="1"/>
    <cellStyle name="Followed Hyperlink" xfId="7344" builtinId="9" hidden="1"/>
    <cellStyle name="Followed Hyperlink" xfId="7345" builtinId="9" hidden="1"/>
    <cellStyle name="Followed Hyperlink" xfId="7346" builtinId="9" hidden="1"/>
    <cellStyle name="Followed Hyperlink" xfId="7347" builtinId="9" hidden="1"/>
    <cellStyle name="Followed Hyperlink" xfId="7348" builtinId="9" hidden="1"/>
    <cellStyle name="Followed Hyperlink" xfId="7349" builtinId="9" hidden="1"/>
    <cellStyle name="Followed Hyperlink" xfId="7350" builtinId="9" hidden="1"/>
    <cellStyle name="Followed Hyperlink" xfId="7351" builtinId="9" hidden="1"/>
    <cellStyle name="Followed Hyperlink" xfId="7352" builtinId="9" hidden="1"/>
    <cellStyle name="Followed Hyperlink" xfId="7353" builtinId="9" hidden="1"/>
    <cellStyle name="Followed Hyperlink" xfId="7354" builtinId="9" hidden="1"/>
    <cellStyle name="Followed Hyperlink" xfId="7355" builtinId="9" hidden="1"/>
    <cellStyle name="Followed Hyperlink" xfId="7356" builtinId="9" hidden="1"/>
    <cellStyle name="Followed Hyperlink" xfId="7357" builtinId="9" hidden="1"/>
    <cellStyle name="Followed Hyperlink" xfId="7358" builtinId="9" hidden="1"/>
    <cellStyle name="Followed Hyperlink" xfId="7359" builtinId="9" hidden="1"/>
    <cellStyle name="Followed Hyperlink" xfId="7360" builtinId="9" hidden="1"/>
    <cellStyle name="Followed Hyperlink" xfId="7361" builtinId="9" hidden="1"/>
    <cellStyle name="Followed Hyperlink" xfId="7362" builtinId="9" hidden="1"/>
    <cellStyle name="Followed Hyperlink" xfId="7363" builtinId="9" hidden="1"/>
    <cellStyle name="Followed Hyperlink" xfId="7364" builtinId="9" hidden="1"/>
    <cellStyle name="Followed Hyperlink" xfId="7365" builtinId="9" hidden="1"/>
    <cellStyle name="Followed Hyperlink" xfId="7366" builtinId="9" hidden="1"/>
    <cellStyle name="Followed Hyperlink" xfId="7367" builtinId="9" hidden="1"/>
    <cellStyle name="Followed Hyperlink" xfId="7368" builtinId="9" hidden="1"/>
    <cellStyle name="Followed Hyperlink" xfId="7369" builtinId="9" hidden="1"/>
    <cellStyle name="Followed Hyperlink" xfId="7370" builtinId="9" hidden="1"/>
    <cellStyle name="Followed Hyperlink" xfId="7371" builtinId="9" hidden="1"/>
    <cellStyle name="Followed Hyperlink" xfId="7372" builtinId="9" hidden="1"/>
    <cellStyle name="Followed Hyperlink" xfId="7373" builtinId="9" hidden="1"/>
    <cellStyle name="Followed Hyperlink" xfId="7374" builtinId="9" hidden="1"/>
    <cellStyle name="Followed Hyperlink" xfId="7375" builtinId="9" hidden="1"/>
    <cellStyle name="Followed Hyperlink" xfId="7376" builtinId="9" hidden="1"/>
    <cellStyle name="Followed Hyperlink" xfId="7377" builtinId="9" hidden="1"/>
    <cellStyle name="Followed Hyperlink" xfId="7378" builtinId="9" hidden="1"/>
    <cellStyle name="Followed Hyperlink" xfId="7379" builtinId="9" hidden="1"/>
    <cellStyle name="Followed Hyperlink" xfId="7380" builtinId="9" hidden="1"/>
    <cellStyle name="Followed Hyperlink" xfId="7381" builtinId="9" hidden="1"/>
    <cellStyle name="Followed Hyperlink" xfId="7382" builtinId="9" hidden="1"/>
    <cellStyle name="Followed Hyperlink" xfId="7383" builtinId="9" hidden="1"/>
    <cellStyle name="Followed Hyperlink" xfId="7384" builtinId="9" hidden="1"/>
    <cellStyle name="Followed Hyperlink" xfId="7385" builtinId="9" hidden="1"/>
    <cellStyle name="Followed Hyperlink" xfId="7386" builtinId="9" hidden="1"/>
    <cellStyle name="Followed Hyperlink" xfId="7387" builtinId="9" hidden="1"/>
    <cellStyle name="Followed Hyperlink" xfId="7388" builtinId="9" hidden="1"/>
    <cellStyle name="Followed Hyperlink" xfId="7389" builtinId="9" hidden="1"/>
    <cellStyle name="Followed Hyperlink" xfId="7390" builtinId="9" hidden="1"/>
    <cellStyle name="Followed Hyperlink" xfId="7391" builtinId="9" hidden="1"/>
    <cellStyle name="Followed Hyperlink" xfId="7392" builtinId="9" hidden="1"/>
    <cellStyle name="Followed Hyperlink" xfId="7393" builtinId="9" hidden="1"/>
    <cellStyle name="Followed Hyperlink" xfId="7394" builtinId="9" hidden="1"/>
    <cellStyle name="Followed Hyperlink" xfId="7395" builtinId="9" hidden="1"/>
    <cellStyle name="Followed Hyperlink" xfId="7396" builtinId="9" hidden="1"/>
    <cellStyle name="Followed Hyperlink" xfId="7397" builtinId="9" hidden="1"/>
    <cellStyle name="Followed Hyperlink" xfId="7398" builtinId="9" hidden="1"/>
    <cellStyle name="Followed Hyperlink" xfId="7399" builtinId="9" hidden="1"/>
    <cellStyle name="Followed Hyperlink" xfId="7400" builtinId="9" hidden="1"/>
    <cellStyle name="Followed Hyperlink" xfId="7401" builtinId="9" hidden="1"/>
    <cellStyle name="Followed Hyperlink" xfId="7402" builtinId="9" hidden="1"/>
    <cellStyle name="Followed Hyperlink" xfId="7403" builtinId="9" hidden="1"/>
    <cellStyle name="Followed Hyperlink" xfId="7404" builtinId="9" hidden="1"/>
    <cellStyle name="Followed Hyperlink" xfId="7405" builtinId="9" hidden="1"/>
    <cellStyle name="Followed Hyperlink" xfId="7406" builtinId="9" hidden="1"/>
    <cellStyle name="Followed Hyperlink" xfId="7407" builtinId="9" hidden="1"/>
    <cellStyle name="Followed Hyperlink" xfId="7408" builtinId="9" hidden="1"/>
    <cellStyle name="Followed Hyperlink" xfId="7409" builtinId="9" hidden="1"/>
    <cellStyle name="Followed Hyperlink" xfId="7410" builtinId="9" hidden="1"/>
    <cellStyle name="Followed Hyperlink" xfId="7411" builtinId="9" hidden="1"/>
    <cellStyle name="Followed Hyperlink" xfId="7412" builtinId="9" hidden="1"/>
    <cellStyle name="Followed Hyperlink" xfId="7413" builtinId="9" hidden="1"/>
    <cellStyle name="Followed Hyperlink" xfId="7414" builtinId="9" hidden="1"/>
    <cellStyle name="Followed Hyperlink" xfId="7415" builtinId="9" hidden="1"/>
    <cellStyle name="Followed Hyperlink" xfId="7416" builtinId="9" hidden="1"/>
    <cellStyle name="Followed Hyperlink" xfId="7417" builtinId="9" hidden="1"/>
    <cellStyle name="Followed Hyperlink" xfId="7418" builtinId="9" hidden="1"/>
    <cellStyle name="Followed Hyperlink" xfId="7419" builtinId="9" hidden="1"/>
    <cellStyle name="Followed Hyperlink" xfId="7420" builtinId="9" hidden="1"/>
    <cellStyle name="Followed Hyperlink" xfId="7421" builtinId="9" hidden="1"/>
    <cellStyle name="Followed Hyperlink" xfId="7422" builtinId="9" hidden="1"/>
    <cellStyle name="Followed Hyperlink" xfId="7423" builtinId="9" hidden="1"/>
    <cellStyle name="Followed Hyperlink" xfId="7424" builtinId="9" hidden="1"/>
    <cellStyle name="Followed Hyperlink" xfId="7425" builtinId="9" hidden="1"/>
    <cellStyle name="Followed Hyperlink" xfId="7426" builtinId="9" hidden="1"/>
    <cellStyle name="Followed Hyperlink" xfId="7427" builtinId="9" hidden="1"/>
    <cellStyle name="Followed Hyperlink" xfId="7428" builtinId="9" hidden="1"/>
    <cellStyle name="Followed Hyperlink" xfId="7429" builtinId="9" hidden="1"/>
    <cellStyle name="Followed Hyperlink" xfId="7430" builtinId="9" hidden="1"/>
    <cellStyle name="Followed Hyperlink" xfId="7431" builtinId="9" hidden="1"/>
    <cellStyle name="Followed Hyperlink" xfId="7432" builtinId="9" hidden="1"/>
    <cellStyle name="Followed Hyperlink" xfId="7433" builtinId="9" hidden="1"/>
    <cellStyle name="Followed Hyperlink" xfId="7434" builtinId="9" hidden="1"/>
    <cellStyle name="Followed Hyperlink" xfId="7435" builtinId="9" hidden="1"/>
    <cellStyle name="Followed Hyperlink" xfId="7436" builtinId="9" hidden="1"/>
    <cellStyle name="Followed Hyperlink" xfId="7437" builtinId="9" hidden="1"/>
    <cellStyle name="Followed Hyperlink" xfId="7438" builtinId="9" hidden="1"/>
    <cellStyle name="Followed Hyperlink" xfId="7439" builtinId="9" hidden="1"/>
    <cellStyle name="Followed Hyperlink" xfId="7440" builtinId="9" hidden="1"/>
    <cellStyle name="Followed Hyperlink" xfId="7441" builtinId="9" hidden="1"/>
    <cellStyle name="Followed Hyperlink" xfId="7442" builtinId="9" hidden="1"/>
    <cellStyle name="Followed Hyperlink" xfId="7443" builtinId="9" hidden="1"/>
    <cellStyle name="Followed Hyperlink" xfId="7444" builtinId="9" hidden="1"/>
    <cellStyle name="Followed Hyperlink" xfId="7445" builtinId="9" hidden="1"/>
    <cellStyle name="Followed Hyperlink" xfId="7446" builtinId="9" hidden="1"/>
    <cellStyle name="Followed Hyperlink" xfId="7447" builtinId="9" hidden="1"/>
    <cellStyle name="Followed Hyperlink" xfId="7448" builtinId="9" hidden="1"/>
    <cellStyle name="Followed Hyperlink" xfId="7449" builtinId="9" hidden="1"/>
    <cellStyle name="Followed Hyperlink" xfId="7450" builtinId="9" hidden="1"/>
    <cellStyle name="Followed Hyperlink" xfId="7451" builtinId="9" hidden="1"/>
    <cellStyle name="Followed Hyperlink" xfId="7452" builtinId="9" hidden="1"/>
    <cellStyle name="Followed Hyperlink" xfId="7453" builtinId="9" hidden="1"/>
    <cellStyle name="Followed Hyperlink" xfId="7454" builtinId="9" hidden="1"/>
    <cellStyle name="Followed Hyperlink" xfId="7455" builtinId="9" hidden="1"/>
    <cellStyle name="Followed Hyperlink" xfId="7456" builtinId="9" hidden="1"/>
    <cellStyle name="Followed Hyperlink" xfId="7457" builtinId="9" hidden="1"/>
    <cellStyle name="Followed Hyperlink" xfId="7458" builtinId="9" hidden="1"/>
    <cellStyle name="Followed Hyperlink" xfId="7459" builtinId="9" hidden="1"/>
    <cellStyle name="Followed Hyperlink" xfId="7460" builtinId="9" hidden="1"/>
    <cellStyle name="Followed Hyperlink" xfId="7461" builtinId="9" hidden="1"/>
    <cellStyle name="Followed Hyperlink" xfId="7462" builtinId="9" hidden="1"/>
    <cellStyle name="Followed Hyperlink" xfId="7463" builtinId="9" hidden="1"/>
    <cellStyle name="Followed Hyperlink" xfId="7464" builtinId="9" hidden="1"/>
    <cellStyle name="Followed Hyperlink" xfId="7465" builtinId="9" hidden="1"/>
    <cellStyle name="Followed Hyperlink" xfId="7466" builtinId="9" hidden="1"/>
    <cellStyle name="Followed Hyperlink" xfId="7467" builtinId="9" hidden="1"/>
    <cellStyle name="Followed Hyperlink" xfId="7468" builtinId="9" hidden="1"/>
    <cellStyle name="Followed Hyperlink" xfId="7469" builtinId="9" hidden="1"/>
    <cellStyle name="Followed Hyperlink" xfId="7470" builtinId="9" hidden="1"/>
    <cellStyle name="Followed Hyperlink" xfId="7471" builtinId="9" hidden="1"/>
    <cellStyle name="Followed Hyperlink" xfId="7472" builtinId="9" hidden="1"/>
    <cellStyle name="Followed Hyperlink" xfId="7473" builtinId="9" hidden="1"/>
    <cellStyle name="Followed Hyperlink" xfId="7474" builtinId="9" hidden="1"/>
    <cellStyle name="Followed Hyperlink" xfId="7475" builtinId="9" hidden="1"/>
    <cellStyle name="Followed Hyperlink" xfId="7476" builtinId="9" hidden="1"/>
    <cellStyle name="Followed Hyperlink" xfId="7477" builtinId="9" hidden="1"/>
    <cellStyle name="Followed Hyperlink" xfId="7478" builtinId="9" hidden="1"/>
    <cellStyle name="Followed Hyperlink" xfId="7479" builtinId="9" hidden="1"/>
    <cellStyle name="Followed Hyperlink" xfId="7480" builtinId="9" hidden="1"/>
    <cellStyle name="Followed Hyperlink" xfId="7481" builtinId="9" hidden="1"/>
    <cellStyle name="Followed Hyperlink" xfId="7482" builtinId="9" hidden="1"/>
    <cellStyle name="Followed Hyperlink" xfId="7483" builtinId="9" hidden="1"/>
    <cellStyle name="Followed Hyperlink" xfId="7484" builtinId="9" hidden="1"/>
    <cellStyle name="Followed Hyperlink" xfId="7485" builtinId="9" hidden="1"/>
    <cellStyle name="Followed Hyperlink" xfId="7486" builtinId="9" hidden="1"/>
    <cellStyle name="Followed Hyperlink" xfId="7487" builtinId="9" hidden="1"/>
    <cellStyle name="Followed Hyperlink" xfId="7488" builtinId="9" hidden="1"/>
    <cellStyle name="Followed Hyperlink" xfId="7489" builtinId="9" hidden="1"/>
    <cellStyle name="Followed Hyperlink" xfId="7490" builtinId="9" hidden="1"/>
    <cellStyle name="Followed Hyperlink" xfId="7491" builtinId="9" hidden="1"/>
    <cellStyle name="Followed Hyperlink" xfId="7492" builtinId="9" hidden="1"/>
    <cellStyle name="Followed Hyperlink" xfId="7493" builtinId="9" hidden="1"/>
    <cellStyle name="Followed Hyperlink" xfId="7494" builtinId="9" hidden="1"/>
    <cellStyle name="Followed Hyperlink" xfId="7495" builtinId="9" hidden="1"/>
    <cellStyle name="Followed Hyperlink" xfId="7496" builtinId="9" hidden="1"/>
    <cellStyle name="Followed Hyperlink" xfId="7497" builtinId="9" hidden="1"/>
    <cellStyle name="Followed Hyperlink" xfId="7498" builtinId="9" hidden="1"/>
    <cellStyle name="Followed Hyperlink" xfId="7499" builtinId="9" hidden="1"/>
    <cellStyle name="Followed Hyperlink" xfId="7500" builtinId="9" hidden="1"/>
    <cellStyle name="Followed Hyperlink" xfId="7501" builtinId="9" hidden="1"/>
    <cellStyle name="Followed Hyperlink" xfId="7502" builtinId="9" hidden="1"/>
    <cellStyle name="Followed Hyperlink" xfId="7503" builtinId="9" hidden="1"/>
    <cellStyle name="Followed Hyperlink" xfId="7504" builtinId="9" hidden="1"/>
    <cellStyle name="Followed Hyperlink" xfId="7505" builtinId="9" hidden="1"/>
    <cellStyle name="Followed Hyperlink" xfId="7506" builtinId="9" hidden="1"/>
    <cellStyle name="Followed Hyperlink" xfId="7507" builtinId="9" hidden="1"/>
    <cellStyle name="Followed Hyperlink" xfId="7508" builtinId="9" hidden="1"/>
    <cellStyle name="Followed Hyperlink" xfId="7509" builtinId="9" hidden="1"/>
    <cellStyle name="Followed Hyperlink" xfId="7510" builtinId="9" hidden="1"/>
    <cellStyle name="Followed Hyperlink" xfId="7511" builtinId="9" hidden="1"/>
    <cellStyle name="Followed Hyperlink" xfId="7512" builtinId="9" hidden="1"/>
    <cellStyle name="Followed Hyperlink" xfId="7513" builtinId="9" hidden="1"/>
    <cellStyle name="Followed Hyperlink" xfId="7514" builtinId="9" hidden="1"/>
    <cellStyle name="Followed Hyperlink" xfId="7515" builtinId="9" hidden="1"/>
    <cellStyle name="Followed Hyperlink" xfId="7516" builtinId="9" hidden="1"/>
    <cellStyle name="Followed Hyperlink" xfId="7517" builtinId="9" hidden="1"/>
    <cellStyle name="Followed Hyperlink" xfId="7518" builtinId="9" hidden="1"/>
    <cellStyle name="Followed Hyperlink" xfId="7519" builtinId="9" hidden="1"/>
    <cellStyle name="Followed Hyperlink" xfId="7520" builtinId="9" hidden="1"/>
    <cellStyle name="Followed Hyperlink" xfId="7521" builtinId="9" hidden="1"/>
    <cellStyle name="Followed Hyperlink" xfId="7522" builtinId="9" hidden="1"/>
    <cellStyle name="Followed Hyperlink" xfId="7523" builtinId="9" hidden="1"/>
    <cellStyle name="Followed Hyperlink" xfId="7524" builtinId="9" hidden="1"/>
    <cellStyle name="Followed Hyperlink" xfId="7525" builtinId="9" hidden="1"/>
    <cellStyle name="Followed Hyperlink" xfId="7526" builtinId="9" hidden="1"/>
    <cellStyle name="Followed Hyperlink" xfId="7527" builtinId="9" hidden="1"/>
    <cellStyle name="Followed Hyperlink" xfId="7528" builtinId="9" hidden="1"/>
    <cellStyle name="Followed Hyperlink" xfId="7529" builtinId="9" hidden="1"/>
    <cellStyle name="Followed Hyperlink" xfId="7530" builtinId="9" hidden="1"/>
    <cellStyle name="Followed Hyperlink" xfId="7531" builtinId="9" hidden="1"/>
    <cellStyle name="Followed Hyperlink" xfId="7532" builtinId="9" hidden="1"/>
    <cellStyle name="Followed Hyperlink" xfId="7533" builtinId="9" hidden="1"/>
    <cellStyle name="Followed Hyperlink" xfId="7534" builtinId="9" hidden="1"/>
    <cellStyle name="Followed Hyperlink" xfId="7535" builtinId="9" hidden="1"/>
    <cellStyle name="Followed Hyperlink" xfId="7536" builtinId="9" hidden="1"/>
    <cellStyle name="Followed Hyperlink" xfId="7537" builtinId="9" hidden="1"/>
    <cellStyle name="Followed Hyperlink" xfId="7538" builtinId="9" hidden="1"/>
    <cellStyle name="Followed Hyperlink" xfId="7539" builtinId="9" hidden="1"/>
    <cellStyle name="Followed Hyperlink" xfId="7540" builtinId="9" hidden="1"/>
    <cellStyle name="Followed Hyperlink" xfId="7541" builtinId="9" hidden="1"/>
    <cellStyle name="Followed Hyperlink" xfId="7542" builtinId="9" hidden="1"/>
    <cellStyle name="Followed Hyperlink" xfId="7543" builtinId="9" hidden="1"/>
    <cellStyle name="Followed Hyperlink" xfId="7544" builtinId="9" hidden="1"/>
    <cellStyle name="Followed Hyperlink" xfId="7545" builtinId="9" hidden="1"/>
    <cellStyle name="Followed Hyperlink" xfId="7546" builtinId="9" hidden="1"/>
    <cellStyle name="Followed Hyperlink" xfId="7547" builtinId="9" hidden="1"/>
    <cellStyle name="Followed Hyperlink" xfId="7548" builtinId="9" hidden="1"/>
    <cellStyle name="Followed Hyperlink" xfId="7549" builtinId="9" hidden="1"/>
    <cellStyle name="Followed Hyperlink" xfId="7550" builtinId="9" hidden="1"/>
    <cellStyle name="Followed Hyperlink" xfId="7551" builtinId="9" hidden="1"/>
    <cellStyle name="Followed Hyperlink" xfId="7552" builtinId="9" hidden="1"/>
    <cellStyle name="Followed Hyperlink" xfId="7553" builtinId="9" hidden="1"/>
    <cellStyle name="Followed Hyperlink" xfId="7554" builtinId="9" hidden="1"/>
    <cellStyle name="Followed Hyperlink" xfId="7555" builtinId="9" hidden="1"/>
    <cellStyle name="Followed Hyperlink" xfId="7556" builtinId="9" hidden="1"/>
    <cellStyle name="Followed Hyperlink" xfId="7557" builtinId="9" hidden="1"/>
    <cellStyle name="Followed Hyperlink" xfId="7558" builtinId="9" hidden="1"/>
    <cellStyle name="Followed Hyperlink" xfId="7559" builtinId="9" hidden="1"/>
    <cellStyle name="Followed Hyperlink" xfId="7560" builtinId="9" hidden="1"/>
    <cellStyle name="Followed Hyperlink" xfId="7561" builtinId="9" hidden="1"/>
    <cellStyle name="Followed Hyperlink" xfId="7562" builtinId="9" hidden="1"/>
    <cellStyle name="Followed Hyperlink" xfId="7563" builtinId="9" hidden="1"/>
    <cellStyle name="Followed Hyperlink" xfId="7564" builtinId="9" hidden="1"/>
    <cellStyle name="Followed Hyperlink" xfId="7565" builtinId="9" hidden="1"/>
    <cellStyle name="Followed Hyperlink" xfId="7566" builtinId="9" hidden="1"/>
    <cellStyle name="Followed Hyperlink" xfId="7567" builtinId="9" hidden="1"/>
    <cellStyle name="Followed Hyperlink" xfId="7568" builtinId="9" hidden="1"/>
    <cellStyle name="Followed Hyperlink" xfId="7569" builtinId="9" hidden="1"/>
    <cellStyle name="Followed Hyperlink" xfId="7570" builtinId="9" hidden="1"/>
    <cellStyle name="Followed Hyperlink" xfId="7571" builtinId="9" hidden="1"/>
    <cellStyle name="Followed Hyperlink" xfId="7572" builtinId="9" hidden="1"/>
    <cellStyle name="Followed Hyperlink" xfId="7573" builtinId="9" hidden="1"/>
    <cellStyle name="Followed Hyperlink" xfId="7574" builtinId="9" hidden="1"/>
    <cellStyle name="Followed Hyperlink" xfId="7575" builtinId="9" hidden="1"/>
    <cellStyle name="Followed Hyperlink" xfId="7576" builtinId="9" hidden="1"/>
    <cellStyle name="Followed Hyperlink" xfId="7577" builtinId="9" hidden="1"/>
    <cellStyle name="Followed Hyperlink" xfId="7578" builtinId="9" hidden="1"/>
    <cellStyle name="Followed Hyperlink" xfId="7579" builtinId="9" hidden="1"/>
    <cellStyle name="Followed Hyperlink" xfId="7580" builtinId="9" hidden="1"/>
    <cellStyle name="Followed Hyperlink" xfId="7581" builtinId="9" hidden="1"/>
    <cellStyle name="Followed Hyperlink" xfId="7582" builtinId="9" hidden="1"/>
    <cellStyle name="Followed Hyperlink" xfId="7583" builtinId="9" hidden="1"/>
    <cellStyle name="Followed Hyperlink" xfId="7584" builtinId="9" hidden="1"/>
    <cellStyle name="Followed Hyperlink" xfId="7585" builtinId="9" hidden="1"/>
    <cellStyle name="Followed Hyperlink" xfId="7586" builtinId="9" hidden="1"/>
    <cellStyle name="Followed Hyperlink" xfId="7587" builtinId="9" hidden="1"/>
    <cellStyle name="Followed Hyperlink" xfId="7588" builtinId="9" hidden="1"/>
    <cellStyle name="Followed Hyperlink" xfId="7589" builtinId="9" hidden="1"/>
    <cellStyle name="Followed Hyperlink" xfId="7590" builtinId="9" hidden="1"/>
    <cellStyle name="Followed Hyperlink" xfId="7591" builtinId="9" hidden="1"/>
    <cellStyle name="Followed Hyperlink" xfId="7592" builtinId="9" hidden="1"/>
    <cellStyle name="Followed Hyperlink" xfId="7593" builtinId="9" hidden="1"/>
    <cellStyle name="Followed Hyperlink" xfId="7594" builtinId="9" hidden="1"/>
    <cellStyle name="Followed Hyperlink" xfId="7595" builtinId="9" hidden="1"/>
    <cellStyle name="Followed Hyperlink" xfId="7596" builtinId="9" hidden="1"/>
    <cellStyle name="Followed Hyperlink" xfId="7597" builtinId="9" hidden="1"/>
    <cellStyle name="Followed Hyperlink" xfId="7598" builtinId="9" hidden="1"/>
    <cellStyle name="Followed Hyperlink" xfId="7599" builtinId="9" hidden="1"/>
    <cellStyle name="Followed Hyperlink" xfId="7600" builtinId="9" hidden="1"/>
    <cellStyle name="Followed Hyperlink" xfId="7601" builtinId="9" hidden="1"/>
    <cellStyle name="Followed Hyperlink" xfId="7602" builtinId="9" hidden="1"/>
    <cellStyle name="Followed Hyperlink" xfId="7603" builtinId="9" hidden="1"/>
    <cellStyle name="Followed Hyperlink" xfId="7604" builtinId="9" hidden="1"/>
    <cellStyle name="Followed Hyperlink" xfId="7605" builtinId="9" hidden="1"/>
    <cellStyle name="Followed Hyperlink" xfId="7606" builtinId="9" hidden="1"/>
    <cellStyle name="Followed Hyperlink" xfId="7607" builtinId="9" hidden="1"/>
    <cellStyle name="Followed Hyperlink" xfId="7608" builtinId="9" hidden="1"/>
    <cellStyle name="Followed Hyperlink" xfId="7609" builtinId="9" hidden="1"/>
    <cellStyle name="Followed Hyperlink" xfId="7610" builtinId="9" hidden="1"/>
    <cellStyle name="Followed Hyperlink" xfId="7611" builtinId="9" hidden="1"/>
    <cellStyle name="Followed Hyperlink" xfId="7612" builtinId="9" hidden="1"/>
    <cellStyle name="Followed Hyperlink" xfId="7613" builtinId="9" hidden="1"/>
    <cellStyle name="Followed Hyperlink" xfId="7614" builtinId="9" hidden="1"/>
    <cellStyle name="Followed Hyperlink" xfId="7615" builtinId="9" hidden="1"/>
    <cellStyle name="Followed Hyperlink" xfId="7616" builtinId="9" hidden="1"/>
    <cellStyle name="Followed Hyperlink" xfId="7617" builtinId="9" hidden="1"/>
    <cellStyle name="Followed Hyperlink" xfId="7618" builtinId="9" hidden="1"/>
    <cellStyle name="Followed Hyperlink" xfId="7619" builtinId="9" hidden="1"/>
    <cellStyle name="Followed Hyperlink" xfId="7620" builtinId="9" hidden="1"/>
    <cellStyle name="Followed Hyperlink" xfId="7621" builtinId="9" hidden="1"/>
    <cellStyle name="Followed Hyperlink" xfId="7622" builtinId="9" hidden="1"/>
    <cellStyle name="Followed Hyperlink" xfId="7623" builtinId="9" hidden="1"/>
    <cellStyle name="Followed Hyperlink" xfId="7624" builtinId="9" hidden="1"/>
    <cellStyle name="Followed Hyperlink" xfId="7625" builtinId="9" hidden="1"/>
    <cellStyle name="Followed Hyperlink" xfId="7626" builtinId="9" hidden="1"/>
    <cellStyle name="Followed Hyperlink" xfId="7627" builtinId="9" hidden="1"/>
    <cellStyle name="Followed Hyperlink" xfId="7628" builtinId="9" hidden="1"/>
    <cellStyle name="Followed Hyperlink" xfId="7629" builtinId="9" hidden="1"/>
    <cellStyle name="Followed Hyperlink" xfId="7630" builtinId="9" hidden="1"/>
    <cellStyle name="Followed Hyperlink" xfId="7631" builtinId="9" hidden="1"/>
    <cellStyle name="Followed Hyperlink" xfId="7632" builtinId="9" hidden="1"/>
    <cellStyle name="Followed Hyperlink" xfId="7633" builtinId="9" hidden="1"/>
    <cellStyle name="Followed Hyperlink" xfId="7634" builtinId="9" hidden="1"/>
    <cellStyle name="Followed Hyperlink" xfId="7635" builtinId="9" hidden="1"/>
    <cellStyle name="Followed Hyperlink" xfId="7636" builtinId="9" hidden="1"/>
    <cellStyle name="Followed Hyperlink" xfId="7637" builtinId="9" hidden="1"/>
    <cellStyle name="Followed Hyperlink" xfId="7638" builtinId="9" hidden="1"/>
    <cellStyle name="Followed Hyperlink" xfId="7639" builtinId="9" hidden="1"/>
    <cellStyle name="Followed Hyperlink" xfId="7640" builtinId="9" hidden="1"/>
    <cellStyle name="Followed Hyperlink" xfId="7641" builtinId="9" hidden="1"/>
    <cellStyle name="Followed Hyperlink" xfId="7642" builtinId="9" hidden="1"/>
    <cellStyle name="Followed Hyperlink" xfId="7643" builtinId="9" hidden="1"/>
    <cellStyle name="Followed Hyperlink" xfId="7644" builtinId="9" hidden="1"/>
    <cellStyle name="Followed Hyperlink" xfId="7645" builtinId="9" hidden="1"/>
    <cellStyle name="Followed Hyperlink" xfId="7646" builtinId="9" hidden="1"/>
    <cellStyle name="Followed Hyperlink" xfId="7647" builtinId="9" hidden="1"/>
    <cellStyle name="Followed Hyperlink" xfId="7648" builtinId="9" hidden="1"/>
    <cellStyle name="Followed Hyperlink" xfId="7649" builtinId="9" hidden="1"/>
    <cellStyle name="Followed Hyperlink" xfId="7650" builtinId="9" hidden="1"/>
    <cellStyle name="Followed Hyperlink" xfId="7651" builtinId="9" hidden="1"/>
    <cellStyle name="Followed Hyperlink" xfId="7652" builtinId="9" hidden="1"/>
    <cellStyle name="Followed Hyperlink" xfId="7653" builtinId="9" hidden="1"/>
    <cellStyle name="Followed Hyperlink" xfId="7654" builtinId="9" hidden="1"/>
    <cellStyle name="Followed Hyperlink" xfId="7655" builtinId="9" hidden="1"/>
    <cellStyle name="Followed Hyperlink" xfId="7656" builtinId="9" hidden="1"/>
    <cellStyle name="Followed Hyperlink" xfId="7657" builtinId="9" hidden="1"/>
    <cellStyle name="Followed Hyperlink" xfId="7658" builtinId="9" hidden="1"/>
    <cellStyle name="Followed Hyperlink" xfId="7659" builtinId="9" hidden="1"/>
    <cellStyle name="Followed Hyperlink" xfId="7660" builtinId="9" hidden="1"/>
    <cellStyle name="Followed Hyperlink" xfId="7661" builtinId="9" hidden="1"/>
    <cellStyle name="Followed Hyperlink" xfId="7662" builtinId="9" hidden="1"/>
    <cellStyle name="Followed Hyperlink" xfId="7663" builtinId="9" hidden="1"/>
    <cellStyle name="Followed Hyperlink" xfId="7664" builtinId="9" hidden="1"/>
    <cellStyle name="Followed Hyperlink" xfId="7665" builtinId="9" hidden="1"/>
    <cellStyle name="Followed Hyperlink" xfId="7666" builtinId="9" hidden="1"/>
    <cellStyle name="Followed Hyperlink" xfId="7667" builtinId="9" hidden="1"/>
    <cellStyle name="Followed Hyperlink" xfId="7668" builtinId="9" hidden="1"/>
    <cellStyle name="Followed Hyperlink" xfId="7669" builtinId="9" hidden="1"/>
    <cellStyle name="Followed Hyperlink" xfId="7670" builtinId="9" hidden="1"/>
    <cellStyle name="Followed Hyperlink" xfId="7671" builtinId="9" hidden="1"/>
    <cellStyle name="Followed Hyperlink" xfId="7672" builtinId="9" hidden="1"/>
    <cellStyle name="Followed Hyperlink" xfId="7673" builtinId="9" hidden="1"/>
    <cellStyle name="Followed Hyperlink" xfId="7674" builtinId="9" hidden="1"/>
    <cellStyle name="Followed Hyperlink" xfId="7675" builtinId="9" hidden="1"/>
    <cellStyle name="Followed Hyperlink" xfId="7676" builtinId="9" hidden="1"/>
    <cellStyle name="Followed Hyperlink" xfId="7677" builtinId="9" hidden="1"/>
    <cellStyle name="Followed Hyperlink" xfId="7678" builtinId="9" hidden="1"/>
    <cellStyle name="Followed Hyperlink" xfId="7679" builtinId="9" hidden="1"/>
    <cellStyle name="Followed Hyperlink" xfId="7680" builtinId="9" hidden="1"/>
    <cellStyle name="Followed Hyperlink" xfId="7681" builtinId="9" hidden="1"/>
    <cellStyle name="Followed Hyperlink" xfId="7682" builtinId="9" hidden="1"/>
    <cellStyle name="Followed Hyperlink" xfId="7683" builtinId="9" hidden="1"/>
    <cellStyle name="Followed Hyperlink" xfId="7684" builtinId="9" hidden="1"/>
    <cellStyle name="Followed Hyperlink" xfId="7685" builtinId="9" hidden="1"/>
    <cellStyle name="Followed Hyperlink" xfId="7686" builtinId="9" hidden="1"/>
    <cellStyle name="Followed Hyperlink" xfId="7687" builtinId="9" hidden="1"/>
    <cellStyle name="Followed Hyperlink" xfId="7688" builtinId="9" hidden="1"/>
    <cellStyle name="Followed Hyperlink" xfId="7689" builtinId="9" hidden="1"/>
    <cellStyle name="Followed Hyperlink" xfId="7690" builtinId="9" hidden="1"/>
    <cellStyle name="Followed Hyperlink" xfId="7691" builtinId="9" hidden="1"/>
    <cellStyle name="Followed Hyperlink" xfId="7692" builtinId="9" hidden="1"/>
    <cellStyle name="Followed Hyperlink" xfId="7693" builtinId="9" hidden="1"/>
    <cellStyle name="Followed Hyperlink" xfId="7694" builtinId="9" hidden="1"/>
    <cellStyle name="Followed Hyperlink" xfId="7695" builtinId="9" hidden="1"/>
    <cellStyle name="Followed Hyperlink" xfId="7696" builtinId="9" hidden="1"/>
    <cellStyle name="Followed Hyperlink" xfId="7697" builtinId="9" hidden="1"/>
    <cellStyle name="Followed Hyperlink" xfId="7698" builtinId="9" hidden="1"/>
    <cellStyle name="Followed Hyperlink" xfId="7699" builtinId="9" hidden="1"/>
    <cellStyle name="Followed Hyperlink" xfId="7700" builtinId="9" hidden="1"/>
    <cellStyle name="Followed Hyperlink" xfId="7701" builtinId="9" hidden="1"/>
    <cellStyle name="Followed Hyperlink" xfId="7702" builtinId="9" hidden="1"/>
    <cellStyle name="Followed Hyperlink" xfId="7703" builtinId="9" hidden="1"/>
    <cellStyle name="Followed Hyperlink" xfId="7704" builtinId="9" hidden="1"/>
    <cellStyle name="Followed Hyperlink" xfId="7705" builtinId="9" hidden="1"/>
    <cellStyle name="Followed Hyperlink" xfId="7706" builtinId="9" hidden="1"/>
    <cellStyle name="Followed Hyperlink" xfId="7707" builtinId="9" hidden="1"/>
    <cellStyle name="Followed Hyperlink" xfId="7708" builtinId="9" hidden="1"/>
    <cellStyle name="Followed Hyperlink" xfId="7709" builtinId="9" hidden="1"/>
    <cellStyle name="Followed Hyperlink" xfId="7710" builtinId="9" hidden="1"/>
    <cellStyle name="Followed Hyperlink" xfId="7711" builtinId="9" hidden="1"/>
    <cellStyle name="Followed Hyperlink" xfId="7712" builtinId="9" hidden="1"/>
    <cellStyle name="Followed Hyperlink" xfId="7713" builtinId="9" hidden="1"/>
    <cellStyle name="Followed Hyperlink" xfId="7714" builtinId="9" hidden="1"/>
    <cellStyle name="Followed Hyperlink" xfId="7715" builtinId="9" hidden="1"/>
    <cellStyle name="Followed Hyperlink" xfId="7716" builtinId="9" hidden="1"/>
    <cellStyle name="Followed Hyperlink" xfId="7717" builtinId="9" hidden="1"/>
    <cellStyle name="Followed Hyperlink" xfId="7718" builtinId="9" hidden="1"/>
    <cellStyle name="Followed Hyperlink" xfId="7719" builtinId="9" hidden="1"/>
    <cellStyle name="Followed Hyperlink" xfId="7720" builtinId="9" hidden="1"/>
    <cellStyle name="Followed Hyperlink" xfId="7721" builtinId="9" hidden="1"/>
    <cellStyle name="Followed Hyperlink" xfId="7722" builtinId="9" hidden="1"/>
    <cellStyle name="Followed Hyperlink" xfId="7723" builtinId="9" hidden="1"/>
    <cellStyle name="Followed Hyperlink" xfId="7724" builtinId="9" hidden="1"/>
    <cellStyle name="Followed Hyperlink" xfId="7725" builtinId="9" hidden="1"/>
    <cellStyle name="Followed Hyperlink" xfId="7726" builtinId="9" hidden="1"/>
    <cellStyle name="Followed Hyperlink" xfId="7727" builtinId="9" hidden="1"/>
    <cellStyle name="Followed Hyperlink" xfId="7728" builtinId="9" hidden="1"/>
    <cellStyle name="Followed Hyperlink" xfId="7729" builtinId="9" hidden="1"/>
    <cellStyle name="Followed Hyperlink" xfId="7730" builtinId="9" hidden="1"/>
    <cellStyle name="Followed Hyperlink" xfId="7731" builtinId="9" hidden="1"/>
    <cellStyle name="Followed Hyperlink" xfId="7732" builtinId="9" hidden="1"/>
    <cellStyle name="Followed Hyperlink" xfId="7733" builtinId="9" hidden="1"/>
    <cellStyle name="Followed Hyperlink" xfId="7734" builtinId="9" hidden="1"/>
    <cellStyle name="Followed Hyperlink" xfId="7735" builtinId="9" hidden="1"/>
    <cellStyle name="Followed Hyperlink" xfId="7736" builtinId="9" hidden="1"/>
    <cellStyle name="Followed Hyperlink" xfId="7737" builtinId="9" hidden="1"/>
    <cellStyle name="Followed Hyperlink" xfId="7738" builtinId="9" hidden="1"/>
    <cellStyle name="Followed Hyperlink" xfId="7739" builtinId="9" hidden="1"/>
    <cellStyle name="Followed Hyperlink" xfId="7740" builtinId="9" hidden="1"/>
    <cellStyle name="Followed Hyperlink" xfId="7741" builtinId="9" hidden="1"/>
    <cellStyle name="Followed Hyperlink" xfId="7742" builtinId="9" hidden="1"/>
    <cellStyle name="Followed Hyperlink" xfId="7743" builtinId="9" hidden="1"/>
    <cellStyle name="Followed Hyperlink" xfId="7744" builtinId="9" hidden="1"/>
    <cellStyle name="Followed Hyperlink" xfId="7745" builtinId="9" hidden="1"/>
    <cellStyle name="Followed Hyperlink" xfId="7746" builtinId="9" hidden="1"/>
    <cellStyle name="Followed Hyperlink" xfId="7747" builtinId="9" hidden="1"/>
    <cellStyle name="Followed Hyperlink" xfId="7748" builtinId="9" hidden="1"/>
    <cellStyle name="Followed Hyperlink" xfId="7749" builtinId="9" hidden="1"/>
    <cellStyle name="Followed Hyperlink" xfId="7750" builtinId="9" hidden="1"/>
    <cellStyle name="Followed Hyperlink" xfId="7751" builtinId="9" hidden="1"/>
    <cellStyle name="Followed Hyperlink" xfId="7752" builtinId="9" hidden="1"/>
    <cellStyle name="Followed Hyperlink" xfId="7753" builtinId="9" hidden="1"/>
    <cellStyle name="Followed Hyperlink" xfId="7754" builtinId="9" hidden="1"/>
    <cellStyle name="Followed Hyperlink" xfId="7755" builtinId="9" hidden="1"/>
    <cellStyle name="Followed Hyperlink" xfId="7756" builtinId="9" hidden="1"/>
    <cellStyle name="Followed Hyperlink" xfId="7757" builtinId="9" hidden="1"/>
    <cellStyle name="Followed Hyperlink" xfId="7758" builtinId="9" hidden="1"/>
    <cellStyle name="Followed Hyperlink" xfId="7759" builtinId="9" hidden="1"/>
    <cellStyle name="Followed Hyperlink" xfId="7760" builtinId="9" hidden="1"/>
    <cellStyle name="Followed Hyperlink" xfId="7761" builtinId="9" hidden="1"/>
    <cellStyle name="Followed Hyperlink" xfId="7762" builtinId="9" hidden="1"/>
    <cellStyle name="Followed Hyperlink" xfId="7763" builtinId="9" hidden="1"/>
    <cellStyle name="Followed Hyperlink" xfId="7764" builtinId="9" hidden="1"/>
    <cellStyle name="Followed Hyperlink" xfId="7765" builtinId="9" hidden="1"/>
    <cellStyle name="Followed Hyperlink" xfId="7766" builtinId="9" hidden="1"/>
    <cellStyle name="Followed Hyperlink" xfId="7767" builtinId="9" hidden="1"/>
    <cellStyle name="Followed Hyperlink" xfId="7768" builtinId="9" hidden="1"/>
    <cellStyle name="Followed Hyperlink" xfId="7769" builtinId="9" hidden="1"/>
    <cellStyle name="Followed Hyperlink" xfId="7770" builtinId="9" hidden="1"/>
    <cellStyle name="Followed Hyperlink" xfId="7771" builtinId="9" hidden="1"/>
    <cellStyle name="Followed Hyperlink" xfId="7772" builtinId="9" hidden="1"/>
    <cellStyle name="Followed Hyperlink" xfId="7773" builtinId="9" hidden="1"/>
    <cellStyle name="Followed Hyperlink" xfId="7774" builtinId="9" hidden="1"/>
    <cellStyle name="Followed Hyperlink" xfId="7775" builtinId="9" hidden="1"/>
    <cellStyle name="Followed Hyperlink" xfId="7776" builtinId="9" hidden="1"/>
    <cellStyle name="Followed Hyperlink" xfId="7777" builtinId="9" hidden="1"/>
    <cellStyle name="Followed Hyperlink" xfId="7778" builtinId="9" hidden="1"/>
    <cellStyle name="Followed Hyperlink" xfId="7779" builtinId="9" hidden="1"/>
    <cellStyle name="Followed Hyperlink" xfId="7780" builtinId="9" hidden="1"/>
    <cellStyle name="Followed Hyperlink" xfId="7781" builtinId="9" hidden="1"/>
    <cellStyle name="Followed Hyperlink" xfId="7782" builtinId="9" hidden="1"/>
    <cellStyle name="Followed Hyperlink" xfId="7783" builtinId="9" hidden="1"/>
    <cellStyle name="Followed Hyperlink" xfId="7784" builtinId="9" hidden="1"/>
    <cellStyle name="Followed Hyperlink" xfId="7785" builtinId="9" hidden="1"/>
    <cellStyle name="Followed Hyperlink" xfId="7786" builtinId="9" hidden="1"/>
    <cellStyle name="Followed Hyperlink" xfId="7787" builtinId="9" hidden="1"/>
    <cellStyle name="Followed Hyperlink" xfId="7788" builtinId="9" hidden="1"/>
    <cellStyle name="Followed Hyperlink" xfId="7789" builtinId="9" hidden="1"/>
    <cellStyle name="Followed Hyperlink" xfId="7790" builtinId="9" hidden="1"/>
    <cellStyle name="Followed Hyperlink" xfId="7791" builtinId="9" hidden="1"/>
    <cellStyle name="Followed Hyperlink" xfId="7792" builtinId="9" hidden="1"/>
    <cellStyle name="Followed Hyperlink" xfId="7793" builtinId="9" hidden="1"/>
    <cellStyle name="Followed Hyperlink" xfId="7794" builtinId="9" hidden="1"/>
    <cellStyle name="Followed Hyperlink" xfId="7795" builtinId="9" hidden="1"/>
    <cellStyle name="Followed Hyperlink" xfId="7796" builtinId="9" hidden="1"/>
    <cellStyle name="Followed Hyperlink" xfId="7797" builtinId="9" hidden="1"/>
    <cellStyle name="Followed Hyperlink" xfId="7798" builtinId="9" hidden="1"/>
    <cellStyle name="Followed Hyperlink" xfId="7799" builtinId="9" hidden="1"/>
    <cellStyle name="Followed Hyperlink" xfId="7800" builtinId="9" hidden="1"/>
    <cellStyle name="Followed Hyperlink" xfId="7801" builtinId="9" hidden="1"/>
    <cellStyle name="Followed Hyperlink" xfId="7802" builtinId="9" hidden="1"/>
    <cellStyle name="Followed Hyperlink" xfId="7803" builtinId="9" hidden="1"/>
    <cellStyle name="Followed Hyperlink" xfId="7804" builtinId="9" hidden="1"/>
    <cellStyle name="Followed Hyperlink" xfId="7805" builtinId="9" hidden="1"/>
    <cellStyle name="Followed Hyperlink" xfId="7806" builtinId="9" hidden="1"/>
    <cellStyle name="Followed Hyperlink" xfId="7807" builtinId="9" hidden="1"/>
    <cellStyle name="Followed Hyperlink" xfId="7808" builtinId="9" hidden="1"/>
    <cellStyle name="Followed Hyperlink" xfId="7809" builtinId="9" hidden="1"/>
    <cellStyle name="Followed Hyperlink" xfId="7810" builtinId="9" hidden="1"/>
    <cellStyle name="Followed Hyperlink" xfId="7811" builtinId="9" hidden="1"/>
    <cellStyle name="Followed Hyperlink" xfId="7812" builtinId="9" hidden="1"/>
    <cellStyle name="Followed Hyperlink" xfId="7813" builtinId="9" hidden="1"/>
    <cellStyle name="Followed Hyperlink" xfId="7814" builtinId="9" hidden="1"/>
    <cellStyle name="Followed Hyperlink" xfId="7815" builtinId="9" hidden="1"/>
    <cellStyle name="Followed Hyperlink" xfId="7816" builtinId="9" hidden="1"/>
    <cellStyle name="Followed Hyperlink" xfId="7817" builtinId="9" hidden="1"/>
    <cellStyle name="Followed Hyperlink" xfId="7818" builtinId="9" hidden="1"/>
    <cellStyle name="Followed Hyperlink" xfId="7819" builtinId="9" hidden="1"/>
    <cellStyle name="Followed Hyperlink" xfId="7820" builtinId="9" hidden="1"/>
    <cellStyle name="Followed Hyperlink" xfId="7821" builtinId="9" hidden="1"/>
    <cellStyle name="Followed Hyperlink" xfId="7822" builtinId="9" hidden="1"/>
    <cellStyle name="Followed Hyperlink" xfId="7823" builtinId="9" hidden="1"/>
    <cellStyle name="Followed Hyperlink" xfId="7824" builtinId="9" hidden="1"/>
    <cellStyle name="Followed Hyperlink" xfId="7825" builtinId="9" hidden="1"/>
    <cellStyle name="Followed Hyperlink" xfId="7826" builtinId="9" hidden="1"/>
    <cellStyle name="Followed Hyperlink" xfId="7827" builtinId="9" hidden="1"/>
    <cellStyle name="Followed Hyperlink" xfId="7828" builtinId="9" hidden="1"/>
    <cellStyle name="Followed Hyperlink" xfId="7829" builtinId="9" hidden="1"/>
    <cellStyle name="Followed Hyperlink" xfId="7830" builtinId="9" hidden="1"/>
    <cellStyle name="Followed Hyperlink" xfId="7831" builtinId="9" hidden="1"/>
    <cellStyle name="Followed Hyperlink" xfId="7832" builtinId="9" hidden="1"/>
    <cellStyle name="Followed Hyperlink" xfId="7833" builtinId="9" hidden="1"/>
    <cellStyle name="Followed Hyperlink" xfId="7834" builtinId="9" hidden="1"/>
    <cellStyle name="Followed Hyperlink" xfId="7835" builtinId="9" hidden="1"/>
    <cellStyle name="Followed Hyperlink" xfId="7836" builtinId="9" hidden="1"/>
    <cellStyle name="Followed Hyperlink" xfId="7837" builtinId="9" hidden="1"/>
    <cellStyle name="Followed Hyperlink" xfId="7838" builtinId="9" hidden="1"/>
    <cellStyle name="Followed Hyperlink" xfId="7839" builtinId="9" hidden="1"/>
    <cellStyle name="Followed Hyperlink" xfId="7840" builtinId="9" hidden="1"/>
    <cellStyle name="Followed Hyperlink" xfId="7841" builtinId="9" hidden="1"/>
    <cellStyle name="Followed Hyperlink" xfId="7842" builtinId="9" hidden="1"/>
    <cellStyle name="Followed Hyperlink" xfId="7843" builtinId="9" hidden="1"/>
    <cellStyle name="Followed Hyperlink" xfId="7844" builtinId="9" hidden="1"/>
    <cellStyle name="Followed Hyperlink" xfId="7845" builtinId="9" hidden="1"/>
    <cellStyle name="Followed Hyperlink" xfId="7846" builtinId="9" hidden="1"/>
    <cellStyle name="Followed Hyperlink" xfId="7847" builtinId="9" hidden="1"/>
    <cellStyle name="Followed Hyperlink" xfId="7848" builtinId="9" hidden="1"/>
    <cellStyle name="Followed Hyperlink" xfId="7849" builtinId="9" hidden="1"/>
    <cellStyle name="Followed Hyperlink" xfId="7850" builtinId="9" hidden="1"/>
    <cellStyle name="Followed Hyperlink" xfId="7851" builtinId="9" hidden="1"/>
    <cellStyle name="Followed Hyperlink" xfId="7852" builtinId="9" hidden="1"/>
    <cellStyle name="Followed Hyperlink" xfId="7853" builtinId="9" hidden="1"/>
    <cellStyle name="Followed Hyperlink" xfId="7854" builtinId="9" hidden="1"/>
    <cellStyle name="Followed Hyperlink" xfId="7855" builtinId="9" hidden="1"/>
    <cellStyle name="Followed Hyperlink" xfId="7856" builtinId="9" hidden="1"/>
    <cellStyle name="Followed Hyperlink" xfId="7857" builtinId="9" hidden="1"/>
    <cellStyle name="Followed Hyperlink" xfId="7858" builtinId="9" hidden="1"/>
    <cellStyle name="Followed Hyperlink" xfId="7859" builtinId="9" hidden="1"/>
    <cellStyle name="Followed Hyperlink" xfId="7860" builtinId="9" hidden="1"/>
    <cellStyle name="Followed Hyperlink" xfId="7861" builtinId="9" hidden="1"/>
    <cellStyle name="Followed Hyperlink" xfId="7862" builtinId="9" hidden="1"/>
    <cellStyle name="Followed Hyperlink" xfId="7863" builtinId="9" hidden="1"/>
    <cellStyle name="Followed Hyperlink" xfId="7864" builtinId="9" hidden="1"/>
    <cellStyle name="Followed Hyperlink" xfId="7865" builtinId="9" hidden="1"/>
    <cellStyle name="Followed Hyperlink" xfId="7866" builtinId="9" hidden="1"/>
    <cellStyle name="Followed Hyperlink" xfId="7867" builtinId="9" hidden="1"/>
    <cellStyle name="Followed Hyperlink" xfId="7868" builtinId="9" hidden="1"/>
    <cellStyle name="Followed Hyperlink" xfId="7869" builtinId="9" hidden="1"/>
    <cellStyle name="Followed Hyperlink" xfId="7870" builtinId="9" hidden="1"/>
    <cellStyle name="Followed Hyperlink" xfId="7871" builtinId="9" hidden="1"/>
    <cellStyle name="Followed Hyperlink" xfId="7872" builtinId="9" hidden="1"/>
    <cellStyle name="Followed Hyperlink" xfId="7873" builtinId="9" hidden="1"/>
    <cellStyle name="Followed Hyperlink" xfId="7874" builtinId="9" hidden="1"/>
    <cellStyle name="Followed Hyperlink" xfId="7875" builtinId="9" hidden="1"/>
    <cellStyle name="Followed Hyperlink" xfId="7876" builtinId="9" hidden="1"/>
    <cellStyle name="Followed Hyperlink" xfId="7877" builtinId="9" hidden="1"/>
    <cellStyle name="Followed Hyperlink" xfId="7878" builtinId="9" hidden="1"/>
    <cellStyle name="Followed Hyperlink" xfId="7879" builtinId="9" hidden="1"/>
    <cellStyle name="Followed Hyperlink" xfId="7880" builtinId="9" hidden="1"/>
    <cellStyle name="Followed Hyperlink" xfId="7881" builtinId="9" hidden="1"/>
    <cellStyle name="Followed Hyperlink" xfId="7882" builtinId="9" hidden="1"/>
    <cellStyle name="Followed Hyperlink" xfId="7883" builtinId="9" hidden="1"/>
    <cellStyle name="Followed Hyperlink" xfId="7884" builtinId="9" hidden="1"/>
    <cellStyle name="Followed Hyperlink" xfId="7885" builtinId="9" hidden="1"/>
    <cellStyle name="Followed Hyperlink" xfId="7886" builtinId="9" hidden="1"/>
    <cellStyle name="Followed Hyperlink" xfId="7887" builtinId="9" hidden="1"/>
    <cellStyle name="Followed Hyperlink" xfId="7888" builtinId="9" hidden="1"/>
    <cellStyle name="Followed Hyperlink" xfId="7889" builtinId="9" hidden="1"/>
    <cellStyle name="Followed Hyperlink" xfId="7890" builtinId="9" hidden="1"/>
    <cellStyle name="Followed Hyperlink" xfId="7891" builtinId="9" hidden="1"/>
    <cellStyle name="Followed Hyperlink" xfId="7892" builtinId="9" hidden="1"/>
    <cellStyle name="Followed Hyperlink" xfId="7893" builtinId="9" hidden="1"/>
    <cellStyle name="Followed Hyperlink" xfId="7894" builtinId="9" hidden="1"/>
    <cellStyle name="Followed Hyperlink" xfId="7895" builtinId="9" hidden="1"/>
    <cellStyle name="Followed Hyperlink" xfId="7896" builtinId="9" hidden="1"/>
    <cellStyle name="Followed Hyperlink" xfId="7897" builtinId="9" hidden="1"/>
    <cellStyle name="Followed Hyperlink" xfId="7898" builtinId="9" hidden="1"/>
    <cellStyle name="Followed Hyperlink" xfId="7899" builtinId="9" hidden="1"/>
    <cellStyle name="Followed Hyperlink" xfId="7900" builtinId="9" hidden="1"/>
    <cellStyle name="Followed Hyperlink" xfId="7901" builtinId="9" hidden="1"/>
    <cellStyle name="Followed Hyperlink" xfId="7902" builtinId="9" hidden="1"/>
    <cellStyle name="Followed Hyperlink" xfId="7903" builtinId="9" hidden="1"/>
    <cellStyle name="Followed Hyperlink" xfId="7904" builtinId="9" hidden="1"/>
    <cellStyle name="Followed Hyperlink" xfId="7905" builtinId="9" hidden="1"/>
    <cellStyle name="Followed Hyperlink" xfId="7906" builtinId="9" hidden="1"/>
    <cellStyle name="Followed Hyperlink" xfId="7907" builtinId="9" hidden="1"/>
    <cellStyle name="Followed Hyperlink" xfId="7908" builtinId="9" hidden="1"/>
    <cellStyle name="Followed Hyperlink" xfId="7909" builtinId="9" hidden="1"/>
    <cellStyle name="Followed Hyperlink" xfId="7910" builtinId="9" hidden="1"/>
    <cellStyle name="Followed Hyperlink" xfId="7911" builtinId="9" hidden="1"/>
    <cellStyle name="Followed Hyperlink" xfId="7912" builtinId="9" hidden="1"/>
    <cellStyle name="Followed Hyperlink" xfId="7913" builtinId="9" hidden="1"/>
    <cellStyle name="Followed Hyperlink" xfId="7914" builtinId="9" hidden="1"/>
    <cellStyle name="Followed Hyperlink" xfId="7915" builtinId="9" hidden="1"/>
    <cellStyle name="Followed Hyperlink" xfId="7916" builtinId="9" hidden="1"/>
    <cellStyle name="Followed Hyperlink" xfId="7917" builtinId="9" hidden="1"/>
    <cellStyle name="Followed Hyperlink" xfId="7918" builtinId="9" hidden="1"/>
    <cellStyle name="Followed Hyperlink" xfId="7919" builtinId="9" hidden="1"/>
    <cellStyle name="Followed Hyperlink" xfId="7920" builtinId="9" hidden="1"/>
    <cellStyle name="Followed Hyperlink" xfId="7921" builtinId="9" hidden="1"/>
    <cellStyle name="Followed Hyperlink" xfId="7922" builtinId="9" hidden="1"/>
    <cellStyle name="Followed Hyperlink" xfId="7923" builtinId="9" hidden="1"/>
    <cellStyle name="Followed Hyperlink" xfId="7924" builtinId="9" hidden="1"/>
    <cellStyle name="Followed Hyperlink" xfId="7925" builtinId="9" hidden="1"/>
    <cellStyle name="Followed Hyperlink" xfId="7926" builtinId="9" hidden="1"/>
    <cellStyle name="Followed Hyperlink" xfId="7927" builtinId="9" hidden="1"/>
    <cellStyle name="Followed Hyperlink" xfId="7928" builtinId="9" hidden="1"/>
    <cellStyle name="Followed Hyperlink" xfId="7929" builtinId="9" hidden="1"/>
    <cellStyle name="Followed Hyperlink" xfId="7930" builtinId="9" hidden="1"/>
    <cellStyle name="Followed Hyperlink" xfId="7931" builtinId="9" hidden="1"/>
    <cellStyle name="Followed Hyperlink" xfId="7932" builtinId="9" hidden="1"/>
    <cellStyle name="Followed Hyperlink" xfId="7933" builtinId="9" hidden="1"/>
    <cellStyle name="Followed Hyperlink" xfId="7934" builtinId="9" hidden="1"/>
    <cellStyle name="Followed Hyperlink" xfId="7935" builtinId="9" hidden="1"/>
    <cellStyle name="Followed Hyperlink" xfId="7936" builtinId="9" hidden="1"/>
    <cellStyle name="Followed Hyperlink" xfId="7937" builtinId="9" hidden="1"/>
    <cellStyle name="Followed Hyperlink" xfId="7938" builtinId="9" hidden="1"/>
    <cellStyle name="Followed Hyperlink" xfId="7939" builtinId="9" hidden="1"/>
    <cellStyle name="Followed Hyperlink" xfId="7940" builtinId="9" hidden="1"/>
    <cellStyle name="Followed Hyperlink" xfId="7941" builtinId="9" hidden="1"/>
    <cellStyle name="Followed Hyperlink" xfId="7942" builtinId="9" hidden="1"/>
    <cellStyle name="Followed Hyperlink" xfId="7943" builtinId="9" hidden="1"/>
    <cellStyle name="Followed Hyperlink" xfId="7944" builtinId="9" hidden="1"/>
    <cellStyle name="Followed Hyperlink" xfId="7945" builtinId="9" hidden="1"/>
    <cellStyle name="Followed Hyperlink" xfId="7946" builtinId="9" hidden="1"/>
    <cellStyle name="Followed Hyperlink" xfId="7947" builtinId="9" hidden="1"/>
    <cellStyle name="Followed Hyperlink" xfId="7948" builtinId="9" hidden="1"/>
    <cellStyle name="Followed Hyperlink" xfId="7949" builtinId="9" hidden="1"/>
    <cellStyle name="Followed Hyperlink" xfId="7950" builtinId="9" hidden="1"/>
    <cellStyle name="Followed Hyperlink" xfId="7951" builtinId="9" hidden="1"/>
    <cellStyle name="Followed Hyperlink" xfId="7952" builtinId="9" hidden="1"/>
    <cellStyle name="Followed Hyperlink" xfId="7953" builtinId="9" hidden="1"/>
    <cellStyle name="Followed Hyperlink" xfId="7954" builtinId="9" hidden="1"/>
    <cellStyle name="Followed Hyperlink" xfId="7955" builtinId="9" hidden="1"/>
    <cellStyle name="Followed Hyperlink" xfId="7956" builtinId="9" hidden="1"/>
    <cellStyle name="Followed Hyperlink" xfId="7957" builtinId="9" hidden="1"/>
    <cellStyle name="Followed Hyperlink" xfId="7958" builtinId="9" hidden="1"/>
    <cellStyle name="Followed Hyperlink" xfId="7959" builtinId="9" hidden="1"/>
    <cellStyle name="Followed Hyperlink" xfId="7960" builtinId="9" hidden="1"/>
    <cellStyle name="Followed Hyperlink" xfId="7961" builtinId="9" hidden="1"/>
    <cellStyle name="Followed Hyperlink" xfId="7962" builtinId="9" hidden="1"/>
    <cellStyle name="Followed Hyperlink" xfId="7963" builtinId="9" hidden="1"/>
    <cellStyle name="Followed Hyperlink" xfId="7964" builtinId="9" hidden="1"/>
    <cellStyle name="Followed Hyperlink" xfId="7965" builtinId="9" hidden="1"/>
    <cellStyle name="Followed Hyperlink" xfId="7966" builtinId="9" hidden="1"/>
    <cellStyle name="Followed Hyperlink" xfId="7967" builtinId="9" hidden="1"/>
    <cellStyle name="Followed Hyperlink" xfId="7968" builtinId="9" hidden="1"/>
    <cellStyle name="Followed Hyperlink" xfId="7969" builtinId="9" hidden="1"/>
    <cellStyle name="Followed Hyperlink" xfId="7970" builtinId="9" hidden="1"/>
    <cellStyle name="Followed Hyperlink" xfId="7971" builtinId="9" hidden="1"/>
    <cellStyle name="Followed Hyperlink" xfId="7972" builtinId="9" hidden="1"/>
    <cellStyle name="Followed Hyperlink" xfId="7973" builtinId="9" hidden="1"/>
    <cellStyle name="Followed Hyperlink" xfId="7974" builtinId="9" hidden="1"/>
    <cellStyle name="Followed Hyperlink" xfId="7975" builtinId="9" hidden="1"/>
    <cellStyle name="Followed Hyperlink" xfId="7976" builtinId="9" hidden="1"/>
    <cellStyle name="Followed Hyperlink" xfId="7977" builtinId="9" hidden="1"/>
    <cellStyle name="Followed Hyperlink" xfId="7978" builtinId="9" hidden="1"/>
    <cellStyle name="Followed Hyperlink" xfId="7979" builtinId="9" hidden="1"/>
    <cellStyle name="Followed Hyperlink" xfId="7980" builtinId="9" hidden="1"/>
    <cellStyle name="Followed Hyperlink" xfId="7981" builtinId="9" hidden="1"/>
    <cellStyle name="Followed Hyperlink" xfId="7982" builtinId="9" hidden="1"/>
    <cellStyle name="Followed Hyperlink" xfId="7983" builtinId="9" hidden="1"/>
    <cellStyle name="Followed Hyperlink" xfId="7984" builtinId="9" hidden="1"/>
    <cellStyle name="Followed Hyperlink" xfId="7985" builtinId="9" hidden="1"/>
    <cellStyle name="Followed Hyperlink" xfId="7986" builtinId="9" hidden="1"/>
    <cellStyle name="Followed Hyperlink" xfId="7987" builtinId="9" hidden="1"/>
    <cellStyle name="Followed Hyperlink" xfId="7988" builtinId="9" hidden="1"/>
    <cellStyle name="Followed Hyperlink" xfId="7989" builtinId="9" hidden="1"/>
    <cellStyle name="Followed Hyperlink" xfId="7990" builtinId="9" hidden="1"/>
    <cellStyle name="Followed Hyperlink" xfId="7991" builtinId="9" hidden="1"/>
    <cellStyle name="Followed Hyperlink" xfId="7992" builtinId="9" hidden="1"/>
    <cellStyle name="Followed Hyperlink" xfId="7993" builtinId="9" hidden="1"/>
    <cellStyle name="Followed Hyperlink" xfId="7994" builtinId="9" hidden="1"/>
    <cellStyle name="Followed Hyperlink" xfId="7995" builtinId="9" hidden="1"/>
    <cellStyle name="Followed Hyperlink" xfId="7996" builtinId="9" hidden="1"/>
    <cellStyle name="Followed Hyperlink" xfId="7997" builtinId="9" hidden="1"/>
    <cellStyle name="Followed Hyperlink" xfId="7998" builtinId="9" hidden="1"/>
    <cellStyle name="Followed Hyperlink" xfId="7999" builtinId="9" hidden="1"/>
    <cellStyle name="Followed Hyperlink" xfId="8000" builtinId="9" hidden="1"/>
    <cellStyle name="Followed Hyperlink" xfId="8001" builtinId="9" hidden="1"/>
    <cellStyle name="Followed Hyperlink" xfId="8002" builtinId="9" hidden="1"/>
    <cellStyle name="Followed Hyperlink" xfId="8003" builtinId="9" hidden="1"/>
    <cellStyle name="Followed Hyperlink" xfId="8004" builtinId="9" hidden="1"/>
    <cellStyle name="Followed Hyperlink" xfId="8005" builtinId="9" hidden="1"/>
    <cellStyle name="Followed Hyperlink" xfId="8006" builtinId="9" hidden="1"/>
    <cellStyle name="Followed Hyperlink" xfId="8007" builtinId="9" hidden="1"/>
    <cellStyle name="Followed Hyperlink" xfId="8008" builtinId="9" hidden="1"/>
    <cellStyle name="Followed Hyperlink" xfId="8009" builtinId="9" hidden="1"/>
    <cellStyle name="Followed Hyperlink" xfId="8010" builtinId="9" hidden="1"/>
    <cellStyle name="Followed Hyperlink" xfId="8011" builtinId="9" hidden="1"/>
    <cellStyle name="Followed Hyperlink" xfId="8012" builtinId="9" hidden="1"/>
    <cellStyle name="Followed Hyperlink" xfId="8013" builtinId="9" hidden="1"/>
    <cellStyle name="Followed Hyperlink" xfId="8014" builtinId="9" hidden="1"/>
    <cellStyle name="Followed Hyperlink" xfId="8015" builtinId="9" hidden="1"/>
    <cellStyle name="Followed Hyperlink" xfId="8016" builtinId="9" hidden="1"/>
    <cellStyle name="Followed Hyperlink" xfId="8017" builtinId="9" hidden="1"/>
    <cellStyle name="Followed Hyperlink" xfId="8018" builtinId="9" hidden="1"/>
    <cellStyle name="Followed Hyperlink" xfId="8019" builtinId="9" hidden="1"/>
    <cellStyle name="Followed Hyperlink" xfId="8020" builtinId="9" hidden="1"/>
    <cellStyle name="Followed Hyperlink" xfId="8021" builtinId="9" hidden="1"/>
    <cellStyle name="Followed Hyperlink" xfId="8022" builtinId="9" hidden="1"/>
    <cellStyle name="Followed Hyperlink" xfId="8023" builtinId="9" hidden="1"/>
    <cellStyle name="Followed Hyperlink" xfId="8024" builtinId="9" hidden="1"/>
    <cellStyle name="Followed Hyperlink" xfId="8025" builtinId="9" hidden="1"/>
    <cellStyle name="Followed Hyperlink" xfId="8026" builtinId="9" hidden="1"/>
    <cellStyle name="Followed Hyperlink" xfId="8027" builtinId="9" hidden="1"/>
    <cellStyle name="Followed Hyperlink" xfId="8028" builtinId="9" hidden="1"/>
    <cellStyle name="Followed Hyperlink" xfId="8029" builtinId="9" hidden="1"/>
    <cellStyle name="Followed Hyperlink" xfId="8030" builtinId="9" hidden="1"/>
    <cellStyle name="Followed Hyperlink" xfId="8031" builtinId="9" hidden="1"/>
    <cellStyle name="Followed Hyperlink" xfId="8032" builtinId="9" hidden="1"/>
    <cellStyle name="Followed Hyperlink" xfId="8033" builtinId="9" hidden="1"/>
    <cellStyle name="Followed Hyperlink" xfId="8034" builtinId="9" hidden="1"/>
    <cellStyle name="Followed Hyperlink" xfId="8035" builtinId="9" hidden="1"/>
    <cellStyle name="Followed Hyperlink" xfId="8036" builtinId="9" hidden="1"/>
    <cellStyle name="Followed Hyperlink" xfId="8037" builtinId="9" hidden="1"/>
    <cellStyle name="Followed Hyperlink" xfId="8038" builtinId="9" hidden="1"/>
    <cellStyle name="Followed Hyperlink" xfId="8039" builtinId="9" hidden="1"/>
    <cellStyle name="Followed Hyperlink" xfId="8040" builtinId="9" hidden="1"/>
    <cellStyle name="Followed Hyperlink" xfId="8041" builtinId="9" hidden="1"/>
    <cellStyle name="Followed Hyperlink" xfId="8042" builtinId="9" hidden="1"/>
    <cellStyle name="Followed Hyperlink" xfId="8043" builtinId="9" hidden="1"/>
    <cellStyle name="Followed Hyperlink" xfId="8044" builtinId="9" hidden="1"/>
    <cellStyle name="Followed Hyperlink" xfId="8045" builtinId="9" hidden="1"/>
    <cellStyle name="Followed Hyperlink" xfId="8046" builtinId="9" hidden="1"/>
    <cellStyle name="Followed Hyperlink" xfId="8047" builtinId="9" hidden="1"/>
    <cellStyle name="Followed Hyperlink" xfId="8048" builtinId="9" hidden="1"/>
    <cellStyle name="Followed Hyperlink" xfId="8049" builtinId="9" hidden="1"/>
    <cellStyle name="Followed Hyperlink" xfId="8050" builtinId="9" hidden="1"/>
    <cellStyle name="Followed Hyperlink" xfId="8051" builtinId="9" hidden="1"/>
    <cellStyle name="Followed Hyperlink" xfId="8052" builtinId="9" hidden="1"/>
    <cellStyle name="Followed Hyperlink" xfId="8053" builtinId="9" hidden="1"/>
    <cellStyle name="Followed Hyperlink" xfId="8054" builtinId="9" hidden="1"/>
    <cellStyle name="Followed Hyperlink" xfId="8055" builtinId="9" hidden="1"/>
    <cellStyle name="Followed Hyperlink" xfId="8056" builtinId="9" hidden="1"/>
    <cellStyle name="Followed Hyperlink" xfId="8057" builtinId="9" hidden="1"/>
    <cellStyle name="Followed Hyperlink" xfId="8058" builtinId="9" hidden="1"/>
    <cellStyle name="Followed Hyperlink" xfId="8059" builtinId="9" hidden="1"/>
    <cellStyle name="Followed Hyperlink" xfId="8060" builtinId="9" hidden="1"/>
    <cellStyle name="Followed Hyperlink" xfId="8061" builtinId="9" hidden="1"/>
    <cellStyle name="Followed Hyperlink" xfId="8062" builtinId="9" hidden="1"/>
    <cellStyle name="Followed Hyperlink" xfId="8063" builtinId="9" hidden="1"/>
    <cellStyle name="Followed Hyperlink" xfId="8064" builtinId="9" hidden="1"/>
    <cellStyle name="Followed Hyperlink" xfId="8065" builtinId="9" hidden="1"/>
    <cellStyle name="Followed Hyperlink" xfId="8066" builtinId="9" hidden="1"/>
    <cellStyle name="Followed Hyperlink" xfId="8067" builtinId="9" hidden="1"/>
    <cellStyle name="Followed Hyperlink" xfId="8068" builtinId="9" hidden="1"/>
    <cellStyle name="Followed Hyperlink" xfId="8069" builtinId="9" hidden="1"/>
    <cellStyle name="Followed Hyperlink" xfId="8070" builtinId="9" hidden="1"/>
    <cellStyle name="Followed Hyperlink" xfId="8071" builtinId="9" hidden="1"/>
    <cellStyle name="Followed Hyperlink" xfId="8072" builtinId="9" hidden="1"/>
    <cellStyle name="Followed Hyperlink" xfId="8073" builtinId="9" hidden="1"/>
    <cellStyle name="Followed Hyperlink" xfId="8074" builtinId="9" hidden="1"/>
    <cellStyle name="Followed Hyperlink" xfId="8075" builtinId="9" hidden="1"/>
    <cellStyle name="Followed Hyperlink" xfId="8076" builtinId="9" hidden="1"/>
    <cellStyle name="Followed Hyperlink" xfId="8077" builtinId="9" hidden="1"/>
    <cellStyle name="Followed Hyperlink" xfId="8078" builtinId="9" hidden="1"/>
    <cellStyle name="Followed Hyperlink" xfId="8079" builtinId="9" hidden="1"/>
    <cellStyle name="Followed Hyperlink" xfId="8080" builtinId="9" hidden="1"/>
    <cellStyle name="Followed Hyperlink" xfId="8081" builtinId="9" hidden="1"/>
    <cellStyle name="Followed Hyperlink" xfId="8082" builtinId="9" hidden="1"/>
    <cellStyle name="Followed Hyperlink" xfId="8083" builtinId="9" hidden="1"/>
    <cellStyle name="Followed Hyperlink" xfId="8084" builtinId="9" hidden="1"/>
    <cellStyle name="Followed Hyperlink" xfId="8085" builtinId="9" hidden="1"/>
    <cellStyle name="Followed Hyperlink" xfId="8086" builtinId="9" hidden="1"/>
    <cellStyle name="Followed Hyperlink" xfId="8087" builtinId="9" hidden="1"/>
    <cellStyle name="Followed Hyperlink" xfId="8088" builtinId="9" hidden="1"/>
    <cellStyle name="Followed Hyperlink" xfId="8089" builtinId="9" hidden="1"/>
    <cellStyle name="Followed Hyperlink" xfId="8090" builtinId="9" hidden="1"/>
    <cellStyle name="Followed Hyperlink" xfId="8091" builtinId="9" hidden="1"/>
    <cellStyle name="Followed Hyperlink" xfId="8092" builtinId="9" hidden="1"/>
    <cellStyle name="Followed Hyperlink" xfId="8093" builtinId="9" hidden="1"/>
    <cellStyle name="Followed Hyperlink" xfId="8094" builtinId="9" hidden="1"/>
    <cellStyle name="Followed Hyperlink" xfId="8095" builtinId="9" hidden="1"/>
    <cellStyle name="Followed Hyperlink" xfId="8096" builtinId="9" hidden="1"/>
    <cellStyle name="Followed Hyperlink" xfId="8097" builtinId="9" hidden="1"/>
    <cellStyle name="Followed Hyperlink" xfId="8098" builtinId="9" hidden="1"/>
    <cellStyle name="Followed Hyperlink" xfId="8099" builtinId="9" hidden="1"/>
    <cellStyle name="Followed Hyperlink" xfId="8100" builtinId="9" hidden="1"/>
    <cellStyle name="Followed Hyperlink" xfId="8101" builtinId="9" hidden="1"/>
    <cellStyle name="Followed Hyperlink" xfId="8102" builtinId="9" hidden="1"/>
    <cellStyle name="Followed Hyperlink" xfId="8103" builtinId="9" hidden="1"/>
    <cellStyle name="Followed Hyperlink" xfId="8104" builtinId="9" hidden="1"/>
    <cellStyle name="Followed Hyperlink" xfId="8105" builtinId="9" hidden="1"/>
    <cellStyle name="Followed Hyperlink" xfId="8106" builtinId="9" hidden="1"/>
    <cellStyle name="Followed Hyperlink" xfId="8107" builtinId="9" hidden="1"/>
    <cellStyle name="Followed Hyperlink" xfId="8108" builtinId="9" hidden="1"/>
    <cellStyle name="Followed Hyperlink" xfId="8109" builtinId="9" hidden="1"/>
    <cellStyle name="Followed Hyperlink" xfId="8110" builtinId="9" hidden="1"/>
    <cellStyle name="Followed Hyperlink" xfId="8111" builtinId="9" hidden="1"/>
    <cellStyle name="Followed Hyperlink" xfId="8112" builtinId="9" hidden="1"/>
    <cellStyle name="Followed Hyperlink" xfId="8113" builtinId="9" hidden="1"/>
    <cellStyle name="Followed Hyperlink" xfId="8114" builtinId="9" hidden="1"/>
    <cellStyle name="Followed Hyperlink" xfId="8115" builtinId="9" hidden="1"/>
    <cellStyle name="Followed Hyperlink" xfId="8116" builtinId="9" hidden="1"/>
    <cellStyle name="Followed Hyperlink" xfId="8117" builtinId="9" hidden="1"/>
    <cellStyle name="Followed Hyperlink" xfId="8118" builtinId="9" hidden="1"/>
    <cellStyle name="Followed Hyperlink" xfId="8119" builtinId="9" hidden="1"/>
    <cellStyle name="Followed Hyperlink" xfId="8120" builtinId="9" hidden="1"/>
    <cellStyle name="Followed Hyperlink" xfId="8121" builtinId="9" hidden="1"/>
    <cellStyle name="Followed Hyperlink" xfId="8122" builtinId="9" hidden="1"/>
    <cellStyle name="Followed Hyperlink" xfId="8123" builtinId="9" hidden="1"/>
    <cellStyle name="Followed Hyperlink" xfId="8124" builtinId="9" hidden="1"/>
    <cellStyle name="Followed Hyperlink" xfId="8125" builtinId="9" hidden="1"/>
    <cellStyle name="Followed Hyperlink" xfId="8126" builtinId="9" hidden="1"/>
    <cellStyle name="Followed Hyperlink" xfId="8127" builtinId="9" hidden="1"/>
    <cellStyle name="Followed Hyperlink" xfId="8128" builtinId="9" hidden="1"/>
    <cellStyle name="Followed Hyperlink" xfId="8129" builtinId="9" hidden="1"/>
    <cellStyle name="Followed Hyperlink" xfId="8130" builtinId="9" hidden="1"/>
    <cellStyle name="Followed Hyperlink" xfId="8131" builtinId="9" hidden="1"/>
    <cellStyle name="Followed Hyperlink" xfId="8132" builtinId="9" hidden="1"/>
    <cellStyle name="Followed Hyperlink" xfId="8133" builtinId="9" hidden="1"/>
    <cellStyle name="Followed Hyperlink" xfId="8134" builtinId="9" hidden="1"/>
    <cellStyle name="Followed Hyperlink" xfId="8135" builtinId="9" hidden="1"/>
    <cellStyle name="Followed Hyperlink" xfId="8136" builtinId="9" hidden="1"/>
    <cellStyle name="Followed Hyperlink" xfId="8137" builtinId="9" hidden="1"/>
    <cellStyle name="Followed Hyperlink" xfId="8138" builtinId="9" hidden="1"/>
    <cellStyle name="Followed Hyperlink" xfId="8139" builtinId="9" hidden="1"/>
    <cellStyle name="Followed Hyperlink" xfId="8140" builtinId="9" hidden="1"/>
    <cellStyle name="Followed Hyperlink" xfId="8141" builtinId="9" hidden="1"/>
    <cellStyle name="Followed Hyperlink" xfId="8142" builtinId="9" hidden="1"/>
    <cellStyle name="Followed Hyperlink" xfId="8143" builtinId="9" hidden="1"/>
    <cellStyle name="Followed Hyperlink" xfId="8144" builtinId="9" hidden="1"/>
    <cellStyle name="Followed Hyperlink" xfId="8145" builtinId="9" hidden="1"/>
    <cellStyle name="Followed Hyperlink" xfId="8146" builtinId="9" hidden="1"/>
    <cellStyle name="Followed Hyperlink" xfId="8147" builtinId="9" hidden="1"/>
    <cellStyle name="Followed Hyperlink" xfId="8148" builtinId="9" hidden="1"/>
    <cellStyle name="Followed Hyperlink" xfId="8149" builtinId="9" hidden="1"/>
    <cellStyle name="Followed Hyperlink" xfId="8150" builtinId="9" hidden="1"/>
    <cellStyle name="Followed Hyperlink" xfId="8151" builtinId="9" hidden="1"/>
    <cellStyle name="Followed Hyperlink" xfId="8152" builtinId="9" hidden="1"/>
    <cellStyle name="Followed Hyperlink" xfId="8153" builtinId="9" hidden="1"/>
    <cellStyle name="Followed Hyperlink" xfId="8154" builtinId="9" hidden="1"/>
    <cellStyle name="Followed Hyperlink" xfId="8155" builtinId="9" hidden="1"/>
    <cellStyle name="Followed Hyperlink" xfId="8156" builtinId="9" hidden="1"/>
    <cellStyle name="Followed Hyperlink" xfId="8157" builtinId="9" hidden="1"/>
    <cellStyle name="Followed Hyperlink" xfId="8158" builtinId="9" hidden="1"/>
    <cellStyle name="Followed Hyperlink" xfId="8159" builtinId="9" hidden="1"/>
    <cellStyle name="Followed Hyperlink" xfId="8160" builtinId="9" hidden="1"/>
    <cellStyle name="Followed Hyperlink" xfId="8161" builtinId="9" hidden="1"/>
    <cellStyle name="Followed Hyperlink" xfId="8162" builtinId="9" hidden="1"/>
    <cellStyle name="Followed Hyperlink" xfId="8163" builtinId="9" hidden="1"/>
    <cellStyle name="Followed Hyperlink" xfId="8164" builtinId="9" hidden="1"/>
    <cellStyle name="Followed Hyperlink" xfId="8165" builtinId="9" hidden="1"/>
    <cellStyle name="Followed Hyperlink" xfId="8166" builtinId="9" hidden="1"/>
    <cellStyle name="Followed Hyperlink" xfId="8167" builtinId="9" hidden="1"/>
    <cellStyle name="Followed Hyperlink" xfId="8168" builtinId="9" hidden="1"/>
    <cellStyle name="Followed Hyperlink" xfId="8169" builtinId="9" hidden="1"/>
    <cellStyle name="Followed Hyperlink" xfId="8170" builtinId="9" hidden="1"/>
    <cellStyle name="Followed Hyperlink" xfId="8171" builtinId="9" hidden="1"/>
    <cellStyle name="Followed Hyperlink" xfId="8172" builtinId="9" hidden="1"/>
    <cellStyle name="Followed Hyperlink" xfId="8173" builtinId="9" hidden="1"/>
    <cellStyle name="Followed Hyperlink" xfId="8174" builtinId="9" hidden="1"/>
    <cellStyle name="Followed Hyperlink" xfId="8175" builtinId="9" hidden="1"/>
    <cellStyle name="Followed Hyperlink" xfId="8176" builtinId="9" hidden="1"/>
    <cellStyle name="Followed Hyperlink" xfId="8177" builtinId="9" hidden="1"/>
    <cellStyle name="Followed Hyperlink" xfId="8178" builtinId="9" hidden="1"/>
    <cellStyle name="Followed Hyperlink" xfId="8179" builtinId="9" hidden="1"/>
    <cellStyle name="Followed Hyperlink" xfId="8180" builtinId="9" hidden="1"/>
    <cellStyle name="Followed Hyperlink" xfId="8181" builtinId="9" hidden="1"/>
    <cellStyle name="Followed Hyperlink" xfId="8182" builtinId="9" hidden="1"/>
    <cellStyle name="Followed Hyperlink" xfId="8183" builtinId="9" hidden="1"/>
    <cellStyle name="Followed Hyperlink" xfId="8184" builtinId="9" hidden="1"/>
    <cellStyle name="Followed Hyperlink" xfId="8185" builtinId="9" hidden="1"/>
    <cellStyle name="Followed Hyperlink" xfId="8186" builtinId="9" hidden="1"/>
    <cellStyle name="Followed Hyperlink" xfId="8187" builtinId="9" hidden="1"/>
    <cellStyle name="Followed Hyperlink" xfId="8188" builtinId="9" hidden="1"/>
    <cellStyle name="Followed Hyperlink" xfId="8189" builtinId="9" hidden="1"/>
    <cellStyle name="Followed Hyperlink" xfId="8190" builtinId="9" hidden="1"/>
    <cellStyle name="Followed Hyperlink" xfId="8191" builtinId="9" hidden="1"/>
    <cellStyle name="Followed Hyperlink" xfId="8192" builtinId="9" hidden="1"/>
    <cellStyle name="Followed Hyperlink" xfId="8193" builtinId="9" hidden="1"/>
    <cellStyle name="Followed Hyperlink" xfId="8194" builtinId="9" hidden="1"/>
    <cellStyle name="Followed Hyperlink" xfId="8195" builtinId="9" hidden="1"/>
    <cellStyle name="Followed Hyperlink" xfId="8196" builtinId="9" hidden="1"/>
    <cellStyle name="Followed Hyperlink" xfId="8197" builtinId="9" hidden="1"/>
    <cellStyle name="Followed Hyperlink" xfId="8198" builtinId="9" hidden="1"/>
    <cellStyle name="Followed Hyperlink" xfId="8199" builtinId="9" hidden="1"/>
    <cellStyle name="Followed Hyperlink" xfId="8200" builtinId="9" hidden="1"/>
    <cellStyle name="Followed Hyperlink" xfId="8201" builtinId="9" hidden="1"/>
    <cellStyle name="Followed Hyperlink" xfId="8202" builtinId="9" hidden="1"/>
    <cellStyle name="Followed Hyperlink" xfId="8203" builtinId="9" hidden="1"/>
    <cellStyle name="Followed Hyperlink" xfId="8204" builtinId="9" hidden="1"/>
    <cellStyle name="Followed Hyperlink" xfId="8205" builtinId="9" hidden="1"/>
    <cellStyle name="Followed Hyperlink" xfId="8206" builtinId="9" hidden="1"/>
    <cellStyle name="Followed Hyperlink" xfId="8207" builtinId="9" hidden="1"/>
    <cellStyle name="Followed Hyperlink" xfId="8208" builtinId="9" hidden="1"/>
    <cellStyle name="Followed Hyperlink" xfId="8209" builtinId="9" hidden="1"/>
    <cellStyle name="Followed Hyperlink" xfId="8210" builtinId="9" hidden="1"/>
    <cellStyle name="Followed Hyperlink" xfId="8211" builtinId="9" hidden="1"/>
    <cellStyle name="Followed Hyperlink" xfId="8212" builtinId="9" hidden="1"/>
    <cellStyle name="Followed Hyperlink" xfId="8213" builtinId="9" hidden="1"/>
    <cellStyle name="Followed Hyperlink" xfId="8214" builtinId="9" hidden="1"/>
    <cellStyle name="Followed Hyperlink" xfId="8215" builtinId="9" hidden="1"/>
    <cellStyle name="Followed Hyperlink" xfId="8216" builtinId="9" hidden="1"/>
    <cellStyle name="Followed Hyperlink" xfId="8217" builtinId="9" hidden="1"/>
    <cellStyle name="Followed Hyperlink" xfId="8218" builtinId="9" hidden="1"/>
    <cellStyle name="Followed Hyperlink" xfId="8219" builtinId="9" hidden="1"/>
    <cellStyle name="Followed Hyperlink" xfId="8220" builtinId="9" hidden="1"/>
    <cellStyle name="Followed Hyperlink" xfId="8221" builtinId="9" hidden="1"/>
    <cellStyle name="Followed Hyperlink" xfId="8222" builtinId="9" hidden="1"/>
    <cellStyle name="Followed Hyperlink" xfId="8223" builtinId="9" hidden="1"/>
    <cellStyle name="Followed Hyperlink" xfId="8224" builtinId="9" hidden="1"/>
    <cellStyle name="Followed Hyperlink" xfId="8225" builtinId="9" hidden="1"/>
    <cellStyle name="Followed Hyperlink" xfId="8226" builtinId="9" hidden="1"/>
    <cellStyle name="Followed Hyperlink" xfId="8227" builtinId="9" hidden="1"/>
    <cellStyle name="Followed Hyperlink" xfId="8228" builtinId="9" hidden="1"/>
    <cellStyle name="Followed Hyperlink" xfId="8229" builtinId="9" hidden="1"/>
    <cellStyle name="Followed Hyperlink" xfId="8230" builtinId="9" hidden="1"/>
    <cellStyle name="Followed Hyperlink" xfId="8231" builtinId="9" hidden="1"/>
    <cellStyle name="Followed Hyperlink" xfId="8232" builtinId="9" hidden="1"/>
    <cellStyle name="Followed Hyperlink" xfId="8233" builtinId="9" hidden="1"/>
    <cellStyle name="Followed Hyperlink" xfId="8234" builtinId="9" hidden="1"/>
    <cellStyle name="Followed Hyperlink" xfId="8235" builtinId="9" hidden="1"/>
    <cellStyle name="Followed Hyperlink" xfId="8236" builtinId="9" hidden="1"/>
    <cellStyle name="Followed Hyperlink" xfId="8237" builtinId="9" hidden="1"/>
    <cellStyle name="Followed Hyperlink" xfId="8238" builtinId="9" hidden="1"/>
    <cellStyle name="Followed Hyperlink" xfId="8239" builtinId="9" hidden="1"/>
    <cellStyle name="Followed Hyperlink" xfId="8240" builtinId="9" hidden="1"/>
    <cellStyle name="Followed Hyperlink" xfId="8241" builtinId="9" hidden="1"/>
    <cellStyle name="Followed Hyperlink" xfId="8242" builtinId="9" hidden="1"/>
    <cellStyle name="Followed Hyperlink" xfId="8243" builtinId="9" hidden="1"/>
    <cellStyle name="Followed Hyperlink" xfId="8244" builtinId="9" hidden="1"/>
    <cellStyle name="Followed Hyperlink" xfId="8245" builtinId="9" hidden="1"/>
    <cellStyle name="Followed Hyperlink" xfId="8246" builtinId="9" hidden="1"/>
    <cellStyle name="Followed Hyperlink" xfId="8247" builtinId="9" hidden="1"/>
    <cellStyle name="Followed Hyperlink" xfId="8248" builtinId="9" hidden="1"/>
    <cellStyle name="Followed Hyperlink" xfId="8249" builtinId="9" hidden="1"/>
    <cellStyle name="Followed Hyperlink" xfId="8250" builtinId="9" hidden="1"/>
    <cellStyle name="Followed Hyperlink" xfId="8251" builtinId="9" hidden="1"/>
    <cellStyle name="Followed Hyperlink" xfId="8252" builtinId="9" hidden="1"/>
    <cellStyle name="Followed Hyperlink" xfId="8253" builtinId="9" hidden="1"/>
    <cellStyle name="Followed Hyperlink" xfId="8254" builtinId="9" hidden="1"/>
    <cellStyle name="Followed Hyperlink" xfId="8255" builtinId="9" hidden="1"/>
    <cellStyle name="Followed Hyperlink" xfId="8256" builtinId="9" hidden="1"/>
    <cellStyle name="Followed Hyperlink" xfId="8257" builtinId="9" hidden="1"/>
    <cellStyle name="Followed Hyperlink" xfId="8258" builtinId="9" hidden="1"/>
    <cellStyle name="Followed Hyperlink" xfId="8259" builtinId="9" hidden="1"/>
    <cellStyle name="Followed Hyperlink" xfId="8260" builtinId="9" hidden="1"/>
    <cellStyle name="Followed Hyperlink" xfId="8261" builtinId="9" hidden="1"/>
    <cellStyle name="Followed Hyperlink" xfId="8262" builtinId="9" hidden="1"/>
    <cellStyle name="Followed Hyperlink" xfId="8263" builtinId="9" hidden="1"/>
    <cellStyle name="Followed Hyperlink" xfId="8264" builtinId="9" hidden="1"/>
    <cellStyle name="Followed Hyperlink" xfId="8265" builtinId="9" hidden="1"/>
    <cellStyle name="Followed Hyperlink" xfId="8266" builtinId="9" hidden="1"/>
    <cellStyle name="Followed Hyperlink" xfId="8267" builtinId="9" hidden="1"/>
    <cellStyle name="Followed Hyperlink" xfId="8268" builtinId="9" hidden="1"/>
    <cellStyle name="Followed Hyperlink" xfId="8269" builtinId="9" hidden="1"/>
    <cellStyle name="Followed Hyperlink" xfId="8270" builtinId="9" hidden="1"/>
    <cellStyle name="Followed Hyperlink" xfId="8271" builtinId="9" hidden="1"/>
    <cellStyle name="Followed Hyperlink" xfId="8272" builtinId="9" hidden="1"/>
    <cellStyle name="Followed Hyperlink" xfId="8273" builtinId="9" hidden="1"/>
    <cellStyle name="Followed Hyperlink" xfId="8274" builtinId="9" hidden="1"/>
    <cellStyle name="Followed Hyperlink" xfId="8275" builtinId="9" hidden="1"/>
    <cellStyle name="Followed Hyperlink" xfId="8276" builtinId="9" hidden="1"/>
    <cellStyle name="Followed Hyperlink" xfId="8277" builtinId="9" hidden="1"/>
    <cellStyle name="Followed Hyperlink" xfId="8278" builtinId="9" hidden="1"/>
    <cellStyle name="Followed Hyperlink" xfId="8279" builtinId="9" hidden="1"/>
    <cellStyle name="Followed Hyperlink" xfId="8280" builtinId="9" hidden="1"/>
    <cellStyle name="Followed Hyperlink" xfId="8281" builtinId="9" hidden="1"/>
    <cellStyle name="Followed Hyperlink" xfId="8282" builtinId="9" hidden="1"/>
    <cellStyle name="Followed Hyperlink" xfId="8283" builtinId="9" hidden="1"/>
    <cellStyle name="Followed Hyperlink" xfId="8284" builtinId="9" hidden="1"/>
    <cellStyle name="Followed Hyperlink" xfId="8285" builtinId="9" hidden="1"/>
    <cellStyle name="Followed Hyperlink" xfId="8286" builtinId="9" hidden="1"/>
    <cellStyle name="Followed Hyperlink" xfId="8287" builtinId="9" hidden="1"/>
    <cellStyle name="Followed Hyperlink" xfId="8288" builtinId="9" hidden="1"/>
    <cellStyle name="Followed Hyperlink" xfId="8289" builtinId="9" hidden="1"/>
    <cellStyle name="Followed Hyperlink" xfId="8290" builtinId="9" hidden="1"/>
    <cellStyle name="Followed Hyperlink" xfId="8291" builtinId="9" hidden="1"/>
    <cellStyle name="Followed Hyperlink" xfId="8292" builtinId="9" hidden="1"/>
    <cellStyle name="Followed Hyperlink" xfId="8293" builtinId="9" hidden="1"/>
    <cellStyle name="Followed Hyperlink" xfId="8294" builtinId="9" hidden="1"/>
    <cellStyle name="Followed Hyperlink" xfId="8295" builtinId="9" hidden="1"/>
    <cellStyle name="Followed Hyperlink" xfId="8296" builtinId="9" hidden="1"/>
    <cellStyle name="Followed Hyperlink" xfId="8297" builtinId="9" hidden="1"/>
    <cellStyle name="Followed Hyperlink" xfId="8298" builtinId="9" hidden="1"/>
    <cellStyle name="Followed Hyperlink" xfId="8299" builtinId="9" hidden="1"/>
    <cellStyle name="Followed Hyperlink" xfId="8300" builtinId="9" hidden="1"/>
    <cellStyle name="Followed Hyperlink" xfId="8301" builtinId="9" hidden="1"/>
    <cellStyle name="Followed Hyperlink" xfId="8302" builtinId="9" hidden="1"/>
    <cellStyle name="Followed Hyperlink" xfId="8303" builtinId="9" hidden="1"/>
    <cellStyle name="Followed Hyperlink" xfId="8304" builtinId="9" hidden="1"/>
    <cellStyle name="Followed Hyperlink" xfId="8305" builtinId="9" hidden="1"/>
    <cellStyle name="Followed Hyperlink" xfId="8306" builtinId="9" hidden="1"/>
    <cellStyle name="Followed Hyperlink" xfId="8307" builtinId="9" hidden="1"/>
    <cellStyle name="Followed Hyperlink" xfId="8308" builtinId="9" hidden="1"/>
    <cellStyle name="Followed Hyperlink" xfId="8309" builtinId="9" hidden="1"/>
    <cellStyle name="Followed Hyperlink" xfId="8310" builtinId="9" hidden="1"/>
    <cellStyle name="Followed Hyperlink" xfId="8311" builtinId="9" hidden="1"/>
    <cellStyle name="Followed Hyperlink" xfId="8312" builtinId="9" hidden="1"/>
    <cellStyle name="Followed Hyperlink" xfId="8313" builtinId="9" hidden="1"/>
    <cellStyle name="Followed Hyperlink" xfId="8314" builtinId="9" hidden="1"/>
    <cellStyle name="Followed Hyperlink" xfId="8315" builtinId="9" hidden="1"/>
    <cellStyle name="Followed Hyperlink" xfId="8316" builtinId="9" hidden="1"/>
    <cellStyle name="Followed Hyperlink" xfId="8317" builtinId="9" hidden="1"/>
    <cellStyle name="Followed Hyperlink" xfId="8318" builtinId="9" hidden="1"/>
    <cellStyle name="Followed Hyperlink" xfId="8319" builtinId="9" hidden="1"/>
    <cellStyle name="Followed Hyperlink" xfId="8320" builtinId="9" hidden="1"/>
    <cellStyle name="Followed Hyperlink" xfId="8321" builtinId="9" hidden="1"/>
    <cellStyle name="Followed Hyperlink" xfId="8322" builtinId="9" hidden="1"/>
    <cellStyle name="Followed Hyperlink" xfId="8323" builtinId="9" hidden="1"/>
    <cellStyle name="Followed Hyperlink" xfId="8324" builtinId="9" hidden="1"/>
    <cellStyle name="Followed Hyperlink" xfId="8325" builtinId="9" hidden="1"/>
    <cellStyle name="Followed Hyperlink" xfId="8326" builtinId="9" hidden="1"/>
    <cellStyle name="Followed Hyperlink" xfId="8327" builtinId="9" hidden="1"/>
    <cellStyle name="Followed Hyperlink" xfId="8328" builtinId="9" hidden="1"/>
    <cellStyle name="Followed Hyperlink" xfId="8329" builtinId="9" hidden="1"/>
    <cellStyle name="Followed Hyperlink" xfId="8330" builtinId="9" hidden="1"/>
    <cellStyle name="Followed Hyperlink" xfId="8331" builtinId="9" hidden="1"/>
    <cellStyle name="Followed Hyperlink" xfId="8332" builtinId="9" hidden="1"/>
    <cellStyle name="Followed Hyperlink" xfId="8333" builtinId="9" hidden="1"/>
    <cellStyle name="Followed Hyperlink" xfId="8334" builtinId="9" hidden="1"/>
    <cellStyle name="Followed Hyperlink" xfId="8335" builtinId="9" hidden="1"/>
    <cellStyle name="Followed Hyperlink" xfId="8336" builtinId="9" hidden="1"/>
    <cellStyle name="Followed Hyperlink" xfId="8337" builtinId="9" hidden="1"/>
    <cellStyle name="Followed Hyperlink" xfId="8338" builtinId="9" hidden="1"/>
    <cellStyle name="Followed Hyperlink" xfId="8339" builtinId="9" hidden="1"/>
    <cellStyle name="Followed Hyperlink" xfId="8340" builtinId="9" hidden="1"/>
    <cellStyle name="Followed Hyperlink" xfId="8341" builtinId="9" hidden="1"/>
    <cellStyle name="Followed Hyperlink" xfId="8342" builtinId="9" hidden="1"/>
    <cellStyle name="Followed Hyperlink" xfId="8343" builtinId="9" hidden="1"/>
    <cellStyle name="Followed Hyperlink" xfId="8344" builtinId="9" hidden="1"/>
    <cellStyle name="Followed Hyperlink" xfId="8345" builtinId="9" hidden="1"/>
    <cellStyle name="Followed Hyperlink" xfId="8346" builtinId="9" hidden="1"/>
    <cellStyle name="Followed Hyperlink" xfId="8347" builtinId="9" hidden="1"/>
    <cellStyle name="Followed Hyperlink" xfId="8348" builtinId="9" hidden="1"/>
    <cellStyle name="Followed Hyperlink" xfId="8349" builtinId="9" hidden="1"/>
    <cellStyle name="Followed Hyperlink" xfId="8350" builtinId="9" hidden="1"/>
    <cellStyle name="Followed Hyperlink" xfId="8351" builtinId="9" hidden="1"/>
    <cellStyle name="Followed Hyperlink" xfId="8352" builtinId="9" hidden="1"/>
    <cellStyle name="Followed Hyperlink" xfId="8353" builtinId="9" hidden="1"/>
    <cellStyle name="Followed Hyperlink" xfId="8354" builtinId="9" hidden="1"/>
    <cellStyle name="Followed Hyperlink" xfId="8355" builtinId="9" hidden="1"/>
    <cellStyle name="Followed Hyperlink" xfId="8356" builtinId="9" hidden="1"/>
    <cellStyle name="Followed Hyperlink" xfId="8357" builtinId="9" hidden="1"/>
    <cellStyle name="Followed Hyperlink" xfId="8358" builtinId="9" hidden="1"/>
    <cellStyle name="Followed Hyperlink" xfId="8359" builtinId="9" hidden="1"/>
    <cellStyle name="Followed Hyperlink" xfId="8360" builtinId="9" hidden="1"/>
    <cellStyle name="Followed Hyperlink" xfId="8361" builtinId="9" hidden="1"/>
    <cellStyle name="Followed Hyperlink" xfId="8362" builtinId="9" hidden="1"/>
    <cellStyle name="Followed Hyperlink" xfId="8363" builtinId="9" hidden="1"/>
    <cellStyle name="Followed Hyperlink" xfId="8364" builtinId="9" hidden="1"/>
    <cellStyle name="Followed Hyperlink" xfId="8365" builtinId="9" hidden="1"/>
    <cellStyle name="Followed Hyperlink" xfId="8366" builtinId="9" hidden="1"/>
    <cellStyle name="Followed Hyperlink" xfId="8367" builtinId="9" hidden="1"/>
    <cellStyle name="Followed Hyperlink" xfId="8368" builtinId="9" hidden="1"/>
    <cellStyle name="Followed Hyperlink" xfId="8369" builtinId="9" hidden="1"/>
    <cellStyle name="Followed Hyperlink" xfId="8370" builtinId="9" hidden="1"/>
    <cellStyle name="Followed Hyperlink" xfId="8371" builtinId="9" hidden="1"/>
    <cellStyle name="Followed Hyperlink" xfId="8372" builtinId="9" hidden="1"/>
    <cellStyle name="Followed Hyperlink" xfId="8373" builtinId="9" hidden="1"/>
    <cellStyle name="Followed Hyperlink" xfId="8374" builtinId="9" hidden="1"/>
    <cellStyle name="Followed Hyperlink" xfId="8375" builtinId="9" hidden="1"/>
    <cellStyle name="Followed Hyperlink" xfId="8376" builtinId="9" hidden="1"/>
    <cellStyle name="Followed Hyperlink" xfId="8377" builtinId="9" hidden="1"/>
    <cellStyle name="Followed Hyperlink" xfId="8378" builtinId="9" hidden="1"/>
    <cellStyle name="Followed Hyperlink" xfId="8379" builtinId="9" hidden="1"/>
    <cellStyle name="Followed Hyperlink" xfId="8380" builtinId="9" hidden="1"/>
    <cellStyle name="Followed Hyperlink" xfId="8381" builtinId="9" hidden="1"/>
    <cellStyle name="Followed Hyperlink" xfId="8382" builtinId="9" hidden="1"/>
    <cellStyle name="Followed Hyperlink" xfId="8383" builtinId="9" hidden="1"/>
    <cellStyle name="Followed Hyperlink" xfId="8384" builtinId="9" hidden="1"/>
    <cellStyle name="Followed Hyperlink" xfId="8385" builtinId="9" hidden="1"/>
    <cellStyle name="Followed Hyperlink" xfId="8386" builtinId="9" hidden="1"/>
    <cellStyle name="Followed Hyperlink" xfId="8387" builtinId="9" hidden="1"/>
    <cellStyle name="Followed Hyperlink" xfId="8388" builtinId="9" hidden="1"/>
    <cellStyle name="Followed Hyperlink" xfId="8389" builtinId="9" hidden="1"/>
    <cellStyle name="Followed Hyperlink" xfId="8390" builtinId="9" hidden="1"/>
    <cellStyle name="Followed Hyperlink" xfId="8391" builtinId="9" hidden="1"/>
    <cellStyle name="Followed Hyperlink" xfId="8392" builtinId="9" hidden="1"/>
    <cellStyle name="Followed Hyperlink" xfId="8393" builtinId="9" hidden="1"/>
    <cellStyle name="Followed Hyperlink" xfId="8394" builtinId="9" hidden="1"/>
    <cellStyle name="Followed Hyperlink" xfId="8395" builtinId="9" hidden="1"/>
    <cellStyle name="Followed Hyperlink" xfId="8396" builtinId="9" hidden="1"/>
    <cellStyle name="Followed Hyperlink" xfId="8397" builtinId="9" hidden="1"/>
    <cellStyle name="Followed Hyperlink" xfId="8398" builtinId="9" hidden="1"/>
    <cellStyle name="Followed Hyperlink" xfId="8399" builtinId="9" hidden="1"/>
    <cellStyle name="Followed Hyperlink" xfId="8400" builtinId="9" hidden="1"/>
    <cellStyle name="Followed Hyperlink" xfId="8401" builtinId="9" hidden="1"/>
    <cellStyle name="Followed Hyperlink" xfId="8402" builtinId="9" hidden="1"/>
    <cellStyle name="Followed Hyperlink" xfId="8403" builtinId="9" hidden="1"/>
    <cellStyle name="Followed Hyperlink" xfId="8404" builtinId="9" hidden="1"/>
    <cellStyle name="Followed Hyperlink" xfId="8405" builtinId="9" hidden="1"/>
    <cellStyle name="Followed Hyperlink" xfId="8406" builtinId="9" hidden="1"/>
    <cellStyle name="Followed Hyperlink" xfId="8407" builtinId="9" hidden="1"/>
    <cellStyle name="Followed Hyperlink" xfId="8408" builtinId="9" hidden="1"/>
    <cellStyle name="Followed Hyperlink" xfId="8409" builtinId="9" hidden="1"/>
    <cellStyle name="Followed Hyperlink" xfId="8410" builtinId="9" hidden="1"/>
    <cellStyle name="Followed Hyperlink" xfId="8411" builtinId="9" hidden="1"/>
    <cellStyle name="Followed Hyperlink" xfId="8412" builtinId="9" hidden="1"/>
    <cellStyle name="Followed Hyperlink" xfId="8413" builtinId="9" hidden="1"/>
    <cellStyle name="Followed Hyperlink" xfId="8414" builtinId="9" hidden="1"/>
    <cellStyle name="Followed Hyperlink" xfId="8415" builtinId="9" hidden="1"/>
    <cellStyle name="Followed Hyperlink" xfId="8416" builtinId="9" hidden="1"/>
    <cellStyle name="Followed Hyperlink" xfId="8417" builtinId="9" hidden="1"/>
    <cellStyle name="Followed Hyperlink" xfId="8418" builtinId="9" hidden="1"/>
    <cellStyle name="Followed Hyperlink" xfId="8419" builtinId="9" hidden="1"/>
    <cellStyle name="Followed Hyperlink" xfId="8420" builtinId="9" hidden="1"/>
    <cellStyle name="Followed Hyperlink" xfId="8421" builtinId="9" hidden="1"/>
    <cellStyle name="Followed Hyperlink" xfId="8422" builtinId="9" hidden="1"/>
    <cellStyle name="Followed Hyperlink" xfId="8423" builtinId="9" hidden="1"/>
    <cellStyle name="Followed Hyperlink" xfId="8424" builtinId="9" hidden="1"/>
    <cellStyle name="Followed Hyperlink" xfId="8425" builtinId="9" hidden="1"/>
    <cellStyle name="Followed Hyperlink" xfId="8426" builtinId="9" hidden="1"/>
    <cellStyle name="Followed Hyperlink" xfId="8427" builtinId="9" hidden="1"/>
    <cellStyle name="Followed Hyperlink" xfId="8428" builtinId="9" hidden="1"/>
    <cellStyle name="Followed Hyperlink" xfId="8429" builtinId="9" hidden="1"/>
    <cellStyle name="Followed Hyperlink" xfId="8430" builtinId="9" hidden="1"/>
    <cellStyle name="Followed Hyperlink" xfId="8431" builtinId="9" hidden="1"/>
    <cellStyle name="Followed Hyperlink" xfId="5212" builtinId="9" hidden="1"/>
    <cellStyle name="Followed Hyperlink" xfId="8432" builtinId="9" hidden="1"/>
    <cellStyle name="Followed Hyperlink" xfId="8433" builtinId="9" hidden="1"/>
    <cellStyle name="Followed Hyperlink" xfId="8434" builtinId="9" hidden="1"/>
    <cellStyle name="Followed Hyperlink" xfId="8435" builtinId="9" hidden="1"/>
    <cellStyle name="Followed Hyperlink" xfId="8436" builtinId="9" hidden="1"/>
    <cellStyle name="Followed Hyperlink" xfId="8437" builtinId="9" hidden="1"/>
    <cellStyle name="Followed Hyperlink" xfId="8438" builtinId="9" hidden="1"/>
    <cellStyle name="Followed Hyperlink" xfId="8439" builtinId="9" hidden="1"/>
    <cellStyle name="Followed Hyperlink" xfId="8440" builtinId="9" hidden="1"/>
    <cellStyle name="Followed Hyperlink" xfId="8441" builtinId="9" hidden="1"/>
    <cellStyle name="Followed Hyperlink" xfId="8442" builtinId="9" hidden="1"/>
    <cellStyle name="Followed Hyperlink" xfId="8443" builtinId="9" hidden="1"/>
    <cellStyle name="Followed Hyperlink" xfId="8444" builtinId="9" hidden="1"/>
    <cellStyle name="Followed Hyperlink" xfId="8445" builtinId="9" hidden="1"/>
    <cellStyle name="Followed Hyperlink" xfId="8446" builtinId="9" hidden="1"/>
    <cellStyle name="Followed Hyperlink" xfId="8447" builtinId="9" hidden="1"/>
    <cellStyle name="Followed Hyperlink" xfId="8448" builtinId="9" hidden="1"/>
    <cellStyle name="Followed Hyperlink" xfId="8449" builtinId="9" hidden="1"/>
    <cellStyle name="Followed Hyperlink" xfId="8450" builtinId="9" hidden="1"/>
    <cellStyle name="Followed Hyperlink" xfId="8451" builtinId="9" hidden="1"/>
    <cellStyle name="Followed Hyperlink" xfId="8452" builtinId="9" hidden="1"/>
    <cellStyle name="Followed Hyperlink" xfId="8453" builtinId="9" hidden="1"/>
    <cellStyle name="Followed Hyperlink" xfId="8454" builtinId="9" hidden="1"/>
    <cellStyle name="Followed Hyperlink" xfId="8455" builtinId="9" hidden="1"/>
    <cellStyle name="Followed Hyperlink" xfId="8456" builtinId="9" hidden="1"/>
    <cellStyle name="Followed Hyperlink" xfId="8457" builtinId="9" hidden="1"/>
    <cellStyle name="Followed Hyperlink" xfId="8458" builtinId="9" hidden="1"/>
    <cellStyle name="Followed Hyperlink" xfId="8459" builtinId="9" hidden="1"/>
    <cellStyle name="Followed Hyperlink" xfId="8460" builtinId="9" hidden="1"/>
    <cellStyle name="Followed Hyperlink" xfId="8461" builtinId="9" hidden="1"/>
    <cellStyle name="Followed Hyperlink" xfId="8462" builtinId="9" hidden="1"/>
    <cellStyle name="Followed Hyperlink" xfId="8463" builtinId="9" hidden="1"/>
    <cellStyle name="Followed Hyperlink" xfId="8464" builtinId="9" hidden="1"/>
    <cellStyle name="Followed Hyperlink" xfId="8465" builtinId="9" hidden="1"/>
    <cellStyle name="Followed Hyperlink" xfId="8466" builtinId="9" hidden="1"/>
    <cellStyle name="Followed Hyperlink" xfId="8467" builtinId="9" hidden="1"/>
    <cellStyle name="Followed Hyperlink" xfId="8468" builtinId="9" hidden="1"/>
    <cellStyle name="Followed Hyperlink" xfId="8469" builtinId="9" hidden="1"/>
    <cellStyle name="Followed Hyperlink" xfId="8470" builtinId="9" hidden="1"/>
    <cellStyle name="Followed Hyperlink" xfId="8471" builtinId="9" hidden="1"/>
    <cellStyle name="Followed Hyperlink" xfId="8472" builtinId="9" hidden="1"/>
    <cellStyle name="Followed Hyperlink" xfId="8473" builtinId="9" hidden="1"/>
    <cellStyle name="Followed Hyperlink" xfId="8474" builtinId="9" hidden="1"/>
    <cellStyle name="Followed Hyperlink" xfId="8475" builtinId="9" hidden="1"/>
    <cellStyle name="Followed Hyperlink" xfId="8476" builtinId="9" hidden="1"/>
    <cellStyle name="Followed Hyperlink" xfId="8477" builtinId="9" hidden="1"/>
    <cellStyle name="Followed Hyperlink" xfId="8478" builtinId="9" hidden="1"/>
    <cellStyle name="Followed Hyperlink" xfId="8479" builtinId="9" hidden="1"/>
    <cellStyle name="Followed Hyperlink" xfId="8480" builtinId="9" hidden="1"/>
    <cellStyle name="Followed Hyperlink" xfId="8481" builtinId="9" hidden="1"/>
    <cellStyle name="Followed Hyperlink" xfId="8482" builtinId="9" hidden="1"/>
    <cellStyle name="Followed Hyperlink" xfId="8483" builtinId="9" hidden="1"/>
    <cellStyle name="Followed Hyperlink" xfId="8484" builtinId="9" hidden="1"/>
    <cellStyle name="Followed Hyperlink" xfId="8485" builtinId="9" hidden="1"/>
    <cellStyle name="Followed Hyperlink" xfId="8486" builtinId="9" hidden="1"/>
    <cellStyle name="Followed Hyperlink" xfId="8487" builtinId="9" hidden="1"/>
    <cellStyle name="Followed Hyperlink" xfId="8488" builtinId="9" hidden="1"/>
    <cellStyle name="Followed Hyperlink" xfId="8489" builtinId="9" hidden="1"/>
    <cellStyle name="Followed Hyperlink" xfId="8490" builtinId="9" hidden="1"/>
    <cellStyle name="Followed Hyperlink" xfId="8491" builtinId="9" hidden="1"/>
    <cellStyle name="Followed Hyperlink" xfId="8492" builtinId="9" hidden="1"/>
    <cellStyle name="Followed Hyperlink" xfId="8493" builtinId="9" hidden="1"/>
    <cellStyle name="Followed Hyperlink" xfId="8494" builtinId="9" hidden="1"/>
    <cellStyle name="Followed Hyperlink" xfId="8495" builtinId="9" hidden="1"/>
    <cellStyle name="Followed Hyperlink" xfId="8496" builtinId="9" hidden="1"/>
    <cellStyle name="Followed Hyperlink" xfId="8497" builtinId="9" hidden="1"/>
    <cellStyle name="Followed Hyperlink" xfId="8498" builtinId="9" hidden="1"/>
    <cellStyle name="Followed Hyperlink" xfId="8499" builtinId="9" hidden="1"/>
    <cellStyle name="Followed Hyperlink" xfId="8500" builtinId="9" hidden="1"/>
    <cellStyle name="Followed Hyperlink" xfId="8501" builtinId="9" hidden="1"/>
    <cellStyle name="Followed Hyperlink" xfId="8502" builtinId="9" hidden="1"/>
    <cellStyle name="Followed Hyperlink" xfId="8503" builtinId="9" hidden="1"/>
    <cellStyle name="Followed Hyperlink" xfId="8504" builtinId="9" hidden="1"/>
    <cellStyle name="Followed Hyperlink" xfId="8505" builtinId="9" hidden="1"/>
    <cellStyle name="Followed Hyperlink" xfId="8506" builtinId="9" hidden="1"/>
    <cellStyle name="Followed Hyperlink" xfId="8507" builtinId="9" hidden="1"/>
    <cellStyle name="Followed Hyperlink" xfId="8508" builtinId="9" hidden="1"/>
    <cellStyle name="Followed Hyperlink" xfId="8509" builtinId="9" hidden="1"/>
    <cellStyle name="Followed Hyperlink" xfId="8510" builtinId="9" hidden="1"/>
    <cellStyle name="Followed Hyperlink" xfId="8511" builtinId="9" hidden="1"/>
    <cellStyle name="Followed Hyperlink" xfId="8512" builtinId="9" hidden="1"/>
    <cellStyle name="Followed Hyperlink" xfId="8513" builtinId="9" hidden="1"/>
    <cellStyle name="Followed Hyperlink" xfId="8514" builtinId="9" hidden="1"/>
    <cellStyle name="Followed Hyperlink" xfId="8515" builtinId="9" hidden="1"/>
    <cellStyle name="Followed Hyperlink" xfId="8516" builtinId="9" hidden="1"/>
    <cellStyle name="Followed Hyperlink" xfId="8517" builtinId="9" hidden="1"/>
    <cellStyle name="Followed Hyperlink" xfId="8518" builtinId="9" hidden="1"/>
    <cellStyle name="Followed Hyperlink" xfId="8519" builtinId="9" hidden="1"/>
    <cellStyle name="Followed Hyperlink" xfId="8520" builtinId="9" hidden="1"/>
    <cellStyle name="Followed Hyperlink" xfId="8521" builtinId="9" hidden="1"/>
    <cellStyle name="Followed Hyperlink" xfId="8522" builtinId="9" hidden="1"/>
    <cellStyle name="Followed Hyperlink" xfId="8523" builtinId="9" hidden="1"/>
    <cellStyle name="Followed Hyperlink" xfId="8524" builtinId="9" hidden="1"/>
    <cellStyle name="Followed Hyperlink" xfId="8525" builtinId="9" hidden="1"/>
    <cellStyle name="Followed Hyperlink" xfId="8526" builtinId="9" hidden="1"/>
    <cellStyle name="Followed Hyperlink" xfId="8527" builtinId="9" hidden="1"/>
    <cellStyle name="Followed Hyperlink" xfId="8528" builtinId="9" hidden="1"/>
    <cellStyle name="Followed Hyperlink" xfId="8529" builtinId="9" hidden="1"/>
    <cellStyle name="Followed Hyperlink" xfId="8530" builtinId="9" hidden="1"/>
    <cellStyle name="Followed Hyperlink" xfId="8531" builtinId="9" hidden="1"/>
    <cellStyle name="Followed Hyperlink" xfId="8532" builtinId="9" hidden="1"/>
    <cellStyle name="Followed Hyperlink" xfId="8533" builtinId="9" hidden="1"/>
    <cellStyle name="Followed Hyperlink" xfId="8534" builtinId="9" hidden="1"/>
    <cellStyle name="Followed Hyperlink" xfId="8535" builtinId="9" hidden="1"/>
    <cellStyle name="Followed Hyperlink" xfId="8536" builtinId="9" hidden="1"/>
    <cellStyle name="Followed Hyperlink" xfId="8537" builtinId="9" hidden="1"/>
    <cellStyle name="Followed Hyperlink" xfId="8538" builtinId="9" hidden="1"/>
    <cellStyle name="Followed Hyperlink" xfId="8539" builtinId="9" hidden="1"/>
    <cellStyle name="Followed Hyperlink" xfId="8540" builtinId="9" hidden="1"/>
    <cellStyle name="Followed Hyperlink" xfId="8541" builtinId="9" hidden="1"/>
    <cellStyle name="Followed Hyperlink" xfId="8542" builtinId="9" hidden="1"/>
    <cellStyle name="Followed Hyperlink" xfId="8543" builtinId="9" hidden="1"/>
    <cellStyle name="Followed Hyperlink" xfId="8544" builtinId="9" hidden="1"/>
    <cellStyle name="Followed Hyperlink" xfId="8545" builtinId="9" hidden="1"/>
    <cellStyle name="Followed Hyperlink" xfId="8546" builtinId="9" hidden="1"/>
    <cellStyle name="Followed Hyperlink" xfId="8547" builtinId="9" hidden="1"/>
    <cellStyle name="Followed Hyperlink" xfId="8548" builtinId="9" hidden="1"/>
    <cellStyle name="Followed Hyperlink" xfId="8549" builtinId="9" hidden="1"/>
    <cellStyle name="Followed Hyperlink" xfId="8550" builtinId="9" hidden="1"/>
    <cellStyle name="Followed Hyperlink" xfId="8551" builtinId="9" hidden="1"/>
    <cellStyle name="Followed Hyperlink" xfId="8552" builtinId="9" hidden="1"/>
    <cellStyle name="Followed Hyperlink" xfId="8553" builtinId="9" hidden="1"/>
    <cellStyle name="Followed Hyperlink" xfId="8554" builtinId="9" hidden="1"/>
    <cellStyle name="Followed Hyperlink" xfId="8555" builtinId="9" hidden="1"/>
    <cellStyle name="Followed Hyperlink" xfId="8556" builtinId="9" hidden="1"/>
    <cellStyle name="Followed Hyperlink" xfId="8557" builtinId="9" hidden="1"/>
    <cellStyle name="Followed Hyperlink" xfId="8558" builtinId="9" hidden="1"/>
    <cellStyle name="Followed Hyperlink" xfId="8559" builtinId="9" hidden="1"/>
    <cellStyle name="Followed Hyperlink" xfId="8560" builtinId="9" hidden="1"/>
    <cellStyle name="Followed Hyperlink" xfId="8561" builtinId="9" hidden="1"/>
    <cellStyle name="Followed Hyperlink" xfId="8562" builtinId="9" hidden="1"/>
    <cellStyle name="Followed Hyperlink" xfId="8563" builtinId="9" hidden="1"/>
    <cellStyle name="Followed Hyperlink" xfId="8564" builtinId="9" hidden="1"/>
    <cellStyle name="Followed Hyperlink" xfId="8565" builtinId="9" hidden="1"/>
    <cellStyle name="Followed Hyperlink" xfId="8566" builtinId="9" hidden="1"/>
    <cellStyle name="Followed Hyperlink" xfId="8567" builtinId="9" hidden="1"/>
    <cellStyle name="Followed Hyperlink" xfId="8568" builtinId="9" hidden="1"/>
    <cellStyle name="Followed Hyperlink" xfId="8569" builtinId="9" hidden="1"/>
    <cellStyle name="Followed Hyperlink" xfId="8570" builtinId="9" hidden="1"/>
    <cellStyle name="Followed Hyperlink" xfId="8571" builtinId="9" hidden="1"/>
    <cellStyle name="Followed Hyperlink" xfId="8572" builtinId="9" hidden="1"/>
    <cellStyle name="Followed Hyperlink" xfId="8573" builtinId="9" hidden="1"/>
    <cellStyle name="Followed Hyperlink" xfId="8574" builtinId="9" hidden="1"/>
    <cellStyle name="Followed Hyperlink" xfId="8575" builtinId="9" hidden="1"/>
    <cellStyle name="Followed Hyperlink" xfId="8576" builtinId="9" hidden="1"/>
    <cellStyle name="Followed Hyperlink" xfId="8577" builtinId="9" hidden="1"/>
    <cellStyle name="Followed Hyperlink" xfId="8578" builtinId="9" hidden="1"/>
    <cellStyle name="Followed Hyperlink" xfId="8579" builtinId="9" hidden="1"/>
    <cellStyle name="Followed Hyperlink" xfId="8580" builtinId="9" hidden="1"/>
    <cellStyle name="Followed Hyperlink" xfId="8581" builtinId="9" hidden="1"/>
    <cellStyle name="Followed Hyperlink" xfId="8582" builtinId="9" hidden="1"/>
    <cellStyle name="Followed Hyperlink" xfId="8583" builtinId="9" hidden="1"/>
    <cellStyle name="Followed Hyperlink" xfId="8584" builtinId="9" hidden="1"/>
    <cellStyle name="Followed Hyperlink" xfId="8585" builtinId="9" hidden="1"/>
    <cellStyle name="Followed Hyperlink" xfId="8586" builtinId="9" hidden="1"/>
    <cellStyle name="Followed Hyperlink" xfId="8587" builtinId="9" hidden="1"/>
    <cellStyle name="Followed Hyperlink" xfId="8588" builtinId="9" hidden="1"/>
    <cellStyle name="Followed Hyperlink" xfId="8589" builtinId="9" hidden="1"/>
    <cellStyle name="Followed Hyperlink" xfId="8590" builtinId="9" hidden="1"/>
    <cellStyle name="Followed Hyperlink" xfId="8591" builtinId="9" hidden="1"/>
    <cellStyle name="Followed Hyperlink" xfId="8592" builtinId="9" hidden="1"/>
    <cellStyle name="Followed Hyperlink" xfId="8593" builtinId="9" hidden="1"/>
    <cellStyle name="Followed Hyperlink" xfId="8594" builtinId="9" hidden="1"/>
    <cellStyle name="Followed Hyperlink" xfId="8595" builtinId="9" hidden="1"/>
    <cellStyle name="Followed Hyperlink" xfId="8596" builtinId="9" hidden="1"/>
    <cellStyle name="Followed Hyperlink" xfId="8597" builtinId="9" hidden="1"/>
    <cellStyle name="Followed Hyperlink" xfId="8598" builtinId="9" hidden="1"/>
    <cellStyle name="Followed Hyperlink" xfId="8599" builtinId="9" hidden="1"/>
    <cellStyle name="Followed Hyperlink" xfId="8600" builtinId="9" hidden="1"/>
    <cellStyle name="Followed Hyperlink" xfId="8601" builtinId="9" hidden="1"/>
    <cellStyle name="Followed Hyperlink" xfId="8602" builtinId="9" hidden="1"/>
    <cellStyle name="Followed Hyperlink" xfId="8603" builtinId="9" hidden="1"/>
    <cellStyle name="Followed Hyperlink" xfId="8604" builtinId="9" hidden="1"/>
    <cellStyle name="Followed Hyperlink" xfId="8605" builtinId="9" hidden="1"/>
    <cellStyle name="Followed Hyperlink" xfId="8606" builtinId="9" hidden="1"/>
    <cellStyle name="Followed Hyperlink" xfId="8607" builtinId="9" hidden="1"/>
    <cellStyle name="Followed Hyperlink" xfId="8608" builtinId="9" hidden="1"/>
    <cellStyle name="Followed Hyperlink" xfId="8609" builtinId="9" hidden="1"/>
    <cellStyle name="Followed Hyperlink" xfId="8610" builtinId="9" hidden="1"/>
    <cellStyle name="Followed Hyperlink" xfId="8611" builtinId="9" hidden="1"/>
    <cellStyle name="Followed Hyperlink" xfId="8612" builtinId="9" hidden="1"/>
    <cellStyle name="Followed Hyperlink" xfId="8613" builtinId="9" hidden="1"/>
    <cellStyle name="Followed Hyperlink" xfId="8614" builtinId="9" hidden="1"/>
    <cellStyle name="Followed Hyperlink" xfId="8615" builtinId="9" hidden="1"/>
    <cellStyle name="Followed Hyperlink" xfId="8616" builtinId="9" hidden="1"/>
    <cellStyle name="Followed Hyperlink" xfId="8617" builtinId="9" hidden="1"/>
    <cellStyle name="Followed Hyperlink" xfId="8618" builtinId="9" hidden="1"/>
    <cellStyle name="Followed Hyperlink" xfId="8619" builtinId="9" hidden="1"/>
    <cellStyle name="Followed Hyperlink" xfId="8620" builtinId="9" hidden="1"/>
    <cellStyle name="Followed Hyperlink" xfId="8621" builtinId="9" hidden="1"/>
    <cellStyle name="Followed Hyperlink" xfId="8622" builtinId="9" hidden="1"/>
    <cellStyle name="Followed Hyperlink" xfId="8623" builtinId="9" hidden="1"/>
    <cellStyle name="Followed Hyperlink" xfId="8624" builtinId="9" hidden="1"/>
    <cellStyle name="Followed Hyperlink" xfId="8625" builtinId="9" hidden="1"/>
    <cellStyle name="Followed Hyperlink" xfId="8626" builtinId="9" hidden="1"/>
    <cellStyle name="Followed Hyperlink" xfId="8627" builtinId="9" hidden="1"/>
    <cellStyle name="Followed Hyperlink" xfId="8628" builtinId="9" hidden="1"/>
    <cellStyle name="Followed Hyperlink" xfId="8629" builtinId="9" hidden="1"/>
    <cellStyle name="Followed Hyperlink" xfId="8630" builtinId="9" hidden="1"/>
    <cellStyle name="Followed Hyperlink" xfId="8631" builtinId="9" hidden="1"/>
    <cellStyle name="Followed Hyperlink" xfId="8632" builtinId="9" hidden="1"/>
    <cellStyle name="Followed Hyperlink" xfId="8633" builtinId="9" hidden="1"/>
    <cellStyle name="Followed Hyperlink" xfId="8634" builtinId="9" hidden="1"/>
    <cellStyle name="Followed Hyperlink" xfId="8635" builtinId="9" hidden="1"/>
    <cellStyle name="Followed Hyperlink" xfId="8636" builtinId="9" hidden="1"/>
    <cellStyle name="Followed Hyperlink" xfId="8637" builtinId="9" hidden="1"/>
    <cellStyle name="Followed Hyperlink" xfId="8638" builtinId="9" hidden="1"/>
    <cellStyle name="Followed Hyperlink" xfId="8639" builtinId="9" hidden="1"/>
    <cellStyle name="Followed Hyperlink" xfId="8640" builtinId="9" hidden="1"/>
    <cellStyle name="Followed Hyperlink" xfId="8641" builtinId="9" hidden="1"/>
    <cellStyle name="Followed Hyperlink" xfId="8642" builtinId="9" hidden="1"/>
    <cellStyle name="Followed Hyperlink" xfId="8643" builtinId="9" hidden="1"/>
    <cellStyle name="Followed Hyperlink" xfId="8644" builtinId="9" hidden="1"/>
    <cellStyle name="Followed Hyperlink" xfId="8645" builtinId="9" hidden="1"/>
    <cellStyle name="Followed Hyperlink" xfId="8646" builtinId="9" hidden="1"/>
    <cellStyle name="Followed Hyperlink" xfId="8647" builtinId="9" hidden="1"/>
    <cellStyle name="Followed Hyperlink" xfId="8648" builtinId="9" hidden="1"/>
    <cellStyle name="Followed Hyperlink" xfId="8649" builtinId="9" hidden="1"/>
    <cellStyle name="Followed Hyperlink" xfId="8650" builtinId="9" hidden="1"/>
    <cellStyle name="Followed Hyperlink" xfId="8651" builtinId="9" hidden="1"/>
    <cellStyle name="Followed Hyperlink" xfId="8652" builtinId="9" hidden="1"/>
    <cellStyle name="Followed Hyperlink" xfId="8653" builtinId="9" hidden="1"/>
    <cellStyle name="Followed Hyperlink" xfId="8654" builtinId="9" hidden="1"/>
    <cellStyle name="Followed Hyperlink" xfId="8655" builtinId="9" hidden="1"/>
    <cellStyle name="Followed Hyperlink" xfId="8656" builtinId="9" hidden="1"/>
    <cellStyle name="Followed Hyperlink" xfId="8657" builtinId="9" hidden="1"/>
    <cellStyle name="Followed Hyperlink" xfId="8658" builtinId="9" hidden="1"/>
    <cellStyle name="Followed Hyperlink" xfId="8659" builtinId="9" hidden="1"/>
    <cellStyle name="Followed Hyperlink" xfId="8660" builtinId="9" hidden="1"/>
    <cellStyle name="Followed Hyperlink" xfId="8661" builtinId="9" hidden="1"/>
    <cellStyle name="Followed Hyperlink" xfId="8662" builtinId="9" hidden="1"/>
    <cellStyle name="Followed Hyperlink" xfId="8663" builtinId="9" hidden="1"/>
    <cellStyle name="Followed Hyperlink" xfId="8664" builtinId="9" hidden="1"/>
    <cellStyle name="Followed Hyperlink" xfId="8665" builtinId="9" hidden="1"/>
    <cellStyle name="Followed Hyperlink" xfId="8666" builtinId="9" hidden="1"/>
    <cellStyle name="Followed Hyperlink" xfId="8667" builtinId="9" hidden="1"/>
    <cellStyle name="Followed Hyperlink" xfId="8668" builtinId="9" hidden="1"/>
    <cellStyle name="Followed Hyperlink" xfId="8669" builtinId="9" hidden="1"/>
    <cellStyle name="Followed Hyperlink" xfId="8670" builtinId="9" hidden="1"/>
    <cellStyle name="Followed Hyperlink" xfId="8671" builtinId="9" hidden="1"/>
    <cellStyle name="Followed Hyperlink" xfId="8672" builtinId="9" hidden="1"/>
    <cellStyle name="Followed Hyperlink" xfId="8673" builtinId="9" hidden="1"/>
    <cellStyle name="Followed Hyperlink" xfId="8674" builtinId="9" hidden="1"/>
    <cellStyle name="Followed Hyperlink" xfId="8675" builtinId="9" hidden="1"/>
    <cellStyle name="Followed Hyperlink" xfId="8676" builtinId="9" hidden="1"/>
    <cellStyle name="Followed Hyperlink" xfId="8677" builtinId="9" hidden="1"/>
    <cellStyle name="Followed Hyperlink" xfId="8678" builtinId="9" hidden="1"/>
    <cellStyle name="Followed Hyperlink" xfId="8679" builtinId="9" hidden="1"/>
    <cellStyle name="Followed Hyperlink" xfId="8680" builtinId="9" hidden="1"/>
    <cellStyle name="Followed Hyperlink" xfId="8681" builtinId="9" hidden="1"/>
    <cellStyle name="Followed Hyperlink" xfId="8682" builtinId="9" hidden="1"/>
    <cellStyle name="Followed Hyperlink" xfId="8683" builtinId="9" hidden="1"/>
    <cellStyle name="Followed Hyperlink" xfId="8684" builtinId="9" hidden="1"/>
    <cellStyle name="Followed Hyperlink" xfId="8685" builtinId="9" hidden="1"/>
    <cellStyle name="Followed Hyperlink" xfId="8686" builtinId="9" hidden="1"/>
    <cellStyle name="Followed Hyperlink" xfId="8687" builtinId="9" hidden="1"/>
    <cellStyle name="Followed Hyperlink" xfId="8688" builtinId="9" hidden="1"/>
    <cellStyle name="Followed Hyperlink" xfId="8689" builtinId="9" hidden="1"/>
    <cellStyle name="Followed Hyperlink" xfId="8690" builtinId="9" hidden="1"/>
    <cellStyle name="Followed Hyperlink" xfId="8691" builtinId="9" hidden="1"/>
    <cellStyle name="Followed Hyperlink" xfId="8692" builtinId="9" hidden="1"/>
    <cellStyle name="Followed Hyperlink" xfId="8693" builtinId="9" hidden="1"/>
    <cellStyle name="Followed Hyperlink" xfId="8694" builtinId="9" hidden="1"/>
    <cellStyle name="Followed Hyperlink" xfId="8695" builtinId="9" hidden="1"/>
    <cellStyle name="Followed Hyperlink" xfId="8696" builtinId="9" hidden="1"/>
    <cellStyle name="Followed Hyperlink" xfId="8697" builtinId="9" hidden="1"/>
    <cellStyle name="Followed Hyperlink" xfId="8698" builtinId="9" hidden="1"/>
    <cellStyle name="Followed Hyperlink" xfId="8699" builtinId="9" hidden="1"/>
    <cellStyle name="Followed Hyperlink" xfId="8700" builtinId="9" hidden="1"/>
    <cellStyle name="Followed Hyperlink" xfId="8701" builtinId="9" hidden="1"/>
    <cellStyle name="Followed Hyperlink" xfId="8702" builtinId="9" hidden="1"/>
    <cellStyle name="Followed Hyperlink" xfId="8703" builtinId="9" hidden="1"/>
    <cellStyle name="Followed Hyperlink" xfId="8704" builtinId="9" hidden="1"/>
    <cellStyle name="Followed Hyperlink" xfId="8705" builtinId="9" hidden="1"/>
    <cellStyle name="Followed Hyperlink" xfId="8706" builtinId="9" hidden="1"/>
    <cellStyle name="Followed Hyperlink" xfId="8707" builtinId="9" hidden="1"/>
    <cellStyle name="Followed Hyperlink" xfId="8708" builtinId="9" hidden="1"/>
    <cellStyle name="Followed Hyperlink" xfId="8709" builtinId="9" hidden="1"/>
    <cellStyle name="Followed Hyperlink" xfId="8710" builtinId="9" hidden="1"/>
    <cellStyle name="Followed Hyperlink" xfId="8711" builtinId="9" hidden="1"/>
    <cellStyle name="Followed Hyperlink" xfId="8712" builtinId="9" hidden="1"/>
    <cellStyle name="Followed Hyperlink" xfId="8713" builtinId="9" hidden="1"/>
    <cellStyle name="Followed Hyperlink" xfId="8714" builtinId="9" hidden="1"/>
    <cellStyle name="Followed Hyperlink" xfId="8715" builtinId="9" hidden="1"/>
    <cellStyle name="Followed Hyperlink" xfId="8716" builtinId="9" hidden="1"/>
    <cellStyle name="Followed Hyperlink" xfId="8717" builtinId="9" hidden="1"/>
    <cellStyle name="Followed Hyperlink" xfId="8718" builtinId="9" hidden="1"/>
    <cellStyle name="Followed Hyperlink" xfId="8719" builtinId="9" hidden="1"/>
    <cellStyle name="Followed Hyperlink" xfId="8720" builtinId="9" hidden="1"/>
    <cellStyle name="Followed Hyperlink" xfId="8721" builtinId="9" hidden="1"/>
    <cellStyle name="Followed Hyperlink" xfId="8722" builtinId="9" hidden="1"/>
    <cellStyle name="Followed Hyperlink" xfId="8723" builtinId="9" hidden="1"/>
    <cellStyle name="Followed Hyperlink" xfId="8724" builtinId="9" hidden="1"/>
    <cellStyle name="Followed Hyperlink" xfId="8725" builtinId="9" hidden="1"/>
    <cellStyle name="Followed Hyperlink" xfId="8726" builtinId="9" hidden="1"/>
    <cellStyle name="Followed Hyperlink" xfId="8727" builtinId="9" hidden="1"/>
    <cellStyle name="Followed Hyperlink" xfId="8728" builtinId="9" hidden="1"/>
    <cellStyle name="Followed Hyperlink" xfId="8729" builtinId="9" hidden="1"/>
    <cellStyle name="Followed Hyperlink" xfId="8730" builtinId="9" hidden="1"/>
    <cellStyle name="Followed Hyperlink" xfId="8731" builtinId="9" hidden="1"/>
    <cellStyle name="Followed Hyperlink" xfId="8732" builtinId="9" hidden="1"/>
    <cellStyle name="Followed Hyperlink" xfId="8733" builtinId="9" hidden="1"/>
    <cellStyle name="Followed Hyperlink" xfId="8734" builtinId="9" hidden="1"/>
    <cellStyle name="Followed Hyperlink" xfId="8735" builtinId="9" hidden="1"/>
    <cellStyle name="Followed Hyperlink" xfId="8736" builtinId="9" hidden="1"/>
    <cellStyle name="Followed Hyperlink" xfId="8737" builtinId="9" hidden="1"/>
    <cellStyle name="Followed Hyperlink" xfId="8738" builtinId="9" hidden="1"/>
    <cellStyle name="Followed Hyperlink" xfId="8739" builtinId="9" hidden="1"/>
    <cellStyle name="Followed Hyperlink" xfId="8740" builtinId="9" hidden="1"/>
    <cellStyle name="Followed Hyperlink" xfId="8741" builtinId="9" hidden="1"/>
    <cellStyle name="Followed Hyperlink" xfId="8742" builtinId="9" hidden="1"/>
    <cellStyle name="Followed Hyperlink" xfId="8743" builtinId="9" hidden="1"/>
    <cellStyle name="Followed Hyperlink" xfId="8744" builtinId="9" hidden="1"/>
    <cellStyle name="Followed Hyperlink" xfId="8745" builtinId="9" hidden="1"/>
    <cellStyle name="Followed Hyperlink" xfId="8746" builtinId="9" hidden="1"/>
    <cellStyle name="Followed Hyperlink" xfId="8747" builtinId="9" hidden="1"/>
    <cellStyle name="Followed Hyperlink" xfId="8748" builtinId="9" hidden="1"/>
    <cellStyle name="Followed Hyperlink" xfId="8749" builtinId="9" hidden="1"/>
    <cellStyle name="Followed Hyperlink" xfId="8750" builtinId="9" hidden="1"/>
    <cellStyle name="Followed Hyperlink" xfId="8751" builtinId="9" hidden="1"/>
    <cellStyle name="Followed Hyperlink" xfId="8752" builtinId="9" hidden="1"/>
    <cellStyle name="Followed Hyperlink" xfId="8753" builtinId="9" hidden="1"/>
    <cellStyle name="Followed Hyperlink" xfId="8754" builtinId="9" hidden="1"/>
    <cellStyle name="Followed Hyperlink" xfId="8755" builtinId="9" hidden="1"/>
    <cellStyle name="Followed Hyperlink" xfId="8756" builtinId="9" hidden="1"/>
    <cellStyle name="Followed Hyperlink" xfId="8757" builtinId="9" hidden="1"/>
    <cellStyle name="Followed Hyperlink" xfId="8758" builtinId="9" hidden="1"/>
    <cellStyle name="Followed Hyperlink" xfId="8759" builtinId="9" hidden="1"/>
    <cellStyle name="Followed Hyperlink" xfId="8760" builtinId="9" hidden="1"/>
    <cellStyle name="Followed Hyperlink" xfId="8761" builtinId="9" hidden="1"/>
    <cellStyle name="Followed Hyperlink" xfId="8762" builtinId="9" hidden="1"/>
    <cellStyle name="Followed Hyperlink" xfId="8763" builtinId="9" hidden="1"/>
    <cellStyle name="Followed Hyperlink" xfId="8764" builtinId="9" hidden="1"/>
    <cellStyle name="Followed Hyperlink" xfId="8765" builtinId="9" hidden="1"/>
    <cellStyle name="Followed Hyperlink" xfId="8766" builtinId="9" hidden="1"/>
    <cellStyle name="Followed Hyperlink" xfId="8767" builtinId="9" hidden="1"/>
    <cellStyle name="Followed Hyperlink" xfId="8768" builtinId="9" hidden="1"/>
    <cellStyle name="Followed Hyperlink" xfId="8769" builtinId="9" hidden="1"/>
    <cellStyle name="Followed Hyperlink" xfId="8770" builtinId="9" hidden="1"/>
    <cellStyle name="Followed Hyperlink" xfId="8771" builtinId="9" hidden="1"/>
    <cellStyle name="Followed Hyperlink" xfId="8772" builtinId="9" hidden="1"/>
    <cellStyle name="Followed Hyperlink" xfId="8773" builtinId="9" hidden="1"/>
    <cellStyle name="Followed Hyperlink" xfId="8774" builtinId="9" hidden="1"/>
    <cellStyle name="Followed Hyperlink" xfId="8775" builtinId="9" hidden="1"/>
    <cellStyle name="Followed Hyperlink" xfId="8776" builtinId="9" hidden="1"/>
    <cellStyle name="Followed Hyperlink" xfId="8777" builtinId="9" hidden="1"/>
    <cellStyle name="Followed Hyperlink" xfId="8778" builtinId="9" hidden="1"/>
    <cellStyle name="Followed Hyperlink" xfId="8779" builtinId="9" hidden="1"/>
    <cellStyle name="Followed Hyperlink" xfId="8780" builtinId="9" hidden="1"/>
    <cellStyle name="Followed Hyperlink" xfId="8781" builtinId="9" hidden="1"/>
    <cellStyle name="Followed Hyperlink" xfId="8782" builtinId="9" hidden="1"/>
    <cellStyle name="Followed Hyperlink" xfId="8783" builtinId="9" hidden="1"/>
    <cellStyle name="Followed Hyperlink" xfId="8784" builtinId="9" hidden="1"/>
    <cellStyle name="Followed Hyperlink" xfId="8785" builtinId="9" hidden="1"/>
    <cellStyle name="Followed Hyperlink" xfId="8786" builtinId="9" hidden="1"/>
    <cellStyle name="Followed Hyperlink" xfId="8787" builtinId="9" hidden="1"/>
    <cellStyle name="Followed Hyperlink" xfId="8788" builtinId="9" hidden="1"/>
    <cellStyle name="Followed Hyperlink" xfId="8789" builtinId="9" hidden="1"/>
    <cellStyle name="Followed Hyperlink" xfId="8790" builtinId="9" hidden="1"/>
    <cellStyle name="Followed Hyperlink" xfId="8791" builtinId="9" hidden="1"/>
    <cellStyle name="Followed Hyperlink" xfId="8792" builtinId="9" hidden="1"/>
    <cellStyle name="Followed Hyperlink" xfId="8793" builtinId="9" hidden="1"/>
    <cellStyle name="Followed Hyperlink" xfId="8794" builtinId="9" hidden="1"/>
    <cellStyle name="Followed Hyperlink" xfId="8795" builtinId="9" hidden="1"/>
    <cellStyle name="Followed Hyperlink" xfId="8796" builtinId="9" hidden="1"/>
    <cellStyle name="Followed Hyperlink" xfId="8797" builtinId="9" hidden="1"/>
    <cellStyle name="Followed Hyperlink" xfId="8798" builtinId="9" hidden="1"/>
    <cellStyle name="Followed Hyperlink" xfId="8799" builtinId="9" hidden="1"/>
    <cellStyle name="Followed Hyperlink" xfId="8800" builtinId="9" hidden="1"/>
    <cellStyle name="Followed Hyperlink" xfId="8801" builtinId="9" hidden="1"/>
    <cellStyle name="Followed Hyperlink" xfId="8802" builtinId="9" hidden="1"/>
    <cellStyle name="Followed Hyperlink" xfId="8803" builtinId="9" hidden="1"/>
    <cellStyle name="Followed Hyperlink" xfId="8804" builtinId="9" hidden="1"/>
    <cellStyle name="Followed Hyperlink" xfId="8805" builtinId="9" hidden="1"/>
    <cellStyle name="Followed Hyperlink" xfId="8806" builtinId="9" hidden="1"/>
    <cellStyle name="Followed Hyperlink" xfId="8807" builtinId="9" hidden="1"/>
    <cellStyle name="Followed Hyperlink" xfId="8808" builtinId="9" hidden="1"/>
    <cellStyle name="Followed Hyperlink" xfId="8809" builtinId="9" hidden="1"/>
    <cellStyle name="Followed Hyperlink" xfId="8810" builtinId="9" hidden="1"/>
    <cellStyle name="Followed Hyperlink" xfId="8811" builtinId="9" hidden="1"/>
    <cellStyle name="Followed Hyperlink" xfId="8812" builtinId="9" hidden="1"/>
    <cellStyle name="Followed Hyperlink" xfId="8813" builtinId="9" hidden="1"/>
    <cellStyle name="Followed Hyperlink" xfId="8814" builtinId="9" hidden="1"/>
    <cellStyle name="Followed Hyperlink" xfId="8815" builtinId="9" hidden="1"/>
    <cellStyle name="Followed Hyperlink" xfId="8816" builtinId="9" hidden="1"/>
    <cellStyle name="Followed Hyperlink" xfId="8817" builtinId="9" hidden="1"/>
    <cellStyle name="Followed Hyperlink" xfId="8818" builtinId="9" hidden="1"/>
    <cellStyle name="Followed Hyperlink" xfId="8819" builtinId="9" hidden="1"/>
    <cellStyle name="Followed Hyperlink" xfId="8820" builtinId="9" hidden="1"/>
    <cellStyle name="Followed Hyperlink" xfId="8821" builtinId="9" hidden="1"/>
    <cellStyle name="Followed Hyperlink" xfId="8822" builtinId="9" hidden="1"/>
    <cellStyle name="Followed Hyperlink" xfId="8823" builtinId="9" hidden="1"/>
    <cellStyle name="Followed Hyperlink" xfId="8824" builtinId="9" hidden="1"/>
    <cellStyle name="Followed Hyperlink" xfId="8825" builtinId="9" hidden="1"/>
    <cellStyle name="Followed Hyperlink" xfId="8826" builtinId="9" hidden="1"/>
    <cellStyle name="Followed Hyperlink" xfId="8827" builtinId="9" hidden="1"/>
    <cellStyle name="Followed Hyperlink" xfId="8828" builtinId="9" hidden="1"/>
    <cellStyle name="Followed Hyperlink" xfId="8829" builtinId="9" hidden="1"/>
    <cellStyle name="Followed Hyperlink" xfId="8830" builtinId="9" hidden="1"/>
    <cellStyle name="Followed Hyperlink" xfId="8831" builtinId="9" hidden="1"/>
    <cellStyle name="Followed Hyperlink" xfId="8832" builtinId="9" hidden="1"/>
    <cellStyle name="Followed Hyperlink" xfId="8833" builtinId="9" hidden="1"/>
    <cellStyle name="Followed Hyperlink" xfId="8834" builtinId="9" hidden="1"/>
    <cellStyle name="Followed Hyperlink" xfId="8835" builtinId="9" hidden="1"/>
    <cellStyle name="Followed Hyperlink" xfId="8836" builtinId="9" hidden="1"/>
    <cellStyle name="Followed Hyperlink" xfId="8837" builtinId="9" hidden="1"/>
    <cellStyle name="Followed Hyperlink" xfId="8838" builtinId="9" hidden="1"/>
    <cellStyle name="Followed Hyperlink" xfId="8839" builtinId="9" hidden="1"/>
    <cellStyle name="Followed Hyperlink" xfId="8840" builtinId="9" hidden="1"/>
    <cellStyle name="Followed Hyperlink" xfId="8841" builtinId="9" hidden="1"/>
    <cellStyle name="Followed Hyperlink" xfId="8842" builtinId="9" hidden="1"/>
    <cellStyle name="Followed Hyperlink" xfId="8843" builtinId="9" hidden="1"/>
    <cellStyle name="Followed Hyperlink" xfId="8844" builtinId="9" hidden="1"/>
    <cellStyle name="Followed Hyperlink" xfId="8845" builtinId="9" hidden="1"/>
    <cellStyle name="Followed Hyperlink" xfId="8846" builtinId="9" hidden="1"/>
    <cellStyle name="Followed Hyperlink" xfId="8847" builtinId="9" hidden="1"/>
    <cellStyle name="Followed Hyperlink" xfId="8848" builtinId="9" hidden="1"/>
    <cellStyle name="Followed Hyperlink" xfId="8849" builtinId="9" hidden="1"/>
    <cellStyle name="Followed Hyperlink" xfId="8850" builtinId="9" hidden="1"/>
    <cellStyle name="Followed Hyperlink" xfId="8851" builtinId="9" hidden="1"/>
    <cellStyle name="Followed Hyperlink" xfId="8852" builtinId="9" hidden="1"/>
    <cellStyle name="Followed Hyperlink" xfId="8853" builtinId="9" hidden="1"/>
    <cellStyle name="Followed Hyperlink" xfId="8854" builtinId="9" hidden="1"/>
    <cellStyle name="Followed Hyperlink" xfId="8855" builtinId="9" hidden="1"/>
    <cellStyle name="Followed Hyperlink" xfId="8856" builtinId="9" hidden="1"/>
    <cellStyle name="Followed Hyperlink" xfId="8857" builtinId="9" hidden="1"/>
    <cellStyle name="Followed Hyperlink" xfId="8858" builtinId="9" hidden="1"/>
    <cellStyle name="Followed Hyperlink" xfId="8859" builtinId="9" hidden="1"/>
    <cellStyle name="Followed Hyperlink" xfId="8860" builtinId="9" hidden="1"/>
    <cellStyle name="Followed Hyperlink" xfId="8861" builtinId="9" hidden="1"/>
    <cellStyle name="Followed Hyperlink" xfId="8862" builtinId="9" hidden="1"/>
    <cellStyle name="Followed Hyperlink" xfId="8863" builtinId="9" hidden="1"/>
    <cellStyle name="Followed Hyperlink" xfId="8864" builtinId="9" hidden="1"/>
    <cellStyle name="Followed Hyperlink" xfId="8865" builtinId="9" hidden="1"/>
    <cellStyle name="Followed Hyperlink" xfId="8866" builtinId="9" hidden="1"/>
    <cellStyle name="Followed Hyperlink" xfId="8867" builtinId="9" hidden="1"/>
    <cellStyle name="Followed Hyperlink" xfId="8868" builtinId="9" hidden="1"/>
    <cellStyle name="Followed Hyperlink" xfId="8869" builtinId="9" hidden="1"/>
    <cellStyle name="Followed Hyperlink" xfId="8870" builtinId="9" hidden="1"/>
    <cellStyle name="Followed Hyperlink" xfId="8871" builtinId="9" hidden="1"/>
    <cellStyle name="Followed Hyperlink" xfId="8872" builtinId="9" hidden="1"/>
    <cellStyle name="Followed Hyperlink" xfId="8873" builtinId="9" hidden="1"/>
    <cellStyle name="Followed Hyperlink" xfId="8874" builtinId="9" hidden="1"/>
    <cellStyle name="Followed Hyperlink" xfId="8875" builtinId="9" hidden="1"/>
    <cellStyle name="Followed Hyperlink" xfId="8876" builtinId="9" hidden="1"/>
    <cellStyle name="Followed Hyperlink" xfId="8877" builtinId="9" hidden="1"/>
    <cellStyle name="Followed Hyperlink" xfId="8878" builtinId="9" hidden="1"/>
    <cellStyle name="Followed Hyperlink" xfId="8879" builtinId="9" hidden="1"/>
    <cellStyle name="Followed Hyperlink" xfId="8880" builtinId="9" hidden="1"/>
    <cellStyle name="Followed Hyperlink" xfId="8881" builtinId="9" hidden="1"/>
    <cellStyle name="Followed Hyperlink" xfId="8882" builtinId="9" hidden="1"/>
    <cellStyle name="Followed Hyperlink" xfId="8883" builtinId="9" hidden="1"/>
    <cellStyle name="Followed Hyperlink" xfId="8884" builtinId="9" hidden="1"/>
    <cellStyle name="Followed Hyperlink" xfId="8885" builtinId="9" hidden="1"/>
    <cellStyle name="Followed Hyperlink" xfId="8886" builtinId="9" hidden="1"/>
    <cellStyle name="Followed Hyperlink" xfId="8887" builtinId="9" hidden="1"/>
    <cellStyle name="Followed Hyperlink" xfId="8888" builtinId="9" hidden="1"/>
    <cellStyle name="Followed Hyperlink" xfId="8889" builtinId="9" hidden="1"/>
    <cellStyle name="Followed Hyperlink" xfId="8890" builtinId="9" hidden="1"/>
    <cellStyle name="Followed Hyperlink" xfId="8891" builtinId="9" hidden="1"/>
    <cellStyle name="Followed Hyperlink" xfId="8892" builtinId="9" hidden="1"/>
    <cellStyle name="Followed Hyperlink" xfId="8893" builtinId="9" hidden="1"/>
    <cellStyle name="Followed Hyperlink" xfId="8894" builtinId="9" hidden="1"/>
    <cellStyle name="Followed Hyperlink" xfId="8895" builtinId="9" hidden="1"/>
    <cellStyle name="Followed Hyperlink" xfId="8896" builtinId="9" hidden="1"/>
    <cellStyle name="Followed Hyperlink" xfId="8897" builtinId="9" hidden="1"/>
    <cellStyle name="Followed Hyperlink" xfId="8898" builtinId="9" hidden="1"/>
    <cellStyle name="Followed Hyperlink" xfId="8899" builtinId="9" hidden="1"/>
    <cellStyle name="Followed Hyperlink" xfId="8900" builtinId="9" hidden="1"/>
    <cellStyle name="Followed Hyperlink" xfId="8901" builtinId="9" hidden="1"/>
    <cellStyle name="Followed Hyperlink" xfId="8902" builtinId="9" hidden="1"/>
    <cellStyle name="Followed Hyperlink" xfId="8903" builtinId="9" hidden="1"/>
    <cellStyle name="Followed Hyperlink" xfId="8904" builtinId="9" hidden="1"/>
    <cellStyle name="Followed Hyperlink" xfId="8905" builtinId="9" hidden="1"/>
    <cellStyle name="Followed Hyperlink" xfId="8906" builtinId="9" hidden="1"/>
    <cellStyle name="Followed Hyperlink" xfId="8907" builtinId="9" hidden="1"/>
    <cellStyle name="Followed Hyperlink" xfId="8908" builtinId="9" hidden="1"/>
    <cellStyle name="Followed Hyperlink" xfId="8909" builtinId="9" hidden="1"/>
    <cellStyle name="Followed Hyperlink" xfId="8910" builtinId="9" hidden="1"/>
    <cellStyle name="Followed Hyperlink" xfId="8911" builtinId="9" hidden="1"/>
    <cellStyle name="Followed Hyperlink" xfId="8912" builtinId="9" hidden="1"/>
    <cellStyle name="Followed Hyperlink" xfId="8913" builtinId="9" hidden="1"/>
    <cellStyle name="Followed Hyperlink" xfId="8914" builtinId="9" hidden="1"/>
    <cellStyle name="Followed Hyperlink" xfId="8915" builtinId="9" hidden="1"/>
    <cellStyle name="Followed Hyperlink" xfId="8916" builtinId="9" hidden="1"/>
    <cellStyle name="Followed Hyperlink" xfId="8917" builtinId="9" hidden="1"/>
    <cellStyle name="Followed Hyperlink" xfId="8918" builtinId="9" hidden="1"/>
    <cellStyle name="Followed Hyperlink" xfId="8919" builtinId="9" hidden="1"/>
    <cellStyle name="Followed Hyperlink" xfId="8920" builtinId="9" hidden="1"/>
    <cellStyle name="Followed Hyperlink" xfId="8921" builtinId="9" hidden="1"/>
    <cellStyle name="Followed Hyperlink" xfId="8922" builtinId="9" hidden="1"/>
    <cellStyle name="Followed Hyperlink" xfId="8923" builtinId="9" hidden="1"/>
    <cellStyle name="Followed Hyperlink" xfId="8924" builtinId="9" hidden="1"/>
    <cellStyle name="Followed Hyperlink" xfId="8925" builtinId="9" hidden="1"/>
    <cellStyle name="Followed Hyperlink" xfId="8926" builtinId="9" hidden="1"/>
    <cellStyle name="Followed Hyperlink" xfId="8927" builtinId="9" hidden="1"/>
    <cellStyle name="Followed Hyperlink" xfId="8928" builtinId="9" hidden="1"/>
    <cellStyle name="Followed Hyperlink" xfId="8929" builtinId="9" hidden="1"/>
    <cellStyle name="Followed Hyperlink" xfId="8930" builtinId="9" hidden="1"/>
    <cellStyle name="Followed Hyperlink" xfId="8931" builtinId="9" hidden="1"/>
    <cellStyle name="Followed Hyperlink" xfId="8932" builtinId="9" hidden="1"/>
    <cellStyle name="Followed Hyperlink" xfId="8933" builtinId="9" hidden="1"/>
    <cellStyle name="Followed Hyperlink" xfId="8934" builtinId="9" hidden="1"/>
    <cellStyle name="Followed Hyperlink" xfId="8935" builtinId="9" hidden="1"/>
    <cellStyle name="Followed Hyperlink" xfId="8936" builtinId="9" hidden="1"/>
    <cellStyle name="Followed Hyperlink" xfId="8937" builtinId="9" hidden="1"/>
    <cellStyle name="Followed Hyperlink" xfId="8938" builtinId="9" hidden="1"/>
    <cellStyle name="Followed Hyperlink" xfId="8939" builtinId="9" hidden="1"/>
    <cellStyle name="Followed Hyperlink" xfId="8940" builtinId="9" hidden="1"/>
    <cellStyle name="Followed Hyperlink" xfId="8941" builtinId="9" hidden="1"/>
    <cellStyle name="Followed Hyperlink" xfId="8942" builtinId="9" hidden="1"/>
    <cellStyle name="Followed Hyperlink" xfId="8943" builtinId="9" hidden="1"/>
    <cellStyle name="Followed Hyperlink" xfId="8944" builtinId="9" hidden="1"/>
    <cellStyle name="Followed Hyperlink" xfId="8945" builtinId="9" hidden="1"/>
    <cellStyle name="Followed Hyperlink" xfId="8946" builtinId="9" hidden="1"/>
    <cellStyle name="Followed Hyperlink" xfId="8947" builtinId="9" hidden="1"/>
    <cellStyle name="Followed Hyperlink" xfId="8948" builtinId="9" hidden="1"/>
    <cellStyle name="Followed Hyperlink" xfId="8949" builtinId="9" hidden="1"/>
    <cellStyle name="Followed Hyperlink" xfId="8950" builtinId="9" hidden="1"/>
    <cellStyle name="Followed Hyperlink" xfId="8951" builtinId="9" hidden="1"/>
    <cellStyle name="Followed Hyperlink" xfId="8952" builtinId="9" hidden="1"/>
    <cellStyle name="Followed Hyperlink" xfId="8953" builtinId="9" hidden="1"/>
    <cellStyle name="Followed Hyperlink" xfId="8954" builtinId="9" hidden="1"/>
    <cellStyle name="Followed Hyperlink" xfId="8955" builtinId="9" hidden="1"/>
    <cellStyle name="Followed Hyperlink" xfId="8956" builtinId="9" hidden="1"/>
    <cellStyle name="Followed Hyperlink" xfId="8957" builtinId="9" hidden="1"/>
    <cellStyle name="Followed Hyperlink" xfId="8958" builtinId="9" hidden="1"/>
    <cellStyle name="Followed Hyperlink" xfId="8959" builtinId="9" hidden="1"/>
    <cellStyle name="Followed Hyperlink" xfId="8960" builtinId="9" hidden="1"/>
    <cellStyle name="Followed Hyperlink" xfId="8961" builtinId="9" hidden="1"/>
    <cellStyle name="Followed Hyperlink" xfId="8962" builtinId="9" hidden="1"/>
    <cellStyle name="Followed Hyperlink" xfId="8963" builtinId="9" hidden="1"/>
    <cellStyle name="Followed Hyperlink" xfId="8964" builtinId="9" hidden="1"/>
    <cellStyle name="Followed Hyperlink" xfId="8965" builtinId="9" hidden="1"/>
    <cellStyle name="Followed Hyperlink" xfId="8966" builtinId="9" hidden="1"/>
    <cellStyle name="Followed Hyperlink" xfId="8967" builtinId="9" hidden="1"/>
    <cellStyle name="Followed Hyperlink" xfId="8968" builtinId="9" hidden="1"/>
    <cellStyle name="Followed Hyperlink" xfId="8969" builtinId="9" hidden="1"/>
    <cellStyle name="Followed Hyperlink" xfId="8970" builtinId="9" hidden="1"/>
    <cellStyle name="Followed Hyperlink" xfId="8971" builtinId="9" hidden="1"/>
    <cellStyle name="Followed Hyperlink" xfId="8972" builtinId="9" hidden="1"/>
    <cellStyle name="Followed Hyperlink" xfId="8973" builtinId="9" hidden="1"/>
    <cellStyle name="Followed Hyperlink" xfId="8974" builtinId="9" hidden="1"/>
    <cellStyle name="Followed Hyperlink" xfId="8975" builtinId="9" hidden="1"/>
    <cellStyle name="Followed Hyperlink" xfId="8976" builtinId="9" hidden="1"/>
    <cellStyle name="Followed Hyperlink" xfId="8977" builtinId="9" hidden="1"/>
    <cellStyle name="Followed Hyperlink" xfId="8978" builtinId="9" hidden="1"/>
    <cellStyle name="Followed Hyperlink" xfId="8979" builtinId="9" hidden="1"/>
    <cellStyle name="Followed Hyperlink" xfId="8980" builtinId="9" hidden="1"/>
    <cellStyle name="Followed Hyperlink" xfId="8981" builtinId="9" hidden="1"/>
    <cellStyle name="Followed Hyperlink" xfId="8982" builtinId="9" hidden="1"/>
    <cellStyle name="Followed Hyperlink" xfId="8983" builtinId="9" hidden="1"/>
    <cellStyle name="Followed Hyperlink" xfId="8984" builtinId="9" hidden="1"/>
    <cellStyle name="Followed Hyperlink" xfId="8985" builtinId="9" hidden="1"/>
    <cellStyle name="Followed Hyperlink" xfId="8986" builtinId="9" hidden="1"/>
    <cellStyle name="Followed Hyperlink" xfId="8987" builtinId="9" hidden="1"/>
    <cellStyle name="Followed Hyperlink" xfId="8988" builtinId="9" hidden="1"/>
    <cellStyle name="Followed Hyperlink" xfId="8989" builtinId="9" hidden="1"/>
    <cellStyle name="Followed Hyperlink" xfId="8990" builtinId="9" hidden="1"/>
    <cellStyle name="Followed Hyperlink" xfId="8991" builtinId="9" hidden="1"/>
    <cellStyle name="Followed Hyperlink" xfId="8992" builtinId="9" hidden="1"/>
    <cellStyle name="Followed Hyperlink" xfId="8993" builtinId="9" hidden="1"/>
    <cellStyle name="Followed Hyperlink" xfId="8994" builtinId="9" hidden="1"/>
    <cellStyle name="Followed Hyperlink" xfId="8995" builtinId="9" hidden="1"/>
    <cellStyle name="Followed Hyperlink" xfId="8996" builtinId="9" hidden="1"/>
    <cellStyle name="Followed Hyperlink" xfId="8997" builtinId="9" hidden="1"/>
    <cellStyle name="Followed Hyperlink" xfId="8998" builtinId="9" hidden="1"/>
    <cellStyle name="Followed Hyperlink" xfId="8999" builtinId="9" hidden="1"/>
    <cellStyle name="Followed Hyperlink" xfId="9000" builtinId="9" hidden="1"/>
    <cellStyle name="Followed Hyperlink" xfId="9001" builtinId="9" hidden="1"/>
    <cellStyle name="Followed Hyperlink" xfId="9002" builtinId="9" hidden="1"/>
    <cellStyle name="Followed Hyperlink" xfId="9003" builtinId="9" hidden="1"/>
    <cellStyle name="Followed Hyperlink" xfId="9004" builtinId="9" hidden="1"/>
    <cellStyle name="Followed Hyperlink" xfId="9005" builtinId="9" hidden="1"/>
    <cellStyle name="Followed Hyperlink" xfId="9006" builtinId="9" hidden="1"/>
    <cellStyle name="Followed Hyperlink" xfId="9007" builtinId="9" hidden="1"/>
    <cellStyle name="Followed Hyperlink" xfId="9008" builtinId="9" hidden="1"/>
    <cellStyle name="Followed Hyperlink" xfId="9009" builtinId="9" hidden="1"/>
    <cellStyle name="Followed Hyperlink" xfId="9010" builtinId="9" hidden="1"/>
    <cellStyle name="Followed Hyperlink" xfId="9011" builtinId="9" hidden="1"/>
    <cellStyle name="Followed Hyperlink" xfId="9012" builtinId="9" hidden="1"/>
    <cellStyle name="Followed Hyperlink" xfId="9013" builtinId="9" hidden="1"/>
    <cellStyle name="Followed Hyperlink" xfId="9014" builtinId="9" hidden="1"/>
    <cellStyle name="Followed Hyperlink" xfId="9015" builtinId="9" hidden="1"/>
    <cellStyle name="Followed Hyperlink" xfId="9016" builtinId="9" hidden="1"/>
    <cellStyle name="Followed Hyperlink" xfId="9017" builtinId="9" hidden="1"/>
    <cellStyle name="Followed Hyperlink" xfId="9018" builtinId="9" hidden="1"/>
    <cellStyle name="Followed Hyperlink" xfId="9019" builtinId="9" hidden="1"/>
    <cellStyle name="Followed Hyperlink" xfId="9020" builtinId="9" hidden="1"/>
    <cellStyle name="Followed Hyperlink" xfId="9021" builtinId="9" hidden="1"/>
    <cellStyle name="Followed Hyperlink" xfId="9022" builtinId="9" hidden="1"/>
    <cellStyle name="Followed Hyperlink" xfId="9023" builtinId="9" hidden="1"/>
    <cellStyle name="Followed Hyperlink" xfId="9024" builtinId="9" hidden="1"/>
    <cellStyle name="Followed Hyperlink" xfId="9025" builtinId="9" hidden="1"/>
    <cellStyle name="Followed Hyperlink" xfId="9026" builtinId="9" hidden="1"/>
    <cellStyle name="Followed Hyperlink" xfId="9027" builtinId="9" hidden="1"/>
    <cellStyle name="Followed Hyperlink" xfId="9028" builtinId="9" hidden="1"/>
    <cellStyle name="Followed Hyperlink" xfId="9029" builtinId="9" hidden="1"/>
    <cellStyle name="Followed Hyperlink" xfId="9030" builtinId="9" hidden="1"/>
    <cellStyle name="Followed Hyperlink" xfId="9031" builtinId="9" hidden="1"/>
    <cellStyle name="Followed Hyperlink" xfId="9032" builtinId="9" hidden="1"/>
    <cellStyle name="Followed Hyperlink" xfId="9033" builtinId="9" hidden="1"/>
    <cellStyle name="Followed Hyperlink" xfId="9034" builtinId="9" hidden="1"/>
    <cellStyle name="Followed Hyperlink" xfId="9035" builtinId="9" hidden="1"/>
    <cellStyle name="Followed Hyperlink" xfId="9036" builtinId="9" hidden="1"/>
    <cellStyle name="Followed Hyperlink" xfId="9037" builtinId="9" hidden="1"/>
    <cellStyle name="Followed Hyperlink" xfId="9038" builtinId="9" hidden="1"/>
    <cellStyle name="Followed Hyperlink" xfId="9039" builtinId="9" hidden="1"/>
    <cellStyle name="Followed Hyperlink" xfId="9040" builtinId="9" hidden="1"/>
    <cellStyle name="Followed Hyperlink" xfId="9041" builtinId="9" hidden="1"/>
    <cellStyle name="Followed Hyperlink" xfId="9042" builtinId="9" hidden="1"/>
    <cellStyle name="Followed Hyperlink" xfId="9043" builtinId="9" hidden="1"/>
    <cellStyle name="Followed Hyperlink" xfId="9044" builtinId="9" hidden="1"/>
    <cellStyle name="Followed Hyperlink" xfId="9045" builtinId="9" hidden="1"/>
    <cellStyle name="Followed Hyperlink" xfId="9046" builtinId="9" hidden="1"/>
    <cellStyle name="Followed Hyperlink" xfId="9047" builtinId="9" hidden="1"/>
    <cellStyle name="Followed Hyperlink" xfId="9048" builtinId="9" hidden="1"/>
    <cellStyle name="Followed Hyperlink" xfId="9049" builtinId="9" hidden="1"/>
    <cellStyle name="Followed Hyperlink" xfId="9050" builtinId="9" hidden="1"/>
    <cellStyle name="Followed Hyperlink" xfId="9051" builtinId="9" hidden="1"/>
    <cellStyle name="Followed Hyperlink" xfId="9052" builtinId="9" hidden="1"/>
    <cellStyle name="Followed Hyperlink" xfId="9053" builtinId="9" hidden="1"/>
    <cellStyle name="Followed Hyperlink" xfId="9054" builtinId="9" hidden="1"/>
    <cellStyle name="Followed Hyperlink" xfId="9055" builtinId="9" hidden="1"/>
    <cellStyle name="Followed Hyperlink" xfId="9056" builtinId="9" hidden="1"/>
    <cellStyle name="Followed Hyperlink" xfId="9057" builtinId="9" hidden="1"/>
    <cellStyle name="Followed Hyperlink" xfId="9058" builtinId="9" hidden="1"/>
    <cellStyle name="Followed Hyperlink" xfId="9059" builtinId="9" hidden="1"/>
    <cellStyle name="Followed Hyperlink" xfId="9060" builtinId="9" hidden="1"/>
    <cellStyle name="Followed Hyperlink" xfId="9061" builtinId="9" hidden="1"/>
    <cellStyle name="Followed Hyperlink" xfId="9062" builtinId="9" hidden="1"/>
    <cellStyle name="Followed Hyperlink" xfId="9063" builtinId="9" hidden="1"/>
    <cellStyle name="Followed Hyperlink" xfId="9064" builtinId="9" hidden="1"/>
    <cellStyle name="Followed Hyperlink" xfId="9065" builtinId="9" hidden="1"/>
    <cellStyle name="Followed Hyperlink" xfId="9066" builtinId="9" hidden="1"/>
    <cellStyle name="Followed Hyperlink" xfId="9067" builtinId="9" hidden="1"/>
    <cellStyle name="Followed Hyperlink" xfId="9068" builtinId="9" hidden="1"/>
    <cellStyle name="Followed Hyperlink" xfId="9069" builtinId="9" hidden="1"/>
    <cellStyle name="Followed Hyperlink" xfId="9070" builtinId="9" hidden="1"/>
    <cellStyle name="Followed Hyperlink" xfId="9071" builtinId="9" hidden="1"/>
    <cellStyle name="Followed Hyperlink" xfId="9072" builtinId="9" hidden="1"/>
    <cellStyle name="Followed Hyperlink" xfId="9073" builtinId="9" hidden="1"/>
    <cellStyle name="Followed Hyperlink" xfId="9074" builtinId="9" hidden="1"/>
    <cellStyle name="Followed Hyperlink" xfId="9075" builtinId="9" hidden="1"/>
    <cellStyle name="Followed Hyperlink" xfId="9076" builtinId="9" hidden="1"/>
    <cellStyle name="Followed Hyperlink" xfId="9077" builtinId="9" hidden="1"/>
    <cellStyle name="Followed Hyperlink" xfId="9078" builtinId="9" hidden="1"/>
    <cellStyle name="Followed Hyperlink" xfId="9079" builtinId="9" hidden="1"/>
    <cellStyle name="Followed Hyperlink" xfId="9080" builtinId="9" hidden="1"/>
    <cellStyle name="Followed Hyperlink" xfId="9081" builtinId="9" hidden="1"/>
    <cellStyle name="Followed Hyperlink" xfId="9082" builtinId="9" hidden="1"/>
    <cellStyle name="Followed Hyperlink" xfId="9083" builtinId="9" hidden="1"/>
    <cellStyle name="Followed Hyperlink" xfId="9084" builtinId="9" hidden="1"/>
    <cellStyle name="Followed Hyperlink" xfId="9085" builtinId="9" hidden="1"/>
    <cellStyle name="Followed Hyperlink" xfId="9086" builtinId="9" hidden="1"/>
    <cellStyle name="Followed Hyperlink" xfId="9087" builtinId="9" hidden="1"/>
    <cellStyle name="Followed Hyperlink" xfId="9088" builtinId="9" hidden="1"/>
    <cellStyle name="Followed Hyperlink" xfId="9089" builtinId="9" hidden="1"/>
    <cellStyle name="Followed Hyperlink" xfId="9090" builtinId="9" hidden="1"/>
    <cellStyle name="Followed Hyperlink" xfId="9091" builtinId="9" hidden="1"/>
    <cellStyle name="Followed Hyperlink" xfId="9092" builtinId="9" hidden="1"/>
    <cellStyle name="Followed Hyperlink" xfId="9093" builtinId="9" hidden="1"/>
    <cellStyle name="Followed Hyperlink" xfId="9094" builtinId="9" hidden="1"/>
    <cellStyle name="Followed Hyperlink" xfId="9095" builtinId="9" hidden="1"/>
    <cellStyle name="Followed Hyperlink" xfId="9096" builtinId="9" hidden="1"/>
    <cellStyle name="Followed Hyperlink" xfId="9097" builtinId="9" hidden="1"/>
    <cellStyle name="Followed Hyperlink" xfId="9098" builtinId="9" hidden="1"/>
    <cellStyle name="Followed Hyperlink" xfId="9099" builtinId="9" hidden="1"/>
    <cellStyle name="Followed Hyperlink" xfId="9100" builtinId="9" hidden="1"/>
    <cellStyle name="Followed Hyperlink" xfId="9101" builtinId="9" hidden="1"/>
    <cellStyle name="Followed Hyperlink" xfId="9102" builtinId="9" hidden="1"/>
    <cellStyle name="Followed Hyperlink" xfId="9103" builtinId="9" hidden="1"/>
    <cellStyle name="Followed Hyperlink" xfId="9104" builtinId="9" hidden="1"/>
    <cellStyle name="Followed Hyperlink" xfId="9105" builtinId="9" hidden="1"/>
    <cellStyle name="Followed Hyperlink" xfId="9106" builtinId="9" hidden="1"/>
    <cellStyle name="Followed Hyperlink" xfId="9107" builtinId="9" hidden="1"/>
    <cellStyle name="Followed Hyperlink" xfId="9108" builtinId="9" hidden="1"/>
    <cellStyle name="Followed Hyperlink" xfId="9109" builtinId="9" hidden="1"/>
    <cellStyle name="Followed Hyperlink" xfId="9110" builtinId="9" hidden="1"/>
    <cellStyle name="Followed Hyperlink" xfId="9111" builtinId="9" hidden="1"/>
    <cellStyle name="Followed Hyperlink" xfId="9112" builtinId="9" hidden="1"/>
    <cellStyle name="Followed Hyperlink" xfId="9113" builtinId="9" hidden="1"/>
    <cellStyle name="Followed Hyperlink" xfId="9114" builtinId="9" hidden="1"/>
    <cellStyle name="Followed Hyperlink" xfId="9115" builtinId="9" hidden="1"/>
    <cellStyle name="Followed Hyperlink" xfId="9116" builtinId="9" hidden="1"/>
    <cellStyle name="Followed Hyperlink" xfId="9117" builtinId="9" hidden="1"/>
    <cellStyle name="Followed Hyperlink" xfId="9118" builtinId="9" hidden="1"/>
    <cellStyle name="Followed Hyperlink" xfId="9119" builtinId="9" hidden="1"/>
    <cellStyle name="Followed Hyperlink" xfId="9120" builtinId="9" hidden="1"/>
    <cellStyle name="Followed Hyperlink" xfId="9121" builtinId="9" hidden="1"/>
    <cellStyle name="Followed Hyperlink" xfId="9122" builtinId="9" hidden="1"/>
    <cellStyle name="Followed Hyperlink" xfId="9123" builtinId="9" hidden="1"/>
    <cellStyle name="Followed Hyperlink" xfId="9124" builtinId="9" hidden="1"/>
    <cellStyle name="Followed Hyperlink" xfId="9125" builtinId="9" hidden="1"/>
    <cellStyle name="Followed Hyperlink" xfId="9126" builtinId="9" hidden="1"/>
    <cellStyle name="Followed Hyperlink" xfId="9127" builtinId="9" hidden="1"/>
    <cellStyle name="Followed Hyperlink" xfId="9128" builtinId="9" hidden="1"/>
    <cellStyle name="Followed Hyperlink" xfId="9129" builtinId="9" hidden="1"/>
    <cellStyle name="Followed Hyperlink" xfId="9130" builtinId="9" hidden="1"/>
    <cellStyle name="Followed Hyperlink" xfId="9131" builtinId="9" hidden="1"/>
    <cellStyle name="Followed Hyperlink" xfId="9132" builtinId="9" hidden="1"/>
    <cellStyle name="Followed Hyperlink" xfId="9133" builtinId="9" hidden="1"/>
    <cellStyle name="Followed Hyperlink" xfId="9134" builtinId="9" hidden="1"/>
    <cellStyle name="Followed Hyperlink" xfId="9135" builtinId="9" hidden="1"/>
    <cellStyle name="Followed Hyperlink" xfId="9136" builtinId="9" hidden="1"/>
    <cellStyle name="Followed Hyperlink" xfId="9137" builtinId="9" hidden="1"/>
    <cellStyle name="Followed Hyperlink" xfId="9138" builtinId="9" hidden="1"/>
    <cellStyle name="Followed Hyperlink" xfId="9139" builtinId="9" hidden="1"/>
    <cellStyle name="Followed Hyperlink" xfId="9140" builtinId="9" hidden="1"/>
    <cellStyle name="Followed Hyperlink" xfId="9141" builtinId="9" hidden="1"/>
    <cellStyle name="Followed Hyperlink" xfId="9142" builtinId="9" hidden="1"/>
    <cellStyle name="Followed Hyperlink" xfId="9143" builtinId="9" hidden="1"/>
    <cellStyle name="Followed Hyperlink" xfId="9144" builtinId="9" hidden="1"/>
    <cellStyle name="Followed Hyperlink" xfId="9145" builtinId="9" hidden="1"/>
    <cellStyle name="Followed Hyperlink" xfId="9146" builtinId="9" hidden="1"/>
    <cellStyle name="Followed Hyperlink" xfId="9147" builtinId="9" hidden="1"/>
    <cellStyle name="Followed Hyperlink" xfId="9148" builtinId="9" hidden="1"/>
    <cellStyle name="Followed Hyperlink" xfId="9149" builtinId="9" hidden="1"/>
    <cellStyle name="Followed Hyperlink" xfId="9150" builtinId="9" hidden="1"/>
    <cellStyle name="Followed Hyperlink" xfId="9151" builtinId="9" hidden="1"/>
    <cellStyle name="Followed Hyperlink" xfId="9152" builtinId="9" hidden="1"/>
    <cellStyle name="Followed Hyperlink" xfId="9153" builtinId="9" hidden="1"/>
    <cellStyle name="Followed Hyperlink" xfId="9154" builtinId="9" hidden="1"/>
    <cellStyle name="Followed Hyperlink" xfId="9155" builtinId="9" hidden="1"/>
    <cellStyle name="Followed Hyperlink" xfId="9156" builtinId="9" hidden="1"/>
    <cellStyle name="Followed Hyperlink" xfId="9157" builtinId="9" hidden="1"/>
    <cellStyle name="Followed Hyperlink" xfId="9158" builtinId="9" hidden="1"/>
    <cellStyle name="Followed Hyperlink" xfId="9159" builtinId="9" hidden="1"/>
    <cellStyle name="Followed Hyperlink" xfId="9160" builtinId="9" hidden="1"/>
    <cellStyle name="Followed Hyperlink" xfId="9161" builtinId="9" hidden="1"/>
    <cellStyle name="Followed Hyperlink" xfId="9162" builtinId="9" hidden="1"/>
    <cellStyle name="Followed Hyperlink" xfId="9163" builtinId="9" hidden="1"/>
    <cellStyle name="Followed Hyperlink" xfId="9164" builtinId="9" hidden="1"/>
    <cellStyle name="Followed Hyperlink" xfId="9165" builtinId="9" hidden="1"/>
    <cellStyle name="Followed Hyperlink" xfId="9166" builtinId="9" hidden="1"/>
    <cellStyle name="Followed Hyperlink" xfId="9167" builtinId="9" hidden="1"/>
    <cellStyle name="Followed Hyperlink" xfId="9168" builtinId="9" hidden="1"/>
    <cellStyle name="Followed Hyperlink" xfId="9169" builtinId="9" hidden="1"/>
    <cellStyle name="Followed Hyperlink" xfId="9170" builtinId="9" hidden="1"/>
    <cellStyle name="Followed Hyperlink" xfId="9171" builtinId="9" hidden="1"/>
    <cellStyle name="Followed Hyperlink" xfId="9172" builtinId="9" hidden="1"/>
    <cellStyle name="Followed Hyperlink" xfId="9173" builtinId="9" hidden="1"/>
    <cellStyle name="Followed Hyperlink" xfId="9174" builtinId="9" hidden="1"/>
    <cellStyle name="Followed Hyperlink" xfId="9175" builtinId="9" hidden="1"/>
    <cellStyle name="Followed Hyperlink" xfId="9176" builtinId="9" hidden="1"/>
    <cellStyle name="Followed Hyperlink" xfId="9177" builtinId="9" hidden="1"/>
    <cellStyle name="Followed Hyperlink" xfId="9178" builtinId="9" hidden="1"/>
    <cellStyle name="Followed Hyperlink" xfId="9179" builtinId="9" hidden="1"/>
    <cellStyle name="Followed Hyperlink" xfId="9180" builtinId="9" hidden="1"/>
    <cellStyle name="Followed Hyperlink" xfId="9181" builtinId="9" hidden="1"/>
    <cellStyle name="Followed Hyperlink" xfId="9182" builtinId="9" hidden="1"/>
    <cellStyle name="Followed Hyperlink" xfId="9183" builtinId="9" hidden="1"/>
    <cellStyle name="Followed Hyperlink" xfId="9184" builtinId="9" hidden="1"/>
    <cellStyle name="Followed Hyperlink" xfId="9185" builtinId="9" hidden="1"/>
    <cellStyle name="Followed Hyperlink" xfId="9186" builtinId="9" hidden="1"/>
    <cellStyle name="Followed Hyperlink" xfId="9187" builtinId="9" hidden="1"/>
    <cellStyle name="Followed Hyperlink" xfId="9188" builtinId="9" hidden="1"/>
    <cellStyle name="Followed Hyperlink" xfId="9189" builtinId="9" hidden="1"/>
    <cellStyle name="Followed Hyperlink" xfId="9190" builtinId="9" hidden="1"/>
    <cellStyle name="Followed Hyperlink" xfId="9191" builtinId="9" hidden="1"/>
    <cellStyle name="Followed Hyperlink" xfId="9192" builtinId="9" hidden="1"/>
    <cellStyle name="Followed Hyperlink" xfId="9193" builtinId="9" hidden="1"/>
    <cellStyle name="Followed Hyperlink" xfId="9194" builtinId="9" hidden="1"/>
    <cellStyle name="Followed Hyperlink" xfId="9195" builtinId="9" hidden="1"/>
    <cellStyle name="Followed Hyperlink" xfId="9196" builtinId="9" hidden="1"/>
    <cellStyle name="Followed Hyperlink" xfId="9197" builtinId="9" hidden="1"/>
    <cellStyle name="Followed Hyperlink" xfId="9198" builtinId="9" hidden="1"/>
    <cellStyle name="Followed Hyperlink" xfId="9199" builtinId="9" hidden="1"/>
    <cellStyle name="Followed Hyperlink" xfId="9200" builtinId="9" hidden="1"/>
    <cellStyle name="Followed Hyperlink" xfId="9201" builtinId="9" hidden="1"/>
    <cellStyle name="Followed Hyperlink" xfId="9202" builtinId="9" hidden="1"/>
    <cellStyle name="Followed Hyperlink" xfId="9203" builtinId="9" hidden="1"/>
    <cellStyle name="Followed Hyperlink" xfId="9204" builtinId="9" hidden="1"/>
    <cellStyle name="Followed Hyperlink" xfId="9205" builtinId="9" hidden="1"/>
    <cellStyle name="Followed Hyperlink" xfId="9206" builtinId="9" hidden="1"/>
    <cellStyle name="Followed Hyperlink" xfId="9207" builtinId="9" hidden="1"/>
    <cellStyle name="Followed Hyperlink" xfId="9208" builtinId="9" hidden="1"/>
    <cellStyle name="Followed Hyperlink" xfId="9209" builtinId="9" hidden="1"/>
    <cellStyle name="Followed Hyperlink" xfId="9210" builtinId="9" hidden="1"/>
    <cellStyle name="Followed Hyperlink" xfId="9211" builtinId="9" hidden="1"/>
    <cellStyle name="Followed Hyperlink" xfId="9212" builtinId="9" hidden="1"/>
    <cellStyle name="Followed Hyperlink" xfId="9213" builtinId="9" hidden="1"/>
    <cellStyle name="Followed Hyperlink" xfId="9214" builtinId="9" hidden="1"/>
    <cellStyle name="Followed Hyperlink" xfId="9215" builtinId="9" hidden="1"/>
    <cellStyle name="Followed Hyperlink" xfId="9216" builtinId="9" hidden="1"/>
    <cellStyle name="Followed Hyperlink" xfId="9217" builtinId="9" hidden="1"/>
    <cellStyle name="Followed Hyperlink" xfId="9218" builtinId="9" hidden="1"/>
    <cellStyle name="Followed Hyperlink" xfId="9219" builtinId="9" hidden="1"/>
    <cellStyle name="Followed Hyperlink" xfId="9220" builtinId="9" hidden="1"/>
    <cellStyle name="Followed Hyperlink" xfId="9221" builtinId="9" hidden="1"/>
    <cellStyle name="Followed Hyperlink" xfId="9222" builtinId="9" hidden="1"/>
    <cellStyle name="Followed Hyperlink" xfId="9223" builtinId="9" hidden="1"/>
    <cellStyle name="Followed Hyperlink" xfId="9224" builtinId="9" hidden="1"/>
    <cellStyle name="Followed Hyperlink" xfId="9225" builtinId="9" hidden="1"/>
    <cellStyle name="Followed Hyperlink" xfId="9226" builtinId="9" hidden="1"/>
    <cellStyle name="Followed Hyperlink" xfId="9227" builtinId="9" hidden="1"/>
    <cellStyle name="Followed Hyperlink" xfId="9228" builtinId="9" hidden="1"/>
    <cellStyle name="Followed Hyperlink" xfId="9229" builtinId="9" hidden="1"/>
    <cellStyle name="Followed Hyperlink" xfId="9230" builtinId="9" hidden="1"/>
    <cellStyle name="Followed Hyperlink" xfId="9231" builtinId="9" hidden="1"/>
    <cellStyle name="Followed Hyperlink" xfId="9232" builtinId="9" hidden="1"/>
    <cellStyle name="Followed Hyperlink" xfId="9233" builtinId="9" hidden="1"/>
    <cellStyle name="Followed Hyperlink" xfId="9234" builtinId="9" hidden="1"/>
    <cellStyle name="Followed Hyperlink" xfId="9235" builtinId="9" hidden="1"/>
    <cellStyle name="Followed Hyperlink" xfId="9236" builtinId="9" hidden="1"/>
    <cellStyle name="Followed Hyperlink" xfId="9237" builtinId="9" hidden="1"/>
    <cellStyle name="Followed Hyperlink" xfId="9238" builtinId="9" hidden="1"/>
    <cellStyle name="Followed Hyperlink" xfId="9239" builtinId="9" hidden="1"/>
    <cellStyle name="Followed Hyperlink" xfId="9240" builtinId="9" hidden="1"/>
    <cellStyle name="Followed Hyperlink" xfId="9241" builtinId="9" hidden="1"/>
    <cellStyle name="Followed Hyperlink" xfId="9242" builtinId="9" hidden="1"/>
    <cellStyle name="Followed Hyperlink" xfId="9243" builtinId="9" hidden="1"/>
    <cellStyle name="Followed Hyperlink" xfId="9244" builtinId="9" hidden="1"/>
    <cellStyle name="Followed Hyperlink" xfId="9245" builtinId="9" hidden="1"/>
    <cellStyle name="Followed Hyperlink" xfId="9246" builtinId="9" hidden="1"/>
    <cellStyle name="Followed Hyperlink" xfId="9247" builtinId="9" hidden="1"/>
    <cellStyle name="Followed Hyperlink" xfId="9248" builtinId="9" hidden="1"/>
    <cellStyle name="Followed Hyperlink" xfId="9249" builtinId="9" hidden="1"/>
    <cellStyle name="Followed Hyperlink" xfId="9250" builtinId="9" hidden="1"/>
    <cellStyle name="Followed Hyperlink" xfId="9251" builtinId="9" hidden="1"/>
    <cellStyle name="Followed Hyperlink" xfId="9252" builtinId="9" hidden="1"/>
    <cellStyle name="Followed Hyperlink" xfId="9253" builtinId="9" hidden="1"/>
    <cellStyle name="Followed Hyperlink" xfId="9254" builtinId="9" hidden="1"/>
    <cellStyle name="Followed Hyperlink" xfId="9255" builtinId="9" hidden="1"/>
    <cellStyle name="Followed Hyperlink" xfId="9256" builtinId="9" hidden="1"/>
    <cellStyle name="Followed Hyperlink" xfId="9257" builtinId="9" hidden="1"/>
    <cellStyle name="Followed Hyperlink" xfId="9258" builtinId="9" hidden="1"/>
    <cellStyle name="Followed Hyperlink" xfId="9259" builtinId="9" hidden="1"/>
    <cellStyle name="Followed Hyperlink" xfId="9260" builtinId="9" hidden="1"/>
    <cellStyle name="Followed Hyperlink" xfId="9261" builtinId="9" hidden="1"/>
    <cellStyle name="Followed Hyperlink" xfId="9262" builtinId="9" hidden="1"/>
    <cellStyle name="Followed Hyperlink" xfId="9263" builtinId="9" hidden="1"/>
    <cellStyle name="Followed Hyperlink" xfId="9264" builtinId="9" hidden="1"/>
    <cellStyle name="Followed Hyperlink" xfId="9265" builtinId="9" hidden="1"/>
    <cellStyle name="Followed Hyperlink" xfId="9266" builtinId="9" hidden="1"/>
    <cellStyle name="Followed Hyperlink" xfId="9267" builtinId="9" hidden="1"/>
    <cellStyle name="Followed Hyperlink" xfId="9268" builtinId="9" hidden="1"/>
    <cellStyle name="Followed Hyperlink" xfId="9269" builtinId="9" hidden="1"/>
    <cellStyle name="Followed Hyperlink" xfId="9270" builtinId="9" hidden="1"/>
    <cellStyle name="Followed Hyperlink" xfId="9271" builtinId="9" hidden="1"/>
    <cellStyle name="Followed Hyperlink" xfId="9272" builtinId="9" hidden="1"/>
    <cellStyle name="Followed Hyperlink" xfId="9273" builtinId="9" hidden="1"/>
    <cellStyle name="Followed Hyperlink" xfId="9274" builtinId="9" hidden="1"/>
    <cellStyle name="Followed Hyperlink" xfId="9275" builtinId="9" hidden="1"/>
    <cellStyle name="Followed Hyperlink" xfId="9276" builtinId="9" hidden="1"/>
    <cellStyle name="Followed Hyperlink" xfId="9277" builtinId="9" hidden="1"/>
    <cellStyle name="Followed Hyperlink" xfId="9278" builtinId="9" hidden="1"/>
    <cellStyle name="Followed Hyperlink" xfId="9279" builtinId="9" hidden="1"/>
    <cellStyle name="Followed Hyperlink" xfId="9280" builtinId="9" hidden="1"/>
    <cellStyle name="Followed Hyperlink" xfId="9281" builtinId="9" hidden="1"/>
    <cellStyle name="Followed Hyperlink" xfId="9282" builtinId="9" hidden="1"/>
    <cellStyle name="Followed Hyperlink" xfId="9283" builtinId="9" hidden="1"/>
    <cellStyle name="Followed Hyperlink" xfId="9284" builtinId="9" hidden="1"/>
    <cellStyle name="Followed Hyperlink" xfId="9285" builtinId="9" hidden="1"/>
    <cellStyle name="Followed Hyperlink" xfId="9286" builtinId="9" hidden="1"/>
    <cellStyle name="Followed Hyperlink" xfId="9287" builtinId="9" hidden="1"/>
    <cellStyle name="Followed Hyperlink" xfId="9288" builtinId="9" hidden="1"/>
    <cellStyle name="Followed Hyperlink" xfId="9289" builtinId="9" hidden="1"/>
    <cellStyle name="Followed Hyperlink" xfId="9290" builtinId="9" hidden="1"/>
    <cellStyle name="Followed Hyperlink" xfId="9291" builtinId="9" hidden="1"/>
    <cellStyle name="Followed Hyperlink" xfId="9292" builtinId="9" hidden="1"/>
    <cellStyle name="Followed Hyperlink" xfId="9293" builtinId="9" hidden="1"/>
    <cellStyle name="Followed Hyperlink" xfId="9294" builtinId="9" hidden="1"/>
    <cellStyle name="Followed Hyperlink" xfId="9295" builtinId="9" hidden="1"/>
    <cellStyle name="Followed Hyperlink" xfId="9296" builtinId="9" hidden="1"/>
    <cellStyle name="Followed Hyperlink" xfId="9297" builtinId="9" hidden="1"/>
    <cellStyle name="Followed Hyperlink" xfId="9298" builtinId="9" hidden="1"/>
    <cellStyle name="Followed Hyperlink" xfId="9299" builtinId="9" hidden="1"/>
    <cellStyle name="Followed Hyperlink" xfId="9300" builtinId="9" hidden="1"/>
    <cellStyle name="Followed Hyperlink" xfId="9301" builtinId="9" hidden="1"/>
    <cellStyle name="Followed Hyperlink" xfId="9302" builtinId="9" hidden="1"/>
    <cellStyle name="Followed Hyperlink" xfId="9303" builtinId="9" hidden="1"/>
    <cellStyle name="Followed Hyperlink" xfId="9304" builtinId="9" hidden="1"/>
    <cellStyle name="Followed Hyperlink" xfId="9305" builtinId="9" hidden="1"/>
    <cellStyle name="Followed Hyperlink" xfId="9306" builtinId="9" hidden="1"/>
    <cellStyle name="Followed Hyperlink" xfId="9307" builtinId="9" hidden="1"/>
    <cellStyle name="Followed Hyperlink" xfId="9308" builtinId="9" hidden="1"/>
    <cellStyle name="Followed Hyperlink" xfId="9309" builtinId="9" hidden="1"/>
    <cellStyle name="Followed Hyperlink" xfId="9310" builtinId="9" hidden="1"/>
    <cellStyle name="Followed Hyperlink" xfId="9311" builtinId="9" hidden="1"/>
    <cellStyle name="Followed Hyperlink" xfId="9312" builtinId="9" hidden="1"/>
    <cellStyle name="Followed Hyperlink" xfId="9313" builtinId="9" hidden="1"/>
    <cellStyle name="Followed Hyperlink" xfId="9314" builtinId="9" hidden="1"/>
    <cellStyle name="Followed Hyperlink" xfId="9315" builtinId="9" hidden="1"/>
    <cellStyle name="Followed Hyperlink" xfId="9316" builtinId="9" hidden="1"/>
    <cellStyle name="Followed Hyperlink" xfId="9317" builtinId="9" hidden="1"/>
    <cellStyle name="Followed Hyperlink" xfId="9318" builtinId="9" hidden="1"/>
    <cellStyle name="Followed Hyperlink" xfId="9319" builtinId="9" hidden="1"/>
    <cellStyle name="Followed Hyperlink" xfId="9320" builtinId="9" hidden="1"/>
    <cellStyle name="Followed Hyperlink" xfId="9321" builtinId="9" hidden="1"/>
    <cellStyle name="Followed Hyperlink" xfId="9322" builtinId="9" hidden="1"/>
    <cellStyle name="Followed Hyperlink" xfId="9323" builtinId="9" hidden="1"/>
    <cellStyle name="Followed Hyperlink" xfId="9324" builtinId="9" hidden="1"/>
    <cellStyle name="Followed Hyperlink" xfId="9325" builtinId="9" hidden="1"/>
    <cellStyle name="Followed Hyperlink" xfId="9326" builtinId="9" hidden="1"/>
    <cellStyle name="Followed Hyperlink" xfId="9327" builtinId="9" hidden="1"/>
    <cellStyle name="Followed Hyperlink" xfId="9328" builtinId="9" hidden="1"/>
    <cellStyle name="Followed Hyperlink" xfId="9329" builtinId="9" hidden="1"/>
    <cellStyle name="Followed Hyperlink" xfId="9330" builtinId="9" hidden="1"/>
    <cellStyle name="Followed Hyperlink" xfId="9331" builtinId="9" hidden="1"/>
    <cellStyle name="Followed Hyperlink" xfId="9332" builtinId="9" hidden="1"/>
    <cellStyle name="Followed Hyperlink" xfId="9333" builtinId="9" hidden="1"/>
    <cellStyle name="Followed Hyperlink" xfId="9334" builtinId="9" hidden="1"/>
    <cellStyle name="Followed Hyperlink" xfId="9335" builtinId="9" hidden="1"/>
    <cellStyle name="Followed Hyperlink" xfId="9336" builtinId="9" hidden="1"/>
    <cellStyle name="Followed Hyperlink" xfId="9337" builtinId="9" hidden="1"/>
    <cellStyle name="Followed Hyperlink" xfId="9338" builtinId="9" hidden="1"/>
    <cellStyle name="Followed Hyperlink" xfId="9339" builtinId="9" hidden="1"/>
    <cellStyle name="Followed Hyperlink" xfId="9340" builtinId="9" hidden="1"/>
    <cellStyle name="Followed Hyperlink" xfId="9341" builtinId="9" hidden="1"/>
    <cellStyle name="Followed Hyperlink" xfId="9342" builtinId="9" hidden="1"/>
    <cellStyle name="Followed Hyperlink" xfId="9343" builtinId="9" hidden="1"/>
    <cellStyle name="Followed Hyperlink" xfId="9344" builtinId="9" hidden="1"/>
    <cellStyle name="Followed Hyperlink" xfId="9345" builtinId="9" hidden="1"/>
    <cellStyle name="Followed Hyperlink" xfId="9346" builtinId="9" hidden="1"/>
    <cellStyle name="Followed Hyperlink" xfId="9347" builtinId="9" hidden="1"/>
    <cellStyle name="Followed Hyperlink" xfId="9348" builtinId="9" hidden="1"/>
    <cellStyle name="Followed Hyperlink" xfId="9349" builtinId="9" hidden="1"/>
    <cellStyle name="Followed Hyperlink" xfId="9350" builtinId="9" hidden="1"/>
    <cellStyle name="Followed Hyperlink" xfId="9351" builtinId="9" hidden="1"/>
    <cellStyle name="Followed Hyperlink" xfId="9352" builtinId="9" hidden="1"/>
    <cellStyle name="Followed Hyperlink" xfId="9353" builtinId="9" hidden="1"/>
    <cellStyle name="Followed Hyperlink" xfId="9354" builtinId="9" hidden="1"/>
    <cellStyle name="Followed Hyperlink" xfId="9355" builtinId="9" hidden="1"/>
    <cellStyle name="Followed Hyperlink" xfId="9356" builtinId="9" hidden="1"/>
    <cellStyle name="Followed Hyperlink" xfId="9357" builtinId="9" hidden="1"/>
    <cellStyle name="Followed Hyperlink" xfId="9358" builtinId="9" hidden="1"/>
    <cellStyle name="Followed Hyperlink" xfId="9359" builtinId="9" hidden="1"/>
    <cellStyle name="Followed Hyperlink" xfId="9360" builtinId="9" hidden="1"/>
    <cellStyle name="Followed Hyperlink" xfId="9361" builtinId="9" hidden="1"/>
    <cellStyle name="Followed Hyperlink" xfId="9362" builtinId="9" hidden="1"/>
    <cellStyle name="Followed Hyperlink" xfId="9363" builtinId="9" hidden="1"/>
    <cellStyle name="Followed Hyperlink" xfId="9364" builtinId="9" hidden="1"/>
    <cellStyle name="Followed Hyperlink" xfId="9365" builtinId="9" hidden="1"/>
    <cellStyle name="Followed Hyperlink" xfId="9366" builtinId="9" hidden="1"/>
    <cellStyle name="Followed Hyperlink" xfId="9367" builtinId="9" hidden="1"/>
    <cellStyle name="Followed Hyperlink" xfId="9368" builtinId="9" hidden="1"/>
    <cellStyle name="Followed Hyperlink" xfId="9369" builtinId="9" hidden="1"/>
    <cellStyle name="Followed Hyperlink" xfId="9370" builtinId="9" hidden="1"/>
    <cellStyle name="Followed Hyperlink" xfId="9371" builtinId="9" hidden="1"/>
    <cellStyle name="Followed Hyperlink" xfId="9372" builtinId="9" hidden="1"/>
    <cellStyle name="Followed Hyperlink" xfId="9373" builtinId="9" hidden="1"/>
    <cellStyle name="Followed Hyperlink" xfId="9374" builtinId="9" hidden="1"/>
    <cellStyle name="Followed Hyperlink" xfId="9375" builtinId="9" hidden="1"/>
    <cellStyle name="Followed Hyperlink" xfId="9376" builtinId="9" hidden="1"/>
    <cellStyle name="Followed Hyperlink" xfId="9377" builtinId="9" hidden="1"/>
    <cellStyle name="Followed Hyperlink" xfId="9378" builtinId="9" hidden="1"/>
    <cellStyle name="Followed Hyperlink" xfId="9379" builtinId="9" hidden="1"/>
    <cellStyle name="Followed Hyperlink" xfId="9380" builtinId="9" hidden="1"/>
    <cellStyle name="Followed Hyperlink" xfId="9381" builtinId="9" hidden="1"/>
    <cellStyle name="Followed Hyperlink" xfId="9382" builtinId="9" hidden="1"/>
    <cellStyle name="Followed Hyperlink" xfId="9383" builtinId="9" hidden="1"/>
    <cellStyle name="Followed Hyperlink" xfId="9384" builtinId="9" hidden="1"/>
    <cellStyle name="Followed Hyperlink" xfId="9385" builtinId="9" hidden="1"/>
    <cellStyle name="Followed Hyperlink" xfId="9386" builtinId="9" hidden="1"/>
    <cellStyle name="Followed Hyperlink" xfId="9387" builtinId="9" hidden="1"/>
    <cellStyle name="Followed Hyperlink" xfId="9388" builtinId="9" hidden="1"/>
    <cellStyle name="Followed Hyperlink" xfId="9389" builtinId="9" hidden="1"/>
    <cellStyle name="Followed Hyperlink" xfId="9390" builtinId="9" hidden="1"/>
    <cellStyle name="Followed Hyperlink" xfId="9391" builtinId="9" hidden="1"/>
    <cellStyle name="Followed Hyperlink" xfId="9392" builtinId="9" hidden="1"/>
    <cellStyle name="Followed Hyperlink" xfId="9393" builtinId="9" hidden="1"/>
    <cellStyle name="Followed Hyperlink" xfId="9394" builtinId="9" hidden="1"/>
    <cellStyle name="Followed Hyperlink" xfId="9395" builtinId="9" hidden="1"/>
    <cellStyle name="Followed Hyperlink" xfId="9396" builtinId="9" hidden="1"/>
    <cellStyle name="Followed Hyperlink" xfId="9397" builtinId="9" hidden="1"/>
    <cellStyle name="Followed Hyperlink" xfId="9398" builtinId="9" hidden="1"/>
    <cellStyle name="Followed Hyperlink" xfId="9399" builtinId="9" hidden="1"/>
    <cellStyle name="Followed Hyperlink" xfId="9400" builtinId="9" hidden="1"/>
    <cellStyle name="Followed Hyperlink" xfId="9401" builtinId="9" hidden="1"/>
    <cellStyle name="Followed Hyperlink" xfId="9402" builtinId="9" hidden="1"/>
    <cellStyle name="Followed Hyperlink" xfId="9403" builtinId="9" hidden="1"/>
    <cellStyle name="Followed Hyperlink" xfId="9404" builtinId="9" hidden="1"/>
    <cellStyle name="Followed Hyperlink" xfId="9405" builtinId="9" hidden="1"/>
    <cellStyle name="Followed Hyperlink" xfId="9406" builtinId="9" hidden="1"/>
    <cellStyle name="Followed Hyperlink" xfId="9407" builtinId="9" hidden="1"/>
    <cellStyle name="Followed Hyperlink" xfId="9408" builtinId="9" hidden="1"/>
    <cellStyle name="Followed Hyperlink" xfId="9409" builtinId="9" hidden="1"/>
    <cellStyle name="Followed Hyperlink" xfId="9410" builtinId="9" hidden="1"/>
    <cellStyle name="Followed Hyperlink" xfId="9411" builtinId="9" hidden="1"/>
    <cellStyle name="Followed Hyperlink" xfId="9412" builtinId="9" hidden="1"/>
    <cellStyle name="Followed Hyperlink" xfId="9413" builtinId="9" hidden="1"/>
    <cellStyle name="Followed Hyperlink" xfId="9414" builtinId="9" hidden="1"/>
    <cellStyle name="Followed Hyperlink" xfId="9415" builtinId="9" hidden="1"/>
    <cellStyle name="Followed Hyperlink" xfId="9416" builtinId="9" hidden="1"/>
    <cellStyle name="Followed Hyperlink" xfId="9417" builtinId="9" hidden="1"/>
    <cellStyle name="Followed Hyperlink" xfId="9418" builtinId="9" hidden="1"/>
    <cellStyle name="Followed Hyperlink" xfId="9419" builtinId="9" hidden="1"/>
    <cellStyle name="Followed Hyperlink" xfId="9420" builtinId="9" hidden="1"/>
    <cellStyle name="Followed Hyperlink" xfId="9421" builtinId="9" hidden="1"/>
    <cellStyle name="Followed Hyperlink" xfId="9422" builtinId="9" hidden="1"/>
    <cellStyle name="Followed Hyperlink" xfId="9423" builtinId="9" hidden="1"/>
    <cellStyle name="Followed Hyperlink" xfId="9424" builtinId="9" hidden="1"/>
    <cellStyle name="Followed Hyperlink" xfId="9425" builtinId="9" hidden="1"/>
    <cellStyle name="Followed Hyperlink" xfId="9426" builtinId="9" hidden="1"/>
    <cellStyle name="Followed Hyperlink" xfId="9427" builtinId="9" hidden="1"/>
    <cellStyle name="Followed Hyperlink" xfId="9428" builtinId="9" hidden="1"/>
    <cellStyle name="Followed Hyperlink" xfId="9429" builtinId="9" hidden="1"/>
    <cellStyle name="Followed Hyperlink" xfId="9430" builtinId="9" hidden="1"/>
    <cellStyle name="Followed Hyperlink" xfId="9431" builtinId="9" hidden="1"/>
    <cellStyle name="Followed Hyperlink" xfId="9432" builtinId="9" hidden="1"/>
    <cellStyle name="Followed Hyperlink" xfId="9433" builtinId="9" hidden="1"/>
    <cellStyle name="Followed Hyperlink" xfId="9434" builtinId="9" hidden="1"/>
    <cellStyle name="Followed Hyperlink" xfId="9435" builtinId="9" hidden="1"/>
    <cellStyle name="Followed Hyperlink" xfId="9436" builtinId="9" hidden="1"/>
    <cellStyle name="Followed Hyperlink" xfId="9437" builtinId="9" hidden="1"/>
    <cellStyle name="Followed Hyperlink" xfId="9438" builtinId="9" hidden="1"/>
    <cellStyle name="Followed Hyperlink" xfId="9439" builtinId="9" hidden="1"/>
    <cellStyle name="Followed Hyperlink" xfId="9440" builtinId="9" hidden="1"/>
    <cellStyle name="Followed Hyperlink" xfId="9441" builtinId="9" hidden="1"/>
    <cellStyle name="Followed Hyperlink" xfId="9442" builtinId="9" hidden="1"/>
    <cellStyle name="Followed Hyperlink" xfId="9443" builtinId="9" hidden="1"/>
    <cellStyle name="Followed Hyperlink" xfId="9444" builtinId="9" hidden="1"/>
    <cellStyle name="Followed Hyperlink" xfId="9445" builtinId="9" hidden="1"/>
    <cellStyle name="Followed Hyperlink" xfId="9446" builtinId="9" hidden="1"/>
    <cellStyle name="Followed Hyperlink" xfId="9447" builtinId="9" hidden="1"/>
    <cellStyle name="Followed Hyperlink" xfId="9448" builtinId="9" hidden="1"/>
    <cellStyle name="Followed Hyperlink" xfId="9449" builtinId="9" hidden="1"/>
    <cellStyle name="Followed Hyperlink" xfId="9450" builtinId="9" hidden="1"/>
    <cellStyle name="Followed Hyperlink" xfId="9451" builtinId="9" hidden="1"/>
    <cellStyle name="Followed Hyperlink" xfId="9452" builtinId="9" hidden="1"/>
    <cellStyle name="Followed Hyperlink" xfId="9453" builtinId="9" hidden="1"/>
    <cellStyle name="Followed Hyperlink" xfId="9454" builtinId="9" hidden="1"/>
    <cellStyle name="Followed Hyperlink" xfId="9455" builtinId="9" hidden="1"/>
    <cellStyle name="Followed Hyperlink" xfId="9456" builtinId="9" hidden="1"/>
    <cellStyle name="Followed Hyperlink" xfId="9457" builtinId="9" hidden="1"/>
    <cellStyle name="Followed Hyperlink" xfId="9458" builtinId="9" hidden="1"/>
    <cellStyle name="Followed Hyperlink" xfId="9459" builtinId="9" hidden="1"/>
    <cellStyle name="Followed Hyperlink" xfId="9460" builtinId="9" hidden="1"/>
    <cellStyle name="Followed Hyperlink" xfId="9461" builtinId="9" hidden="1"/>
    <cellStyle name="Followed Hyperlink" xfId="9462" builtinId="9" hidden="1"/>
    <cellStyle name="Followed Hyperlink" xfId="9463" builtinId="9" hidden="1"/>
    <cellStyle name="Followed Hyperlink" xfId="9464" builtinId="9" hidden="1"/>
    <cellStyle name="Followed Hyperlink" xfId="9465" builtinId="9" hidden="1"/>
    <cellStyle name="Followed Hyperlink" xfId="9466" builtinId="9" hidden="1"/>
    <cellStyle name="Followed Hyperlink" xfId="9467" builtinId="9" hidden="1"/>
    <cellStyle name="Followed Hyperlink" xfId="9468" builtinId="9" hidden="1"/>
    <cellStyle name="Followed Hyperlink" xfId="9469" builtinId="9" hidden="1"/>
    <cellStyle name="Followed Hyperlink" xfId="9470" builtinId="9" hidden="1"/>
    <cellStyle name="Followed Hyperlink" xfId="9471" builtinId="9" hidden="1"/>
    <cellStyle name="Followed Hyperlink" xfId="9472" builtinId="9" hidden="1"/>
    <cellStyle name="Followed Hyperlink" xfId="9473" builtinId="9" hidden="1"/>
    <cellStyle name="Followed Hyperlink" xfId="9474" builtinId="9" hidden="1"/>
    <cellStyle name="Followed Hyperlink" xfId="9475" builtinId="9" hidden="1"/>
    <cellStyle name="Followed Hyperlink" xfId="9476" builtinId="9" hidden="1"/>
    <cellStyle name="Followed Hyperlink" xfId="9477" builtinId="9" hidden="1"/>
    <cellStyle name="Followed Hyperlink" xfId="9478" builtinId="9" hidden="1"/>
    <cellStyle name="Followed Hyperlink" xfId="9479" builtinId="9" hidden="1"/>
    <cellStyle name="Followed Hyperlink" xfId="9480" builtinId="9" hidden="1"/>
    <cellStyle name="Followed Hyperlink" xfId="9481" builtinId="9" hidden="1"/>
    <cellStyle name="Followed Hyperlink" xfId="9482" builtinId="9" hidden="1"/>
    <cellStyle name="Followed Hyperlink" xfId="9483" builtinId="9" hidden="1"/>
    <cellStyle name="Followed Hyperlink" xfId="9484" builtinId="9" hidden="1"/>
    <cellStyle name="Followed Hyperlink" xfId="9485" builtinId="9" hidden="1"/>
    <cellStyle name="Followed Hyperlink" xfId="9486" builtinId="9" hidden="1"/>
    <cellStyle name="Followed Hyperlink" xfId="9487" builtinId="9" hidden="1"/>
    <cellStyle name="Followed Hyperlink" xfId="9488" builtinId="9" hidden="1"/>
    <cellStyle name="Followed Hyperlink" xfId="9489" builtinId="9" hidden="1"/>
    <cellStyle name="Followed Hyperlink" xfId="9490" builtinId="9" hidden="1"/>
    <cellStyle name="Followed Hyperlink" xfId="9491" builtinId="9" hidden="1"/>
    <cellStyle name="Followed Hyperlink" xfId="9492" builtinId="9" hidden="1"/>
    <cellStyle name="Followed Hyperlink" xfId="9493" builtinId="9" hidden="1"/>
    <cellStyle name="Followed Hyperlink" xfId="9494" builtinId="9" hidden="1"/>
    <cellStyle name="Followed Hyperlink" xfId="9495" builtinId="9" hidden="1"/>
    <cellStyle name="Followed Hyperlink" xfId="9496" builtinId="9" hidden="1"/>
    <cellStyle name="Followed Hyperlink" xfId="9497" builtinId="9" hidden="1"/>
    <cellStyle name="Followed Hyperlink" xfId="9498" builtinId="9" hidden="1"/>
    <cellStyle name="Followed Hyperlink" xfId="9499" builtinId="9" hidden="1"/>
    <cellStyle name="Followed Hyperlink" xfId="9500" builtinId="9" hidden="1"/>
    <cellStyle name="Followed Hyperlink" xfId="9501" builtinId="9" hidden="1"/>
    <cellStyle name="Followed Hyperlink" xfId="9502" builtinId="9" hidden="1"/>
    <cellStyle name="Followed Hyperlink" xfId="9503" builtinId="9" hidden="1"/>
    <cellStyle name="Followed Hyperlink" xfId="9504" builtinId="9" hidden="1"/>
    <cellStyle name="Followed Hyperlink" xfId="9505" builtinId="9" hidden="1"/>
    <cellStyle name="Followed Hyperlink" xfId="9506" builtinId="9" hidden="1"/>
    <cellStyle name="Followed Hyperlink" xfId="9507" builtinId="9" hidden="1"/>
    <cellStyle name="Followed Hyperlink" xfId="9508" builtinId="9" hidden="1"/>
    <cellStyle name="Followed Hyperlink" xfId="9509" builtinId="9" hidden="1"/>
    <cellStyle name="Followed Hyperlink" xfId="9510" builtinId="9" hidden="1"/>
    <cellStyle name="Followed Hyperlink" xfId="9511" builtinId="9" hidden="1"/>
    <cellStyle name="Followed Hyperlink" xfId="9512" builtinId="9" hidden="1"/>
    <cellStyle name="Followed Hyperlink" xfId="9513" builtinId="9" hidden="1"/>
    <cellStyle name="Followed Hyperlink" xfId="9514" builtinId="9" hidden="1"/>
    <cellStyle name="Followed Hyperlink" xfId="9515" builtinId="9" hidden="1"/>
    <cellStyle name="Followed Hyperlink" xfId="9516" builtinId="9" hidden="1"/>
    <cellStyle name="Followed Hyperlink" xfId="9517" builtinId="9" hidden="1"/>
    <cellStyle name="Followed Hyperlink" xfId="9518" builtinId="9" hidden="1"/>
    <cellStyle name="Followed Hyperlink" xfId="9519" builtinId="9" hidden="1"/>
    <cellStyle name="Followed Hyperlink" xfId="9520" builtinId="9" hidden="1"/>
    <cellStyle name="Followed Hyperlink" xfId="9521" builtinId="9" hidden="1"/>
    <cellStyle name="Followed Hyperlink" xfId="9522" builtinId="9" hidden="1"/>
    <cellStyle name="Followed Hyperlink" xfId="9523" builtinId="9" hidden="1"/>
    <cellStyle name="Followed Hyperlink" xfId="9524" builtinId="9" hidden="1"/>
    <cellStyle name="Followed Hyperlink" xfId="9525" builtinId="9" hidden="1"/>
    <cellStyle name="Followed Hyperlink" xfId="9526" builtinId="9" hidden="1"/>
    <cellStyle name="Followed Hyperlink" xfId="9527" builtinId="9" hidden="1"/>
    <cellStyle name="Followed Hyperlink" xfId="9528" builtinId="9" hidden="1"/>
    <cellStyle name="Followed Hyperlink" xfId="9529" builtinId="9" hidden="1"/>
    <cellStyle name="Followed Hyperlink" xfId="9530" builtinId="9" hidden="1"/>
    <cellStyle name="Followed Hyperlink" xfId="9531" builtinId="9" hidden="1"/>
    <cellStyle name="Followed Hyperlink" xfId="9532" builtinId="9" hidden="1"/>
    <cellStyle name="Followed Hyperlink" xfId="9533" builtinId="9" hidden="1"/>
    <cellStyle name="Followed Hyperlink" xfId="9534" builtinId="9" hidden="1"/>
    <cellStyle name="Followed Hyperlink" xfId="9535" builtinId="9" hidden="1"/>
    <cellStyle name="Followed Hyperlink" xfId="9536" builtinId="9" hidden="1"/>
    <cellStyle name="Followed Hyperlink" xfId="9537" builtinId="9" hidden="1"/>
    <cellStyle name="Followed Hyperlink" xfId="9538" builtinId="9" hidden="1"/>
    <cellStyle name="Followed Hyperlink" xfId="9539" builtinId="9" hidden="1"/>
    <cellStyle name="Followed Hyperlink" xfId="9540" builtinId="9" hidden="1"/>
    <cellStyle name="Followed Hyperlink" xfId="9541" builtinId="9" hidden="1"/>
    <cellStyle name="Followed Hyperlink" xfId="9542" builtinId="9" hidden="1"/>
    <cellStyle name="Followed Hyperlink" xfId="9543" builtinId="9" hidden="1"/>
    <cellStyle name="Followed Hyperlink" xfId="9544" builtinId="9" hidden="1"/>
    <cellStyle name="Followed Hyperlink" xfId="9545" builtinId="9" hidden="1"/>
    <cellStyle name="Followed Hyperlink" xfId="9546" builtinId="9" hidden="1"/>
    <cellStyle name="Followed Hyperlink" xfId="9547" builtinId="9" hidden="1"/>
    <cellStyle name="Followed Hyperlink" xfId="9548" builtinId="9" hidden="1"/>
    <cellStyle name="Followed Hyperlink" xfId="9549" builtinId="9" hidden="1"/>
    <cellStyle name="Followed Hyperlink" xfId="9550" builtinId="9" hidden="1"/>
    <cellStyle name="Followed Hyperlink" xfId="9551" builtinId="9" hidden="1"/>
    <cellStyle name="Followed Hyperlink" xfId="9552" builtinId="9" hidden="1"/>
    <cellStyle name="Followed Hyperlink" xfId="9553" builtinId="9" hidden="1"/>
    <cellStyle name="Followed Hyperlink" xfId="9554" builtinId="9" hidden="1"/>
    <cellStyle name="Followed Hyperlink" xfId="9555" builtinId="9" hidden="1"/>
    <cellStyle name="Followed Hyperlink" xfId="9556" builtinId="9" hidden="1"/>
    <cellStyle name="Followed Hyperlink" xfId="9557" builtinId="9" hidden="1"/>
    <cellStyle name="Followed Hyperlink" xfId="9558" builtinId="9" hidden="1"/>
    <cellStyle name="Followed Hyperlink" xfId="9559" builtinId="9" hidden="1"/>
    <cellStyle name="Followed Hyperlink" xfId="9560" builtinId="9" hidden="1"/>
    <cellStyle name="Followed Hyperlink" xfId="9561" builtinId="9" hidden="1"/>
    <cellStyle name="Followed Hyperlink" xfId="9562" builtinId="9" hidden="1"/>
    <cellStyle name="Followed Hyperlink" xfId="9563" builtinId="9" hidden="1"/>
    <cellStyle name="Followed Hyperlink" xfId="9564" builtinId="9" hidden="1"/>
    <cellStyle name="Followed Hyperlink" xfId="9565" builtinId="9" hidden="1"/>
    <cellStyle name="Followed Hyperlink" xfId="9566" builtinId="9" hidden="1"/>
    <cellStyle name="Followed Hyperlink" xfId="9567" builtinId="9" hidden="1"/>
    <cellStyle name="Followed Hyperlink" xfId="9568" builtinId="9" hidden="1"/>
    <cellStyle name="Followed Hyperlink" xfId="9569" builtinId="9" hidden="1"/>
    <cellStyle name="Followed Hyperlink" xfId="9570" builtinId="9" hidden="1"/>
    <cellStyle name="Followed Hyperlink" xfId="9571" builtinId="9" hidden="1"/>
    <cellStyle name="Followed Hyperlink" xfId="9572" builtinId="9" hidden="1"/>
    <cellStyle name="Followed Hyperlink" xfId="9573" builtinId="9" hidden="1"/>
    <cellStyle name="Followed Hyperlink" xfId="9574" builtinId="9" hidden="1"/>
    <cellStyle name="Followed Hyperlink" xfId="9575" builtinId="9" hidden="1"/>
    <cellStyle name="Followed Hyperlink" xfId="9576" builtinId="9" hidden="1"/>
    <cellStyle name="Followed Hyperlink" xfId="9577" builtinId="9" hidden="1"/>
    <cellStyle name="Followed Hyperlink" xfId="9578" builtinId="9" hidden="1"/>
    <cellStyle name="Followed Hyperlink" xfId="9579" builtinId="9" hidden="1"/>
    <cellStyle name="Followed Hyperlink" xfId="9580" builtinId="9" hidden="1"/>
    <cellStyle name="Followed Hyperlink" xfId="9581" builtinId="9" hidden="1"/>
    <cellStyle name="Followed Hyperlink" xfId="9582" builtinId="9" hidden="1"/>
    <cellStyle name="Followed Hyperlink" xfId="9583" builtinId="9" hidden="1"/>
    <cellStyle name="Followed Hyperlink" xfId="9584" builtinId="9" hidden="1"/>
    <cellStyle name="Followed Hyperlink" xfId="9585" builtinId="9" hidden="1"/>
    <cellStyle name="Followed Hyperlink" xfId="9586" builtinId="9" hidden="1"/>
    <cellStyle name="Followed Hyperlink" xfId="9587" builtinId="9" hidden="1"/>
    <cellStyle name="Followed Hyperlink" xfId="9588" builtinId="9" hidden="1"/>
    <cellStyle name="Followed Hyperlink" xfId="9589" builtinId="9" hidden="1"/>
    <cellStyle name="Followed Hyperlink" xfId="9590" builtinId="9" hidden="1"/>
    <cellStyle name="Followed Hyperlink" xfId="9591" builtinId="9" hidden="1"/>
    <cellStyle name="Followed Hyperlink" xfId="9592" builtinId="9" hidden="1"/>
    <cellStyle name="Followed Hyperlink" xfId="9593" builtinId="9" hidden="1"/>
    <cellStyle name="Followed Hyperlink" xfId="9594" builtinId="9" hidden="1"/>
    <cellStyle name="Followed Hyperlink" xfId="9595" builtinId="9" hidden="1"/>
    <cellStyle name="Followed Hyperlink" xfId="9596" builtinId="9" hidden="1"/>
    <cellStyle name="Followed Hyperlink" xfId="9597" builtinId="9" hidden="1"/>
    <cellStyle name="Followed Hyperlink" xfId="9598" builtinId="9" hidden="1"/>
    <cellStyle name="Followed Hyperlink" xfId="9599" builtinId="9" hidden="1"/>
    <cellStyle name="Followed Hyperlink" xfId="9600" builtinId="9" hidden="1"/>
    <cellStyle name="Followed Hyperlink" xfId="9601" builtinId="9" hidden="1"/>
    <cellStyle name="Followed Hyperlink" xfId="9602" builtinId="9" hidden="1"/>
    <cellStyle name="Followed Hyperlink" xfId="9603" builtinId="9" hidden="1"/>
    <cellStyle name="Followed Hyperlink" xfId="9604" builtinId="9" hidden="1"/>
    <cellStyle name="Followed Hyperlink" xfId="9605" builtinId="9" hidden="1"/>
    <cellStyle name="Followed Hyperlink" xfId="9606" builtinId="9" hidden="1"/>
    <cellStyle name="Followed Hyperlink" xfId="9607" builtinId="9" hidden="1"/>
    <cellStyle name="Followed Hyperlink" xfId="9608" builtinId="9" hidden="1"/>
    <cellStyle name="Followed Hyperlink" xfId="9609" builtinId="9" hidden="1"/>
    <cellStyle name="Followed Hyperlink" xfId="9610" builtinId="9" hidden="1"/>
    <cellStyle name="Followed Hyperlink" xfId="9611" builtinId="9" hidden="1"/>
    <cellStyle name="Followed Hyperlink" xfId="9612" builtinId="9" hidden="1"/>
    <cellStyle name="Followed Hyperlink" xfId="9613" builtinId="9" hidden="1"/>
    <cellStyle name="Followed Hyperlink" xfId="9614" builtinId="9" hidden="1"/>
    <cellStyle name="Followed Hyperlink" xfId="9615" builtinId="9" hidden="1"/>
    <cellStyle name="Followed Hyperlink" xfId="9616" builtinId="9" hidden="1"/>
    <cellStyle name="Followed Hyperlink" xfId="9617" builtinId="9" hidden="1"/>
    <cellStyle name="Followed Hyperlink" xfId="9618" builtinId="9" hidden="1"/>
    <cellStyle name="Followed Hyperlink" xfId="9619" builtinId="9" hidden="1"/>
    <cellStyle name="Followed Hyperlink" xfId="9620" builtinId="9" hidden="1"/>
    <cellStyle name="Followed Hyperlink" xfId="9621" builtinId="9" hidden="1"/>
    <cellStyle name="Followed Hyperlink" xfId="9622" builtinId="9" hidden="1"/>
    <cellStyle name="Followed Hyperlink" xfId="9623" builtinId="9" hidden="1"/>
    <cellStyle name="Followed Hyperlink" xfId="9624" builtinId="9" hidden="1"/>
    <cellStyle name="Followed Hyperlink" xfId="9625" builtinId="9" hidden="1"/>
    <cellStyle name="Followed Hyperlink" xfId="9626" builtinId="9" hidden="1"/>
    <cellStyle name="Followed Hyperlink" xfId="9627" builtinId="9" hidden="1"/>
    <cellStyle name="Followed Hyperlink" xfId="9628" builtinId="9" hidden="1"/>
    <cellStyle name="Followed Hyperlink" xfId="9629" builtinId="9" hidden="1"/>
    <cellStyle name="Followed Hyperlink" xfId="9630" builtinId="9" hidden="1"/>
    <cellStyle name="Followed Hyperlink" xfId="9631" builtinId="9" hidden="1"/>
    <cellStyle name="Followed Hyperlink" xfId="9632" builtinId="9" hidden="1"/>
    <cellStyle name="Followed Hyperlink" xfId="9633" builtinId="9" hidden="1"/>
    <cellStyle name="Followed Hyperlink" xfId="9634" builtinId="9" hidden="1"/>
    <cellStyle name="Followed Hyperlink" xfId="9635" builtinId="9" hidden="1"/>
    <cellStyle name="Followed Hyperlink" xfId="9636" builtinId="9" hidden="1"/>
    <cellStyle name="Followed Hyperlink" xfId="9637" builtinId="9" hidden="1"/>
    <cellStyle name="Followed Hyperlink" xfId="9638" builtinId="9" hidden="1"/>
    <cellStyle name="Followed Hyperlink" xfId="9639" builtinId="9" hidden="1"/>
    <cellStyle name="Followed Hyperlink" xfId="9640" builtinId="9" hidden="1"/>
    <cellStyle name="Followed Hyperlink" xfId="9641" builtinId="9" hidden="1"/>
    <cellStyle name="Followed Hyperlink" xfId="9642" builtinId="9" hidden="1"/>
    <cellStyle name="Followed Hyperlink" xfId="9643" builtinId="9" hidden="1"/>
    <cellStyle name="Followed Hyperlink" xfId="9644" builtinId="9" hidden="1"/>
    <cellStyle name="Followed Hyperlink" xfId="9645" builtinId="9" hidden="1"/>
    <cellStyle name="Followed Hyperlink" xfId="9646" builtinId="9" hidden="1"/>
    <cellStyle name="Followed Hyperlink" xfId="9647" builtinId="9" hidden="1"/>
    <cellStyle name="Followed Hyperlink" xfId="9648" builtinId="9" hidden="1"/>
    <cellStyle name="Followed Hyperlink" xfId="9649" builtinId="9" hidden="1"/>
    <cellStyle name="Followed Hyperlink" xfId="9650" builtinId="9" hidden="1"/>
    <cellStyle name="Followed Hyperlink" xfId="9651" builtinId="9" hidden="1"/>
    <cellStyle name="Followed Hyperlink" xfId="9652" builtinId="9" hidden="1"/>
    <cellStyle name="Followed Hyperlink" xfId="9653" builtinId="9" hidden="1"/>
    <cellStyle name="Followed Hyperlink" xfId="9654" builtinId="9" hidden="1"/>
    <cellStyle name="Followed Hyperlink" xfId="9655" builtinId="9" hidden="1"/>
    <cellStyle name="Followed Hyperlink" xfId="9656" builtinId="9" hidden="1"/>
    <cellStyle name="Followed Hyperlink" xfId="9657" builtinId="9" hidden="1"/>
    <cellStyle name="Followed Hyperlink" xfId="9658" builtinId="9" hidden="1"/>
    <cellStyle name="Followed Hyperlink" xfId="9659" builtinId="9" hidden="1"/>
    <cellStyle name="Followed Hyperlink" xfId="9660" builtinId="9" hidden="1"/>
    <cellStyle name="Followed Hyperlink" xfId="9661" builtinId="9" hidden="1"/>
    <cellStyle name="Followed Hyperlink" xfId="9662" builtinId="9" hidden="1"/>
    <cellStyle name="Followed Hyperlink" xfId="9663" builtinId="9" hidden="1"/>
    <cellStyle name="Followed Hyperlink" xfId="9664" builtinId="9" hidden="1"/>
    <cellStyle name="Followed Hyperlink" xfId="9665" builtinId="9" hidden="1"/>
    <cellStyle name="Followed Hyperlink" xfId="9666" builtinId="9" hidden="1"/>
    <cellStyle name="Followed Hyperlink" xfId="9667" builtinId="9" hidden="1"/>
    <cellStyle name="Followed Hyperlink" xfId="9668" builtinId="9" hidden="1"/>
    <cellStyle name="Followed Hyperlink" xfId="9669" builtinId="9" hidden="1"/>
    <cellStyle name="Followed Hyperlink" xfId="9670" builtinId="9" hidden="1"/>
    <cellStyle name="Followed Hyperlink" xfId="9671" builtinId="9" hidden="1"/>
    <cellStyle name="Followed Hyperlink" xfId="9672" builtinId="9" hidden="1"/>
    <cellStyle name="Followed Hyperlink" xfId="9673" builtinId="9" hidden="1"/>
    <cellStyle name="Followed Hyperlink" xfId="9674" builtinId="9" hidden="1"/>
    <cellStyle name="Followed Hyperlink" xfId="9675" builtinId="9" hidden="1"/>
    <cellStyle name="Followed Hyperlink" xfId="9676" builtinId="9" hidden="1"/>
    <cellStyle name="Followed Hyperlink" xfId="9677" builtinId="9" hidden="1"/>
    <cellStyle name="Followed Hyperlink" xfId="9678" builtinId="9" hidden="1"/>
    <cellStyle name="Followed Hyperlink" xfId="9679" builtinId="9" hidden="1"/>
    <cellStyle name="Followed Hyperlink" xfId="9680" builtinId="9" hidden="1"/>
    <cellStyle name="Followed Hyperlink" xfId="9681" builtinId="9" hidden="1"/>
    <cellStyle name="Followed Hyperlink" xfId="9682" builtinId="9" hidden="1"/>
    <cellStyle name="Followed Hyperlink" xfId="9683" builtinId="9" hidden="1"/>
    <cellStyle name="Followed Hyperlink" xfId="9684" builtinId="9" hidden="1"/>
    <cellStyle name="Followed Hyperlink" xfId="9685" builtinId="9" hidden="1"/>
    <cellStyle name="Followed Hyperlink" xfId="9686" builtinId="9" hidden="1"/>
    <cellStyle name="Followed Hyperlink" xfId="9687" builtinId="9" hidden="1"/>
    <cellStyle name="Followed Hyperlink" xfId="9688" builtinId="9" hidden="1"/>
    <cellStyle name="Followed Hyperlink" xfId="9689" builtinId="9" hidden="1"/>
    <cellStyle name="Followed Hyperlink" xfId="9690" builtinId="9" hidden="1"/>
    <cellStyle name="Followed Hyperlink" xfId="9691" builtinId="9" hidden="1"/>
    <cellStyle name="Followed Hyperlink" xfId="9692" builtinId="9" hidden="1"/>
    <cellStyle name="Followed Hyperlink" xfId="9693" builtinId="9" hidden="1"/>
    <cellStyle name="Followed Hyperlink" xfId="9694" builtinId="9" hidden="1"/>
    <cellStyle name="Followed Hyperlink" xfId="9695" builtinId="9" hidden="1"/>
    <cellStyle name="Followed Hyperlink" xfId="9696" builtinId="9" hidden="1"/>
    <cellStyle name="Followed Hyperlink" xfId="9697" builtinId="9" hidden="1"/>
    <cellStyle name="Followed Hyperlink" xfId="9698" builtinId="9" hidden="1"/>
    <cellStyle name="Followed Hyperlink" xfId="9699" builtinId="9" hidden="1"/>
    <cellStyle name="Followed Hyperlink" xfId="9700" builtinId="9" hidden="1"/>
    <cellStyle name="Followed Hyperlink" xfId="9701" builtinId="9" hidden="1"/>
    <cellStyle name="Followed Hyperlink" xfId="9702" builtinId="9" hidden="1"/>
    <cellStyle name="Followed Hyperlink" xfId="9703" builtinId="9" hidden="1"/>
    <cellStyle name="Followed Hyperlink" xfId="9704" builtinId="9" hidden="1"/>
    <cellStyle name="Followed Hyperlink" xfId="9705" builtinId="9" hidden="1"/>
    <cellStyle name="Followed Hyperlink" xfId="9706" builtinId="9" hidden="1"/>
    <cellStyle name="Followed Hyperlink" xfId="9707" builtinId="9" hidden="1"/>
    <cellStyle name="Followed Hyperlink" xfId="9708" builtinId="9" hidden="1"/>
    <cellStyle name="Followed Hyperlink" xfId="9709" builtinId="9" hidden="1"/>
    <cellStyle name="Followed Hyperlink" xfId="9710" builtinId="9" hidden="1"/>
    <cellStyle name="Followed Hyperlink" xfId="9711" builtinId="9" hidden="1"/>
    <cellStyle name="Followed Hyperlink" xfId="9712" builtinId="9" hidden="1"/>
    <cellStyle name="Followed Hyperlink" xfId="9713" builtinId="9" hidden="1"/>
    <cellStyle name="Followed Hyperlink" xfId="9714" builtinId="9" hidden="1"/>
    <cellStyle name="Followed Hyperlink" xfId="9715" builtinId="9" hidden="1"/>
    <cellStyle name="Followed Hyperlink" xfId="9716" builtinId="9" hidden="1"/>
    <cellStyle name="Followed Hyperlink" xfId="9717" builtinId="9" hidden="1"/>
    <cellStyle name="Followed Hyperlink" xfId="9718" builtinId="9" hidden="1"/>
    <cellStyle name="Followed Hyperlink" xfId="9719" builtinId="9" hidden="1"/>
    <cellStyle name="Followed Hyperlink" xfId="9720" builtinId="9" hidden="1"/>
    <cellStyle name="Followed Hyperlink" xfId="9721" builtinId="9" hidden="1"/>
    <cellStyle name="Followed Hyperlink" xfId="9722" builtinId="9" hidden="1"/>
    <cellStyle name="Followed Hyperlink" xfId="9723" builtinId="9" hidden="1"/>
    <cellStyle name="Followed Hyperlink" xfId="9724" builtinId="9" hidden="1"/>
    <cellStyle name="Followed Hyperlink" xfId="9725" builtinId="9" hidden="1"/>
    <cellStyle name="Followed Hyperlink" xfId="9726" builtinId="9" hidden="1"/>
    <cellStyle name="Followed Hyperlink" xfId="9727" builtinId="9" hidden="1"/>
    <cellStyle name="Followed Hyperlink" xfId="9728" builtinId="9" hidden="1"/>
    <cellStyle name="Followed Hyperlink" xfId="9729" builtinId="9" hidden="1"/>
    <cellStyle name="Followed Hyperlink" xfId="9730" builtinId="9" hidden="1"/>
    <cellStyle name="Followed Hyperlink" xfId="9731" builtinId="9" hidden="1"/>
    <cellStyle name="Followed Hyperlink" xfId="9732" builtinId="9" hidden="1"/>
    <cellStyle name="Followed Hyperlink" xfId="9733" builtinId="9" hidden="1"/>
    <cellStyle name="Followed Hyperlink" xfId="9734" builtinId="9" hidden="1"/>
    <cellStyle name="Followed Hyperlink" xfId="9735" builtinId="9" hidden="1"/>
    <cellStyle name="Followed Hyperlink" xfId="9736" builtinId="9" hidden="1"/>
    <cellStyle name="Followed Hyperlink" xfId="9737" builtinId="9" hidden="1"/>
    <cellStyle name="Followed Hyperlink" xfId="9738" builtinId="9" hidden="1"/>
    <cellStyle name="Followed Hyperlink" xfId="9739" builtinId="9" hidden="1"/>
    <cellStyle name="Followed Hyperlink" xfId="9740" builtinId="9" hidden="1"/>
    <cellStyle name="Followed Hyperlink" xfId="9741" builtinId="9" hidden="1"/>
    <cellStyle name="Followed Hyperlink" xfId="9742" builtinId="9" hidden="1"/>
    <cellStyle name="Followed Hyperlink" xfId="9743" builtinId="9" hidden="1"/>
    <cellStyle name="Followed Hyperlink" xfId="9744" builtinId="9" hidden="1"/>
    <cellStyle name="Followed Hyperlink" xfId="9745" builtinId="9" hidden="1"/>
    <cellStyle name="Followed Hyperlink" xfId="9746" builtinId="9" hidden="1"/>
    <cellStyle name="Followed Hyperlink" xfId="9747" builtinId="9" hidden="1"/>
    <cellStyle name="Followed Hyperlink" xfId="9748" builtinId="9" hidden="1"/>
    <cellStyle name="Followed Hyperlink" xfId="9749" builtinId="9" hidden="1"/>
    <cellStyle name="Followed Hyperlink" xfId="9750" builtinId="9" hidden="1"/>
    <cellStyle name="Followed Hyperlink" xfId="9751" builtinId="9" hidden="1"/>
    <cellStyle name="Followed Hyperlink" xfId="9752" builtinId="9" hidden="1"/>
    <cellStyle name="Followed Hyperlink" xfId="9753" builtinId="9" hidden="1"/>
    <cellStyle name="Followed Hyperlink" xfId="9754" builtinId="9" hidden="1"/>
    <cellStyle name="Followed Hyperlink" xfId="9755" builtinId="9" hidden="1"/>
    <cellStyle name="Followed Hyperlink" xfId="9756" builtinId="9" hidden="1"/>
    <cellStyle name="Followed Hyperlink" xfId="9757" builtinId="9" hidden="1"/>
    <cellStyle name="Followed Hyperlink" xfId="9758" builtinId="9" hidden="1"/>
    <cellStyle name="Followed Hyperlink" xfId="9759" builtinId="9" hidden="1"/>
    <cellStyle name="Followed Hyperlink" xfId="9760" builtinId="9" hidden="1"/>
    <cellStyle name="Followed Hyperlink" xfId="9761" builtinId="9" hidden="1"/>
    <cellStyle name="Followed Hyperlink" xfId="9762" builtinId="9" hidden="1"/>
    <cellStyle name="Followed Hyperlink" xfId="9763" builtinId="9" hidden="1"/>
    <cellStyle name="Followed Hyperlink" xfId="9764" builtinId="9" hidden="1"/>
    <cellStyle name="Followed Hyperlink" xfId="9765" builtinId="9" hidden="1"/>
    <cellStyle name="Followed Hyperlink" xfId="9766" builtinId="9" hidden="1"/>
    <cellStyle name="Followed Hyperlink" xfId="9767" builtinId="9" hidden="1"/>
    <cellStyle name="Followed Hyperlink" xfId="9768" builtinId="9" hidden="1"/>
    <cellStyle name="Followed Hyperlink" xfId="9769" builtinId="9" hidden="1"/>
    <cellStyle name="Followed Hyperlink" xfId="9770" builtinId="9" hidden="1"/>
    <cellStyle name="Followed Hyperlink" xfId="9771" builtinId="9" hidden="1"/>
    <cellStyle name="Followed Hyperlink" xfId="9772" builtinId="9" hidden="1"/>
    <cellStyle name="Followed Hyperlink" xfId="9773" builtinId="9" hidden="1"/>
    <cellStyle name="Followed Hyperlink" xfId="9774" builtinId="9" hidden="1"/>
    <cellStyle name="Followed Hyperlink" xfId="9775" builtinId="9" hidden="1"/>
    <cellStyle name="Followed Hyperlink" xfId="9776" builtinId="9" hidden="1"/>
    <cellStyle name="Followed Hyperlink" xfId="9777" builtinId="9" hidden="1"/>
    <cellStyle name="Followed Hyperlink" xfId="9778" builtinId="9" hidden="1"/>
    <cellStyle name="Followed Hyperlink" xfId="9779" builtinId="9" hidden="1"/>
    <cellStyle name="Followed Hyperlink" xfId="9780" builtinId="9" hidden="1"/>
    <cellStyle name="Followed Hyperlink" xfId="9781" builtinId="9" hidden="1"/>
    <cellStyle name="Followed Hyperlink" xfId="9782" builtinId="9" hidden="1"/>
    <cellStyle name="Followed Hyperlink" xfId="9783" builtinId="9" hidden="1"/>
    <cellStyle name="Followed Hyperlink" xfId="9784" builtinId="9" hidden="1"/>
    <cellStyle name="Followed Hyperlink" xfId="9785" builtinId="9" hidden="1"/>
    <cellStyle name="Followed Hyperlink" xfId="9786" builtinId="9" hidden="1"/>
    <cellStyle name="Followed Hyperlink" xfId="9787" builtinId="9" hidden="1"/>
    <cellStyle name="Followed Hyperlink" xfId="9788" builtinId="9" hidden="1"/>
    <cellStyle name="Followed Hyperlink" xfId="9789" builtinId="9" hidden="1"/>
    <cellStyle name="Followed Hyperlink" xfId="9790" builtinId="9" hidden="1"/>
    <cellStyle name="Followed Hyperlink" xfId="9791" builtinId="9" hidden="1"/>
    <cellStyle name="Followed Hyperlink" xfId="9792" builtinId="9" hidden="1"/>
    <cellStyle name="Followed Hyperlink" xfId="9793" builtinId="9" hidden="1"/>
    <cellStyle name="Followed Hyperlink" xfId="9794" builtinId="9" hidden="1"/>
    <cellStyle name="Followed Hyperlink" xfId="9795" builtinId="9" hidden="1"/>
    <cellStyle name="Followed Hyperlink" xfId="9796" builtinId="9" hidden="1"/>
    <cellStyle name="Followed Hyperlink" xfId="9797" builtinId="9" hidden="1"/>
    <cellStyle name="Followed Hyperlink" xfId="9798" builtinId="9" hidden="1"/>
    <cellStyle name="Followed Hyperlink" xfId="9799" builtinId="9" hidden="1"/>
    <cellStyle name="Followed Hyperlink" xfId="9800" builtinId="9" hidden="1"/>
    <cellStyle name="Followed Hyperlink" xfId="9801" builtinId="9" hidden="1"/>
    <cellStyle name="Followed Hyperlink" xfId="9802" builtinId="9" hidden="1"/>
    <cellStyle name="Followed Hyperlink" xfId="9803" builtinId="9" hidden="1"/>
    <cellStyle name="Followed Hyperlink" xfId="9804" builtinId="9" hidden="1"/>
    <cellStyle name="Followed Hyperlink" xfId="9805" builtinId="9" hidden="1"/>
    <cellStyle name="Followed Hyperlink" xfId="9806" builtinId="9" hidden="1"/>
    <cellStyle name="Followed Hyperlink" xfId="9807" builtinId="9" hidden="1"/>
    <cellStyle name="Followed Hyperlink" xfId="9808" builtinId="9" hidden="1"/>
    <cellStyle name="Followed Hyperlink" xfId="9809" builtinId="9" hidden="1"/>
    <cellStyle name="Followed Hyperlink" xfId="9810" builtinId="9" hidden="1"/>
    <cellStyle name="Followed Hyperlink" xfId="9811" builtinId="9" hidden="1"/>
    <cellStyle name="Followed Hyperlink" xfId="9812" builtinId="9" hidden="1"/>
    <cellStyle name="Followed Hyperlink" xfId="9813" builtinId="9" hidden="1"/>
    <cellStyle name="Followed Hyperlink" xfId="9814" builtinId="9" hidden="1"/>
    <cellStyle name="Followed Hyperlink" xfId="9815" builtinId="9" hidden="1"/>
    <cellStyle name="Followed Hyperlink" xfId="9816" builtinId="9" hidden="1"/>
    <cellStyle name="Followed Hyperlink" xfId="9817" builtinId="9" hidden="1"/>
    <cellStyle name="Followed Hyperlink" xfId="9818" builtinId="9" hidden="1"/>
    <cellStyle name="Followed Hyperlink" xfId="9819" builtinId="9" hidden="1"/>
    <cellStyle name="Followed Hyperlink" xfId="9820" builtinId="9" hidden="1"/>
    <cellStyle name="Followed Hyperlink" xfId="9821" builtinId="9" hidden="1"/>
    <cellStyle name="Followed Hyperlink" xfId="9822" builtinId="9" hidden="1"/>
    <cellStyle name="Followed Hyperlink" xfId="9823" builtinId="9" hidden="1"/>
    <cellStyle name="Followed Hyperlink" xfId="9824" builtinId="9" hidden="1"/>
    <cellStyle name="Followed Hyperlink" xfId="9825" builtinId="9" hidden="1"/>
    <cellStyle name="Followed Hyperlink" xfId="9826" builtinId="9" hidden="1"/>
    <cellStyle name="Followed Hyperlink" xfId="9827" builtinId="9" hidden="1"/>
    <cellStyle name="Followed Hyperlink" xfId="9828" builtinId="9" hidden="1"/>
    <cellStyle name="Followed Hyperlink" xfId="9829" builtinId="9" hidden="1"/>
    <cellStyle name="Followed Hyperlink" xfId="9830" builtinId="9" hidden="1"/>
    <cellStyle name="Followed Hyperlink" xfId="9831" builtinId="9" hidden="1"/>
    <cellStyle name="Followed Hyperlink" xfId="9832" builtinId="9" hidden="1"/>
    <cellStyle name="Followed Hyperlink" xfId="9833" builtinId="9" hidden="1"/>
    <cellStyle name="Followed Hyperlink" xfId="9834" builtinId="9" hidden="1"/>
    <cellStyle name="Followed Hyperlink" xfId="9835" builtinId="9" hidden="1"/>
    <cellStyle name="Followed Hyperlink" xfId="9836" builtinId="9" hidden="1"/>
    <cellStyle name="Followed Hyperlink" xfId="9837" builtinId="9" hidden="1"/>
    <cellStyle name="Followed Hyperlink" xfId="9838" builtinId="9" hidden="1"/>
    <cellStyle name="Followed Hyperlink" xfId="9839" builtinId="9" hidden="1"/>
    <cellStyle name="Followed Hyperlink" xfId="9840" builtinId="9" hidden="1"/>
    <cellStyle name="Followed Hyperlink" xfId="9841" builtinId="9" hidden="1"/>
    <cellStyle name="Followed Hyperlink" xfId="9842" builtinId="9" hidden="1"/>
    <cellStyle name="Followed Hyperlink" xfId="9843" builtinId="9" hidden="1"/>
    <cellStyle name="Followed Hyperlink" xfId="9844" builtinId="9" hidden="1"/>
    <cellStyle name="Followed Hyperlink" xfId="9845" builtinId="9" hidden="1"/>
    <cellStyle name="Followed Hyperlink" xfId="9846" builtinId="9" hidden="1"/>
    <cellStyle name="Followed Hyperlink" xfId="9847" builtinId="9" hidden="1"/>
    <cellStyle name="Followed Hyperlink" xfId="9848" builtinId="9" hidden="1"/>
    <cellStyle name="Followed Hyperlink" xfId="9849" builtinId="9" hidden="1"/>
    <cellStyle name="Followed Hyperlink" xfId="9850" builtinId="9" hidden="1"/>
    <cellStyle name="Followed Hyperlink" xfId="9851" builtinId="9" hidden="1"/>
    <cellStyle name="Followed Hyperlink" xfId="9852" builtinId="9" hidden="1"/>
    <cellStyle name="Followed Hyperlink" xfId="9853" builtinId="9" hidden="1"/>
    <cellStyle name="Followed Hyperlink" xfId="9854" builtinId="9" hidden="1"/>
    <cellStyle name="Followed Hyperlink" xfId="9855" builtinId="9" hidden="1"/>
    <cellStyle name="Followed Hyperlink" xfId="9856" builtinId="9" hidden="1"/>
    <cellStyle name="Followed Hyperlink" xfId="9857" builtinId="9" hidden="1"/>
    <cellStyle name="Followed Hyperlink" xfId="9858" builtinId="9" hidden="1"/>
    <cellStyle name="Followed Hyperlink" xfId="9859" builtinId="9" hidden="1"/>
    <cellStyle name="Followed Hyperlink" xfId="9860" builtinId="9" hidden="1"/>
    <cellStyle name="Followed Hyperlink" xfId="9861" builtinId="9" hidden="1"/>
    <cellStyle name="Followed Hyperlink" xfId="9862" builtinId="9" hidden="1"/>
    <cellStyle name="Followed Hyperlink" xfId="9863" builtinId="9" hidden="1"/>
    <cellStyle name="Followed Hyperlink" xfId="9864" builtinId="9" hidden="1"/>
    <cellStyle name="Followed Hyperlink" xfId="9865" builtinId="9" hidden="1"/>
    <cellStyle name="Followed Hyperlink" xfId="9866" builtinId="9" hidden="1"/>
    <cellStyle name="Followed Hyperlink" xfId="9867" builtinId="9" hidden="1"/>
    <cellStyle name="Followed Hyperlink" xfId="9868" builtinId="9" hidden="1"/>
    <cellStyle name="Followed Hyperlink" xfId="9869" builtinId="9" hidden="1"/>
    <cellStyle name="Followed Hyperlink" xfId="9870" builtinId="9" hidden="1"/>
    <cellStyle name="Followed Hyperlink" xfId="9871" builtinId="9" hidden="1"/>
    <cellStyle name="Followed Hyperlink" xfId="9872" builtinId="9" hidden="1"/>
    <cellStyle name="Followed Hyperlink" xfId="9873" builtinId="9" hidden="1"/>
    <cellStyle name="Followed Hyperlink" xfId="9874" builtinId="9" hidden="1"/>
    <cellStyle name="Followed Hyperlink" xfId="9875" builtinId="9" hidden="1"/>
    <cellStyle name="Followed Hyperlink" xfId="9876" builtinId="9" hidden="1"/>
    <cellStyle name="Followed Hyperlink" xfId="9877" builtinId="9" hidden="1"/>
    <cellStyle name="Followed Hyperlink" xfId="9878" builtinId="9" hidden="1"/>
    <cellStyle name="Followed Hyperlink" xfId="9879" builtinId="9" hidden="1"/>
    <cellStyle name="Followed Hyperlink" xfId="9880" builtinId="9" hidden="1"/>
    <cellStyle name="Followed Hyperlink" xfId="9881" builtinId="9" hidden="1"/>
    <cellStyle name="Followed Hyperlink" xfId="9882" builtinId="9" hidden="1"/>
    <cellStyle name="Followed Hyperlink" xfId="9883" builtinId="9" hidden="1"/>
    <cellStyle name="Followed Hyperlink" xfId="9884" builtinId="9" hidden="1"/>
    <cellStyle name="Followed Hyperlink" xfId="9885" builtinId="9" hidden="1"/>
    <cellStyle name="Followed Hyperlink" xfId="9886" builtinId="9" hidden="1"/>
    <cellStyle name="Followed Hyperlink" xfId="9887" builtinId="9" hidden="1"/>
    <cellStyle name="Followed Hyperlink" xfId="9888" builtinId="9" hidden="1"/>
    <cellStyle name="Followed Hyperlink" xfId="9889" builtinId="9" hidden="1"/>
    <cellStyle name="Followed Hyperlink" xfId="9890" builtinId="9" hidden="1"/>
    <cellStyle name="Followed Hyperlink" xfId="9891" builtinId="9" hidden="1"/>
    <cellStyle name="Followed Hyperlink" xfId="9892" builtinId="9" hidden="1"/>
    <cellStyle name="Followed Hyperlink" xfId="9893" builtinId="9" hidden="1"/>
    <cellStyle name="Followed Hyperlink" xfId="9894" builtinId="9" hidden="1"/>
    <cellStyle name="Followed Hyperlink" xfId="9895" builtinId="9" hidden="1"/>
    <cellStyle name="Followed Hyperlink" xfId="9896" builtinId="9" hidden="1"/>
    <cellStyle name="Followed Hyperlink" xfId="9897" builtinId="9" hidden="1"/>
    <cellStyle name="Followed Hyperlink" xfId="9898" builtinId="9" hidden="1"/>
    <cellStyle name="Followed Hyperlink" xfId="9899" builtinId="9" hidden="1"/>
    <cellStyle name="Followed Hyperlink" xfId="9900" builtinId="9" hidden="1"/>
    <cellStyle name="Followed Hyperlink" xfId="9901" builtinId="9" hidden="1"/>
    <cellStyle name="Followed Hyperlink" xfId="9902" builtinId="9" hidden="1"/>
    <cellStyle name="Followed Hyperlink" xfId="9903" builtinId="9" hidden="1"/>
    <cellStyle name="Followed Hyperlink" xfId="9904" builtinId="9" hidden="1"/>
    <cellStyle name="Followed Hyperlink" xfId="9905" builtinId="9" hidden="1"/>
    <cellStyle name="Followed Hyperlink" xfId="9906" builtinId="9" hidden="1"/>
    <cellStyle name="Followed Hyperlink" xfId="9907" builtinId="9" hidden="1"/>
    <cellStyle name="Followed Hyperlink" xfId="9908" builtinId="9" hidden="1"/>
    <cellStyle name="Followed Hyperlink" xfId="9909" builtinId="9" hidden="1"/>
    <cellStyle name="Followed Hyperlink" xfId="9910" builtinId="9" hidden="1"/>
    <cellStyle name="Followed Hyperlink" xfId="9911" builtinId="9" hidden="1"/>
    <cellStyle name="Followed Hyperlink" xfId="9912" builtinId="9" hidden="1"/>
    <cellStyle name="Followed Hyperlink" xfId="9913" builtinId="9" hidden="1"/>
    <cellStyle name="Followed Hyperlink" xfId="9914" builtinId="9" hidden="1"/>
    <cellStyle name="Followed Hyperlink" xfId="9915" builtinId="9" hidden="1"/>
    <cellStyle name="Followed Hyperlink" xfId="9916" builtinId="9" hidden="1"/>
    <cellStyle name="Followed Hyperlink" xfId="9917" builtinId="9" hidden="1"/>
    <cellStyle name="Followed Hyperlink" xfId="9918" builtinId="9" hidden="1"/>
    <cellStyle name="Followed Hyperlink" xfId="9919" builtinId="9" hidden="1"/>
    <cellStyle name="Followed Hyperlink" xfId="9920" builtinId="9" hidden="1"/>
    <cellStyle name="Followed Hyperlink" xfId="9921" builtinId="9" hidden="1"/>
    <cellStyle name="Followed Hyperlink" xfId="9922" builtinId="9" hidden="1"/>
    <cellStyle name="Followed Hyperlink" xfId="9923" builtinId="9" hidden="1"/>
    <cellStyle name="Followed Hyperlink" xfId="9924" builtinId="9" hidden="1"/>
    <cellStyle name="Followed Hyperlink" xfId="9925" builtinId="9" hidden="1"/>
    <cellStyle name="Followed Hyperlink" xfId="9926" builtinId="9" hidden="1"/>
    <cellStyle name="Followed Hyperlink" xfId="9927" builtinId="9" hidden="1"/>
    <cellStyle name="Followed Hyperlink" xfId="9928" builtinId="9" hidden="1"/>
    <cellStyle name="Followed Hyperlink" xfId="9929" builtinId="9" hidden="1"/>
    <cellStyle name="Followed Hyperlink" xfId="9930" builtinId="9" hidden="1"/>
    <cellStyle name="Followed Hyperlink" xfId="9931" builtinId="9" hidden="1"/>
    <cellStyle name="Followed Hyperlink" xfId="9932" builtinId="9" hidden="1"/>
    <cellStyle name="Followed Hyperlink" xfId="9933" builtinId="9" hidden="1"/>
    <cellStyle name="Followed Hyperlink" xfId="9934" builtinId="9" hidden="1"/>
    <cellStyle name="Followed Hyperlink" xfId="9935" builtinId="9" hidden="1"/>
    <cellStyle name="Followed Hyperlink" xfId="9936" builtinId="9" hidden="1"/>
    <cellStyle name="Followed Hyperlink" xfId="9937" builtinId="9" hidden="1"/>
    <cellStyle name="Followed Hyperlink" xfId="9938" builtinId="9" hidden="1"/>
    <cellStyle name="Followed Hyperlink" xfId="9939" builtinId="9" hidden="1"/>
    <cellStyle name="Followed Hyperlink" xfId="9940" builtinId="9" hidden="1"/>
    <cellStyle name="Followed Hyperlink" xfId="9941" builtinId="9" hidden="1"/>
    <cellStyle name="Followed Hyperlink" xfId="9942" builtinId="9" hidden="1"/>
    <cellStyle name="Followed Hyperlink" xfId="9943" builtinId="9" hidden="1"/>
    <cellStyle name="Followed Hyperlink" xfId="9944" builtinId="9" hidden="1"/>
    <cellStyle name="Followed Hyperlink" xfId="9945" builtinId="9" hidden="1"/>
    <cellStyle name="Followed Hyperlink" xfId="9946" builtinId="9" hidden="1"/>
    <cellStyle name="Followed Hyperlink" xfId="9947" builtinId="9" hidden="1"/>
    <cellStyle name="Followed Hyperlink" xfId="9948" builtinId="9" hidden="1"/>
    <cellStyle name="Followed Hyperlink" xfId="9949" builtinId="9" hidden="1"/>
    <cellStyle name="Followed Hyperlink" xfId="9950" builtinId="9" hidden="1"/>
    <cellStyle name="Followed Hyperlink" xfId="9951" builtinId="9" hidden="1"/>
    <cellStyle name="Followed Hyperlink" xfId="9952" builtinId="9" hidden="1"/>
    <cellStyle name="Followed Hyperlink" xfId="9953" builtinId="9" hidden="1"/>
    <cellStyle name="Followed Hyperlink" xfId="9954" builtinId="9" hidden="1"/>
    <cellStyle name="Followed Hyperlink" xfId="9955" builtinId="9" hidden="1"/>
    <cellStyle name="Followed Hyperlink" xfId="9956" builtinId="9" hidden="1"/>
    <cellStyle name="Followed Hyperlink" xfId="9957" builtinId="9" hidden="1"/>
    <cellStyle name="Followed Hyperlink" xfId="9958" builtinId="9" hidden="1"/>
    <cellStyle name="Followed Hyperlink" xfId="9959" builtinId="9" hidden="1"/>
    <cellStyle name="Followed Hyperlink" xfId="9960" builtinId="9" hidden="1"/>
    <cellStyle name="Followed Hyperlink" xfId="9961" builtinId="9" hidden="1"/>
    <cellStyle name="Followed Hyperlink" xfId="9962" builtinId="9" hidden="1"/>
    <cellStyle name="Followed Hyperlink" xfId="9963" builtinId="9" hidden="1"/>
    <cellStyle name="Followed Hyperlink" xfId="9964" builtinId="9" hidden="1"/>
    <cellStyle name="Followed Hyperlink" xfId="9965" builtinId="9" hidden="1"/>
    <cellStyle name="Followed Hyperlink" xfId="9966" builtinId="9" hidden="1"/>
    <cellStyle name="Followed Hyperlink" xfId="9967" builtinId="9" hidden="1"/>
    <cellStyle name="Followed Hyperlink" xfId="9968" builtinId="9" hidden="1"/>
    <cellStyle name="Followed Hyperlink" xfId="9969" builtinId="9" hidden="1"/>
    <cellStyle name="Followed Hyperlink" xfId="9970" builtinId="9" hidden="1"/>
    <cellStyle name="Followed Hyperlink" xfId="9971" builtinId="9" hidden="1"/>
    <cellStyle name="Followed Hyperlink" xfId="9972" builtinId="9" hidden="1"/>
    <cellStyle name="Followed Hyperlink" xfId="9973" builtinId="9" hidden="1"/>
    <cellStyle name="Followed Hyperlink" xfId="9974" builtinId="9" hidden="1"/>
    <cellStyle name="Followed Hyperlink" xfId="9975" builtinId="9" hidden="1"/>
    <cellStyle name="Followed Hyperlink" xfId="9976" builtinId="9" hidden="1"/>
    <cellStyle name="Followed Hyperlink" xfId="9977" builtinId="9" hidden="1"/>
    <cellStyle name="Followed Hyperlink" xfId="9978" builtinId="9" hidden="1"/>
    <cellStyle name="Followed Hyperlink" xfId="9979" builtinId="9" hidden="1"/>
    <cellStyle name="Followed Hyperlink" xfId="9980" builtinId="9" hidden="1"/>
    <cellStyle name="Followed Hyperlink" xfId="9981" builtinId="9" hidden="1"/>
    <cellStyle name="Followed Hyperlink" xfId="9982" builtinId="9" hidden="1"/>
    <cellStyle name="Followed Hyperlink" xfId="9983" builtinId="9" hidden="1"/>
    <cellStyle name="Followed Hyperlink" xfId="9984" builtinId="9" hidden="1"/>
    <cellStyle name="Followed Hyperlink" xfId="9985" builtinId="9" hidden="1"/>
    <cellStyle name="Followed Hyperlink" xfId="9986" builtinId="9" hidden="1"/>
    <cellStyle name="Followed Hyperlink" xfId="9987" builtinId="9" hidden="1"/>
    <cellStyle name="Followed Hyperlink" xfId="9988" builtinId="9" hidden="1"/>
    <cellStyle name="Followed Hyperlink" xfId="9989" builtinId="9" hidden="1"/>
    <cellStyle name="Followed Hyperlink" xfId="9990" builtinId="9" hidden="1"/>
    <cellStyle name="Followed Hyperlink" xfId="9991" builtinId="9" hidden="1"/>
    <cellStyle name="Followed Hyperlink" xfId="9992" builtinId="9" hidden="1"/>
    <cellStyle name="Followed Hyperlink" xfId="9993" builtinId="9" hidden="1"/>
    <cellStyle name="Followed Hyperlink" xfId="9994" builtinId="9" hidden="1"/>
    <cellStyle name="Followed Hyperlink" xfId="9995" builtinId="9" hidden="1"/>
    <cellStyle name="Followed Hyperlink" xfId="9996" builtinId="9" hidden="1"/>
    <cellStyle name="Followed Hyperlink" xfId="9997" builtinId="9" hidden="1"/>
    <cellStyle name="Followed Hyperlink" xfId="9998" builtinId="9" hidden="1"/>
    <cellStyle name="Followed Hyperlink" xfId="9999" builtinId="9" hidden="1"/>
    <cellStyle name="Followed Hyperlink" xfId="10000" builtinId="9" hidden="1"/>
    <cellStyle name="Followed Hyperlink" xfId="10001" builtinId="9" hidden="1"/>
    <cellStyle name="Followed Hyperlink" xfId="10002" builtinId="9" hidden="1"/>
    <cellStyle name="Followed Hyperlink" xfId="10003" builtinId="9" hidden="1"/>
    <cellStyle name="Followed Hyperlink" xfId="10004" builtinId="9" hidden="1"/>
    <cellStyle name="Followed Hyperlink" xfId="10005" builtinId="9" hidden="1"/>
    <cellStyle name="Followed Hyperlink" xfId="10006" builtinId="9" hidden="1"/>
    <cellStyle name="Followed Hyperlink" xfId="10007" builtinId="9" hidden="1"/>
    <cellStyle name="Followed Hyperlink" xfId="10008" builtinId="9" hidden="1"/>
    <cellStyle name="Followed Hyperlink" xfId="10009" builtinId="9" hidden="1"/>
    <cellStyle name="Followed Hyperlink" xfId="10010" builtinId="9" hidden="1"/>
    <cellStyle name="Followed Hyperlink" xfId="10011" builtinId="9" hidden="1"/>
    <cellStyle name="Followed Hyperlink" xfId="10012" builtinId="9" hidden="1"/>
    <cellStyle name="Followed Hyperlink" xfId="10013" builtinId="9" hidden="1"/>
    <cellStyle name="Followed Hyperlink" xfId="10014" builtinId="9" hidden="1"/>
    <cellStyle name="Followed Hyperlink" xfId="10015" builtinId="9" hidden="1"/>
    <cellStyle name="Followed Hyperlink" xfId="10016" builtinId="9" hidden="1"/>
    <cellStyle name="Followed Hyperlink" xfId="10017" builtinId="9" hidden="1"/>
    <cellStyle name="Followed Hyperlink" xfId="10018" builtinId="9" hidden="1"/>
    <cellStyle name="Followed Hyperlink" xfId="10019" builtinId="9" hidden="1"/>
    <cellStyle name="Followed Hyperlink" xfId="10020" builtinId="9" hidden="1"/>
    <cellStyle name="Followed Hyperlink" xfId="10021" builtinId="9" hidden="1"/>
    <cellStyle name="Followed Hyperlink" xfId="10022" builtinId="9" hidden="1"/>
    <cellStyle name="Followed Hyperlink" xfId="10023" builtinId="9" hidden="1"/>
    <cellStyle name="Followed Hyperlink" xfId="10024" builtinId="9" hidden="1"/>
    <cellStyle name="Followed Hyperlink" xfId="10025" builtinId="9" hidden="1"/>
    <cellStyle name="Followed Hyperlink" xfId="10026" builtinId="9" hidden="1"/>
    <cellStyle name="Followed Hyperlink" xfId="10027" builtinId="9" hidden="1"/>
    <cellStyle name="Followed Hyperlink" xfId="10028" builtinId="9" hidden="1"/>
    <cellStyle name="Followed Hyperlink" xfId="10029" builtinId="9" hidden="1"/>
    <cellStyle name="Followed Hyperlink" xfId="10030" builtinId="9" hidden="1"/>
    <cellStyle name="Followed Hyperlink" xfId="10031" builtinId="9" hidden="1"/>
    <cellStyle name="Followed Hyperlink" xfId="10032" builtinId="9" hidden="1"/>
    <cellStyle name="Followed Hyperlink" xfId="10033" builtinId="9" hidden="1"/>
    <cellStyle name="Followed Hyperlink" xfId="10034" builtinId="9" hidden="1"/>
    <cellStyle name="Followed Hyperlink" xfId="10035" builtinId="9" hidden="1"/>
    <cellStyle name="Followed Hyperlink" xfId="10036" builtinId="9" hidden="1"/>
    <cellStyle name="Followed Hyperlink" xfId="5219" builtinId="9" hidden="1"/>
    <cellStyle name="Followed Hyperlink" xfId="135" builtinId="9" hidden="1"/>
    <cellStyle name="Followed Hyperlink" xfId="5208" builtinId="9" hidden="1"/>
    <cellStyle name="Followed Hyperlink" xfId="5218" builtinId="9" hidden="1"/>
    <cellStyle name="Followed Hyperlink" xfId="133" builtinId="9" hidden="1"/>
    <cellStyle name="Followed Hyperlink" xfId="259" builtinId="9" hidden="1"/>
    <cellStyle name="Followed Hyperlink" xfId="5213" builtinId="9" hidden="1"/>
    <cellStyle name="Followed Hyperlink" xfId="134" builtinId="9" hidden="1"/>
    <cellStyle name="Followed Hyperlink" xfId="260" builtinId="9" hidden="1"/>
    <cellStyle name="Followed Hyperlink" xfId="5217" builtinId="9" hidden="1"/>
    <cellStyle name="Followed Hyperlink" xfId="132" builtinId="9" hidden="1"/>
    <cellStyle name="Followed Hyperlink" xfId="10037" builtinId="9" hidden="1"/>
    <cellStyle name="Followed Hyperlink" xfId="10038" builtinId="9" hidden="1"/>
    <cellStyle name="Followed Hyperlink" xfId="10039" builtinId="9" hidden="1"/>
    <cellStyle name="Followed Hyperlink" xfId="10040" builtinId="9" hidden="1"/>
    <cellStyle name="Followed Hyperlink" xfId="10041" builtinId="9" hidden="1"/>
    <cellStyle name="Followed Hyperlink" xfId="10042" builtinId="9" hidden="1"/>
    <cellStyle name="Followed Hyperlink" xfId="10043" builtinId="9" hidden="1"/>
    <cellStyle name="Followed Hyperlink" xfId="10044" builtinId="9" hidden="1"/>
    <cellStyle name="Followed Hyperlink" xfId="10045" builtinId="9" hidden="1"/>
    <cellStyle name="Followed Hyperlink" xfId="10046" builtinId="9" hidden="1"/>
    <cellStyle name="Followed Hyperlink" xfId="10047" builtinId="9" hidden="1"/>
    <cellStyle name="Followed Hyperlink" xfId="10048" builtinId="9" hidden="1"/>
    <cellStyle name="Followed Hyperlink" xfId="10049" builtinId="9" hidden="1"/>
    <cellStyle name="Followed Hyperlink" xfId="10050" builtinId="9" hidden="1"/>
    <cellStyle name="Followed Hyperlink" xfId="10051" builtinId="9" hidden="1"/>
    <cellStyle name="Followed Hyperlink" xfId="10052" builtinId="9" hidden="1"/>
    <cellStyle name="Followed Hyperlink" xfId="10053" builtinId="9" hidden="1"/>
    <cellStyle name="Followed Hyperlink" xfId="10054" builtinId="9" hidden="1"/>
    <cellStyle name="Followed Hyperlink" xfId="10055" builtinId="9" hidden="1"/>
    <cellStyle name="Followed Hyperlink" xfId="10056" builtinId="9" hidden="1"/>
    <cellStyle name="Followed Hyperlink" xfId="10057" builtinId="9" hidden="1"/>
    <cellStyle name="Followed Hyperlink" xfId="10058" builtinId="9" hidden="1"/>
    <cellStyle name="Followed Hyperlink" xfId="10059" builtinId="9" hidden="1"/>
    <cellStyle name="Followed Hyperlink" xfId="10060" builtinId="9" hidden="1"/>
    <cellStyle name="Followed Hyperlink" xfId="10061" builtinId="9" hidden="1"/>
    <cellStyle name="Followed Hyperlink" xfId="10062" builtinId="9" hidden="1"/>
    <cellStyle name="Followed Hyperlink" xfId="10063" builtinId="9" hidden="1"/>
    <cellStyle name="Followed Hyperlink" xfId="10064" builtinId="9" hidden="1"/>
    <cellStyle name="Followed Hyperlink" xfId="10065" builtinId="9" hidden="1"/>
    <cellStyle name="Followed Hyperlink" xfId="10066" builtinId="9" hidden="1"/>
    <cellStyle name="Followed Hyperlink" xfId="10067" builtinId="9" hidden="1"/>
    <cellStyle name="Followed Hyperlink" xfId="10068" builtinId="9" hidden="1"/>
    <cellStyle name="Followed Hyperlink" xfId="10069" builtinId="9" hidden="1"/>
    <cellStyle name="Followed Hyperlink" xfId="10070" builtinId="9" hidden="1"/>
    <cellStyle name="Followed Hyperlink" xfId="10071" builtinId="9" hidden="1"/>
    <cellStyle name="Followed Hyperlink" xfId="10072" builtinId="9" hidden="1"/>
    <cellStyle name="Followed Hyperlink" xfId="10073" builtinId="9" hidden="1"/>
    <cellStyle name="Followed Hyperlink" xfId="10074" builtinId="9" hidden="1"/>
    <cellStyle name="Followed Hyperlink" xfId="10075" builtinId="9" hidden="1"/>
    <cellStyle name="Followed Hyperlink" xfId="10076" builtinId="9" hidden="1"/>
    <cellStyle name="Followed Hyperlink" xfId="10077" builtinId="9" hidden="1"/>
    <cellStyle name="Followed Hyperlink" xfId="10078" builtinId="9" hidden="1"/>
    <cellStyle name="Followed Hyperlink" xfId="10079" builtinId="9" hidden="1"/>
    <cellStyle name="Followed Hyperlink" xfId="10080" builtinId="9" hidden="1"/>
    <cellStyle name="Followed Hyperlink" xfId="10081" builtinId="9" hidden="1"/>
    <cellStyle name="Followed Hyperlink" xfId="10082" builtinId="9" hidden="1"/>
    <cellStyle name="Followed Hyperlink" xfId="10083" builtinId="9" hidden="1"/>
    <cellStyle name="Followed Hyperlink" xfId="10084" builtinId="9" hidden="1"/>
    <cellStyle name="Followed Hyperlink" xfId="10085" builtinId="9" hidden="1"/>
    <cellStyle name="Followed Hyperlink" xfId="10086" builtinId="9" hidden="1"/>
    <cellStyle name="Followed Hyperlink" xfId="10087" builtinId="9" hidden="1"/>
    <cellStyle name="Followed Hyperlink" xfId="10088" builtinId="9" hidden="1"/>
    <cellStyle name="Followed Hyperlink" xfId="10089" builtinId="9" hidden="1"/>
    <cellStyle name="Followed Hyperlink" xfId="10090" builtinId="9" hidden="1"/>
    <cellStyle name="Followed Hyperlink" xfId="10091" builtinId="9" hidden="1"/>
    <cellStyle name="Followed Hyperlink" xfId="10092" builtinId="9" hidden="1"/>
    <cellStyle name="Followed Hyperlink" xfId="10093" builtinId="9" hidden="1"/>
    <cellStyle name="Followed Hyperlink" xfId="10094" builtinId="9" hidden="1"/>
    <cellStyle name="Followed Hyperlink" xfId="10095" builtinId="9" hidden="1"/>
    <cellStyle name="Followed Hyperlink" xfId="10096" builtinId="9" hidden="1"/>
    <cellStyle name="Followed Hyperlink" xfId="10097" builtinId="9" hidden="1"/>
    <cellStyle name="Followed Hyperlink" xfId="10098" builtinId="9" hidden="1"/>
    <cellStyle name="Followed Hyperlink" xfId="10099" builtinId="9" hidden="1"/>
    <cellStyle name="Followed Hyperlink" xfId="10100" builtinId="9" hidden="1"/>
    <cellStyle name="Followed Hyperlink" xfId="10101" builtinId="9" hidden="1"/>
    <cellStyle name="Followed Hyperlink" xfId="10102" builtinId="9" hidden="1"/>
    <cellStyle name="Followed Hyperlink" xfId="10103" builtinId="9" hidden="1"/>
    <cellStyle name="Followed Hyperlink" xfId="10104" builtinId="9" hidden="1"/>
    <cellStyle name="Followed Hyperlink" xfId="10105" builtinId="9" hidden="1"/>
    <cellStyle name="Followed Hyperlink" xfId="10106" builtinId="9" hidden="1"/>
    <cellStyle name="Followed Hyperlink" xfId="10107" builtinId="9" hidden="1"/>
    <cellStyle name="Followed Hyperlink" xfId="10108" builtinId="9" hidden="1"/>
    <cellStyle name="Followed Hyperlink" xfId="10109" builtinId="9" hidden="1"/>
    <cellStyle name="Followed Hyperlink" xfId="10110" builtinId="9" hidden="1"/>
    <cellStyle name="Followed Hyperlink" xfId="10111" builtinId="9" hidden="1"/>
    <cellStyle name="Followed Hyperlink" xfId="10112" builtinId="9" hidden="1"/>
    <cellStyle name="Followed Hyperlink" xfId="10113" builtinId="9" hidden="1"/>
    <cellStyle name="Followed Hyperlink" xfId="10114" builtinId="9" hidden="1"/>
    <cellStyle name="Followed Hyperlink" xfId="10115" builtinId="9" hidden="1"/>
    <cellStyle name="Followed Hyperlink" xfId="10116" builtinId="9" hidden="1"/>
    <cellStyle name="Followed Hyperlink" xfId="10117" builtinId="9" hidden="1"/>
    <cellStyle name="Followed Hyperlink" xfId="10118" builtinId="9" hidden="1"/>
    <cellStyle name="Followed Hyperlink" xfId="10119" builtinId="9" hidden="1"/>
    <cellStyle name="Followed Hyperlink" xfId="10120" builtinId="9" hidden="1"/>
    <cellStyle name="Followed Hyperlink" xfId="10121" builtinId="9" hidden="1"/>
    <cellStyle name="Followed Hyperlink" xfId="10122" builtinId="9" hidden="1"/>
    <cellStyle name="Followed Hyperlink" xfId="10123" builtinId="9" hidden="1"/>
    <cellStyle name="Followed Hyperlink" xfId="10124" builtinId="9" hidden="1"/>
    <cellStyle name="Followed Hyperlink" xfId="10125" builtinId="9" hidden="1"/>
    <cellStyle name="Followed Hyperlink" xfId="10126" builtinId="9" hidden="1"/>
    <cellStyle name="Followed Hyperlink" xfId="10127" builtinId="9" hidden="1"/>
    <cellStyle name="Followed Hyperlink" xfId="10128" builtinId="9" hidden="1"/>
    <cellStyle name="Followed Hyperlink" xfId="10129" builtinId="9" hidden="1"/>
    <cellStyle name="Followed Hyperlink" xfId="10130" builtinId="9" hidden="1"/>
    <cellStyle name="Followed Hyperlink" xfId="10131" builtinId="9" hidden="1"/>
    <cellStyle name="Followed Hyperlink" xfId="10132" builtinId="9" hidden="1"/>
    <cellStyle name="Followed Hyperlink" xfId="10133" builtinId="9" hidden="1"/>
    <cellStyle name="Followed Hyperlink" xfId="10134" builtinId="9" hidden="1"/>
    <cellStyle name="Followed Hyperlink" xfId="10135" builtinId="9" hidden="1"/>
    <cellStyle name="Followed Hyperlink" xfId="10136" builtinId="9" hidden="1"/>
    <cellStyle name="Followed Hyperlink" xfId="10137" builtinId="9" hidden="1"/>
    <cellStyle name="Followed Hyperlink" xfId="10138" builtinId="9" hidden="1"/>
    <cellStyle name="Followed Hyperlink" xfId="10139" builtinId="9" hidden="1"/>
    <cellStyle name="Followed Hyperlink" xfId="10140" builtinId="9" hidden="1"/>
    <cellStyle name="Followed Hyperlink" xfId="10141" builtinId="9" hidden="1"/>
    <cellStyle name="Followed Hyperlink" xfId="10142" builtinId="9" hidden="1"/>
    <cellStyle name="Followed Hyperlink" xfId="10143" builtinId="9" hidden="1"/>
    <cellStyle name="Followed Hyperlink" xfId="10144" builtinId="9" hidden="1"/>
    <cellStyle name="Followed Hyperlink" xfId="10145" builtinId="9" hidden="1"/>
    <cellStyle name="Followed Hyperlink" xfId="10146" builtinId="9" hidden="1"/>
    <cellStyle name="Followed Hyperlink" xfId="10147" builtinId="9" hidden="1"/>
    <cellStyle name="Followed Hyperlink" xfId="10155" builtinId="9" hidden="1"/>
    <cellStyle name="Followed Hyperlink" xfId="10160" builtinId="9" hidden="1"/>
    <cellStyle name="Followed Hyperlink" xfId="10161" builtinId="9" hidden="1"/>
    <cellStyle name="Followed Hyperlink" xfId="10162" builtinId="9" hidden="1"/>
    <cellStyle name="Followed Hyperlink" xfId="10163" builtinId="9" hidden="1"/>
    <cellStyle name="Followed Hyperlink" xfId="10164" builtinId="9" hidden="1"/>
    <cellStyle name="Followed Hyperlink" xfId="10165" builtinId="9" hidden="1"/>
    <cellStyle name="Followed Hyperlink" xfId="10166" builtinId="9" hidden="1"/>
    <cellStyle name="Followed Hyperlink" xfId="10167" builtinId="9" hidden="1"/>
    <cellStyle name="Followed Hyperlink" xfId="10168" builtinId="9" hidden="1"/>
    <cellStyle name="Followed Hyperlink" xfId="10169" builtinId="9" hidden="1"/>
    <cellStyle name="Followed Hyperlink" xfId="10170" builtinId="9" hidden="1"/>
    <cellStyle name="Followed Hyperlink" xfId="10171" builtinId="9" hidden="1"/>
    <cellStyle name="Followed Hyperlink" xfId="10172" builtinId="9" hidden="1"/>
    <cellStyle name="Followed Hyperlink" xfId="10173" builtinId="9" hidden="1"/>
    <cellStyle name="Followed Hyperlink" xfId="10174" builtinId="9" hidden="1"/>
    <cellStyle name="Followed Hyperlink" xfId="10175" builtinId="9" hidden="1"/>
    <cellStyle name="Followed Hyperlink" xfId="10176" builtinId="9" hidden="1"/>
    <cellStyle name="Followed Hyperlink" xfId="10177" builtinId="9" hidden="1"/>
    <cellStyle name="Followed Hyperlink" xfId="10178" builtinId="9" hidden="1"/>
    <cellStyle name="Followed Hyperlink" xfId="10179" builtinId="9" hidden="1"/>
    <cellStyle name="Followed Hyperlink" xfId="10180" builtinId="9" hidden="1"/>
    <cellStyle name="Followed Hyperlink" xfId="10181" builtinId="9" hidden="1"/>
    <cellStyle name="Followed Hyperlink" xfId="10182" builtinId="9" hidden="1"/>
    <cellStyle name="Followed Hyperlink" xfId="10183" builtinId="9" hidden="1"/>
    <cellStyle name="Followed Hyperlink" xfId="10184" builtinId="9" hidden="1"/>
    <cellStyle name="Followed Hyperlink" xfId="10185" builtinId="9" hidden="1"/>
    <cellStyle name="Followed Hyperlink" xfId="10186" builtinId="9" hidden="1"/>
    <cellStyle name="Followed Hyperlink" xfId="10187" builtinId="9" hidden="1"/>
    <cellStyle name="Followed Hyperlink" xfId="10188" builtinId="9" hidden="1"/>
    <cellStyle name="Followed Hyperlink" xfId="10189" builtinId="9" hidden="1"/>
    <cellStyle name="Followed Hyperlink" xfId="10190" builtinId="9" hidden="1"/>
    <cellStyle name="Followed Hyperlink" xfId="10191" builtinId="9" hidden="1"/>
    <cellStyle name="Followed Hyperlink" xfId="10192" builtinId="9" hidden="1"/>
    <cellStyle name="Followed Hyperlink" xfId="10193" builtinId="9" hidden="1"/>
    <cellStyle name="Followed Hyperlink" xfId="10194" builtinId="9" hidden="1"/>
    <cellStyle name="Followed Hyperlink" xfId="10195" builtinId="9" hidden="1"/>
    <cellStyle name="Followed Hyperlink" xfId="10196" builtinId="9" hidden="1"/>
    <cellStyle name="Followed Hyperlink" xfId="10197" builtinId="9" hidden="1"/>
    <cellStyle name="Followed Hyperlink" xfId="10198" builtinId="9" hidden="1"/>
    <cellStyle name="Followed Hyperlink" xfId="10199" builtinId="9" hidden="1"/>
    <cellStyle name="Followed Hyperlink" xfId="10200" builtinId="9" hidden="1"/>
    <cellStyle name="Followed Hyperlink" xfId="10201" builtinId="9" hidden="1"/>
    <cellStyle name="Followed Hyperlink" xfId="10202" builtinId="9" hidden="1"/>
    <cellStyle name="Followed Hyperlink" xfId="10203" builtinId="9" hidden="1"/>
    <cellStyle name="Followed Hyperlink" xfId="10204" builtinId="9" hidden="1"/>
    <cellStyle name="Followed Hyperlink" xfId="10205" builtinId="9" hidden="1"/>
    <cellStyle name="Followed Hyperlink" xfId="10206" builtinId="9" hidden="1"/>
    <cellStyle name="Followed Hyperlink" xfId="10207" builtinId="9" hidden="1"/>
    <cellStyle name="Followed Hyperlink" xfId="10208" builtinId="9" hidden="1"/>
    <cellStyle name="Followed Hyperlink" xfId="10209" builtinId="9" hidden="1"/>
    <cellStyle name="Followed Hyperlink" xfId="10210" builtinId="9" hidden="1"/>
    <cellStyle name="Followed Hyperlink" xfId="10211" builtinId="9" hidden="1"/>
    <cellStyle name="Followed Hyperlink" xfId="10212" builtinId="9" hidden="1"/>
    <cellStyle name="Followed Hyperlink" xfId="10213" builtinId="9" hidden="1"/>
    <cellStyle name="Followed Hyperlink" xfId="10214" builtinId="9" hidden="1"/>
    <cellStyle name="Followed Hyperlink" xfId="10215" builtinId="9" hidden="1"/>
    <cellStyle name="Followed Hyperlink" xfId="10216" builtinId="9" hidden="1"/>
    <cellStyle name="Followed Hyperlink" xfId="10217" builtinId="9" hidden="1"/>
    <cellStyle name="Followed Hyperlink" xfId="10218" builtinId="9" hidden="1"/>
    <cellStyle name="Followed Hyperlink" xfId="10219" builtinId="9" hidden="1"/>
    <cellStyle name="Followed Hyperlink" xfId="10220" builtinId="9" hidden="1"/>
    <cellStyle name="Followed Hyperlink" xfId="10221" builtinId="9" hidden="1"/>
    <cellStyle name="Followed Hyperlink" xfId="10222" builtinId="9" hidden="1"/>
    <cellStyle name="Followed Hyperlink" xfId="10223" builtinId="9" hidden="1"/>
    <cellStyle name="Followed Hyperlink" xfId="10224" builtinId="9" hidden="1"/>
    <cellStyle name="Followed Hyperlink" xfId="10225" builtinId="9" hidden="1"/>
    <cellStyle name="Followed Hyperlink" xfId="10226" builtinId="9" hidden="1"/>
    <cellStyle name="Followed Hyperlink" xfId="10227" builtinId="9" hidden="1"/>
    <cellStyle name="Followed Hyperlink" xfId="10228" builtinId="9" hidden="1"/>
    <cellStyle name="Followed Hyperlink" xfId="10229" builtinId="9" hidden="1"/>
    <cellStyle name="Followed Hyperlink" xfId="10230" builtinId="9" hidden="1"/>
    <cellStyle name="Followed Hyperlink" xfId="10231" builtinId="9" hidden="1"/>
    <cellStyle name="Followed Hyperlink" xfId="10232" builtinId="9" hidden="1"/>
    <cellStyle name="Followed Hyperlink" xfId="10233" builtinId="9" hidden="1"/>
    <cellStyle name="Followed Hyperlink" xfId="10234" builtinId="9" hidden="1"/>
    <cellStyle name="Followed Hyperlink" xfId="10235" builtinId="9" hidden="1"/>
    <cellStyle name="Followed Hyperlink" xfId="10236" builtinId="9" hidden="1"/>
    <cellStyle name="Followed Hyperlink" xfId="10237" builtinId="9" hidden="1"/>
    <cellStyle name="Followed Hyperlink" xfId="10238" builtinId="9" hidden="1"/>
    <cellStyle name="Followed Hyperlink" xfId="10239" builtinId="9" hidden="1"/>
    <cellStyle name="Followed Hyperlink" xfId="10240" builtinId="9" hidden="1"/>
    <cellStyle name="Followed Hyperlink" xfId="10241" builtinId="9" hidden="1"/>
    <cellStyle name="Followed Hyperlink" xfId="10242" builtinId="9" hidden="1"/>
    <cellStyle name="Followed Hyperlink" xfId="10243" builtinId="9" hidden="1"/>
    <cellStyle name="Followed Hyperlink" xfId="10244" builtinId="9" hidden="1"/>
    <cellStyle name="Followed Hyperlink" xfId="10245" builtinId="9" hidden="1"/>
    <cellStyle name="Followed Hyperlink" xfId="10246" builtinId="9" hidden="1"/>
    <cellStyle name="Followed Hyperlink" xfId="10247" builtinId="9" hidden="1"/>
    <cellStyle name="Followed Hyperlink" xfId="10248" builtinId="9" hidden="1"/>
    <cellStyle name="Followed Hyperlink" xfId="10249" builtinId="9" hidden="1"/>
    <cellStyle name="Followed Hyperlink" xfId="10250" builtinId="9" hidden="1"/>
    <cellStyle name="Followed Hyperlink" xfId="10251" builtinId="9" hidden="1"/>
    <cellStyle name="Followed Hyperlink" xfId="10252" builtinId="9" hidden="1"/>
    <cellStyle name="Followed Hyperlink" xfId="10253" builtinId="9" hidden="1"/>
    <cellStyle name="Followed Hyperlink" xfId="10254" builtinId="9" hidden="1"/>
    <cellStyle name="Followed Hyperlink" xfId="10255" builtinId="9" hidden="1"/>
    <cellStyle name="Followed Hyperlink" xfId="10256" builtinId="9" hidden="1"/>
    <cellStyle name="Followed Hyperlink" xfId="10257" builtinId="9" hidden="1"/>
    <cellStyle name="Followed Hyperlink" xfId="10258" builtinId="9" hidden="1"/>
    <cellStyle name="Followed Hyperlink" xfId="10259" builtinId="9" hidden="1"/>
    <cellStyle name="Followed Hyperlink" xfId="10260" builtinId="9" hidden="1"/>
    <cellStyle name="Followed Hyperlink" xfId="10261" builtinId="9" hidden="1"/>
    <cellStyle name="Followed Hyperlink" xfId="10262" builtinId="9" hidden="1"/>
    <cellStyle name="Followed Hyperlink" xfId="10263" builtinId="9" hidden="1"/>
    <cellStyle name="Followed Hyperlink" xfId="10264" builtinId="9" hidden="1"/>
    <cellStyle name="Followed Hyperlink" xfId="10265" builtinId="9" hidden="1"/>
    <cellStyle name="Followed Hyperlink" xfId="10266" builtinId="9" hidden="1"/>
    <cellStyle name="Followed Hyperlink" xfId="10267" builtinId="9" hidden="1"/>
    <cellStyle name="Followed Hyperlink" xfId="10268" builtinId="9" hidden="1"/>
    <cellStyle name="Followed Hyperlink" xfId="10269" builtinId="9" hidden="1"/>
    <cellStyle name="Followed Hyperlink" xfId="10270" builtinId="9" hidden="1"/>
    <cellStyle name="Followed Hyperlink" xfId="10271" builtinId="9" hidden="1"/>
    <cellStyle name="Followed Hyperlink" xfId="10272" builtinId="9" hidden="1"/>
    <cellStyle name="Followed Hyperlink" xfId="10273" builtinId="9" hidden="1"/>
    <cellStyle name="Followed Hyperlink" xfId="10274" builtinId="9" hidden="1"/>
    <cellStyle name="Followed Hyperlink" xfId="10275" builtinId="9" hidden="1"/>
    <cellStyle name="Followed Hyperlink" xfId="10276" builtinId="9" hidden="1"/>
    <cellStyle name="Followed Hyperlink" xfId="10277" builtinId="9" hidden="1"/>
    <cellStyle name="Followed Hyperlink" xfId="10278" builtinId="9" hidden="1"/>
    <cellStyle name="Followed Hyperlink" xfId="10279" builtinId="9" hidden="1"/>
    <cellStyle name="Followed Hyperlink" xfId="10280" builtinId="9" hidden="1"/>
    <cellStyle name="Followed Hyperlink" xfId="10281" builtinId="9" hidden="1"/>
    <cellStyle name="Followed Hyperlink" xfId="10282" builtinId="9" hidden="1"/>
    <cellStyle name="Followed Hyperlink" xfId="10283" builtinId="9" hidden="1"/>
    <cellStyle name="Followed Hyperlink" xfId="10284" builtinId="9" hidden="1"/>
    <cellStyle name="Followed Hyperlink" xfId="10285" builtinId="9" hidden="1"/>
    <cellStyle name="Followed Hyperlink" xfId="10286" builtinId="9" hidden="1"/>
    <cellStyle name="Followed Hyperlink" xfId="10287" builtinId="9" hidden="1"/>
    <cellStyle name="Followed Hyperlink" xfId="10288" builtinId="9" hidden="1"/>
    <cellStyle name="Followed Hyperlink" xfId="10289" builtinId="9" hidden="1"/>
    <cellStyle name="Followed Hyperlink" xfId="10290" builtinId="9" hidden="1"/>
    <cellStyle name="Followed Hyperlink" xfId="10291" builtinId="9" hidden="1"/>
    <cellStyle name="Followed Hyperlink" xfId="10292" builtinId="9" hidden="1"/>
    <cellStyle name="Followed Hyperlink" xfId="10293" builtinId="9" hidden="1"/>
    <cellStyle name="Followed Hyperlink" xfId="10294" builtinId="9" hidden="1"/>
    <cellStyle name="Followed Hyperlink" xfId="10295" builtinId="9" hidden="1"/>
    <cellStyle name="Followed Hyperlink" xfId="10296" builtinId="9" hidden="1"/>
    <cellStyle name="Followed Hyperlink" xfId="10297" builtinId="9" hidden="1"/>
    <cellStyle name="Followed Hyperlink" xfId="10298" builtinId="9" hidden="1"/>
    <cellStyle name="Followed Hyperlink" xfId="10299" builtinId="9" hidden="1"/>
    <cellStyle name="Followed Hyperlink" xfId="10300" builtinId="9" hidden="1"/>
    <cellStyle name="Followed Hyperlink" xfId="10301" builtinId="9" hidden="1"/>
    <cellStyle name="Followed Hyperlink" xfId="10302" builtinId="9" hidden="1"/>
    <cellStyle name="Followed Hyperlink" xfId="10303" builtinId="9" hidden="1"/>
    <cellStyle name="Followed Hyperlink" xfId="10304" builtinId="9" hidden="1"/>
    <cellStyle name="Followed Hyperlink" xfId="10305" builtinId="9" hidden="1"/>
    <cellStyle name="Followed Hyperlink" xfId="10306" builtinId="9" hidden="1"/>
    <cellStyle name="Followed Hyperlink" xfId="10307" builtinId="9" hidden="1"/>
    <cellStyle name="Followed Hyperlink" xfId="10308" builtinId="9" hidden="1"/>
    <cellStyle name="Followed Hyperlink" xfId="10309" builtinId="9" hidden="1"/>
    <cellStyle name="Followed Hyperlink" xfId="10310" builtinId="9" hidden="1"/>
    <cellStyle name="Followed Hyperlink" xfId="10311" builtinId="9" hidden="1"/>
    <cellStyle name="Followed Hyperlink" xfId="10312" builtinId="9" hidden="1"/>
    <cellStyle name="Followed Hyperlink" xfId="10313" builtinId="9" hidden="1"/>
    <cellStyle name="Followed Hyperlink" xfId="10314" builtinId="9" hidden="1"/>
    <cellStyle name="Followed Hyperlink" xfId="10315" builtinId="9" hidden="1"/>
    <cellStyle name="Followed Hyperlink" xfId="10316" builtinId="9" hidden="1"/>
    <cellStyle name="Followed Hyperlink" xfId="10317" builtinId="9" hidden="1"/>
    <cellStyle name="Followed Hyperlink" xfId="10318" builtinId="9" hidden="1"/>
    <cellStyle name="Followed Hyperlink" xfId="10319" builtinId="9" hidden="1"/>
    <cellStyle name="Followed Hyperlink" xfId="10320" builtinId="9" hidden="1"/>
    <cellStyle name="Followed Hyperlink" xfId="10321" builtinId="9" hidden="1"/>
    <cellStyle name="Followed Hyperlink" xfId="10322" builtinId="9" hidden="1"/>
    <cellStyle name="Followed Hyperlink" xfId="10323" builtinId="9" hidden="1"/>
    <cellStyle name="Followed Hyperlink" xfId="10324" builtinId="9" hidden="1"/>
    <cellStyle name="Followed Hyperlink" xfId="10325" builtinId="9" hidden="1"/>
    <cellStyle name="Followed Hyperlink" xfId="10326" builtinId="9" hidden="1"/>
    <cellStyle name="Followed Hyperlink" xfId="10327" builtinId="9" hidden="1"/>
    <cellStyle name="Followed Hyperlink" xfId="10328" builtinId="9" hidden="1"/>
    <cellStyle name="Followed Hyperlink" xfId="10329" builtinId="9" hidden="1"/>
    <cellStyle name="Followed Hyperlink" xfId="10330" builtinId="9" hidden="1"/>
    <cellStyle name="Followed Hyperlink" xfId="10331" builtinId="9" hidden="1"/>
    <cellStyle name="Followed Hyperlink" xfId="10332" builtinId="9" hidden="1"/>
    <cellStyle name="Followed Hyperlink" xfId="10333" builtinId="9" hidden="1"/>
    <cellStyle name="Followed Hyperlink" xfId="10334" builtinId="9" hidden="1"/>
    <cellStyle name="Followed Hyperlink" xfId="10335" builtinId="9" hidden="1"/>
    <cellStyle name="Followed Hyperlink" xfId="10336" builtinId="9" hidden="1"/>
    <cellStyle name="Followed Hyperlink" xfId="10337" builtinId="9" hidden="1"/>
    <cellStyle name="Followed Hyperlink" xfId="10338" builtinId="9" hidden="1"/>
    <cellStyle name="Followed Hyperlink" xfId="10339" builtinId="9" hidden="1"/>
    <cellStyle name="Followed Hyperlink" xfId="10340" builtinId="9" hidden="1"/>
    <cellStyle name="Followed Hyperlink" xfId="10341" builtinId="9" hidden="1"/>
    <cellStyle name="Followed Hyperlink" xfId="10342" builtinId="9" hidden="1"/>
    <cellStyle name="Followed Hyperlink" xfId="10343" builtinId="9" hidden="1"/>
    <cellStyle name="Followed Hyperlink" xfId="10344" builtinId="9" hidden="1"/>
    <cellStyle name="Followed Hyperlink" xfId="10345" builtinId="9" hidden="1"/>
    <cellStyle name="Followed Hyperlink" xfId="10346" builtinId="9" hidden="1"/>
    <cellStyle name="Followed Hyperlink" xfId="10347" builtinId="9" hidden="1"/>
    <cellStyle name="Followed Hyperlink" xfId="10348" builtinId="9" hidden="1"/>
    <cellStyle name="Followed Hyperlink" xfId="10349" builtinId="9" hidden="1"/>
    <cellStyle name="Followed Hyperlink" xfId="10350" builtinId="9" hidden="1"/>
    <cellStyle name="Followed Hyperlink" xfId="10351" builtinId="9" hidden="1"/>
    <cellStyle name="Followed Hyperlink" xfId="10352" builtinId="9" hidden="1"/>
    <cellStyle name="Followed Hyperlink" xfId="10353" builtinId="9" hidden="1"/>
    <cellStyle name="Followed Hyperlink" xfId="10354" builtinId="9" hidden="1"/>
    <cellStyle name="Followed Hyperlink" xfId="10355" builtinId="9" hidden="1"/>
    <cellStyle name="Followed Hyperlink" xfId="10356" builtinId="9" hidden="1"/>
    <cellStyle name="Followed Hyperlink" xfId="10357" builtinId="9" hidden="1"/>
    <cellStyle name="Followed Hyperlink" xfId="10358" builtinId="9" hidden="1"/>
    <cellStyle name="Followed Hyperlink" xfId="10359" builtinId="9" hidden="1"/>
    <cellStyle name="Followed Hyperlink" xfId="10360" builtinId="9" hidden="1"/>
    <cellStyle name="Followed Hyperlink" xfId="10361" builtinId="9" hidden="1"/>
    <cellStyle name="Followed Hyperlink" xfId="10362" builtinId="9" hidden="1"/>
    <cellStyle name="Followed Hyperlink" xfId="10363" builtinId="9" hidden="1"/>
    <cellStyle name="Followed Hyperlink" xfId="10364" builtinId="9" hidden="1"/>
    <cellStyle name="Followed Hyperlink" xfId="10365" builtinId="9" hidden="1"/>
    <cellStyle name="Followed Hyperlink" xfId="10366" builtinId="9" hidden="1"/>
    <cellStyle name="Followed Hyperlink" xfId="10367" builtinId="9" hidden="1"/>
    <cellStyle name="Followed Hyperlink" xfId="10368" builtinId="9" hidden="1"/>
    <cellStyle name="Followed Hyperlink" xfId="10369" builtinId="9" hidden="1"/>
    <cellStyle name="Followed Hyperlink" xfId="10370" builtinId="9" hidden="1"/>
    <cellStyle name="Followed Hyperlink" xfId="10371" builtinId="9" hidden="1"/>
    <cellStyle name="Followed Hyperlink" xfId="10372" builtinId="9" hidden="1"/>
    <cellStyle name="Followed Hyperlink" xfId="10373" builtinId="9" hidden="1"/>
    <cellStyle name="Followed Hyperlink" xfId="10374" builtinId="9" hidden="1"/>
    <cellStyle name="Followed Hyperlink" xfId="10375" builtinId="9" hidden="1"/>
    <cellStyle name="Followed Hyperlink" xfId="10376" builtinId="9" hidden="1"/>
    <cellStyle name="Followed Hyperlink" xfId="10377" builtinId="9" hidden="1"/>
    <cellStyle name="Followed Hyperlink" xfId="10378" builtinId="9" hidden="1"/>
    <cellStyle name="Followed Hyperlink" xfId="10379" builtinId="9" hidden="1"/>
    <cellStyle name="Followed Hyperlink" xfId="10380" builtinId="9" hidden="1"/>
    <cellStyle name="Followed Hyperlink" xfId="10381" builtinId="9" hidden="1"/>
    <cellStyle name="Followed Hyperlink" xfId="10382" builtinId="9" hidden="1"/>
    <cellStyle name="Followed Hyperlink" xfId="10383" builtinId="9" hidden="1"/>
    <cellStyle name="Followed Hyperlink" xfId="10384" builtinId="9" hidden="1"/>
    <cellStyle name="Followed Hyperlink" xfId="10385" builtinId="9" hidden="1"/>
    <cellStyle name="Followed Hyperlink" xfId="10386" builtinId="9" hidden="1"/>
    <cellStyle name="Followed Hyperlink" xfId="10387" builtinId="9" hidden="1"/>
    <cellStyle name="Followed Hyperlink" xfId="10388" builtinId="9" hidden="1"/>
    <cellStyle name="Followed Hyperlink" xfId="10389" builtinId="9" hidden="1"/>
    <cellStyle name="Followed Hyperlink" xfId="10390" builtinId="9" hidden="1"/>
    <cellStyle name="Followed Hyperlink" xfId="10391" builtinId="9" hidden="1"/>
    <cellStyle name="Followed Hyperlink" xfId="10392" builtinId="9" hidden="1"/>
    <cellStyle name="Followed Hyperlink" xfId="10393" builtinId="9" hidden="1"/>
    <cellStyle name="Followed Hyperlink" xfId="10394" builtinId="9" hidden="1"/>
    <cellStyle name="Followed Hyperlink" xfId="10395" builtinId="9" hidden="1"/>
    <cellStyle name="Followed Hyperlink" xfId="10396" builtinId="9" hidden="1"/>
    <cellStyle name="Followed Hyperlink" xfId="10397" builtinId="9" hidden="1"/>
    <cellStyle name="Followed Hyperlink" xfId="10398" builtinId="9" hidden="1"/>
    <cellStyle name="Followed Hyperlink" xfId="10399" builtinId="9" hidden="1"/>
    <cellStyle name="Followed Hyperlink" xfId="10400" builtinId="9" hidden="1"/>
    <cellStyle name="Followed Hyperlink" xfId="10401" builtinId="9" hidden="1"/>
    <cellStyle name="Followed Hyperlink" xfId="10402" builtinId="9" hidden="1"/>
    <cellStyle name="Followed Hyperlink" xfId="10403" builtinId="9" hidden="1"/>
    <cellStyle name="Followed Hyperlink" xfId="10404" builtinId="9" hidden="1"/>
    <cellStyle name="Followed Hyperlink" xfId="10405" builtinId="9" hidden="1"/>
    <cellStyle name="Followed Hyperlink" xfId="10406" builtinId="9" hidden="1"/>
    <cellStyle name="Followed Hyperlink" xfId="10407" builtinId="9" hidden="1"/>
    <cellStyle name="Followed Hyperlink" xfId="10408" builtinId="9" hidden="1"/>
    <cellStyle name="Followed Hyperlink" xfId="10409" builtinId="9" hidden="1"/>
    <cellStyle name="Followed Hyperlink" xfId="10410" builtinId="9" hidden="1"/>
    <cellStyle name="Followed Hyperlink" xfId="10411" builtinId="9" hidden="1"/>
    <cellStyle name="Followed Hyperlink" xfId="10412" builtinId="9" hidden="1"/>
    <cellStyle name="Followed Hyperlink" xfId="10413" builtinId="9" hidden="1"/>
    <cellStyle name="Followed Hyperlink" xfId="10414" builtinId="9" hidden="1"/>
    <cellStyle name="Followed Hyperlink" xfId="10415" builtinId="9" hidden="1"/>
    <cellStyle name="Followed Hyperlink" xfId="10416" builtinId="9" hidden="1"/>
    <cellStyle name="Followed Hyperlink" xfId="10417" builtinId="9" hidden="1"/>
    <cellStyle name="Followed Hyperlink" xfId="10418" builtinId="9" hidden="1"/>
    <cellStyle name="Followed Hyperlink" xfId="10419" builtinId="9" hidden="1"/>
    <cellStyle name="Followed Hyperlink" xfId="10420" builtinId="9" hidden="1"/>
    <cellStyle name="Followed Hyperlink" xfId="10421" builtinId="9" hidden="1"/>
    <cellStyle name="Followed Hyperlink" xfId="10422" builtinId="9" hidden="1"/>
    <cellStyle name="Followed Hyperlink" xfId="10423" builtinId="9" hidden="1"/>
    <cellStyle name="Followed Hyperlink" xfId="10424" builtinId="9" hidden="1"/>
    <cellStyle name="Followed Hyperlink" xfId="10425" builtinId="9" hidden="1"/>
    <cellStyle name="Followed Hyperlink" xfId="10426" builtinId="9" hidden="1"/>
    <cellStyle name="Followed Hyperlink" xfId="10427" builtinId="9" hidden="1"/>
    <cellStyle name="Followed Hyperlink" xfId="10428" builtinId="9" hidden="1"/>
    <cellStyle name="Followed Hyperlink" xfId="10429" builtinId="9" hidden="1"/>
    <cellStyle name="Followed Hyperlink" xfId="10430" builtinId="9" hidden="1"/>
    <cellStyle name="Followed Hyperlink" xfId="10431" builtinId="9" hidden="1"/>
    <cellStyle name="Followed Hyperlink" xfId="10432" builtinId="9" hidden="1"/>
    <cellStyle name="Followed Hyperlink" xfId="10433" builtinId="9" hidden="1"/>
    <cellStyle name="Followed Hyperlink" xfId="10434" builtinId="9" hidden="1"/>
    <cellStyle name="Followed Hyperlink" xfId="10435" builtinId="9" hidden="1"/>
    <cellStyle name="Followed Hyperlink" xfId="10436" builtinId="9" hidden="1"/>
    <cellStyle name="Followed Hyperlink" xfId="10437" builtinId="9" hidden="1"/>
    <cellStyle name="Followed Hyperlink" xfId="10438" builtinId="9" hidden="1"/>
    <cellStyle name="Followed Hyperlink" xfId="10439" builtinId="9" hidden="1"/>
    <cellStyle name="Followed Hyperlink" xfId="10440" builtinId="9" hidden="1"/>
    <cellStyle name="Followed Hyperlink" xfId="10441" builtinId="9" hidden="1"/>
    <cellStyle name="Followed Hyperlink" xfId="10442" builtinId="9" hidden="1"/>
    <cellStyle name="Followed Hyperlink" xfId="10443" builtinId="9" hidden="1"/>
    <cellStyle name="Followed Hyperlink" xfId="10444" builtinId="9" hidden="1"/>
    <cellStyle name="Followed Hyperlink" xfId="10445" builtinId="9" hidden="1"/>
    <cellStyle name="Followed Hyperlink" xfId="10446" builtinId="9" hidden="1"/>
    <cellStyle name="Followed Hyperlink" xfId="10447" builtinId="9" hidden="1"/>
    <cellStyle name="Followed Hyperlink" xfId="10448" builtinId="9" hidden="1"/>
    <cellStyle name="Followed Hyperlink" xfId="10449" builtinId="9" hidden="1"/>
    <cellStyle name="Followed Hyperlink" xfId="10450" builtinId="9" hidden="1"/>
    <cellStyle name="Followed Hyperlink" xfId="10451" builtinId="9" hidden="1"/>
    <cellStyle name="Followed Hyperlink" xfId="10452" builtinId="9" hidden="1"/>
    <cellStyle name="Followed Hyperlink" xfId="10453" builtinId="9" hidden="1"/>
    <cellStyle name="Followed Hyperlink" xfId="10454" builtinId="9" hidden="1"/>
    <cellStyle name="Followed Hyperlink" xfId="10455" builtinId="9" hidden="1"/>
    <cellStyle name="Followed Hyperlink" xfId="10456" builtinId="9" hidden="1"/>
    <cellStyle name="Followed Hyperlink" xfId="10457" builtinId="9" hidden="1"/>
    <cellStyle name="Followed Hyperlink" xfId="10458" builtinId="9" hidden="1"/>
    <cellStyle name="Followed Hyperlink" xfId="10459" builtinId="9" hidden="1"/>
    <cellStyle name="Followed Hyperlink" xfId="10460" builtinId="9" hidden="1"/>
    <cellStyle name="Followed Hyperlink" xfId="10461" builtinId="9" hidden="1"/>
    <cellStyle name="Followed Hyperlink" xfId="10462" builtinId="9" hidden="1"/>
    <cellStyle name="Followed Hyperlink" xfId="10463" builtinId="9" hidden="1"/>
    <cellStyle name="Followed Hyperlink" xfId="10464" builtinId="9" hidden="1"/>
    <cellStyle name="Followed Hyperlink" xfId="10465" builtinId="9" hidden="1"/>
    <cellStyle name="Followed Hyperlink" xfId="10466" builtinId="9" hidden="1"/>
    <cellStyle name="Followed Hyperlink" xfId="10467" builtinId="9" hidden="1"/>
    <cellStyle name="Followed Hyperlink" xfId="10468" builtinId="9" hidden="1"/>
    <cellStyle name="Followed Hyperlink" xfId="10469" builtinId="9" hidden="1"/>
    <cellStyle name="Followed Hyperlink" xfId="10470" builtinId="9" hidden="1"/>
    <cellStyle name="Followed Hyperlink" xfId="10471" builtinId="9" hidden="1"/>
    <cellStyle name="Followed Hyperlink" xfId="10472" builtinId="9" hidden="1"/>
    <cellStyle name="Followed Hyperlink" xfId="10473" builtinId="9" hidden="1"/>
    <cellStyle name="Followed Hyperlink" xfId="10474" builtinId="9" hidden="1"/>
    <cellStyle name="Followed Hyperlink" xfId="10475" builtinId="9" hidden="1"/>
    <cellStyle name="Followed Hyperlink" xfId="10476" builtinId="9" hidden="1"/>
    <cellStyle name="Followed Hyperlink" xfId="10477" builtinId="9" hidden="1"/>
    <cellStyle name="Followed Hyperlink" xfId="10478" builtinId="9" hidden="1"/>
    <cellStyle name="Followed Hyperlink" xfId="10479" builtinId="9" hidden="1"/>
    <cellStyle name="Followed Hyperlink" xfId="10480" builtinId="9" hidden="1"/>
    <cellStyle name="Followed Hyperlink" xfId="10481" builtinId="9" hidden="1"/>
    <cellStyle name="Followed Hyperlink" xfId="10482" builtinId="9" hidden="1"/>
    <cellStyle name="Followed Hyperlink" xfId="10483" builtinId="9" hidden="1"/>
    <cellStyle name="Followed Hyperlink" xfId="10484" builtinId="9" hidden="1"/>
    <cellStyle name="Followed Hyperlink" xfId="10485" builtinId="9" hidden="1"/>
    <cellStyle name="Followed Hyperlink" xfId="10486" builtinId="9" hidden="1"/>
    <cellStyle name="Followed Hyperlink" xfId="10487" builtinId="9" hidden="1"/>
    <cellStyle name="Followed Hyperlink" xfId="10488" builtinId="9" hidden="1"/>
    <cellStyle name="Followed Hyperlink" xfId="10489" builtinId="9" hidden="1"/>
    <cellStyle name="Followed Hyperlink" xfId="10490" builtinId="9" hidden="1"/>
    <cellStyle name="Followed Hyperlink" xfId="10491" builtinId="9" hidden="1"/>
    <cellStyle name="Followed Hyperlink" xfId="10492" builtinId="9" hidden="1"/>
    <cellStyle name="Followed Hyperlink" xfId="10493" builtinId="9" hidden="1"/>
    <cellStyle name="Followed Hyperlink" xfId="10494" builtinId="9" hidden="1"/>
    <cellStyle name="Followed Hyperlink" xfId="10495" builtinId="9" hidden="1"/>
    <cellStyle name="Followed Hyperlink" xfId="10496" builtinId="9" hidden="1"/>
    <cellStyle name="Followed Hyperlink" xfId="10497" builtinId="9" hidden="1"/>
    <cellStyle name="Followed Hyperlink" xfId="10498" builtinId="9" hidden="1"/>
    <cellStyle name="Followed Hyperlink" xfId="10499" builtinId="9" hidden="1"/>
    <cellStyle name="Followed Hyperlink" xfId="10500" builtinId="9" hidden="1"/>
    <cellStyle name="Followed Hyperlink" xfId="10501" builtinId="9" hidden="1"/>
    <cellStyle name="Followed Hyperlink" xfId="10502" builtinId="9" hidden="1"/>
    <cellStyle name="Followed Hyperlink" xfId="10503" builtinId="9" hidden="1"/>
    <cellStyle name="Followed Hyperlink" xfId="10504" builtinId="9" hidden="1"/>
    <cellStyle name="Followed Hyperlink" xfId="10505" builtinId="9" hidden="1"/>
    <cellStyle name="Followed Hyperlink" xfId="10506" builtinId="9" hidden="1"/>
    <cellStyle name="Followed Hyperlink" xfId="10507" builtinId="9" hidden="1"/>
    <cellStyle name="Followed Hyperlink" xfId="10508" builtinId="9" hidden="1"/>
    <cellStyle name="Followed Hyperlink" xfId="10509" builtinId="9" hidden="1"/>
    <cellStyle name="Followed Hyperlink" xfId="10510" builtinId="9" hidden="1"/>
    <cellStyle name="Followed Hyperlink" xfId="10511" builtinId="9" hidden="1"/>
    <cellStyle name="Followed Hyperlink" xfId="10512" builtinId="9" hidden="1"/>
    <cellStyle name="Followed Hyperlink" xfId="10513" builtinId="9" hidden="1"/>
    <cellStyle name="Followed Hyperlink" xfId="10514" builtinId="9" hidden="1"/>
    <cellStyle name="Followed Hyperlink" xfId="10515" builtinId="9" hidden="1"/>
    <cellStyle name="Followed Hyperlink" xfId="10516" builtinId="9" hidden="1"/>
    <cellStyle name="Followed Hyperlink" xfId="10517" builtinId="9" hidden="1"/>
    <cellStyle name="Followed Hyperlink" xfId="10518" builtinId="9" hidden="1"/>
    <cellStyle name="Followed Hyperlink" xfId="10519" builtinId="9" hidden="1"/>
    <cellStyle name="Followed Hyperlink" xfId="10520" builtinId="9" hidden="1"/>
    <cellStyle name="Followed Hyperlink" xfId="10521" builtinId="9" hidden="1"/>
    <cellStyle name="Followed Hyperlink" xfId="10522" builtinId="9" hidden="1"/>
    <cellStyle name="Followed Hyperlink" xfId="10523" builtinId="9" hidden="1"/>
    <cellStyle name="Followed Hyperlink" xfId="10524" builtinId="9" hidden="1"/>
    <cellStyle name="Followed Hyperlink" xfId="10525" builtinId="9" hidden="1"/>
    <cellStyle name="Followed Hyperlink" xfId="10526" builtinId="9" hidden="1"/>
    <cellStyle name="Followed Hyperlink" xfId="10527" builtinId="9" hidden="1"/>
    <cellStyle name="Followed Hyperlink" xfId="10528" builtinId="9" hidden="1"/>
    <cellStyle name="Followed Hyperlink" xfId="10529" builtinId="9" hidden="1"/>
    <cellStyle name="Followed Hyperlink" xfId="10530" builtinId="9" hidden="1"/>
    <cellStyle name="Followed Hyperlink" xfId="10531" builtinId="9" hidden="1"/>
    <cellStyle name="Followed Hyperlink" xfId="10532" builtinId="9" hidden="1"/>
    <cellStyle name="Followed Hyperlink" xfId="10533" builtinId="9" hidden="1"/>
    <cellStyle name="Followed Hyperlink" xfId="10534" builtinId="9" hidden="1"/>
    <cellStyle name="Followed Hyperlink" xfId="10535" builtinId="9" hidden="1"/>
    <cellStyle name="Followed Hyperlink" xfId="10536" builtinId="9" hidden="1"/>
    <cellStyle name="Followed Hyperlink" xfId="10537" builtinId="9" hidden="1"/>
    <cellStyle name="Followed Hyperlink" xfId="10538" builtinId="9" hidden="1"/>
    <cellStyle name="Followed Hyperlink" xfId="10539" builtinId="9" hidden="1"/>
    <cellStyle name="Followed Hyperlink" xfId="10540" builtinId="9" hidden="1"/>
    <cellStyle name="Followed Hyperlink" xfId="10541" builtinId="9" hidden="1"/>
    <cellStyle name="Followed Hyperlink" xfId="10542" builtinId="9" hidden="1"/>
    <cellStyle name="Followed Hyperlink" xfId="10543" builtinId="9" hidden="1"/>
    <cellStyle name="Followed Hyperlink" xfId="10544" builtinId="9" hidden="1"/>
    <cellStyle name="Followed Hyperlink" xfId="10545" builtinId="9" hidden="1"/>
    <cellStyle name="Followed Hyperlink" xfId="10546" builtinId="9" hidden="1"/>
    <cellStyle name="Followed Hyperlink" xfId="10547" builtinId="9" hidden="1"/>
    <cellStyle name="Followed Hyperlink" xfId="10548" builtinId="9" hidden="1"/>
    <cellStyle name="Followed Hyperlink" xfId="10549" builtinId="9" hidden="1"/>
    <cellStyle name="Followed Hyperlink" xfId="10550" builtinId="9" hidden="1"/>
    <cellStyle name="Followed Hyperlink" xfId="10551" builtinId="9" hidden="1"/>
    <cellStyle name="Followed Hyperlink" xfId="10552" builtinId="9" hidden="1"/>
    <cellStyle name="Followed Hyperlink" xfId="10553" builtinId="9" hidden="1"/>
    <cellStyle name="Followed Hyperlink" xfId="10554" builtinId="9" hidden="1"/>
    <cellStyle name="Followed Hyperlink" xfId="10555" builtinId="9" hidden="1"/>
    <cellStyle name="Followed Hyperlink" xfId="10556" builtinId="9" hidden="1"/>
    <cellStyle name="Followed Hyperlink" xfId="10557" builtinId="9" hidden="1"/>
    <cellStyle name="Followed Hyperlink" xfId="10558" builtinId="9" hidden="1"/>
    <cellStyle name="Followed Hyperlink" xfId="10559" builtinId="9" hidden="1"/>
    <cellStyle name="Followed Hyperlink" xfId="10560" builtinId="9" hidden="1"/>
    <cellStyle name="Followed Hyperlink" xfId="10561" builtinId="9" hidden="1"/>
    <cellStyle name="Followed Hyperlink" xfId="10562" builtinId="9" hidden="1"/>
    <cellStyle name="Followed Hyperlink" xfId="10563" builtinId="9" hidden="1"/>
    <cellStyle name="Followed Hyperlink" xfId="10564" builtinId="9" hidden="1"/>
    <cellStyle name="Followed Hyperlink" xfId="10565" builtinId="9" hidden="1"/>
    <cellStyle name="Followed Hyperlink" xfId="10566" builtinId="9" hidden="1"/>
    <cellStyle name="Followed Hyperlink" xfId="10567" builtinId="9" hidden="1"/>
    <cellStyle name="Followed Hyperlink" xfId="10568" builtinId="9" hidden="1"/>
    <cellStyle name="Followed Hyperlink" xfId="10569" builtinId="9" hidden="1"/>
    <cellStyle name="Followed Hyperlink" xfId="10570" builtinId="9" hidden="1"/>
    <cellStyle name="Followed Hyperlink" xfId="10571" builtinId="9" hidden="1"/>
    <cellStyle name="Followed Hyperlink" xfId="10572" builtinId="9" hidden="1"/>
    <cellStyle name="Followed Hyperlink" xfId="10573" builtinId="9" hidden="1"/>
    <cellStyle name="Followed Hyperlink" xfId="10574" builtinId="9" hidden="1"/>
    <cellStyle name="Followed Hyperlink" xfId="10575" builtinId="9" hidden="1"/>
    <cellStyle name="Followed Hyperlink" xfId="10576" builtinId="9" hidden="1"/>
    <cellStyle name="Followed Hyperlink" xfId="10577" builtinId="9" hidden="1"/>
    <cellStyle name="Followed Hyperlink" xfId="10578" builtinId="9" hidden="1"/>
    <cellStyle name="Followed Hyperlink" xfId="10579" builtinId="9" hidden="1"/>
    <cellStyle name="Followed Hyperlink" xfId="10580" builtinId="9" hidden="1"/>
    <cellStyle name="Followed Hyperlink" xfId="10581" builtinId="9" hidden="1"/>
    <cellStyle name="Followed Hyperlink" xfId="10582" builtinId="9" hidden="1"/>
    <cellStyle name="Followed Hyperlink" xfId="10583" builtinId="9" hidden="1"/>
    <cellStyle name="Followed Hyperlink" xfId="10584" builtinId="9" hidden="1"/>
    <cellStyle name="Followed Hyperlink" xfId="10585" builtinId="9" hidden="1"/>
    <cellStyle name="Followed Hyperlink" xfId="10586" builtinId="9" hidden="1"/>
    <cellStyle name="Followed Hyperlink" xfId="10587" builtinId="9" hidden="1"/>
    <cellStyle name="Followed Hyperlink" xfId="10588" builtinId="9" hidden="1"/>
    <cellStyle name="Followed Hyperlink" xfId="10589" builtinId="9" hidden="1"/>
    <cellStyle name="Followed Hyperlink" xfId="10590" builtinId="9" hidden="1"/>
    <cellStyle name="Followed Hyperlink" xfId="10591" builtinId="9" hidden="1"/>
    <cellStyle name="Followed Hyperlink" xfId="10592" builtinId="9" hidden="1"/>
    <cellStyle name="Followed Hyperlink" xfId="10593" builtinId="9" hidden="1"/>
    <cellStyle name="Followed Hyperlink" xfId="10594" builtinId="9" hidden="1"/>
    <cellStyle name="Followed Hyperlink" xfId="10595" builtinId="9" hidden="1"/>
    <cellStyle name="Followed Hyperlink" xfId="10596" builtinId="9" hidden="1"/>
    <cellStyle name="Followed Hyperlink" xfId="10597" builtinId="9" hidden="1"/>
    <cellStyle name="Followed Hyperlink" xfId="10598" builtinId="9" hidden="1"/>
    <cellStyle name="Followed Hyperlink" xfId="10599" builtinId="9" hidden="1"/>
    <cellStyle name="Followed Hyperlink" xfId="10600" builtinId="9" hidden="1"/>
    <cellStyle name="Followed Hyperlink" xfId="10601" builtinId="9" hidden="1"/>
    <cellStyle name="Followed Hyperlink" xfId="10602" builtinId="9" hidden="1"/>
    <cellStyle name="Followed Hyperlink" xfId="10603" builtinId="9" hidden="1"/>
    <cellStyle name="Followed Hyperlink" xfId="10604" builtinId="9" hidden="1"/>
    <cellStyle name="Followed Hyperlink" xfId="10605" builtinId="9" hidden="1"/>
    <cellStyle name="Followed Hyperlink" xfId="10606" builtinId="9" hidden="1"/>
    <cellStyle name="Followed Hyperlink" xfId="10607" builtinId="9" hidden="1"/>
    <cellStyle name="Followed Hyperlink" xfId="10608" builtinId="9" hidden="1"/>
    <cellStyle name="Followed Hyperlink" xfId="10609" builtinId="9" hidden="1"/>
    <cellStyle name="Followed Hyperlink" xfId="10610" builtinId="9" hidden="1"/>
    <cellStyle name="Followed Hyperlink" xfId="10611" builtinId="9" hidden="1"/>
    <cellStyle name="Followed Hyperlink" xfId="10612" builtinId="9" hidden="1"/>
    <cellStyle name="Followed Hyperlink" xfId="10613" builtinId="9" hidden="1"/>
    <cellStyle name="Followed Hyperlink" xfId="10614" builtinId="9" hidden="1"/>
    <cellStyle name="Followed Hyperlink" xfId="10615" builtinId="9" hidden="1"/>
    <cellStyle name="Followed Hyperlink" xfId="10616" builtinId="9" hidden="1"/>
    <cellStyle name="Followed Hyperlink" xfId="10617" builtinId="9" hidden="1"/>
    <cellStyle name="Followed Hyperlink" xfId="10618" builtinId="9" hidden="1"/>
    <cellStyle name="Followed Hyperlink" xfId="10619" builtinId="9" hidden="1"/>
    <cellStyle name="Followed Hyperlink" xfId="10620" builtinId="9" hidden="1"/>
    <cellStyle name="Followed Hyperlink" xfId="10621" builtinId="9" hidden="1"/>
    <cellStyle name="Followed Hyperlink" xfId="10622" builtinId="9" hidden="1"/>
    <cellStyle name="Followed Hyperlink" xfId="10623" builtinId="9" hidden="1"/>
    <cellStyle name="Followed Hyperlink" xfId="10624" builtinId="9" hidden="1"/>
    <cellStyle name="Followed Hyperlink" xfId="10625" builtinId="9" hidden="1"/>
    <cellStyle name="Followed Hyperlink" xfId="10626" builtinId="9" hidden="1"/>
    <cellStyle name="Followed Hyperlink" xfId="10627" builtinId="9" hidden="1"/>
    <cellStyle name="Followed Hyperlink" xfId="10628" builtinId="9" hidden="1"/>
    <cellStyle name="Followed Hyperlink" xfId="10629" builtinId="9" hidden="1"/>
    <cellStyle name="Followed Hyperlink" xfId="10630" builtinId="9" hidden="1"/>
    <cellStyle name="Followed Hyperlink" xfId="10631" builtinId="9" hidden="1"/>
    <cellStyle name="Followed Hyperlink" xfId="10632" builtinId="9" hidden="1"/>
    <cellStyle name="Followed Hyperlink" xfId="10633" builtinId="9" hidden="1"/>
    <cellStyle name="Followed Hyperlink" xfId="10634" builtinId="9" hidden="1"/>
    <cellStyle name="Followed Hyperlink" xfId="10635" builtinId="9" hidden="1"/>
    <cellStyle name="Followed Hyperlink" xfId="10636" builtinId="9" hidden="1"/>
    <cellStyle name="Followed Hyperlink" xfId="10637" builtinId="9" hidden="1"/>
    <cellStyle name="Followed Hyperlink" xfId="10638" builtinId="9" hidden="1"/>
    <cellStyle name="Followed Hyperlink" xfId="10639" builtinId="9" hidden="1"/>
    <cellStyle name="Followed Hyperlink" xfId="10640" builtinId="9" hidden="1"/>
    <cellStyle name="Followed Hyperlink" xfId="10641" builtinId="9" hidden="1"/>
    <cellStyle name="Followed Hyperlink" xfId="10642" builtinId="9" hidden="1"/>
    <cellStyle name="Followed Hyperlink" xfId="10643" builtinId="9" hidden="1"/>
    <cellStyle name="Followed Hyperlink" xfId="10644" builtinId="9" hidden="1"/>
    <cellStyle name="Followed Hyperlink" xfId="10645" builtinId="9" hidden="1"/>
    <cellStyle name="Followed Hyperlink" xfId="10646" builtinId="9" hidden="1"/>
    <cellStyle name="Followed Hyperlink" xfId="10647" builtinId="9" hidden="1"/>
    <cellStyle name="Followed Hyperlink" xfId="10648" builtinId="9" hidden="1"/>
    <cellStyle name="Followed Hyperlink" xfId="10649" builtinId="9" hidden="1"/>
    <cellStyle name="Followed Hyperlink" xfId="10650" builtinId="9" hidden="1"/>
    <cellStyle name="Followed Hyperlink" xfId="10651" builtinId="9" hidden="1"/>
    <cellStyle name="Followed Hyperlink" xfId="10652" builtinId="9" hidden="1"/>
    <cellStyle name="Followed Hyperlink" xfId="10653" builtinId="9" hidden="1"/>
    <cellStyle name="Followed Hyperlink" xfId="10654" builtinId="9" hidden="1"/>
    <cellStyle name="Followed Hyperlink" xfId="10655" builtinId="9" hidden="1"/>
    <cellStyle name="Followed Hyperlink" xfId="10656" builtinId="9" hidden="1"/>
    <cellStyle name="Followed Hyperlink" xfId="10657" builtinId="9" hidden="1"/>
    <cellStyle name="Followed Hyperlink" xfId="10658" builtinId="9" hidden="1"/>
    <cellStyle name="Followed Hyperlink" xfId="10659" builtinId="9" hidden="1"/>
    <cellStyle name="Followed Hyperlink" xfId="10660" builtinId="9" hidden="1"/>
    <cellStyle name="Followed Hyperlink" xfId="10661" builtinId="9" hidden="1"/>
    <cellStyle name="Followed Hyperlink" xfId="10662" builtinId="9" hidden="1"/>
    <cellStyle name="Followed Hyperlink" xfId="10663" builtinId="9" hidden="1"/>
    <cellStyle name="Followed Hyperlink" xfId="10664" builtinId="9" hidden="1"/>
    <cellStyle name="Followed Hyperlink" xfId="10665" builtinId="9" hidden="1"/>
    <cellStyle name="Followed Hyperlink" xfId="10666" builtinId="9" hidden="1"/>
    <cellStyle name="Followed Hyperlink" xfId="10667" builtinId="9" hidden="1"/>
    <cellStyle name="Followed Hyperlink" xfId="10668" builtinId="9" hidden="1"/>
    <cellStyle name="Followed Hyperlink" xfId="10669" builtinId="9" hidden="1"/>
    <cellStyle name="Followed Hyperlink" xfId="10670" builtinId="9" hidden="1"/>
    <cellStyle name="Followed Hyperlink" xfId="10671" builtinId="9" hidden="1"/>
    <cellStyle name="Followed Hyperlink" xfId="10672" builtinId="9" hidden="1"/>
    <cellStyle name="Followed Hyperlink" xfId="10673" builtinId="9" hidden="1"/>
    <cellStyle name="Followed Hyperlink" xfId="10674" builtinId="9" hidden="1"/>
    <cellStyle name="Followed Hyperlink" xfId="10675" builtinId="9" hidden="1"/>
    <cellStyle name="Followed Hyperlink" xfId="10676" builtinId="9" hidden="1"/>
    <cellStyle name="Followed Hyperlink" xfId="10677" builtinId="9" hidden="1"/>
    <cellStyle name="Followed Hyperlink" xfId="10678" builtinId="9" hidden="1"/>
    <cellStyle name="Followed Hyperlink" xfId="10679" builtinId="9" hidden="1"/>
    <cellStyle name="Followed Hyperlink" xfId="10680" builtinId="9" hidden="1"/>
    <cellStyle name="Followed Hyperlink" xfId="10681" builtinId="9" hidden="1"/>
    <cellStyle name="Followed Hyperlink" xfId="10682" builtinId="9" hidden="1"/>
    <cellStyle name="Followed Hyperlink" xfId="10683" builtinId="9" hidden="1"/>
    <cellStyle name="Followed Hyperlink" xfId="10684" builtinId="9" hidden="1"/>
    <cellStyle name="Followed Hyperlink" xfId="10685" builtinId="9" hidden="1"/>
    <cellStyle name="Followed Hyperlink" xfId="10686" builtinId="9" hidden="1"/>
    <cellStyle name="Followed Hyperlink" xfId="10687" builtinId="9" hidden="1"/>
    <cellStyle name="Followed Hyperlink" xfId="10688" builtinId="9" hidden="1"/>
    <cellStyle name="Followed Hyperlink" xfId="10689" builtinId="9" hidden="1"/>
    <cellStyle name="Followed Hyperlink" xfId="10690" builtinId="9" hidden="1"/>
    <cellStyle name="Followed Hyperlink" xfId="10691" builtinId="9" hidden="1"/>
    <cellStyle name="Followed Hyperlink" xfId="10692" builtinId="9" hidden="1"/>
    <cellStyle name="Followed Hyperlink" xfId="10693" builtinId="9" hidden="1"/>
    <cellStyle name="Followed Hyperlink" xfId="10694" builtinId="9" hidden="1"/>
    <cellStyle name="Followed Hyperlink" xfId="10695" builtinId="9" hidden="1"/>
    <cellStyle name="Followed Hyperlink" xfId="10696" builtinId="9" hidden="1"/>
    <cellStyle name="Followed Hyperlink" xfId="10697" builtinId="9" hidden="1"/>
    <cellStyle name="Followed Hyperlink" xfId="10698" builtinId="9" hidden="1"/>
    <cellStyle name="Followed Hyperlink" xfId="10699" builtinId="9" hidden="1"/>
    <cellStyle name="Followed Hyperlink" xfId="10700" builtinId="9" hidden="1"/>
    <cellStyle name="Followed Hyperlink" xfId="10701" builtinId="9" hidden="1"/>
    <cellStyle name="Followed Hyperlink" xfId="10702" builtinId="9" hidden="1"/>
    <cellStyle name="Followed Hyperlink" xfId="10703" builtinId="9" hidden="1"/>
    <cellStyle name="Followed Hyperlink" xfId="10704" builtinId="9" hidden="1"/>
    <cellStyle name="Followed Hyperlink" xfId="10705" builtinId="9" hidden="1"/>
    <cellStyle name="Followed Hyperlink" xfId="10706" builtinId="9" hidden="1"/>
    <cellStyle name="Followed Hyperlink" xfId="10707" builtinId="9" hidden="1"/>
    <cellStyle name="Followed Hyperlink" xfId="10708" builtinId="9" hidden="1"/>
    <cellStyle name="Followed Hyperlink" xfId="10709" builtinId="9" hidden="1"/>
    <cellStyle name="Followed Hyperlink" xfId="10710" builtinId="9" hidden="1"/>
    <cellStyle name="Followed Hyperlink" xfId="10711" builtinId="9" hidden="1"/>
    <cellStyle name="Followed Hyperlink" xfId="10712" builtinId="9" hidden="1"/>
    <cellStyle name="Followed Hyperlink" xfId="10713" builtinId="9" hidden="1"/>
    <cellStyle name="Followed Hyperlink" xfId="10714" builtinId="9" hidden="1"/>
    <cellStyle name="Followed Hyperlink" xfId="10715" builtinId="9" hidden="1"/>
    <cellStyle name="Followed Hyperlink" xfId="10716" builtinId="9" hidden="1"/>
    <cellStyle name="Followed Hyperlink" xfId="10717" builtinId="9" hidden="1"/>
    <cellStyle name="Followed Hyperlink" xfId="10718" builtinId="9" hidden="1"/>
    <cellStyle name="Followed Hyperlink" xfId="10719" builtinId="9" hidden="1"/>
    <cellStyle name="Followed Hyperlink" xfId="10720" builtinId="9" hidden="1"/>
    <cellStyle name="Followed Hyperlink" xfId="10721" builtinId="9" hidden="1"/>
    <cellStyle name="Followed Hyperlink" xfId="10722" builtinId="9" hidden="1"/>
    <cellStyle name="Followed Hyperlink" xfId="10723" builtinId="9" hidden="1"/>
    <cellStyle name="Followed Hyperlink" xfId="10724" builtinId="9" hidden="1"/>
    <cellStyle name="Followed Hyperlink" xfId="10725" builtinId="9" hidden="1"/>
    <cellStyle name="Followed Hyperlink" xfId="10726" builtinId="9" hidden="1"/>
    <cellStyle name="Followed Hyperlink" xfId="10727" builtinId="9" hidden="1"/>
    <cellStyle name="Followed Hyperlink" xfId="10728" builtinId="9" hidden="1"/>
    <cellStyle name="Followed Hyperlink" xfId="10729" builtinId="9" hidden="1"/>
    <cellStyle name="Followed Hyperlink" xfId="10730" builtinId="9" hidden="1"/>
    <cellStyle name="Followed Hyperlink" xfId="10731" builtinId="9" hidden="1"/>
    <cellStyle name="Followed Hyperlink" xfId="10732" builtinId="9" hidden="1"/>
    <cellStyle name="Followed Hyperlink" xfId="10733" builtinId="9" hidden="1"/>
    <cellStyle name="Followed Hyperlink" xfId="10734" builtinId="9" hidden="1"/>
    <cellStyle name="Followed Hyperlink" xfId="10735" builtinId="9" hidden="1"/>
    <cellStyle name="Followed Hyperlink" xfId="10736" builtinId="9" hidden="1"/>
    <cellStyle name="Followed Hyperlink" xfId="10737" builtinId="9" hidden="1"/>
    <cellStyle name="Followed Hyperlink" xfId="10738" builtinId="9" hidden="1"/>
    <cellStyle name="Followed Hyperlink" xfId="10739" builtinId="9" hidden="1"/>
    <cellStyle name="Followed Hyperlink" xfId="10740" builtinId="9" hidden="1"/>
    <cellStyle name="Followed Hyperlink" xfId="10741" builtinId="9" hidden="1"/>
    <cellStyle name="Followed Hyperlink" xfId="10742" builtinId="9" hidden="1"/>
    <cellStyle name="Followed Hyperlink" xfId="10743" builtinId="9" hidden="1"/>
    <cellStyle name="Followed Hyperlink" xfId="10744" builtinId="9" hidden="1"/>
    <cellStyle name="Followed Hyperlink" xfId="10745" builtinId="9" hidden="1"/>
    <cellStyle name="Followed Hyperlink" xfId="10746" builtinId="9" hidden="1"/>
    <cellStyle name="Followed Hyperlink" xfId="10747" builtinId="9" hidden="1"/>
    <cellStyle name="Followed Hyperlink" xfId="10748" builtinId="9" hidden="1"/>
    <cellStyle name="Followed Hyperlink" xfId="10749" builtinId="9" hidden="1"/>
    <cellStyle name="Followed Hyperlink" xfId="10750" builtinId="9" hidden="1"/>
    <cellStyle name="Followed Hyperlink" xfId="10751" builtinId="9" hidden="1"/>
    <cellStyle name="Followed Hyperlink" xfId="10752" builtinId="9" hidden="1"/>
    <cellStyle name="Followed Hyperlink" xfId="10753" builtinId="9" hidden="1"/>
    <cellStyle name="Followed Hyperlink" xfId="10754" builtinId="9" hidden="1"/>
    <cellStyle name="Followed Hyperlink" xfId="10755" builtinId="9" hidden="1"/>
    <cellStyle name="Followed Hyperlink" xfId="10756" builtinId="9" hidden="1"/>
    <cellStyle name="Followed Hyperlink" xfId="10757" builtinId="9" hidden="1"/>
    <cellStyle name="Followed Hyperlink" xfId="10758" builtinId="9" hidden="1"/>
    <cellStyle name="Followed Hyperlink" xfId="10759" builtinId="9" hidden="1"/>
    <cellStyle name="Followed Hyperlink" xfId="10760" builtinId="9" hidden="1"/>
    <cellStyle name="Followed Hyperlink" xfId="10761" builtinId="9" hidden="1"/>
    <cellStyle name="Followed Hyperlink" xfId="10762" builtinId="9" hidden="1"/>
    <cellStyle name="Followed Hyperlink" xfId="10763" builtinId="9" hidden="1"/>
    <cellStyle name="Followed Hyperlink" xfId="10764" builtinId="9" hidden="1"/>
    <cellStyle name="Followed Hyperlink" xfId="10765" builtinId="9" hidden="1"/>
    <cellStyle name="Followed Hyperlink" xfId="10766" builtinId="9" hidden="1"/>
    <cellStyle name="Followed Hyperlink" xfId="10767" builtinId="9" hidden="1"/>
    <cellStyle name="Followed Hyperlink" xfId="10768" builtinId="9" hidden="1"/>
    <cellStyle name="Followed Hyperlink" xfId="10769" builtinId="9" hidden="1"/>
    <cellStyle name="Followed Hyperlink" xfId="10770" builtinId="9" hidden="1"/>
    <cellStyle name="Followed Hyperlink" xfId="10771" builtinId="9" hidden="1"/>
    <cellStyle name="Followed Hyperlink" xfId="10772" builtinId="9" hidden="1"/>
    <cellStyle name="Followed Hyperlink" xfId="10773" builtinId="9" hidden="1"/>
    <cellStyle name="Followed Hyperlink" xfId="10774" builtinId="9" hidden="1"/>
    <cellStyle name="Followed Hyperlink" xfId="10775" builtinId="9" hidden="1"/>
    <cellStyle name="Followed Hyperlink" xfId="10776" builtinId="9" hidden="1"/>
    <cellStyle name="Followed Hyperlink" xfId="10777" builtinId="9" hidden="1"/>
    <cellStyle name="Followed Hyperlink" xfId="10778" builtinId="9" hidden="1"/>
    <cellStyle name="Followed Hyperlink" xfId="10779" builtinId="9" hidden="1"/>
    <cellStyle name="Followed Hyperlink" xfId="10780" builtinId="9" hidden="1"/>
    <cellStyle name="Followed Hyperlink" xfId="10781" builtinId="9" hidden="1"/>
    <cellStyle name="Followed Hyperlink" xfId="10782" builtinId="9" hidden="1"/>
    <cellStyle name="Followed Hyperlink" xfId="10783" builtinId="9" hidden="1"/>
    <cellStyle name="Followed Hyperlink" xfId="10784" builtinId="9" hidden="1"/>
    <cellStyle name="Followed Hyperlink" xfId="10785" builtinId="9" hidden="1"/>
    <cellStyle name="Followed Hyperlink" xfId="10786" builtinId="9" hidden="1"/>
    <cellStyle name="Followed Hyperlink" xfId="10787" builtinId="9" hidden="1"/>
    <cellStyle name="Followed Hyperlink" xfId="10788" builtinId="9" hidden="1"/>
    <cellStyle name="Followed Hyperlink" xfId="10789" builtinId="9" hidden="1"/>
    <cellStyle name="Followed Hyperlink" xfId="10790" builtinId="9" hidden="1"/>
    <cellStyle name="Followed Hyperlink" xfId="10791" builtinId="9" hidden="1"/>
    <cellStyle name="Followed Hyperlink" xfId="10792" builtinId="9" hidden="1"/>
    <cellStyle name="Followed Hyperlink" xfId="10793" builtinId="9" hidden="1"/>
    <cellStyle name="Followed Hyperlink" xfId="10794" builtinId="9" hidden="1"/>
    <cellStyle name="Followed Hyperlink" xfId="10795" builtinId="9" hidden="1"/>
    <cellStyle name="Followed Hyperlink" xfId="10796" builtinId="9" hidden="1"/>
    <cellStyle name="Followed Hyperlink" xfId="10797" builtinId="9" hidden="1"/>
    <cellStyle name="Followed Hyperlink" xfId="10798" builtinId="9" hidden="1"/>
    <cellStyle name="Followed Hyperlink" xfId="10799" builtinId="9" hidden="1"/>
    <cellStyle name="Followed Hyperlink" xfId="10800" builtinId="9" hidden="1"/>
    <cellStyle name="Followed Hyperlink" xfId="10801" builtinId="9" hidden="1"/>
    <cellStyle name="Followed Hyperlink" xfId="10802" builtinId="9" hidden="1"/>
    <cellStyle name="Followed Hyperlink" xfId="10803" builtinId="9" hidden="1"/>
    <cellStyle name="Followed Hyperlink" xfId="10804" builtinId="9" hidden="1"/>
    <cellStyle name="Followed Hyperlink" xfId="10805" builtinId="9" hidden="1"/>
    <cellStyle name="Followed Hyperlink" xfId="10806" builtinId="9" hidden="1"/>
    <cellStyle name="Followed Hyperlink" xfId="10807" builtinId="9" hidden="1"/>
    <cellStyle name="Followed Hyperlink" xfId="10808" builtinId="9" hidden="1"/>
    <cellStyle name="Followed Hyperlink" xfId="10809" builtinId="9" hidden="1"/>
    <cellStyle name="Followed Hyperlink" xfId="10810" builtinId="9" hidden="1"/>
    <cellStyle name="Followed Hyperlink" xfId="10811" builtinId="9" hidden="1"/>
    <cellStyle name="Followed Hyperlink" xfId="10812" builtinId="9" hidden="1"/>
    <cellStyle name="Followed Hyperlink" xfId="10813" builtinId="9" hidden="1"/>
    <cellStyle name="Followed Hyperlink" xfId="10814" builtinId="9" hidden="1"/>
    <cellStyle name="Followed Hyperlink" xfId="10815" builtinId="9" hidden="1"/>
    <cellStyle name="Followed Hyperlink" xfId="10816" builtinId="9" hidden="1"/>
    <cellStyle name="Followed Hyperlink" xfId="10817" builtinId="9" hidden="1"/>
    <cellStyle name="Followed Hyperlink" xfId="10818" builtinId="9" hidden="1"/>
    <cellStyle name="Followed Hyperlink" xfId="10819" builtinId="9" hidden="1"/>
    <cellStyle name="Followed Hyperlink" xfId="10820" builtinId="9" hidden="1"/>
    <cellStyle name="Followed Hyperlink" xfId="10821" builtinId="9" hidden="1"/>
    <cellStyle name="Followed Hyperlink" xfId="10822" builtinId="9" hidden="1"/>
    <cellStyle name="Followed Hyperlink" xfId="10823" builtinId="9" hidden="1"/>
    <cellStyle name="Followed Hyperlink" xfId="10824" builtinId="9" hidden="1"/>
    <cellStyle name="Followed Hyperlink" xfId="10825" builtinId="9" hidden="1"/>
    <cellStyle name="Followed Hyperlink" xfId="10826" builtinId="9" hidden="1"/>
    <cellStyle name="Followed Hyperlink" xfId="10827" builtinId="9" hidden="1"/>
    <cellStyle name="Followed Hyperlink" xfId="10828" builtinId="9" hidden="1"/>
    <cellStyle name="Followed Hyperlink" xfId="10829" builtinId="9" hidden="1"/>
    <cellStyle name="Followed Hyperlink" xfId="10830" builtinId="9" hidden="1"/>
    <cellStyle name="Followed Hyperlink" xfId="10831" builtinId="9" hidden="1"/>
    <cellStyle name="Followed Hyperlink" xfId="10832" builtinId="9" hidden="1"/>
    <cellStyle name="Followed Hyperlink" xfId="10833" builtinId="9" hidden="1"/>
    <cellStyle name="Followed Hyperlink" xfId="10834" builtinId="9" hidden="1"/>
    <cellStyle name="Followed Hyperlink" xfId="10835" builtinId="9" hidden="1"/>
    <cellStyle name="Followed Hyperlink" xfId="10836" builtinId="9" hidden="1"/>
    <cellStyle name="Followed Hyperlink" xfId="10837" builtinId="9" hidden="1"/>
    <cellStyle name="Followed Hyperlink" xfId="10838" builtinId="9" hidden="1"/>
    <cellStyle name="Followed Hyperlink" xfId="10839" builtinId="9" hidden="1"/>
    <cellStyle name="Followed Hyperlink" xfId="10840" builtinId="9" hidden="1"/>
    <cellStyle name="Followed Hyperlink" xfId="10841" builtinId="9" hidden="1"/>
    <cellStyle name="Followed Hyperlink" xfId="10842" builtinId="9" hidden="1"/>
    <cellStyle name="Followed Hyperlink" xfId="10843" builtinId="9" hidden="1"/>
    <cellStyle name="Followed Hyperlink" xfId="10844" builtinId="9" hidden="1"/>
    <cellStyle name="Followed Hyperlink" xfId="10845" builtinId="9" hidden="1"/>
    <cellStyle name="Followed Hyperlink" xfId="10846" builtinId="9" hidden="1"/>
    <cellStyle name="Followed Hyperlink" xfId="10847" builtinId="9" hidden="1"/>
    <cellStyle name="Followed Hyperlink" xfId="10848" builtinId="9" hidden="1"/>
    <cellStyle name="Followed Hyperlink" xfId="10849" builtinId="9" hidden="1"/>
    <cellStyle name="Followed Hyperlink" xfId="10850" builtinId="9" hidden="1"/>
    <cellStyle name="Followed Hyperlink" xfId="10851" builtinId="9" hidden="1"/>
    <cellStyle name="Followed Hyperlink" xfId="10852" builtinId="9" hidden="1"/>
    <cellStyle name="Followed Hyperlink" xfId="10853" builtinId="9" hidden="1"/>
    <cellStyle name="Followed Hyperlink" xfId="10854" builtinId="9" hidden="1"/>
    <cellStyle name="Followed Hyperlink" xfId="10855" builtinId="9" hidden="1"/>
    <cellStyle name="Followed Hyperlink" xfId="10856" builtinId="9" hidden="1"/>
    <cellStyle name="Followed Hyperlink" xfId="10857" builtinId="9" hidden="1"/>
    <cellStyle name="Followed Hyperlink" xfId="10858" builtinId="9" hidden="1"/>
    <cellStyle name="Followed Hyperlink" xfId="10859" builtinId="9" hidden="1"/>
    <cellStyle name="Followed Hyperlink" xfId="10860" builtinId="9" hidden="1"/>
    <cellStyle name="Followed Hyperlink" xfId="10861" builtinId="9" hidden="1"/>
    <cellStyle name="Followed Hyperlink" xfId="10862" builtinId="9" hidden="1"/>
    <cellStyle name="Followed Hyperlink" xfId="10863" builtinId="9" hidden="1"/>
    <cellStyle name="Followed Hyperlink" xfId="10864" builtinId="9" hidden="1"/>
    <cellStyle name="Followed Hyperlink" xfId="10865" builtinId="9" hidden="1"/>
    <cellStyle name="Followed Hyperlink" xfId="10866" builtinId="9" hidden="1"/>
    <cellStyle name="Followed Hyperlink" xfId="10867" builtinId="9" hidden="1"/>
    <cellStyle name="Followed Hyperlink" xfId="10868" builtinId="9" hidden="1"/>
    <cellStyle name="Followed Hyperlink" xfId="10869" builtinId="9" hidden="1"/>
    <cellStyle name="Followed Hyperlink" xfId="10870" builtinId="9" hidden="1"/>
    <cellStyle name="Followed Hyperlink" xfId="10871" builtinId="9" hidden="1"/>
    <cellStyle name="Followed Hyperlink" xfId="10872" builtinId="9" hidden="1"/>
    <cellStyle name="Followed Hyperlink" xfId="10873" builtinId="9" hidden="1"/>
    <cellStyle name="Followed Hyperlink" xfId="10874" builtinId="9" hidden="1"/>
    <cellStyle name="Followed Hyperlink" xfId="10875" builtinId="9" hidden="1"/>
    <cellStyle name="Followed Hyperlink" xfId="10876" builtinId="9" hidden="1"/>
    <cellStyle name="Followed Hyperlink" xfId="10877" builtinId="9" hidden="1"/>
    <cellStyle name="Followed Hyperlink" xfId="10878" builtinId="9" hidden="1"/>
    <cellStyle name="Followed Hyperlink" xfId="10879" builtinId="9" hidden="1"/>
    <cellStyle name="Followed Hyperlink" xfId="10880" builtinId="9" hidden="1"/>
    <cellStyle name="Followed Hyperlink" xfId="10881" builtinId="9" hidden="1"/>
    <cellStyle name="Followed Hyperlink" xfId="10882" builtinId="9" hidden="1"/>
    <cellStyle name="Followed Hyperlink" xfId="10883" builtinId="9" hidden="1"/>
    <cellStyle name="Followed Hyperlink" xfId="10884" builtinId="9" hidden="1"/>
    <cellStyle name="Followed Hyperlink" xfId="10885" builtinId="9" hidden="1"/>
    <cellStyle name="Followed Hyperlink" xfId="10886" builtinId="9" hidden="1"/>
    <cellStyle name="Followed Hyperlink" xfId="10887" builtinId="9" hidden="1"/>
    <cellStyle name="Followed Hyperlink" xfId="10888" builtinId="9" hidden="1"/>
    <cellStyle name="Followed Hyperlink" xfId="10889" builtinId="9" hidden="1"/>
    <cellStyle name="Followed Hyperlink" xfId="10890" builtinId="9" hidden="1"/>
    <cellStyle name="Followed Hyperlink" xfId="10891" builtinId="9" hidden="1"/>
    <cellStyle name="Followed Hyperlink" xfId="10892" builtinId="9" hidden="1"/>
    <cellStyle name="Followed Hyperlink" xfId="10893" builtinId="9" hidden="1"/>
    <cellStyle name="Followed Hyperlink" xfId="10894" builtinId="9" hidden="1"/>
    <cellStyle name="Followed Hyperlink" xfId="10895" builtinId="9" hidden="1"/>
    <cellStyle name="Followed Hyperlink" xfId="10896" builtinId="9" hidden="1"/>
    <cellStyle name="Followed Hyperlink" xfId="10897" builtinId="9" hidden="1"/>
    <cellStyle name="Followed Hyperlink" xfId="10898" builtinId="9" hidden="1"/>
    <cellStyle name="Followed Hyperlink" xfId="10899" builtinId="9" hidden="1"/>
    <cellStyle name="Followed Hyperlink" xfId="10900" builtinId="9" hidden="1"/>
    <cellStyle name="Followed Hyperlink" xfId="10901" builtinId="9" hidden="1"/>
    <cellStyle name="Followed Hyperlink" xfId="10902" builtinId="9" hidden="1"/>
    <cellStyle name="Followed Hyperlink" xfId="10903" builtinId="9" hidden="1"/>
    <cellStyle name="Followed Hyperlink" xfId="10904" builtinId="9" hidden="1"/>
    <cellStyle name="Followed Hyperlink" xfId="10905" builtinId="9" hidden="1"/>
    <cellStyle name="Followed Hyperlink" xfId="10906" builtinId="9" hidden="1"/>
    <cellStyle name="Followed Hyperlink" xfId="10907" builtinId="9" hidden="1"/>
    <cellStyle name="Followed Hyperlink" xfId="10908" builtinId="9" hidden="1"/>
    <cellStyle name="Followed Hyperlink" xfId="10909" builtinId="9" hidden="1"/>
    <cellStyle name="Followed Hyperlink" xfId="10910" builtinId="9" hidden="1"/>
    <cellStyle name="Followed Hyperlink" xfId="10911" builtinId="9" hidden="1"/>
    <cellStyle name="Followed Hyperlink" xfId="10912" builtinId="9" hidden="1"/>
    <cellStyle name="Followed Hyperlink" xfId="10913" builtinId="9" hidden="1"/>
    <cellStyle name="Followed Hyperlink" xfId="10914" builtinId="9" hidden="1"/>
    <cellStyle name="Followed Hyperlink" xfId="10915" builtinId="9" hidden="1"/>
    <cellStyle name="Followed Hyperlink" xfId="10916" builtinId="9" hidden="1"/>
    <cellStyle name="Followed Hyperlink" xfId="10917" builtinId="9" hidden="1"/>
    <cellStyle name="Followed Hyperlink" xfId="10918" builtinId="9" hidden="1"/>
    <cellStyle name="Followed Hyperlink" xfId="10919" builtinId="9" hidden="1"/>
    <cellStyle name="Followed Hyperlink" xfId="10920" builtinId="9" hidden="1"/>
    <cellStyle name="Followed Hyperlink" xfId="10921" builtinId="9" hidden="1"/>
    <cellStyle name="Followed Hyperlink" xfId="10922" builtinId="9" hidden="1"/>
    <cellStyle name="Followed Hyperlink" xfId="10923" builtinId="9" hidden="1"/>
    <cellStyle name="Followed Hyperlink" xfId="10924" builtinId="9" hidden="1"/>
    <cellStyle name="Followed Hyperlink" xfId="10925" builtinId="9" hidden="1"/>
    <cellStyle name="Followed Hyperlink" xfId="10926" builtinId="9" hidden="1"/>
    <cellStyle name="Followed Hyperlink" xfId="10927" builtinId="9" hidden="1"/>
    <cellStyle name="Followed Hyperlink" xfId="10928" builtinId="9" hidden="1"/>
    <cellStyle name="Followed Hyperlink" xfId="10929" builtinId="9" hidden="1"/>
    <cellStyle name="Followed Hyperlink" xfId="10930" builtinId="9" hidden="1"/>
    <cellStyle name="Followed Hyperlink" xfId="10931" builtinId="9" hidden="1"/>
    <cellStyle name="Followed Hyperlink" xfId="10932" builtinId="9" hidden="1"/>
    <cellStyle name="Followed Hyperlink" xfId="10933" builtinId="9" hidden="1"/>
    <cellStyle name="Followed Hyperlink" xfId="10934" builtinId="9" hidden="1"/>
    <cellStyle name="Followed Hyperlink" xfId="10935" builtinId="9" hidden="1"/>
    <cellStyle name="Followed Hyperlink" xfId="10936" builtinId="9" hidden="1"/>
    <cellStyle name="Followed Hyperlink" xfId="10937" builtinId="9" hidden="1"/>
    <cellStyle name="Followed Hyperlink" xfId="10938" builtinId="9" hidden="1"/>
    <cellStyle name="Followed Hyperlink" xfId="10939" builtinId="9" hidden="1"/>
    <cellStyle name="Followed Hyperlink" xfId="10940" builtinId="9" hidden="1"/>
    <cellStyle name="Followed Hyperlink" xfId="10941" builtinId="9" hidden="1"/>
    <cellStyle name="Followed Hyperlink" xfId="10942" builtinId="9" hidden="1"/>
    <cellStyle name="Followed Hyperlink" xfId="10943" builtinId="9" hidden="1"/>
    <cellStyle name="Followed Hyperlink" xfId="10944" builtinId="9" hidden="1"/>
    <cellStyle name="Followed Hyperlink" xfId="10945" builtinId="9" hidden="1"/>
    <cellStyle name="Followed Hyperlink" xfId="10946" builtinId="9" hidden="1"/>
    <cellStyle name="Followed Hyperlink" xfId="10947" builtinId="9" hidden="1"/>
    <cellStyle name="Followed Hyperlink" xfId="10948" builtinId="9" hidden="1"/>
    <cellStyle name="Followed Hyperlink" xfId="10949" builtinId="9" hidden="1"/>
    <cellStyle name="Followed Hyperlink" xfId="10950" builtinId="9" hidden="1"/>
    <cellStyle name="Followed Hyperlink" xfId="10951" builtinId="9" hidden="1"/>
    <cellStyle name="Followed Hyperlink" xfId="10952" builtinId="9" hidden="1"/>
    <cellStyle name="Followed Hyperlink" xfId="10953" builtinId="9" hidden="1"/>
    <cellStyle name="Followed Hyperlink" xfId="10954" builtinId="9" hidden="1"/>
    <cellStyle name="Followed Hyperlink" xfId="10955" builtinId="9" hidden="1"/>
    <cellStyle name="Followed Hyperlink" xfId="10956" builtinId="9" hidden="1"/>
    <cellStyle name="Followed Hyperlink" xfId="10957" builtinId="9" hidden="1"/>
    <cellStyle name="Followed Hyperlink" xfId="10958" builtinId="9" hidden="1"/>
    <cellStyle name="Followed Hyperlink" xfId="10959" builtinId="9" hidden="1"/>
    <cellStyle name="Followed Hyperlink" xfId="10960" builtinId="9" hidden="1"/>
    <cellStyle name="Followed Hyperlink" xfId="10961" builtinId="9" hidden="1"/>
    <cellStyle name="Followed Hyperlink" xfId="10963" builtinId="9" hidden="1"/>
    <cellStyle name="Followed Hyperlink" xfId="10964" builtinId="9" hidden="1"/>
    <cellStyle name="Followed Hyperlink" xfId="10965" builtinId="9" hidden="1"/>
    <cellStyle name="Followed Hyperlink" xfId="10966" builtinId="9" hidden="1"/>
    <cellStyle name="Followed Hyperlink" xfId="10967" builtinId="9" hidden="1"/>
    <cellStyle name="Followed Hyperlink" xfId="10968" builtinId="9" hidden="1"/>
    <cellStyle name="Followed Hyperlink" xfId="10969" builtinId="9" hidden="1"/>
    <cellStyle name="Followed Hyperlink" xfId="10970" builtinId="9" hidden="1"/>
    <cellStyle name="Followed Hyperlink" xfId="10971" builtinId="9" hidden="1"/>
    <cellStyle name="Followed Hyperlink" xfId="10972" builtinId="9" hidden="1"/>
    <cellStyle name="Followed Hyperlink" xfId="10973" builtinId="9" hidden="1"/>
    <cellStyle name="Followed Hyperlink" xfId="10974" builtinId="9" hidden="1"/>
    <cellStyle name="Followed Hyperlink" xfId="10975" builtinId="9" hidden="1"/>
    <cellStyle name="Followed Hyperlink" xfId="10976" builtinId="9" hidden="1"/>
    <cellStyle name="Followed Hyperlink" xfId="10977" builtinId="9" hidden="1"/>
    <cellStyle name="Followed Hyperlink" xfId="10978" builtinId="9" hidden="1"/>
    <cellStyle name="Followed Hyperlink" xfId="10979" builtinId="9" hidden="1"/>
    <cellStyle name="Followed Hyperlink" xfId="10980" builtinId="9" hidden="1"/>
    <cellStyle name="Followed Hyperlink" xfId="10981" builtinId="9" hidden="1"/>
    <cellStyle name="Followed Hyperlink" xfId="10982" builtinId="9" hidden="1"/>
    <cellStyle name="Followed Hyperlink" xfId="10983" builtinId="9" hidden="1"/>
    <cellStyle name="Followed Hyperlink" xfId="10984" builtinId="9" hidden="1"/>
    <cellStyle name="Followed Hyperlink" xfId="10985" builtinId="9" hidden="1"/>
    <cellStyle name="Followed Hyperlink" xfId="10986" builtinId="9" hidden="1"/>
    <cellStyle name="Followed Hyperlink" xfId="10987" builtinId="9" hidden="1"/>
    <cellStyle name="Followed Hyperlink" xfId="10988" builtinId="9" hidden="1"/>
    <cellStyle name="Followed Hyperlink" xfId="10989" builtinId="9" hidden="1"/>
    <cellStyle name="Followed Hyperlink" xfId="10990" builtinId="9" hidden="1"/>
    <cellStyle name="Followed Hyperlink" xfId="10991" builtinId="9" hidden="1"/>
    <cellStyle name="Followed Hyperlink" xfId="10992" builtinId="9" hidden="1"/>
    <cellStyle name="Followed Hyperlink" xfId="10993" builtinId="9" hidden="1"/>
    <cellStyle name="Followed Hyperlink" xfId="10994" builtinId="9" hidden="1"/>
    <cellStyle name="Followed Hyperlink" xfId="10995" builtinId="9" hidden="1"/>
    <cellStyle name="Followed Hyperlink" xfId="10996" builtinId="9" hidden="1"/>
    <cellStyle name="Followed Hyperlink" xfId="10997" builtinId="9" hidden="1"/>
    <cellStyle name="Followed Hyperlink" xfId="10998" builtinId="9" hidden="1"/>
    <cellStyle name="Followed Hyperlink" xfId="10999" builtinId="9" hidden="1"/>
    <cellStyle name="Followed Hyperlink" xfId="11000" builtinId="9" hidden="1"/>
    <cellStyle name="Followed Hyperlink" xfId="11001" builtinId="9" hidden="1"/>
    <cellStyle name="Followed Hyperlink" xfId="11002" builtinId="9" hidden="1"/>
    <cellStyle name="Followed Hyperlink" xfId="11003" builtinId="9" hidden="1"/>
    <cellStyle name="Followed Hyperlink" xfId="11004" builtinId="9" hidden="1"/>
    <cellStyle name="Followed Hyperlink" xfId="11005" builtinId="9" hidden="1"/>
    <cellStyle name="Followed Hyperlink" xfId="11006" builtinId="9" hidden="1"/>
    <cellStyle name="Followed Hyperlink" xfId="11007" builtinId="9" hidden="1"/>
    <cellStyle name="Followed Hyperlink" xfId="11008" builtinId="9" hidden="1"/>
    <cellStyle name="Followed Hyperlink" xfId="11009" builtinId="9" hidden="1"/>
    <cellStyle name="Followed Hyperlink" xfId="11010" builtinId="9" hidden="1"/>
    <cellStyle name="Followed Hyperlink" xfId="11011" builtinId="9" hidden="1"/>
    <cellStyle name="Followed Hyperlink" xfId="11012" builtinId="9" hidden="1"/>
    <cellStyle name="Followed Hyperlink" xfId="11013" builtinId="9" hidden="1"/>
    <cellStyle name="Followed Hyperlink" xfId="11014" builtinId="9" hidden="1"/>
    <cellStyle name="Followed Hyperlink" xfId="11015" builtinId="9" hidden="1"/>
    <cellStyle name="Followed Hyperlink" xfId="11016" builtinId="9" hidden="1"/>
    <cellStyle name="Followed Hyperlink" xfId="11017" builtinId="9" hidden="1"/>
    <cellStyle name="Followed Hyperlink" xfId="11018" builtinId="9" hidden="1"/>
    <cellStyle name="Followed Hyperlink" xfId="11019" builtinId="9" hidden="1"/>
    <cellStyle name="Followed Hyperlink" xfId="11020" builtinId="9" hidden="1"/>
    <cellStyle name="Followed Hyperlink" xfId="11021" builtinId="9" hidden="1"/>
    <cellStyle name="Followed Hyperlink" xfId="11022" builtinId="9" hidden="1"/>
    <cellStyle name="Followed Hyperlink" xfId="11023" builtinId="9" hidden="1"/>
    <cellStyle name="Followed Hyperlink" xfId="11024" builtinId="9" hidden="1"/>
    <cellStyle name="Followed Hyperlink" xfId="11025" builtinId="9" hidden="1"/>
    <cellStyle name="Followed Hyperlink" xfId="11026" builtinId="9" hidden="1"/>
    <cellStyle name="Followed Hyperlink" xfId="11027" builtinId="9" hidden="1"/>
    <cellStyle name="Followed Hyperlink" xfId="11028" builtinId="9" hidden="1"/>
    <cellStyle name="Followed Hyperlink" xfId="11029" builtinId="9" hidden="1"/>
    <cellStyle name="Followed Hyperlink" xfId="11030" builtinId="9" hidden="1"/>
    <cellStyle name="Followed Hyperlink" xfId="11031" builtinId="9" hidden="1"/>
    <cellStyle name="Followed Hyperlink" xfId="11032" builtinId="9" hidden="1"/>
    <cellStyle name="Followed Hyperlink" xfId="11033" builtinId="9" hidden="1"/>
    <cellStyle name="Followed Hyperlink" xfId="11034" builtinId="9" hidden="1"/>
    <cellStyle name="Followed Hyperlink" xfId="11035" builtinId="9" hidden="1"/>
    <cellStyle name="Followed Hyperlink" xfId="11036" builtinId="9" hidden="1"/>
    <cellStyle name="Followed Hyperlink" xfId="11037" builtinId="9" hidden="1"/>
    <cellStyle name="Followed Hyperlink" xfId="11038" builtinId="9" hidden="1"/>
    <cellStyle name="Followed Hyperlink" xfId="11039" builtinId="9" hidden="1"/>
    <cellStyle name="Followed Hyperlink" xfId="11040" builtinId="9" hidden="1"/>
    <cellStyle name="Followed Hyperlink" xfId="11041" builtinId="9" hidden="1"/>
    <cellStyle name="Followed Hyperlink" xfId="11042" builtinId="9" hidden="1"/>
    <cellStyle name="Followed Hyperlink" xfId="11043" builtinId="9" hidden="1"/>
    <cellStyle name="Followed Hyperlink" xfId="11044" builtinId="9" hidden="1"/>
    <cellStyle name="Followed Hyperlink" xfId="11045" builtinId="9" hidden="1"/>
    <cellStyle name="Followed Hyperlink" xfId="11046" builtinId="9" hidden="1"/>
    <cellStyle name="Followed Hyperlink" xfId="11047" builtinId="9" hidden="1"/>
    <cellStyle name="Followed Hyperlink" xfId="11048" builtinId="9" hidden="1"/>
    <cellStyle name="Followed Hyperlink" xfId="11049" builtinId="9" hidden="1"/>
    <cellStyle name="Followed Hyperlink" xfId="11050" builtinId="9" hidden="1"/>
    <cellStyle name="Followed Hyperlink" xfId="11051" builtinId="9" hidden="1"/>
    <cellStyle name="Followed Hyperlink" xfId="11052" builtinId="9" hidden="1"/>
    <cellStyle name="Followed Hyperlink" xfId="11053" builtinId="9" hidden="1"/>
    <cellStyle name="Followed Hyperlink" xfId="11054" builtinId="9" hidden="1"/>
    <cellStyle name="Followed Hyperlink" xfId="11055" builtinId="9" hidden="1"/>
    <cellStyle name="Followed Hyperlink" xfId="11056" builtinId="9" hidden="1"/>
    <cellStyle name="Followed Hyperlink" xfId="11057" builtinId="9" hidden="1"/>
    <cellStyle name="Followed Hyperlink" xfId="11058" builtinId="9" hidden="1"/>
    <cellStyle name="Followed Hyperlink" xfId="11059" builtinId="9" hidden="1"/>
    <cellStyle name="Followed Hyperlink" xfId="11060" builtinId="9" hidden="1"/>
    <cellStyle name="Followed Hyperlink" xfId="11061" builtinId="9" hidden="1"/>
    <cellStyle name="Followed Hyperlink" xfId="11062" builtinId="9" hidden="1"/>
    <cellStyle name="Followed Hyperlink" xfId="11063" builtinId="9" hidden="1"/>
    <cellStyle name="Followed Hyperlink" xfId="11064" builtinId="9" hidden="1"/>
    <cellStyle name="Followed Hyperlink" xfId="11065" builtinId="9" hidden="1"/>
    <cellStyle name="Followed Hyperlink" xfId="11066" builtinId="9" hidden="1"/>
    <cellStyle name="Followed Hyperlink" xfId="11067" builtinId="9" hidden="1"/>
    <cellStyle name="Followed Hyperlink" xfId="11068" builtinId="9" hidden="1"/>
    <cellStyle name="Followed Hyperlink" xfId="11069" builtinId="9" hidden="1"/>
    <cellStyle name="Followed Hyperlink" xfId="11070" builtinId="9" hidden="1"/>
    <cellStyle name="Followed Hyperlink" xfId="11071" builtinId="9" hidden="1"/>
    <cellStyle name="Followed Hyperlink" xfId="11072" builtinId="9" hidden="1"/>
    <cellStyle name="Followed Hyperlink" xfId="11073" builtinId="9" hidden="1"/>
    <cellStyle name="Followed Hyperlink" xfId="11074" builtinId="9" hidden="1"/>
    <cellStyle name="Followed Hyperlink" xfId="11075" builtinId="9" hidden="1"/>
    <cellStyle name="Followed Hyperlink" xfId="11076" builtinId="9" hidden="1"/>
    <cellStyle name="Followed Hyperlink" xfId="11077" builtinId="9" hidden="1"/>
    <cellStyle name="Followed Hyperlink" xfId="11078" builtinId="9" hidden="1"/>
    <cellStyle name="Followed Hyperlink" xfId="11079" builtinId="9" hidden="1"/>
    <cellStyle name="Followed Hyperlink" xfId="11080" builtinId="9" hidden="1"/>
    <cellStyle name="Followed Hyperlink" xfId="11081" builtinId="9" hidden="1"/>
    <cellStyle name="Followed Hyperlink" xfId="11082" builtinId="9" hidden="1"/>
    <cellStyle name="Followed Hyperlink" xfId="11083" builtinId="9" hidden="1"/>
    <cellStyle name="Followed Hyperlink" xfId="11084" builtinId="9" hidden="1"/>
    <cellStyle name="Followed Hyperlink" xfId="11085" builtinId="9" hidden="1"/>
    <cellStyle name="Followed Hyperlink" xfId="11086" builtinId="9" hidden="1"/>
    <cellStyle name="Followed Hyperlink" xfId="11087" builtinId="9" hidden="1"/>
    <cellStyle name="Followed Hyperlink" xfId="11088" builtinId="9" hidden="1"/>
    <cellStyle name="Followed Hyperlink" xfId="11089" builtinId="9" hidden="1"/>
    <cellStyle name="Followed Hyperlink" xfId="11090" builtinId="9" hidden="1"/>
    <cellStyle name="Followed Hyperlink" xfId="11091" builtinId="9" hidden="1"/>
    <cellStyle name="Followed Hyperlink" xfId="11092" builtinId="9" hidden="1"/>
    <cellStyle name="Followed Hyperlink" xfId="11093" builtinId="9" hidden="1"/>
    <cellStyle name="Followed Hyperlink" xfId="11094" builtinId="9" hidden="1"/>
    <cellStyle name="Followed Hyperlink" xfId="11095" builtinId="9" hidden="1"/>
    <cellStyle name="Followed Hyperlink" xfId="11096" builtinId="9" hidden="1"/>
    <cellStyle name="Followed Hyperlink" xfId="11097" builtinId="9" hidden="1"/>
    <cellStyle name="Followed Hyperlink" xfId="11098" builtinId="9" hidden="1"/>
    <cellStyle name="Followed Hyperlink" xfId="11099" builtinId="9" hidden="1"/>
    <cellStyle name="Followed Hyperlink" xfId="11100" builtinId="9" hidden="1"/>
    <cellStyle name="Followed Hyperlink" xfId="11101" builtinId="9" hidden="1"/>
    <cellStyle name="Followed Hyperlink" xfId="11102" builtinId="9" hidden="1"/>
    <cellStyle name="Followed Hyperlink" xfId="11103" builtinId="9" hidden="1"/>
    <cellStyle name="Followed Hyperlink" xfId="11104" builtinId="9" hidden="1"/>
    <cellStyle name="Followed Hyperlink" xfId="11105" builtinId="9" hidden="1"/>
    <cellStyle name="Followed Hyperlink" xfId="11106" builtinId="9" hidden="1"/>
    <cellStyle name="Followed Hyperlink" xfId="11107" builtinId="9" hidden="1"/>
    <cellStyle name="Followed Hyperlink" xfId="11108" builtinId="9" hidden="1"/>
    <cellStyle name="Followed Hyperlink" xfId="11109" builtinId="9" hidden="1"/>
    <cellStyle name="Followed Hyperlink" xfId="11110" builtinId="9" hidden="1"/>
    <cellStyle name="Followed Hyperlink" xfId="11111" builtinId="9" hidden="1"/>
    <cellStyle name="Followed Hyperlink" xfId="11112" builtinId="9" hidden="1"/>
    <cellStyle name="Followed Hyperlink" xfId="11113" builtinId="9" hidden="1"/>
    <cellStyle name="Followed Hyperlink" xfId="11114" builtinId="9" hidden="1"/>
    <cellStyle name="Followed Hyperlink" xfId="11115" builtinId="9" hidden="1"/>
    <cellStyle name="Followed Hyperlink" xfId="11116" builtinId="9" hidden="1"/>
    <cellStyle name="Followed Hyperlink" xfId="11117" builtinId="9" hidden="1"/>
    <cellStyle name="Followed Hyperlink" xfId="11118" builtinId="9" hidden="1"/>
    <cellStyle name="Followed Hyperlink" xfId="11119" builtinId="9" hidden="1"/>
    <cellStyle name="Followed Hyperlink" xfId="11120" builtinId="9" hidden="1"/>
    <cellStyle name="Followed Hyperlink" xfId="11121" builtinId="9" hidden="1"/>
    <cellStyle name="Followed Hyperlink" xfId="11122" builtinId="9" hidden="1"/>
    <cellStyle name="Followed Hyperlink" xfId="11123" builtinId="9" hidden="1"/>
    <cellStyle name="Followed Hyperlink" xfId="11124" builtinId="9" hidden="1"/>
    <cellStyle name="Followed Hyperlink" xfId="11125" builtinId="9" hidden="1"/>
    <cellStyle name="Followed Hyperlink" xfId="11126" builtinId="9" hidden="1"/>
    <cellStyle name="Followed Hyperlink" xfId="11127" builtinId="9" hidden="1"/>
    <cellStyle name="Followed Hyperlink" xfId="11128" builtinId="9" hidden="1"/>
    <cellStyle name="Followed Hyperlink" xfId="11129" builtinId="9" hidden="1"/>
    <cellStyle name="Followed Hyperlink" xfId="11130" builtinId="9" hidden="1"/>
    <cellStyle name="Followed Hyperlink" xfId="11131" builtinId="9" hidden="1"/>
    <cellStyle name="Followed Hyperlink" xfId="11132" builtinId="9" hidden="1"/>
    <cellStyle name="Followed Hyperlink" xfId="11133" builtinId="9" hidden="1"/>
    <cellStyle name="Followed Hyperlink" xfId="11134" builtinId="9" hidden="1"/>
    <cellStyle name="Followed Hyperlink" xfId="11135" builtinId="9" hidden="1"/>
    <cellStyle name="Followed Hyperlink" xfId="11136" builtinId="9" hidden="1"/>
    <cellStyle name="Followed Hyperlink" xfId="11137" builtinId="9" hidden="1"/>
    <cellStyle name="Followed Hyperlink" xfId="11138" builtinId="9" hidden="1"/>
    <cellStyle name="Followed Hyperlink" xfId="11139" builtinId="9" hidden="1"/>
    <cellStyle name="Followed Hyperlink" xfId="11140" builtinId="9" hidden="1"/>
    <cellStyle name="Followed Hyperlink" xfId="11141" builtinId="9" hidden="1"/>
    <cellStyle name="Followed Hyperlink" xfId="11142" builtinId="9" hidden="1"/>
    <cellStyle name="Followed Hyperlink" xfId="11143" builtinId="9" hidden="1"/>
    <cellStyle name="Followed Hyperlink" xfId="11144" builtinId="9" hidden="1"/>
    <cellStyle name="Followed Hyperlink" xfId="11145" builtinId="9" hidden="1"/>
    <cellStyle name="Followed Hyperlink" xfId="11146" builtinId="9" hidden="1"/>
    <cellStyle name="Followed Hyperlink" xfId="11147" builtinId="9" hidden="1"/>
    <cellStyle name="Followed Hyperlink" xfId="11148" builtinId="9" hidden="1"/>
    <cellStyle name="Followed Hyperlink" xfId="11149" builtinId="9" hidden="1"/>
    <cellStyle name="Followed Hyperlink" xfId="11150" builtinId="9" hidden="1"/>
    <cellStyle name="Followed Hyperlink" xfId="11151" builtinId="9" hidden="1"/>
    <cellStyle name="Followed Hyperlink" xfId="11152" builtinId="9" hidden="1"/>
    <cellStyle name="Followed Hyperlink" xfId="11153" builtinId="9" hidden="1"/>
    <cellStyle name="Followed Hyperlink" xfId="11154" builtinId="9" hidden="1"/>
    <cellStyle name="Followed Hyperlink" xfId="11155" builtinId="9" hidden="1"/>
    <cellStyle name="Followed Hyperlink" xfId="11156" builtinId="9" hidden="1"/>
    <cellStyle name="Followed Hyperlink" xfId="11157" builtinId="9" hidden="1"/>
    <cellStyle name="Followed Hyperlink" xfId="11158" builtinId="9" hidden="1"/>
    <cellStyle name="Followed Hyperlink" xfId="11159" builtinId="9" hidden="1"/>
    <cellStyle name="Followed Hyperlink" xfId="11160" builtinId="9" hidden="1"/>
    <cellStyle name="Followed Hyperlink" xfId="11161" builtinId="9" hidden="1"/>
    <cellStyle name="Followed Hyperlink" xfId="11162" builtinId="9" hidden="1"/>
    <cellStyle name="Followed Hyperlink" xfId="11163" builtinId="9" hidden="1"/>
    <cellStyle name="Followed Hyperlink" xfId="11164" builtinId="9" hidden="1"/>
    <cellStyle name="Followed Hyperlink" xfId="11165" builtinId="9" hidden="1"/>
    <cellStyle name="Followed Hyperlink" xfId="11166" builtinId="9" hidden="1"/>
    <cellStyle name="Followed Hyperlink" xfId="11167" builtinId="9" hidden="1"/>
    <cellStyle name="Followed Hyperlink" xfId="11168" builtinId="9" hidden="1"/>
    <cellStyle name="Followed Hyperlink" xfId="11169" builtinId="9" hidden="1"/>
    <cellStyle name="Followed Hyperlink" xfId="11170" builtinId="9" hidden="1"/>
    <cellStyle name="Followed Hyperlink" xfId="11171" builtinId="9" hidden="1"/>
    <cellStyle name="Followed Hyperlink" xfId="11172" builtinId="9" hidden="1"/>
    <cellStyle name="Followed Hyperlink" xfId="11173" builtinId="9" hidden="1"/>
    <cellStyle name="Followed Hyperlink" xfId="11174" builtinId="9" hidden="1"/>
    <cellStyle name="Followed Hyperlink" xfId="11175" builtinId="9" hidden="1"/>
    <cellStyle name="Followed Hyperlink" xfId="11176" builtinId="9" hidden="1"/>
    <cellStyle name="Followed Hyperlink" xfId="11177" builtinId="9" hidden="1"/>
    <cellStyle name="Followed Hyperlink" xfId="11178" builtinId="9" hidden="1"/>
    <cellStyle name="Followed Hyperlink" xfId="11179" builtinId="9" hidden="1"/>
    <cellStyle name="Followed Hyperlink" xfId="11180" builtinId="9" hidden="1"/>
    <cellStyle name="Followed Hyperlink" xfId="11181" builtinId="9" hidden="1"/>
    <cellStyle name="Followed Hyperlink" xfId="11182" builtinId="9" hidden="1"/>
    <cellStyle name="Followed Hyperlink" xfId="11183" builtinId="9" hidden="1"/>
    <cellStyle name="Followed Hyperlink" xfId="11184" builtinId="9" hidden="1"/>
    <cellStyle name="Followed Hyperlink" xfId="11185" builtinId="9" hidden="1"/>
    <cellStyle name="Followed Hyperlink" xfId="11186" builtinId="9" hidden="1"/>
    <cellStyle name="Followed Hyperlink" xfId="11187" builtinId="9" hidden="1"/>
    <cellStyle name="Followed Hyperlink" xfId="11188" builtinId="9" hidden="1"/>
    <cellStyle name="Followed Hyperlink" xfId="11189" builtinId="9" hidden="1"/>
    <cellStyle name="Followed Hyperlink" xfId="11190" builtinId="9" hidden="1"/>
    <cellStyle name="Followed Hyperlink" xfId="11191" builtinId="9" hidden="1"/>
    <cellStyle name="Followed Hyperlink" xfId="11192" builtinId="9" hidden="1"/>
    <cellStyle name="Followed Hyperlink" xfId="11193" builtinId="9" hidden="1"/>
    <cellStyle name="Followed Hyperlink" xfId="11194" builtinId="9" hidden="1"/>
    <cellStyle name="Followed Hyperlink" xfId="11195" builtinId="9" hidden="1"/>
    <cellStyle name="Followed Hyperlink" xfId="11196" builtinId="9" hidden="1"/>
    <cellStyle name="Followed Hyperlink" xfId="11197" builtinId="9" hidden="1"/>
    <cellStyle name="Followed Hyperlink" xfId="11198" builtinId="9" hidden="1"/>
    <cellStyle name="Followed Hyperlink" xfId="11199" builtinId="9" hidden="1"/>
    <cellStyle name="Followed Hyperlink" xfId="11200" builtinId="9" hidden="1"/>
    <cellStyle name="Followed Hyperlink" xfId="11201" builtinId="9" hidden="1"/>
    <cellStyle name="Followed Hyperlink" xfId="11202" builtinId="9" hidden="1"/>
    <cellStyle name="Followed Hyperlink" xfId="11203" builtinId="9" hidden="1"/>
    <cellStyle name="Followed Hyperlink" xfId="11204" builtinId="9" hidden="1"/>
    <cellStyle name="Followed Hyperlink" xfId="11205" builtinId="9" hidden="1"/>
    <cellStyle name="Followed Hyperlink" xfId="11206" builtinId="9" hidden="1"/>
    <cellStyle name="Followed Hyperlink" xfId="11207" builtinId="9" hidden="1"/>
    <cellStyle name="Followed Hyperlink" xfId="11208" builtinId="9" hidden="1"/>
    <cellStyle name="Followed Hyperlink" xfId="11209" builtinId="9" hidden="1"/>
    <cellStyle name="Followed Hyperlink" xfId="11210" builtinId="9" hidden="1"/>
    <cellStyle name="Followed Hyperlink" xfId="11211" builtinId="9" hidden="1"/>
    <cellStyle name="Followed Hyperlink" xfId="11212" builtinId="9" hidden="1"/>
    <cellStyle name="Followed Hyperlink" xfId="11213" builtinId="9" hidden="1"/>
    <cellStyle name="Followed Hyperlink" xfId="11214" builtinId="9" hidden="1"/>
    <cellStyle name="Followed Hyperlink" xfId="11215" builtinId="9" hidden="1"/>
    <cellStyle name="Followed Hyperlink" xfId="11216" builtinId="9" hidden="1"/>
    <cellStyle name="Followed Hyperlink" xfId="11217" builtinId="9" hidden="1"/>
    <cellStyle name="Followed Hyperlink" xfId="11218" builtinId="9" hidden="1"/>
    <cellStyle name="Followed Hyperlink" xfId="11219" builtinId="9" hidden="1"/>
    <cellStyle name="Followed Hyperlink" xfId="11220" builtinId="9" hidden="1"/>
    <cellStyle name="Followed Hyperlink" xfId="11221" builtinId="9" hidden="1"/>
    <cellStyle name="Followed Hyperlink" xfId="11222" builtinId="9" hidden="1"/>
    <cellStyle name="Followed Hyperlink" xfId="11223" builtinId="9" hidden="1"/>
    <cellStyle name="Followed Hyperlink" xfId="11224" builtinId="9" hidden="1"/>
    <cellStyle name="Followed Hyperlink" xfId="11225" builtinId="9" hidden="1"/>
    <cellStyle name="Followed Hyperlink" xfId="11226" builtinId="9" hidden="1"/>
    <cellStyle name="Followed Hyperlink" xfId="11227" builtinId="9" hidden="1"/>
    <cellStyle name="Followed Hyperlink" xfId="11228" builtinId="9" hidden="1"/>
    <cellStyle name="Followed Hyperlink" xfId="11229" builtinId="9" hidden="1"/>
    <cellStyle name="Followed Hyperlink" xfId="11230" builtinId="9" hidden="1"/>
    <cellStyle name="Followed Hyperlink" xfId="11231" builtinId="9" hidden="1"/>
    <cellStyle name="Followed Hyperlink" xfId="11232" builtinId="9" hidden="1"/>
    <cellStyle name="Followed Hyperlink" xfId="11233" builtinId="9" hidden="1"/>
    <cellStyle name="Followed Hyperlink" xfId="11234" builtinId="9" hidden="1"/>
    <cellStyle name="Followed Hyperlink" xfId="11235" builtinId="9" hidden="1"/>
    <cellStyle name="Followed Hyperlink" xfId="11236" builtinId="9" hidden="1"/>
    <cellStyle name="Followed Hyperlink" xfId="11237" builtinId="9" hidden="1"/>
    <cellStyle name="Followed Hyperlink" xfId="11238" builtinId="9" hidden="1"/>
    <cellStyle name="Followed Hyperlink" xfId="11239" builtinId="9" hidden="1"/>
    <cellStyle name="Followed Hyperlink" xfId="11240" builtinId="9" hidden="1"/>
    <cellStyle name="Followed Hyperlink" xfId="11241" builtinId="9" hidden="1"/>
    <cellStyle name="Followed Hyperlink" xfId="11242" builtinId="9" hidden="1"/>
    <cellStyle name="Followed Hyperlink" xfId="11243" builtinId="9" hidden="1"/>
    <cellStyle name="Followed Hyperlink" xfId="11244" builtinId="9" hidden="1"/>
    <cellStyle name="Followed Hyperlink" xfId="11245" builtinId="9" hidden="1"/>
    <cellStyle name="Followed Hyperlink" xfId="11246" builtinId="9" hidden="1"/>
    <cellStyle name="Followed Hyperlink" xfId="11247" builtinId="9" hidden="1"/>
    <cellStyle name="Followed Hyperlink" xfId="11248" builtinId="9" hidden="1"/>
    <cellStyle name="Followed Hyperlink" xfId="11249" builtinId="9" hidden="1"/>
    <cellStyle name="Followed Hyperlink" xfId="11250" builtinId="9" hidden="1"/>
    <cellStyle name="Followed Hyperlink" xfId="11251" builtinId="9" hidden="1"/>
    <cellStyle name="Followed Hyperlink" xfId="11252" builtinId="9" hidden="1"/>
    <cellStyle name="Followed Hyperlink" xfId="11253" builtinId="9" hidden="1"/>
    <cellStyle name="Followed Hyperlink" xfId="11254" builtinId="9" hidden="1"/>
    <cellStyle name="Followed Hyperlink" xfId="11255" builtinId="9" hidden="1"/>
    <cellStyle name="Followed Hyperlink" xfId="11256" builtinId="9" hidden="1"/>
    <cellStyle name="Followed Hyperlink" xfId="11257" builtinId="9" hidden="1"/>
    <cellStyle name="Followed Hyperlink" xfId="11258" builtinId="9" hidden="1"/>
    <cellStyle name="Followed Hyperlink" xfId="11259" builtinId="9" hidden="1"/>
    <cellStyle name="Followed Hyperlink" xfId="11260" builtinId="9" hidden="1"/>
    <cellStyle name="Followed Hyperlink" xfId="11261" builtinId="9" hidden="1"/>
    <cellStyle name="Followed Hyperlink" xfId="11262" builtinId="9" hidden="1"/>
    <cellStyle name="Followed Hyperlink" xfId="11263" builtinId="9" hidden="1"/>
    <cellStyle name="Followed Hyperlink" xfId="11264" builtinId="9" hidden="1"/>
    <cellStyle name="Followed Hyperlink" xfId="11265" builtinId="9" hidden="1"/>
    <cellStyle name="Followed Hyperlink" xfId="11266" builtinId="9" hidden="1"/>
    <cellStyle name="Followed Hyperlink" xfId="11267" builtinId="9" hidden="1"/>
    <cellStyle name="Followed Hyperlink" xfId="11268" builtinId="9" hidden="1"/>
    <cellStyle name="Followed Hyperlink" xfId="11269" builtinId="9" hidden="1"/>
    <cellStyle name="Followed Hyperlink" xfId="11270" builtinId="9" hidden="1"/>
    <cellStyle name="Followed Hyperlink" xfId="11271" builtinId="9" hidden="1"/>
    <cellStyle name="Followed Hyperlink" xfId="11272" builtinId="9" hidden="1"/>
    <cellStyle name="Followed Hyperlink" xfId="11273" builtinId="9" hidden="1"/>
    <cellStyle name="Followed Hyperlink" xfId="11274" builtinId="9" hidden="1"/>
    <cellStyle name="Followed Hyperlink" xfId="11275" builtinId="9" hidden="1"/>
    <cellStyle name="Followed Hyperlink" xfId="11276" builtinId="9" hidden="1"/>
    <cellStyle name="Followed Hyperlink" xfId="11277" builtinId="9" hidden="1"/>
    <cellStyle name="Followed Hyperlink" xfId="11278" builtinId="9" hidden="1"/>
    <cellStyle name="Followed Hyperlink" xfId="11279" builtinId="9" hidden="1"/>
    <cellStyle name="Followed Hyperlink" xfId="11280" builtinId="9" hidden="1"/>
    <cellStyle name="Followed Hyperlink" xfId="11281" builtinId="9" hidden="1"/>
    <cellStyle name="Followed Hyperlink" xfId="11282" builtinId="9" hidden="1"/>
    <cellStyle name="Followed Hyperlink" xfId="11283" builtinId="9" hidden="1"/>
    <cellStyle name="Followed Hyperlink" xfId="11284" builtinId="9" hidden="1"/>
    <cellStyle name="Followed Hyperlink" xfId="11285" builtinId="9" hidden="1"/>
    <cellStyle name="Followed Hyperlink" xfId="11286" builtinId="9" hidden="1"/>
    <cellStyle name="Followed Hyperlink" xfId="11287" builtinId="9" hidden="1"/>
    <cellStyle name="Followed Hyperlink" xfId="11288" builtinId="9" hidden="1"/>
    <cellStyle name="Followed Hyperlink" xfId="11289" builtinId="9" hidden="1"/>
    <cellStyle name="Followed Hyperlink" xfId="11290" builtinId="9" hidden="1"/>
    <cellStyle name="Followed Hyperlink" xfId="11291" builtinId="9" hidden="1"/>
    <cellStyle name="Followed Hyperlink" xfId="11292" builtinId="9" hidden="1"/>
    <cellStyle name="Followed Hyperlink" xfId="11293" builtinId="9" hidden="1"/>
    <cellStyle name="Followed Hyperlink" xfId="11294" builtinId="9" hidden="1"/>
    <cellStyle name="Followed Hyperlink" xfId="11295" builtinId="9" hidden="1"/>
    <cellStyle name="Followed Hyperlink" xfId="11296" builtinId="9" hidden="1"/>
    <cellStyle name="Followed Hyperlink" xfId="11297" builtinId="9" hidden="1"/>
    <cellStyle name="Followed Hyperlink" xfId="11298" builtinId="9" hidden="1"/>
    <cellStyle name="Followed Hyperlink" xfId="11299" builtinId="9" hidden="1"/>
    <cellStyle name="Followed Hyperlink" xfId="11300" builtinId="9" hidden="1"/>
    <cellStyle name="Followed Hyperlink" xfId="11301" builtinId="9" hidden="1"/>
    <cellStyle name="Followed Hyperlink" xfId="11302" builtinId="9" hidden="1"/>
    <cellStyle name="Followed Hyperlink" xfId="11303" builtinId="9" hidden="1"/>
    <cellStyle name="Followed Hyperlink" xfId="11304" builtinId="9" hidden="1"/>
    <cellStyle name="Followed Hyperlink" xfId="11305" builtinId="9" hidden="1"/>
    <cellStyle name="Followed Hyperlink" xfId="11306" builtinId="9" hidden="1"/>
    <cellStyle name="Followed Hyperlink" xfId="11307" builtinId="9" hidden="1"/>
    <cellStyle name="Followed Hyperlink" xfId="11308" builtinId="9" hidden="1"/>
    <cellStyle name="Followed Hyperlink" xfId="11309" builtinId="9" hidden="1"/>
    <cellStyle name="Followed Hyperlink" xfId="11310" builtinId="9" hidden="1"/>
    <cellStyle name="Followed Hyperlink" xfId="11311" builtinId="9" hidden="1"/>
    <cellStyle name="Followed Hyperlink" xfId="11312" builtinId="9" hidden="1"/>
    <cellStyle name="Followed Hyperlink" xfId="11313" builtinId="9" hidden="1"/>
    <cellStyle name="Followed Hyperlink" xfId="11314" builtinId="9" hidden="1"/>
    <cellStyle name="Followed Hyperlink" xfId="11315" builtinId="9" hidden="1"/>
    <cellStyle name="Followed Hyperlink" xfId="11316" builtinId="9" hidden="1"/>
    <cellStyle name="Followed Hyperlink" xfId="11317" builtinId="9" hidden="1"/>
    <cellStyle name="Followed Hyperlink" xfId="11318" builtinId="9" hidden="1"/>
    <cellStyle name="Followed Hyperlink" xfId="11319" builtinId="9" hidden="1"/>
    <cellStyle name="Followed Hyperlink" xfId="11320" builtinId="9" hidden="1"/>
    <cellStyle name="Followed Hyperlink" xfId="11321" builtinId="9" hidden="1"/>
    <cellStyle name="Followed Hyperlink" xfId="11322" builtinId="9" hidden="1"/>
    <cellStyle name="Followed Hyperlink" xfId="11323" builtinId="9" hidden="1"/>
    <cellStyle name="Followed Hyperlink" xfId="11324" builtinId="9" hidden="1"/>
    <cellStyle name="Followed Hyperlink" xfId="11325" builtinId="9" hidden="1"/>
    <cellStyle name="Followed Hyperlink" xfId="11326" builtinId="9" hidden="1"/>
    <cellStyle name="Followed Hyperlink" xfId="11327" builtinId="9" hidden="1"/>
    <cellStyle name="Followed Hyperlink" xfId="11328" builtinId="9" hidden="1"/>
    <cellStyle name="Followed Hyperlink" xfId="11329" builtinId="9" hidden="1"/>
    <cellStyle name="Followed Hyperlink" xfId="11330" builtinId="9" hidden="1"/>
    <cellStyle name="Followed Hyperlink" xfId="11331" builtinId="9" hidden="1"/>
    <cellStyle name="Followed Hyperlink" xfId="11332" builtinId="9" hidden="1"/>
    <cellStyle name="Followed Hyperlink" xfId="11333" builtinId="9" hidden="1"/>
    <cellStyle name="Followed Hyperlink" xfId="11334" builtinId="9" hidden="1"/>
    <cellStyle name="Followed Hyperlink" xfId="11335" builtinId="9" hidden="1"/>
    <cellStyle name="Followed Hyperlink" xfId="11336" builtinId="9" hidden="1"/>
    <cellStyle name="Followed Hyperlink" xfId="11337" builtinId="9" hidden="1"/>
    <cellStyle name="Followed Hyperlink" xfId="11338" builtinId="9" hidden="1"/>
    <cellStyle name="Followed Hyperlink" xfId="11339" builtinId="9" hidden="1"/>
    <cellStyle name="Followed Hyperlink" xfId="11340" builtinId="9" hidden="1"/>
    <cellStyle name="Followed Hyperlink" xfId="11341" builtinId="9" hidden="1"/>
    <cellStyle name="Followed Hyperlink" xfId="11342" builtinId="9" hidden="1"/>
    <cellStyle name="Followed Hyperlink" xfId="11343" builtinId="9" hidden="1"/>
    <cellStyle name="Followed Hyperlink" xfId="11344" builtinId="9" hidden="1"/>
    <cellStyle name="Followed Hyperlink" xfId="11345" builtinId="9" hidden="1"/>
    <cellStyle name="Followed Hyperlink" xfId="11346" builtinId="9" hidden="1"/>
    <cellStyle name="Followed Hyperlink" xfId="11347" builtinId="9" hidden="1"/>
    <cellStyle name="Followed Hyperlink" xfId="11348" builtinId="9" hidden="1"/>
    <cellStyle name="Followed Hyperlink" xfId="11349" builtinId="9" hidden="1"/>
    <cellStyle name="Followed Hyperlink" xfId="11350" builtinId="9" hidden="1"/>
    <cellStyle name="Followed Hyperlink" xfId="11351" builtinId="9" hidden="1"/>
    <cellStyle name="Followed Hyperlink" xfId="11352" builtinId="9" hidden="1"/>
    <cellStyle name="Followed Hyperlink" xfId="11353" builtinId="9" hidden="1"/>
    <cellStyle name="Followed Hyperlink" xfId="11354" builtinId="9" hidden="1"/>
    <cellStyle name="Followed Hyperlink" xfId="11355" builtinId="9" hidden="1"/>
    <cellStyle name="Followed Hyperlink" xfId="11356" builtinId="9" hidden="1"/>
    <cellStyle name="Followed Hyperlink" xfId="11357" builtinId="9" hidden="1"/>
    <cellStyle name="Followed Hyperlink" xfId="11358" builtinId="9" hidden="1"/>
    <cellStyle name="Followed Hyperlink" xfId="11359" builtinId="9" hidden="1"/>
    <cellStyle name="Followed Hyperlink" xfId="11360" builtinId="9" hidden="1"/>
    <cellStyle name="Followed Hyperlink" xfId="11361" builtinId="9" hidden="1"/>
    <cellStyle name="Followed Hyperlink" xfId="11362" builtinId="9" hidden="1"/>
    <cellStyle name="Followed Hyperlink" xfId="11363" builtinId="9" hidden="1"/>
    <cellStyle name="Followed Hyperlink" xfId="11364" builtinId="9" hidden="1"/>
    <cellStyle name="Followed Hyperlink" xfId="11365" builtinId="9" hidden="1"/>
    <cellStyle name="Followed Hyperlink" xfId="11366" builtinId="9" hidden="1"/>
    <cellStyle name="Followed Hyperlink" xfId="11367" builtinId="9" hidden="1"/>
    <cellStyle name="Followed Hyperlink" xfId="11368" builtinId="9" hidden="1"/>
    <cellStyle name="Followed Hyperlink" xfId="11369" builtinId="9" hidden="1"/>
    <cellStyle name="Followed Hyperlink" xfId="11370" builtinId="9" hidden="1"/>
    <cellStyle name="Followed Hyperlink" xfId="11371" builtinId="9" hidden="1"/>
    <cellStyle name="Followed Hyperlink" xfId="11372" builtinId="9" hidden="1"/>
    <cellStyle name="Followed Hyperlink" xfId="11373" builtinId="9" hidden="1"/>
    <cellStyle name="Followed Hyperlink" xfId="11374" builtinId="9" hidden="1"/>
    <cellStyle name="Followed Hyperlink" xfId="11375" builtinId="9" hidden="1"/>
    <cellStyle name="Followed Hyperlink" xfId="11376" builtinId="9" hidden="1"/>
    <cellStyle name="Followed Hyperlink" xfId="11377" builtinId="9" hidden="1"/>
    <cellStyle name="Followed Hyperlink" xfId="11378" builtinId="9" hidden="1"/>
    <cellStyle name="Followed Hyperlink" xfId="11379" builtinId="9" hidden="1"/>
    <cellStyle name="Followed Hyperlink" xfId="11380" builtinId="9" hidden="1"/>
    <cellStyle name="Followed Hyperlink" xfId="11381" builtinId="9" hidden="1"/>
    <cellStyle name="Followed Hyperlink" xfId="11382" builtinId="9" hidden="1"/>
    <cellStyle name="Followed Hyperlink" xfId="11383" builtinId="9" hidden="1"/>
    <cellStyle name="Followed Hyperlink" xfId="11384" builtinId="9" hidden="1"/>
    <cellStyle name="Followed Hyperlink" xfId="11385" builtinId="9" hidden="1"/>
    <cellStyle name="Followed Hyperlink" xfId="11386" builtinId="9" hidden="1"/>
    <cellStyle name="Followed Hyperlink" xfId="11387" builtinId="9" hidden="1"/>
    <cellStyle name="Followed Hyperlink" xfId="11388" builtinId="9" hidden="1"/>
    <cellStyle name="Followed Hyperlink" xfId="11389" builtinId="9" hidden="1"/>
    <cellStyle name="Followed Hyperlink" xfId="11390" builtinId="9" hidden="1"/>
    <cellStyle name="Followed Hyperlink" xfId="11391" builtinId="9" hidden="1"/>
    <cellStyle name="Followed Hyperlink" xfId="11392" builtinId="9" hidden="1"/>
    <cellStyle name="Followed Hyperlink" xfId="11393" builtinId="9" hidden="1"/>
    <cellStyle name="Followed Hyperlink" xfId="11394" builtinId="9" hidden="1"/>
    <cellStyle name="Followed Hyperlink" xfId="11395" builtinId="9" hidden="1"/>
    <cellStyle name="Followed Hyperlink" xfId="11396" builtinId="9" hidden="1"/>
    <cellStyle name="Followed Hyperlink" xfId="11397" builtinId="9" hidden="1"/>
    <cellStyle name="Followed Hyperlink" xfId="11398" builtinId="9" hidden="1"/>
    <cellStyle name="Followed Hyperlink" xfId="11399" builtinId="9" hidden="1"/>
    <cellStyle name="Followed Hyperlink" xfId="11400" builtinId="9" hidden="1"/>
    <cellStyle name="Followed Hyperlink" xfId="11401" builtinId="9" hidden="1"/>
    <cellStyle name="Followed Hyperlink" xfId="11402" builtinId="9" hidden="1"/>
    <cellStyle name="Followed Hyperlink" xfId="11403" builtinId="9" hidden="1"/>
    <cellStyle name="Followed Hyperlink" xfId="11404" builtinId="9" hidden="1"/>
    <cellStyle name="Followed Hyperlink" xfId="11405" builtinId="9" hidden="1"/>
    <cellStyle name="Followed Hyperlink" xfId="11406" builtinId="9" hidden="1"/>
    <cellStyle name="Followed Hyperlink" xfId="11407" builtinId="9" hidden="1"/>
    <cellStyle name="Followed Hyperlink" xfId="11408" builtinId="9" hidden="1"/>
    <cellStyle name="Followed Hyperlink" xfId="11409" builtinId="9" hidden="1"/>
    <cellStyle name="Followed Hyperlink" xfId="11410" builtinId="9" hidden="1"/>
    <cellStyle name="Followed Hyperlink" xfId="11411" builtinId="9" hidden="1"/>
    <cellStyle name="Followed Hyperlink" xfId="11412" builtinId="9" hidden="1"/>
    <cellStyle name="Followed Hyperlink" xfId="11413" builtinId="9" hidden="1"/>
    <cellStyle name="Followed Hyperlink" xfId="11414" builtinId="9" hidden="1"/>
    <cellStyle name="Followed Hyperlink" xfId="11415" builtinId="9" hidden="1"/>
    <cellStyle name="Followed Hyperlink" xfId="11416" builtinId="9" hidden="1"/>
    <cellStyle name="Followed Hyperlink" xfId="11417" builtinId="9" hidden="1"/>
    <cellStyle name="Followed Hyperlink" xfId="11418" builtinId="9" hidden="1"/>
    <cellStyle name="Followed Hyperlink" xfId="11419" builtinId="9" hidden="1"/>
    <cellStyle name="Followed Hyperlink" xfId="11420" builtinId="9" hidden="1"/>
    <cellStyle name="Followed Hyperlink" xfId="11421" builtinId="9" hidden="1"/>
    <cellStyle name="Followed Hyperlink" xfId="11422" builtinId="9" hidden="1"/>
    <cellStyle name="Followed Hyperlink" xfId="11423" builtinId="9" hidden="1"/>
    <cellStyle name="Followed Hyperlink" xfId="11424" builtinId="9" hidden="1"/>
    <cellStyle name="Followed Hyperlink" xfId="11425" builtinId="9" hidden="1"/>
    <cellStyle name="Followed Hyperlink" xfId="11426" builtinId="9" hidden="1"/>
    <cellStyle name="Followed Hyperlink" xfId="11427" builtinId="9" hidden="1"/>
    <cellStyle name="Followed Hyperlink" xfId="11428" builtinId="9" hidden="1"/>
    <cellStyle name="Followed Hyperlink" xfId="11429" builtinId="9" hidden="1"/>
    <cellStyle name="Followed Hyperlink" xfId="11430" builtinId="9" hidden="1"/>
    <cellStyle name="Followed Hyperlink" xfId="11431" builtinId="9" hidden="1"/>
    <cellStyle name="Followed Hyperlink" xfId="11432" builtinId="9" hidden="1"/>
    <cellStyle name="Followed Hyperlink" xfId="11433" builtinId="9" hidden="1"/>
    <cellStyle name="Followed Hyperlink" xfId="11434" builtinId="9" hidden="1"/>
    <cellStyle name="Followed Hyperlink" xfId="11435" builtinId="9" hidden="1"/>
    <cellStyle name="Followed Hyperlink" xfId="11436" builtinId="9" hidden="1"/>
    <cellStyle name="Followed Hyperlink" xfId="11437" builtinId="9" hidden="1"/>
    <cellStyle name="Followed Hyperlink" xfId="11438" builtinId="9" hidden="1"/>
    <cellStyle name="Followed Hyperlink" xfId="11439" builtinId="9" hidden="1"/>
    <cellStyle name="Followed Hyperlink" xfId="11440" builtinId="9" hidden="1"/>
    <cellStyle name="Followed Hyperlink" xfId="11441" builtinId="9" hidden="1"/>
    <cellStyle name="Followed Hyperlink" xfId="11442" builtinId="9" hidden="1"/>
    <cellStyle name="Followed Hyperlink" xfId="11443" builtinId="9" hidden="1"/>
    <cellStyle name="Followed Hyperlink" xfId="11444" builtinId="9" hidden="1"/>
    <cellStyle name="Followed Hyperlink" xfId="11445" builtinId="9" hidden="1"/>
    <cellStyle name="Followed Hyperlink" xfId="11446" builtinId="9" hidden="1"/>
    <cellStyle name="Followed Hyperlink" xfId="11447" builtinId="9" hidden="1"/>
    <cellStyle name="Followed Hyperlink" xfId="11448" builtinId="9" hidden="1"/>
    <cellStyle name="Followed Hyperlink" xfId="11449" builtinId="9" hidden="1"/>
    <cellStyle name="Followed Hyperlink" xfId="11450" builtinId="9" hidden="1"/>
    <cellStyle name="Followed Hyperlink" xfId="11451" builtinId="9" hidden="1"/>
    <cellStyle name="Followed Hyperlink" xfId="11452" builtinId="9" hidden="1"/>
    <cellStyle name="Followed Hyperlink" xfId="11453" builtinId="9" hidden="1"/>
    <cellStyle name="Followed Hyperlink" xfId="11454" builtinId="9" hidden="1"/>
    <cellStyle name="Followed Hyperlink" xfId="11455" builtinId="9" hidden="1"/>
    <cellStyle name="Followed Hyperlink" xfId="11456" builtinId="9" hidden="1"/>
    <cellStyle name="Followed Hyperlink" xfId="11457" builtinId="9" hidden="1"/>
    <cellStyle name="Followed Hyperlink" xfId="11458" builtinId="9" hidden="1"/>
    <cellStyle name="Followed Hyperlink" xfId="11459" builtinId="9" hidden="1"/>
    <cellStyle name="Followed Hyperlink" xfId="11460" builtinId="9" hidden="1"/>
    <cellStyle name="Followed Hyperlink" xfId="11461" builtinId="9" hidden="1"/>
    <cellStyle name="Followed Hyperlink" xfId="11462" builtinId="9" hidden="1"/>
    <cellStyle name="Followed Hyperlink" xfId="11463" builtinId="9" hidden="1"/>
    <cellStyle name="Followed Hyperlink" xfId="11464" builtinId="9" hidden="1"/>
    <cellStyle name="Followed Hyperlink" xfId="11465" builtinId="9" hidden="1"/>
    <cellStyle name="Followed Hyperlink" xfId="11466" builtinId="9" hidden="1"/>
    <cellStyle name="Followed Hyperlink" xfId="11467" builtinId="9" hidden="1"/>
    <cellStyle name="Followed Hyperlink" xfId="11468" builtinId="9" hidden="1"/>
    <cellStyle name="Followed Hyperlink" xfId="11469" builtinId="9" hidden="1"/>
    <cellStyle name="Followed Hyperlink" xfId="11470" builtinId="9" hidden="1"/>
    <cellStyle name="Followed Hyperlink" xfId="11471" builtinId="9" hidden="1"/>
    <cellStyle name="Followed Hyperlink" xfId="11472" builtinId="9" hidden="1"/>
    <cellStyle name="Followed Hyperlink" xfId="11473" builtinId="9" hidden="1"/>
    <cellStyle name="Followed Hyperlink" xfId="11474" builtinId="9" hidden="1"/>
    <cellStyle name="Followed Hyperlink" xfId="11475" builtinId="9" hidden="1"/>
    <cellStyle name="Followed Hyperlink" xfId="11476" builtinId="9" hidden="1"/>
    <cellStyle name="Followed Hyperlink" xfId="11477" builtinId="9" hidden="1"/>
    <cellStyle name="Followed Hyperlink" xfId="11478" builtinId="9" hidden="1"/>
    <cellStyle name="Followed Hyperlink" xfId="11479" builtinId="9" hidden="1"/>
    <cellStyle name="Followed Hyperlink" xfId="11480" builtinId="9" hidden="1"/>
    <cellStyle name="Followed Hyperlink" xfId="11481" builtinId="9" hidden="1"/>
    <cellStyle name="Followed Hyperlink" xfId="11482" builtinId="9" hidden="1"/>
    <cellStyle name="Followed Hyperlink" xfId="11483" builtinId="9" hidden="1"/>
    <cellStyle name="Followed Hyperlink" xfId="11484" builtinId="9" hidden="1"/>
    <cellStyle name="Followed Hyperlink" xfId="11485" builtinId="9" hidden="1"/>
    <cellStyle name="Followed Hyperlink" xfId="11486" builtinId="9" hidden="1"/>
    <cellStyle name="Followed Hyperlink" xfId="11487" builtinId="9" hidden="1"/>
    <cellStyle name="Followed Hyperlink" xfId="11488" builtinId="9" hidden="1"/>
    <cellStyle name="Followed Hyperlink" xfId="11489" builtinId="9" hidden="1"/>
    <cellStyle name="Followed Hyperlink" xfId="11490" builtinId="9" hidden="1"/>
    <cellStyle name="Followed Hyperlink" xfId="11491" builtinId="9" hidden="1"/>
    <cellStyle name="Followed Hyperlink" xfId="11492" builtinId="9" hidden="1"/>
    <cellStyle name="Followed Hyperlink" xfId="11493" builtinId="9" hidden="1"/>
    <cellStyle name="Followed Hyperlink" xfId="11494" builtinId="9" hidden="1"/>
    <cellStyle name="Followed Hyperlink" xfId="11495" builtinId="9" hidden="1"/>
    <cellStyle name="Followed Hyperlink" xfId="11496" builtinId="9" hidden="1"/>
    <cellStyle name="Followed Hyperlink" xfId="11497" builtinId="9" hidden="1"/>
    <cellStyle name="Followed Hyperlink" xfId="11498" builtinId="9" hidden="1"/>
    <cellStyle name="Followed Hyperlink" xfId="11499" builtinId="9" hidden="1"/>
    <cellStyle name="Followed Hyperlink" xfId="11500" builtinId="9" hidden="1"/>
    <cellStyle name="Followed Hyperlink" xfId="11501" builtinId="9" hidden="1"/>
    <cellStyle name="Followed Hyperlink" xfId="11502" builtinId="9" hidden="1"/>
    <cellStyle name="Followed Hyperlink" xfId="11503" builtinId="9" hidden="1"/>
    <cellStyle name="Followed Hyperlink" xfId="11504" builtinId="9" hidden="1"/>
    <cellStyle name="Followed Hyperlink" xfId="11505" builtinId="9" hidden="1"/>
    <cellStyle name="Followed Hyperlink" xfId="11506" builtinId="9" hidden="1"/>
    <cellStyle name="Followed Hyperlink" xfId="11507" builtinId="9" hidden="1"/>
    <cellStyle name="Followed Hyperlink" xfId="11508" builtinId="9" hidden="1"/>
    <cellStyle name="Followed Hyperlink" xfId="11509" builtinId="9" hidden="1"/>
    <cellStyle name="Followed Hyperlink" xfId="11510" builtinId="9" hidden="1"/>
    <cellStyle name="Followed Hyperlink" xfId="11511" builtinId="9" hidden="1"/>
    <cellStyle name="Followed Hyperlink" xfId="11512" builtinId="9" hidden="1"/>
    <cellStyle name="Followed Hyperlink" xfId="11513" builtinId="9" hidden="1"/>
    <cellStyle name="Followed Hyperlink" xfId="11514" builtinId="9" hidden="1"/>
    <cellStyle name="Followed Hyperlink" xfId="11515" builtinId="9" hidden="1"/>
    <cellStyle name="Followed Hyperlink" xfId="11516" builtinId="9" hidden="1"/>
    <cellStyle name="Followed Hyperlink" xfId="11517" builtinId="9" hidden="1"/>
    <cellStyle name="Followed Hyperlink" xfId="11518" builtinId="9" hidden="1"/>
    <cellStyle name="Followed Hyperlink" xfId="11519" builtinId="9" hidden="1"/>
    <cellStyle name="Followed Hyperlink" xfId="11520" builtinId="9" hidden="1"/>
    <cellStyle name="Followed Hyperlink" xfId="11521" builtinId="9" hidden="1"/>
    <cellStyle name="Followed Hyperlink" xfId="11522" builtinId="9" hidden="1"/>
    <cellStyle name="Followed Hyperlink" xfId="11523" builtinId="9" hidden="1"/>
    <cellStyle name="Followed Hyperlink" xfId="11524" builtinId="9" hidden="1"/>
    <cellStyle name="Followed Hyperlink" xfId="11525" builtinId="9" hidden="1"/>
    <cellStyle name="Followed Hyperlink" xfId="11526" builtinId="9" hidden="1"/>
    <cellStyle name="Followed Hyperlink" xfId="11527" builtinId="9" hidden="1"/>
    <cellStyle name="Followed Hyperlink" xfId="11528" builtinId="9" hidden="1"/>
    <cellStyle name="Followed Hyperlink" xfId="11529" builtinId="9" hidden="1"/>
    <cellStyle name="Followed Hyperlink" xfId="11530" builtinId="9" hidden="1"/>
    <cellStyle name="Followed Hyperlink" xfId="11531" builtinId="9" hidden="1"/>
    <cellStyle name="Followed Hyperlink" xfId="11532" builtinId="9" hidden="1"/>
    <cellStyle name="Followed Hyperlink" xfId="11533" builtinId="9" hidden="1"/>
    <cellStyle name="Followed Hyperlink" xfId="11534" builtinId="9" hidden="1"/>
    <cellStyle name="Followed Hyperlink" xfId="11535" builtinId="9" hidden="1"/>
    <cellStyle name="Followed Hyperlink" xfId="11536" builtinId="9" hidden="1"/>
    <cellStyle name="Followed Hyperlink" xfId="11537" builtinId="9" hidden="1"/>
    <cellStyle name="Followed Hyperlink" xfId="11538" builtinId="9" hidden="1"/>
    <cellStyle name="Followed Hyperlink" xfId="11539" builtinId="9" hidden="1"/>
    <cellStyle name="Followed Hyperlink" xfId="11540" builtinId="9" hidden="1"/>
    <cellStyle name="Followed Hyperlink" xfId="11541" builtinId="9" hidden="1"/>
    <cellStyle name="Followed Hyperlink" xfId="11542" builtinId="9" hidden="1"/>
    <cellStyle name="Followed Hyperlink" xfId="11543" builtinId="9" hidden="1"/>
    <cellStyle name="Followed Hyperlink" xfId="11544" builtinId="9" hidden="1"/>
    <cellStyle name="Followed Hyperlink" xfId="11545" builtinId="9" hidden="1"/>
    <cellStyle name="Followed Hyperlink" xfId="11546" builtinId="9" hidden="1"/>
    <cellStyle name="Followed Hyperlink" xfId="11547" builtinId="9" hidden="1"/>
    <cellStyle name="Followed Hyperlink" xfId="11548" builtinId="9" hidden="1"/>
    <cellStyle name="Followed Hyperlink" xfId="11549" builtinId="9" hidden="1"/>
    <cellStyle name="Followed Hyperlink" xfId="11550" builtinId="9" hidden="1"/>
    <cellStyle name="Followed Hyperlink" xfId="11551" builtinId="9" hidden="1"/>
    <cellStyle name="Followed Hyperlink" xfId="11552" builtinId="9" hidden="1"/>
    <cellStyle name="Followed Hyperlink" xfId="11553" builtinId="9" hidden="1"/>
    <cellStyle name="Followed Hyperlink" xfId="11554" builtinId="9" hidden="1"/>
    <cellStyle name="Followed Hyperlink" xfId="11555" builtinId="9" hidden="1"/>
    <cellStyle name="Followed Hyperlink" xfId="11556" builtinId="9" hidden="1"/>
    <cellStyle name="Followed Hyperlink" xfId="11557" builtinId="9" hidden="1"/>
    <cellStyle name="Followed Hyperlink" xfId="11558" builtinId="9" hidden="1"/>
    <cellStyle name="Followed Hyperlink" xfId="11559" builtinId="9" hidden="1"/>
    <cellStyle name="Followed Hyperlink" xfId="11560" builtinId="9" hidden="1"/>
    <cellStyle name="Followed Hyperlink" xfId="11561" builtinId="9" hidden="1"/>
    <cellStyle name="Followed Hyperlink" xfId="11562" builtinId="9" hidden="1"/>
    <cellStyle name="Followed Hyperlink" xfId="11563" builtinId="9" hidden="1"/>
    <cellStyle name="Followed Hyperlink" xfId="11564" builtinId="9" hidden="1"/>
    <cellStyle name="Followed Hyperlink" xfId="11565" builtinId="9" hidden="1"/>
    <cellStyle name="Followed Hyperlink" xfId="11566" builtinId="9" hidden="1"/>
    <cellStyle name="Followed Hyperlink" xfId="11567" builtinId="9" hidden="1"/>
    <cellStyle name="Followed Hyperlink" xfId="11568" builtinId="9" hidden="1"/>
    <cellStyle name="Followed Hyperlink" xfId="11569" builtinId="9" hidden="1"/>
    <cellStyle name="Followed Hyperlink" xfId="11570" builtinId="9" hidden="1"/>
    <cellStyle name="Followed Hyperlink" xfId="11571" builtinId="9" hidden="1"/>
    <cellStyle name="Followed Hyperlink" xfId="11572" builtinId="9" hidden="1"/>
    <cellStyle name="Followed Hyperlink" xfId="11573" builtinId="9" hidden="1"/>
    <cellStyle name="Followed Hyperlink" xfId="11574" builtinId="9" hidden="1"/>
    <cellStyle name="Followed Hyperlink" xfId="11575" builtinId="9" hidden="1"/>
    <cellStyle name="Followed Hyperlink" xfId="11576" builtinId="9" hidden="1"/>
    <cellStyle name="Followed Hyperlink" xfId="11577" builtinId="9" hidden="1"/>
    <cellStyle name="Followed Hyperlink" xfId="11578" builtinId="9" hidden="1"/>
    <cellStyle name="Followed Hyperlink" xfId="11579" builtinId="9" hidden="1"/>
    <cellStyle name="Followed Hyperlink" xfId="11580" builtinId="9" hidden="1"/>
    <cellStyle name="Followed Hyperlink" xfId="11581" builtinId="9" hidden="1"/>
    <cellStyle name="Followed Hyperlink" xfId="11582" builtinId="9" hidden="1"/>
    <cellStyle name="Followed Hyperlink" xfId="11583" builtinId="9" hidden="1"/>
    <cellStyle name="Followed Hyperlink" xfId="11584" builtinId="9" hidden="1"/>
    <cellStyle name="Followed Hyperlink" xfId="11585" builtinId="9" hidden="1"/>
    <cellStyle name="Followed Hyperlink" xfId="11586" builtinId="9" hidden="1"/>
    <cellStyle name="Followed Hyperlink" xfId="11587" builtinId="9" hidden="1"/>
    <cellStyle name="Followed Hyperlink" xfId="11588" builtinId="9" hidden="1"/>
    <cellStyle name="Followed Hyperlink" xfId="11589" builtinId="9" hidden="1"/>
    <cellStyle name="Followed Hyperlink" xfId="11590" builtinId="9" hidden="1"/>
    <cellStyle name="Followed Hyperlink" xfId="11591" builtinId="9" hidden="1"/>
    <cellStyle name="Followed Hyperlink" xfId="11592" builtinId="9" hidden="1"/>
    <cellStyle name="Followed Hyperlink" xfId="11593" builtinId="9" hidden="1"/>
    <cellStyle name="Followed Hyperlink" xfId="11594" builtinId="9" hidden="1"/>
    <cellStyle name="Followed Hyperlink" xfId="11595" builtinId="9" hidden="1"/>
    <cellStyle name="Followed Hyperlink" xfId="11596" builtinId="9" hidden="1"/>
    <cellStyle name="Followed Hyperlink" xfId="11597" builtinId="9" hidden="1"/>
    <cellStyle name="Followed Hyperlink" xfId="11598" builtinId="9" hidden="1"/>
    <cellStyle name="Followed Hyperlink" xfId="11599" builtinId="9" hidden="1"/>
    <cellStyle name="Followed Hyperlink" xfId="11600" builtinId="9" hidden="1"/>
    <cellStyle name="Followed Hyperlink" xfId="11601" builtinId="9" hidden="1"/>
    <cellStyle name="Followed Hyperlink" xfId="11602" builtinId="9" hidden="1"/>
    <cellStyle name="Followed Hyperlink" xfId="11603" builtinId="9" hidden="1"/>
    <cellStyle name="Followed Hyperlink" xfId="11604" builtinId="9" hidden="1"/>
    <cellStyle name="Followed Hyperlink" xfId="11605" builtinId="9" hidden="1"/>
    <cellStyle name="Followed Hyperlink" xfId="11606" builtinId="9" hidden="1"/>
    <cellStyle name="Followed Hyperlink" xfId="11607" builtinId="9" hidden="1"/>
    <cellStyle name="Followed Hyperlink" xfId="11608" builtinId="9" hidden="1"/>
    <cellStyle name="Followed Hyperlink" xfId="11609" builtinId="9" hidden="1"/>
    <cellStyle name="Followed Hyperlink" xfId="11610" builtinId="9" hidden="1"/>
    <cellStyle name="Followed Hyperlink" xfId="11611" builtinId="9" hidden="1"/>
    <cellStyle name="Followed Hyperlink" xfId="11612" builtinId="9" hidden="1"/>
    <cellStyle name="Followed Hyperlink" xfId="11613" builtinId="9" hidden="1"/>
    <cellStyle name="Followed Hyperlink" xfId="11614" builtinId="9" hidden="1"/>
    <cellStyle name="Followed Hyperlink" xfId="11615" builtinId="9" hidden="1"/>
    <cellStyle name="Followed Hyperlink" xfId="11616" builtinId="9" hidden="1"/>
    <cellStyle name="Followed Hyperlink" xfId="11617" builtinId="9" hidden="1"/>
    <cellStyle name="Followed Hyperlink" xfId="11618" builtinId="9" hidden="1"/>
    <cellStyle name="Followed Hyperlink" xfId="11619" builtinId="9" hidden="1"/>
    <cellStyle name="Followed Hyperlink" xfId="11620" builtinId="9" hidden="1"/>
    <cellStyle name="Followed Hyperlink" xfId="11621" builtinId="9" hidden="1"/>
    <cellStyle name="Followed Hyperlink" xfId="11622" builtinId="9" hidden="1"/>
    <cellStyle name="Followed Hyperlink" xfId="11623" builtinId="9" hidden="1"/>
    <cellStyle name="Followed Hyperlink" xfId="11624" builtinId="9" hidden="1"/>
    <cellStyle name="Followed Hyperlink" xfId="11625" builtinId="9" hidden="1"/>
    <cellStyle name="Followed Hyperlink" xfId="11626" builtinId="9" hidden="1"/>
    <cellStyle name="Followed Hyperlink" xfId="11627" builtinId="9" hidden="1"/>
    <cellStyle name="Followed Hyperlink" xfId="11628" builtinId="9" hidden="1"/>
    <cellStyle name="Followed Hyperlink" xfId="11629" builtinId="9" hidden="1"/>
    <cellStyle name="Followed Hyperlink" xfId="11630" builtinId="9" hidden="1"/>
    <cellStyle name="Followed Hyperlink" xfId="11631" builtinId="9" hidden="1"/>
    <cellStyle name="Followed Hyperlink" xfId="11632" builtinId="9" hidden="1"/>
    <cellStyle name="Followed Hyperlink" xfId="11633" builtinId="9" hidden="1"/>
    <cellStyle name="Followed Hyperlink" xfId="11634" builtinId="9" hidden="1"/>
    <cellStyle name="Followed Hyperlink" xfId="11635" builtinId="9" hidden="1"/>
    <cellStyle name="Followed Hyperlink" xfId="11636" builtinId="9" hidden="1"/>
    <cellStyle name="Followed Hyperlink" xfId="11637" builtinId="9" hidden="1"/>
    <cellStyle name="Followed Hyperlink" xfId="11638" builtinId="9" hidden="1"/>
    <cellStyle name="Followed Hyperlink" xfId="11639" builtinId="9" hidden="1"/>
    <cellStyle name="Followed Hyperlink" xfId="11640" builtinId="9" hidden="1"/>
    <cellStyle name="Followed Hyperlink" xfId="11641" builtinId="9" hidden="1"/>
    <cellStyle name="Followed Hyperlink" xfId="11642" builtinId="9" hidden="1"/>
    <cellStyle name="Followed Hyperlink" xfId="11643" builtinId="9" hidden="1"/>
    <cellStyle name="Followed Hyperlink" xfId="11644" builtinId="9" hidden="1"/>
    <cellStyle name="Followed Hyperlink" xfId="11645" builtinId="9" hidden="1"/>
    <cellStyle name="Followed Hyperlink" xfId="11646" builtinId="9" hidden="1"/>
    <cellStyle name="Followed Hyperlink" xfId="11647" builtinId="9" hidden="1"/>
    <cellStyle name="Followed Hyperlink" xfId="11648" builtinId="9" hidden="1"/>
    <cellStyle name="Followed Hyperlink" xfId="11649" builtinId="9" hidden="1"/>
    <cellStyle name="Followed Hyperlink" xfId="11650" builtinId="9" hidden="1"/>
    <cellStyle name="Followed Hyperlink" xfId="11651" builtinId="9" hidden="1"/>
    <cellStyle name="Followed Hyperlink" xfId="11652" builtinId="9" hidden="1"/>
    <cellStyle name="Followed Hyperlink" xfId="11653" builtinId="9" hidden="1"/>
    <cellStyle name="Followed Hyperlink" xfId="11654" builtinId="9" hidden="1"/>
    <cellStyle name="Followed Hyperlink" xfId="11655" builtinId="9" hidden="1"/>
    <cellStyle name="Followed Hyperlink" xfId="11656" builtinId="9" hidden="1"/>
    <cellStyle name="Followed Hyperlink" xfId="11657" builtinId="9" hidden="1"/>
    <cellStyle name="Followed Hyperlink" xfId="11658" builtinId="9" hidden="1"/>
    <cellStyle name="Followed Hyperlink" xfId="11659" builtinId="9" hidden="1"/>
    <cellStyle name="Followed Hyperlink" xfId="11660" builtinId="9" hidden="1"/>
    <cellStyle name="Followed Hyperlink" xfId="11661" builtinId="9" hidden="1"/>
    <cellStyle name="Followed Hyperlink" xfId="11662" builtinId="9" hidden="1"/>
    <cellStyle name="Followed Hyperlink" xfId="11663" builtinId="9" hidden="1"/>
    <cellStyle name="Followed Hyperlink" xfId="11664" builtinId="9" hidden="1"/>
    <cellStyle name="Followed Hyperlink" xfId="11665" builtinId="9" hidden="1"/>
    <cellStyle name="Followed Hyperlink" xfId="11666" builtinId="9" hidden="1"/>
    <cellStyle name="Followed Hyperlink" xfId="11667" builtinId="9" hidden="1"/>
    <cellStyle name="Followed Hyperlink" xfId="11668" builtinId="9" hidden="1"/>
    <cellStyle name="Followed Hyperlink" xfId="11669" builtinId="9" hidden="1"/>
    <cellStyle name="Followed Hyperlink" xfId="11670" builtinId="9" hidden="1"/>
    <cellStyle name="Followed Hyperlink" xfId="11671" builtinId="9" hidden="1"/>
    <cellStyle name="Followed Hyperlink" xfId="11672" builtinId="9" hidden="1"/>
    <cellStyle name="Followed Hyperlink" xfId="11673" builtinId="9" hidden="1"/>
    <cellStyle name="Followed Hyperlink" xfId="11674" builtinId="9" hidden="1"/>
    <cellStyle name="Followed Hyperlink" xfId="11675" builtinId="9" hidden="1"/>
    <cellStyle name="Followed Hyperlink" xfId="11676" builtinId="9" hidden="1"/>
    <cellStyle name="Followed Hyperlink" xfId="11677" builtinId="9" hidden="1"/>
    <cellStyle name="Followed Hyperlink" xfId="11678" builtinId="9" hidden="1"/>
    <cellStyle name="Followed Hyperlink" xfId="11679" builtinId="9" hidden="1"/>
    <cellStyle name="Followed Hyperlink" xfId="11680" builtinId="9" hidden="1"/>
    <cellStyle name="Followed Hyperlink" xfId="11681" builtinId="9" hidden="1"/>
    <cellStyle name="Followed Hyperlink" xfId="11682" builtinId="9" hidden="1"/>
    <cellStyle name="Followed Hyperlink" xfId="11683" builtinId="9" hidden="1"/>
    <cellStyle name="Followed Hyperlink" xfId="11684" builtinId="9" hidden="1"/>
    <cellStyle name="Followed Hyperlink" xfId="11685" builtinId="9" hidden="1"/>
    <cellStyle name="Followed Hyperlink" xfId="11686" builtinId="9" hidden="1"/>
    <cellStyle name="Followed Hyperlink" xfId="11687" builtinId="9" hidden="1"/>
    <cellStyle name="Followed Hyperlink" xfId="11688" builtinId="9" hidden="1"/>
    <cellStyle name="Followed Hyperlink" xfId="11689" builtinId="9" hidden="1"/>
    <cellStyle name="Followed Hyperlink" xfId="11690" builtinId="9" hidden="1"/>
    <cellStyle name="Followed Hyperlink" xfId="11691" builtinId="9" hidden="1"/>
    <cellStyle name="Followed Hyperlink" xfId="11692" builtinId="9" hidden="1"/>
    <cellStyle name="Followed Hyperlink" xfId="11693" builtinId="9" hidden="1"/>
    <cellStyle name="Followed Hyperlink" xfId="11694" builtinId="9" hidden="1"/>
    <cellStyle name="Followed Hyperlink" xfId="11695" builtinId="9" hidden="1"/>
    <cellStyle name="Followed Hyperlink" xfId="11696" builtinId="9" hidden="1"/>
    <cellStyle name="Followed Hyperlink" xfId="11697" builtinId="9" hidden="1"/>
    <cellStyle name="Followed Hyperlink" xfId="11698" builtinId="9" hidden="1"/>
    <cellStyle name="Followed Hyperlink" xfId="11699" builtinId="9" hidden="1"/>
    <cellStyle name="Followed Hyperlink" xfId="11700" builtinId="9" hidden="1"/>
    <cellStyle name="Followed Hyperlink" xfId="11701" builtinId="9" hidden="1"/>
    <cellStyle name="Followed Hyperlink" xfId="11702" builtinId="9" hidden="1"/>
    <cellStyle name="Followed Hyperlink" xfId="11703" builtinId="9" hidden="1"/>
    <cellStyle name="Followed Hyperlink" xfId="11704" builtinId="9" hidden="1"/>
    <cellStyle name="Followed Hyperlink" xfId="11705" builtinId="9" hidden="1"/>
    <cellStyle name="Followed Hyperlink" xfId="11706" builtinId="9" hidden="1"/>
    <cellStyle name="Followed Hyperlink" xfId="11707" builtinId="9" hidden="1"/>
    <cellStyle name="Followed Hyperlink" xfId="11708" builtinId="9" hidden="1"/>
    <cellStyle name="Followed Hyperlink" xfId="11709" builtinId="9" hidden="1"/>
    <cellStyle name="Followed Hyperlink" xfId="11710" builtinId="9" hidden="1"/>
    <cellStyle name="Followed Hyperlink" xfId="11711" builtinId="9" hidden="1"/>
    <cellStyle name="Followed Hyperlink" xfId="11712" builtinId="9" hidden="1"/>
    <cellStyle name="Followed Hyperlink" xfId="11713" builtinId="9" hidden="1"/>
    <cellStyle name="Followed Hyperlink" xfId="11714" builtinId="9" hidden="1"/>
    <cellStyle name="Followed Hyperlink" xfId="11715" builtinId="9" hidden="1"/>
    <cellStyle name="Followed Hyperlink" xfId="11716" builtinId="9" hidden="1"/>
    <cellStyle name="Followed Hyperlink" xfId="11717" builtinId="9" hidden="1"/>
    <cellStyle name="Followed Hyperlink" xfId="11718" builtinId="9" hidden="1"/>
    <cellStyle name="Followed Hyperlink" xfId="11719" builtinId="9" hidden="1"/>
    <cellStyle name="Followed Hyperlink" xfId="11720" builtinId="9" hidden="1"/>
    <cellStyle name="Followed Hyperlink" xfId="11721" builtinId="9" hidden="1"/>
    <cellStyle name="Followed Hyperlink" xfId="11722" builtinId="9" hidden="1"/>
    <cellStyle name="Followed Hyperlink" xfId="11723" builtinId="9" hidden="1"/>
    <cellStyle name="Followed Hyperlink" xfId="11724" builtinId="9" hidden="1"/>
    <cellStyle name="Followed Hyperlink" xfId="11725" builtinId="9" hidden="1"/>
    <cellStyle name="Followed Hyperlink" xfId="11726" builtinId="9" hidden="1"/>
    <cellStyle name="Followed Hyperlink" xfId="11727" builtinId="9" hidden="1"/>
    <cellStyle name="Followed Hyperlink" xfId="11728" builtinId="9" hidden="1"/>
    <cellStyle name="Followed Hyperlink" xfId="11729" builtinId="9" hidden="1"/>
    <cellStyle name="Followed Hyperlink" xfId="11730" builtinId="9" hidden="1"/>
    <cellStyle name="Followed Hyperlink" xfId="11731" builtinId="9" hidden="1"/>
    <cellStyle name="Followed Hyperlink" xfId="11732" builtinId="9" hidden="1"/>
    <cellStyle name="Followed Hyperlink" xfId="11733" builtinId="9" hidden="1"/>
    <cellStyle name="Followed Hyperlink" xfId="11734" builtinId="9" hidden="1"/>
    <cellStyle name="Followed Hyperlink" xfId="11735" builtinId="9" hidden="1"/>
    <cellStyle name="Followed Hyperlink" xfId="11736" builtinId="9" hidden="1"/>
    <cellStyle name="Followed Hyperlink" xfId="11737" builtinId="9" hidden="1"/>
    <cellStyle name="Followed Hyperlink" xfId="11738" builtinId="9" hidden="1"/>
    <cellStyle name="Followed Hyperlink" xfId="11739" builtinId="9" hidden="1"/>
    <cellStyle name="Followed Hyperlink" xfId="11740" builtinId="9" hidden="1"/>
    <cellStyle name="Followed Hyperlink" xfId="11741" builtinId="9" hidden="1"/>
    <cellStyle name="Followed Hyperlink" xfId="11742" builtinId="9" hidden="1"/>
    <cellStyle name="Followed Hyperlink" xfId="11743" builtinId="9" hidden="1"/>
    <cellStyle name="Followed Hyperlink" xfId="11744" builtinId="9" hidden="1"/>
    <cellStyle name="Followed Hyperlink" xfId="11745" builtinId="9" hidden="1"/>
    <cellStyle name="Followed Hyperlink" xfId="11746" builtinId="9" hidden="1"/>
    <cellStyle name="Followed Hyperlink" xfId="11747" builtinId="9" hidden="1"/>
    <cellStyle name="Followed Hyperlink" xfId="11748" builtinId="9" hidden="1"/>
    <cellStyle name="Followed Hyperlink" xfId="11749" builtinId="9" hidden="1"/>
    <cellStyle name="Followed Hyperlink" xfId="11750" builtinId="9" hidden="1"/>
    <cellStyle name="Followed Hyperlink" xfId="11751" builtinId="9" hidden="1"/>
    <cellStyle name="Followed Hyperlink" xfId="11752" builtinId="9" hidden="1"/>
    <cellStyle name="Followed Hyperlink" xfId="11753" builtinId="9" hidden="1"/>
    <cellStyle name="Followed Hyperlink" xfId="11754" builtinId="9" hidden="1"/>
    <cellStyle name="Followed Hyperlink" xfId="11755" builtinId="9" hidden="1"/>
    <cellStyle name="Followed Hyperlink" xfId="11756" builtinId="9" hidden="1"/>
    <cellStyle name="Followed Hyperlink" xfId="11757" builtinId="9" hidden="1"/>
    <cellStyle name="Followed Hyperlink" xfId="11758" builtinId="9" hidden="1"/>
    <cellStyle name="Followed Hyperlink" xfId="11759" builtinId="9" hidden="1"/>
    <cellStyle name="Followed Hyperlink" xfId="11760" builtinId="9" hidden="1"/>
    <cellStyle name="Followed Hyperlink" xfId="11761" builtinId="9" hidden="1"/>
    <cellStyle name="Followed Hyperlink" xfId="11762" builtinId="9" hidden="1"/>
    <cellStyle name="Followed Hyperlink" xfId="11763" builtinId="9" hidden="1"/>
    <cellStyle name="Followed Hyperlink" xfId="11764" builtinId="9" hidden="1"/>
    <cellStyle name="Followed Hyperlink" xfId="11765" builtinId="9" hidden="1"/>
    <cellStyle name="Followed Hyperlink" xfId="11766" builtinId="9" hidden="1"/>
    <cellStyle name="Followed Hyperlink" xfId="11767" builtinId="9" hidden="1"/>
    <cellStyle name="Followed Hyperlink" xfId="11768" builtinId="9" hidden="1"/>
    <cellStyle name="Followed Hyperlink" xfId="11769" builtinId="9" hidden="1"/>
    <cellStyle name="Followed Hyperlink" xfId="11770" builtinId="9" hidden="1"/>
    <cellStyle name="Followed Hyperlink" xfId="11771" builtinId="9" hidden="1"/>
    <cellStyle name="Followed Hyperlink" xfId="11772" builtinId="9" hidden="1"/>
    <cellStyle name="Followed Hyperlink" xfId="11773" builtinId="9" hidden="1"/>
    <cellStyle name="Followed Hyperlink" xfId="11774" builtinId="9" hidden="1"/>
    <cellStyle name="Followed Hyperlink" xfId="11775" builtinId="9" hidden="1"/>
    <cellStyle name="Followed Hyperlink" xfId="11776" builtinId="9" hidden="1"/>
    <cellStyle name="Followed Hyperlink" xfId="11777" builtinId="9" hidden="1"/>
    <cellStyle name="Followed Hyperlink" xfId="11778" builtinId="9" hidden="1"/>
    <cellStyle name="Followed Hyperlink" xfId="11779" builtinId="9" hidden="1"/>
    <cellStyle name="Followed Hyperlink" xfId="11780" builtinId="9" hidden="1"/>
    <cellStyle name="Followed Hyperlink" xfId="11781" builtinId="9" hidden="1"/>
    <cellStyle name="Followed Hyperlink" xfId="11782" builtinId="9" hidden="1"/>
    <cellStyle name="Followed Hyperlink" xfId="11783" builtinId="9" hidden="1"/>
    <cellStyle name="Followed Hyperlink" xfId="11784" builtinId="9" hidden="1"/>
    <cellStyle name="Followed Hyperlink" xfId="11785" builtinId="9" hidden="1"/>
    <cellStyle name="Followed Hyperlink" xfId="11786" builtinId="9" hidden="1"/>
    <cellStyle name="Followed Hyperlink" xfId="11787" builtinId="9" hidden="1"/>
    <cellStyle name="Followed Hyperlink" xfId="11788" builtinId="9" hidden="1"/>
    <cellStyle name="Followed Hyperlink" xfId="11789" builtinId="9" hidden="1"/>
    <cellStyle name="Followed Hyperlink" xfId="11790" builtinId="9" hidden="1"/>
    <cellStyle name="Followed Hyperlink" xfId="11791" builtinId="9" hidden="1"/>
    <cellStyle name="Followed Hyperlink" xfId="11792" builtinId="9" hidden="1"/>
    <cellStyle name="Followed Hyperlink" xfId="11793" builtinId="9" hidden="1"/>
    <cellStyle name="Followed Hyperlink" xfId="11794" builtinId="9" hidden="1"/>
    <cellStyle name="Followed Hyperlink" xfId="11795" builtinId="9" hidden="1"/>
    <cellStyle name="Followed Hyperlink" xfId="11796" builtinId="9" hidden="1"/>
    <cellStyle name="Followed Hyperlink" xfId="11797" builtinId="9" hidden="1"/>
    <cellStyle name="Followed Hyperlink" xfId="11798" builtinId="9" hidden="1"/>
    <cellStyle name="Followed Hyperlink" xfId="11799" builtinId="9" hidden="1"/>
    <cellStyle name="Followed Hyperlink" xfId="11800" builtinId="9" hidden="1"/>
    <cellStyle name="Followed Hyperlink" xfId="11801" builtinId="9" hidden="1"/>
    <cellStyle name="Followed Hyperlink" xfId="11802" builtinId="9" hidden="1"/>
    <cellStyle name="Followed Hyperlink" xfId="11803" builtinId="9" hidden="1"/>
    <cellStyle name="Followed Hyperlink" xfId="11804" builtinId="9" hidden="1"/>
    <cellStyle name="Followed Hyperlink" xfId="11805" builtinId="9" hidden="1"/>
    <cellStyle name="Followed Hyperlink" xfId="11806" builtinId="9" hidden="1"/>
    <cellStyle name="Followed Hyperlink" xfId="11807" builtinId="9" hidden="1"/>
    <cellStyle name="Followed Hyperlink" xfId="11808" builtinId="9" hidden="1"/>
    <cellStyle name="Followed Hyperlink" xfId="11809" builtinId="9" hidden="1"/>
    <cellStyle name="Followed Hyperlink" xfId="11810" builtinId="9" hidden="1"/>
    <cellStyle name="Followed Hyperlink" xfId="11811" builtinId="9" hidden="1"/>
    <cellStyle name="Followed Hyperlink" xfId="11812" builtinId="9" hidden="1"/>
    <cellStyle name="Followed Hyperlink" xfId="11813" builtinId="9" hidden="1"/>
    <cellStyle name="Followed Hyperlink" xfId="11814" builtinId="9" hidden="1"/>
    <cellStyle name="Followed Hyperlink" xfId="11815" builtinId="9" hidden="1"/>
    <cellStyle name="Followed Hyperlink" xfId="11816" builtinId="9" hidden="1"/>
    <cellStyle name="Followed Hyperlink" xfId="11817" builtinId="9" hidden="1"/>
    <cellStyle name="Followed Hyperlink" xfId="11818" builtinId="9" hidden="1"/>
    <cellStyle name="Followed Hyperlink" xfId="11819" builtinId="9" hidden="1"/>
    <cellStyle name="Followed Hyperlink" xfId="11820" builtinId="9" hidden="1"/>
    <cellStyle name="Followed Hyperlink" xfId="11821" builtinId="9" hidden="1"/>
    <cellStyle name="Followed Hyperlink" xfId="11822" builtinId="9" hidden="1"/>
    <cellStyle name="Followed Hyperlink" xfId="11823" builtinId="9" hidden="1"/>
    <cellStyle name="Followed Hyperlink" xfId="11824" builtinId="9" hidden="1"/>
    <cellStyle name="Followed Hyperlink" xfId="11825" builtinId="9" hidden="1"/>
    <cellStyle name="Followed Hyperlink" xfId="11826" builtinId="9" hidden="1"/>
    <cellStyle name="Followed Hyperlink" xfId="11827" builtinId="9" hidden="1"/>
    <cellStyle name="Followed Hyperlink" xfId="11828" builtinId="9" hidden="1"/>
    <cellStyle name="Followed Hyperlink" xfId="11829" builtinId="9" hidden="1"/>
    <cellStyle name="Followed Hyperlink" xfId="11830" builtinId="9" hidden="1"/>
    <cellStyle name="Followed Hyperlink" xfId="11831" builtinId="9" hidden="1"/>
    <cellStyle name="Followed Hyperlink" xfId="11832" builtinId="9" hidden="1"/>
    <cellStyle name="Followed Hyperlink" xfId="11833" builtinId="9" hidden="1"/>
    <cellStyle name="Followed Hyperlink" xfId="11834" builtinId="9" hidden="1"/>
    <cellStyle name="Followed Hyperlink" xfId="11835" builtinId="9" hidden="1"/>
    <cellStyle name="Followed Hyperlink" xfId="11836" builtinId="9" hidden="1"/>
    <cellStyle name="Followed Hyperlink" xfId="11837" builtinId="9" hidden="1"/>
    <cellStyle name="Followed Hyperlink" xfId="11838" builtinId="9" hidden="1"/>
    <cellStyle name="Followed Hyperlink" xfId="11839" builtinId="9" hidden="1"/>
    <cellStyle name="Followed Hyperlink" xfId="11840" builtinId="9" hidden="1"/>
    <cellStyle name="Followed Hyperlink" xfId="11841" builtinId="9" hidden="1"/>
    <cellStyle name="Followed Hyperlink" xfId="11842" builtinId="9" hidden="1"/>
    <cellStyle name="Followed Hyperlink" xfId="11843" builtinId="9" hidden="1"/>
    <cellStyle name="Followed Hyperlink" xfId="11844" builtinId="9" hidden="1"/>
    <cellStyle name="Followed Hyperlink" xfId="11845" builtinId="9" hidden="1"/>
    <cellStyle name="Followed Hyperlink" xfId="11846" builtinId="9" hidden="1"/>
    <cellStyle name="Followed Hyperlink" xfId="11847" builtinId="9" hidden="1"/>
    <cellStyle name="Followed Hyperlink" xfId="11848" builtinId="9" hidden="1"/>
    <cellStyle name="Followed Hyperlink" xfId="11849" builtinId="9" hidden="1"/>
    <cellStyle name="Followed Hyperlink" xfId="11850" builtinId="9" hidden="1"/>
    <cellStyle name="Followed Hyperlink" xfId="11851" builtinId="9" hidden="1"/>
    <cellStyle name="Followed Hyperlink" xfId="11852" builtinId="9" hidden="1"/>
    <cellStyle name="Followed Hyperlink" xfId="11853" builtinId="9" hidden="1"/>
    <cellStyle name="Followed Hyperlink" xfId="11854" builtinId="9" hidden="1"/>
    <cellStyle name="Followed Hyperlink" xfId="11855" builtinId="9" hidden="1"/>
    <cellStyle name="Followed Hyperlink" xfId="11856" builtinId="9" hidden="1"/>
    <cellStyle name="Followed Hyperlink" xfId="11857" builtinId="9" hidden="1"/>
    <cellStyle name="Followed Hyperlink" xfId="11858" builtinId="9" hidden="1"/>
    <cellStyle name="Followed Hyperlink" xfId="11859" builtinId="9" hidden="1"/>
    <cellStyle name="Followed Hyperlink" xfId="11860" builtinId="9" hidden="1"/>
    <cellStyle name="Followed Hyperlink" xfId="11861" builtinId="9" hidden="1"/>
    <cellStyle name="Followed Hyperlink" xfId="11862" builtinId="9" hidden="1"/>
    <cellStyle name="Followed Hyperlink" xfId="11863" builtinId="9" hidden="1"/>
    <cellStyle name="Followed Hyperlink" xfId="11864" builtinId="9" hidden="1"/>
    <cellStyle name="Followed Hyperlink" xfId="11865" builtinId="9" hidden="1"/>
    <cellStyle name="Followed Hyperlink" xfId="11866" builtinId="9" hidden="1"/>
    <cellStyle name="Followed Hyperlink" xfId="11867" builtinId="9" hidden="1"/>
    <cellStyle name="Followed Hyperlink" xfId="11868" builtinId="9" hidden="1"/>
    <cellStyle name="Followed Hyperlink" xfId="11869" builtinId="9" hidden="1"/>
    <cellStyle name="Followed Hyperlink" xfId="11870" builtinId="9" hidden="1"/>
    <cellStyle name="Followed Hyperlink" xfId="11871" builtinId="9" hidden="1"/>
    <cellStyle name="Followed Hyperlink" xfId="11872" builtinId="9" hidden="1"/>
    <cellStyle name="Followed Hyperlink" xfId="11873" builtinId="9" hidden="1"/>
    <cellStyle name="Followed Hyperlink" xfId="11874" builtinId="9" hidden="1"/>
    <cellStyle name="Followed Hyperlink" xfId="11875" builtinId="9" hidden="1"/>
    <cellStyle name="Followed Hyperlink" xfId="11876" builtinId="9" hidden="1"/>
    <cellStyle name="Followed Hyperlink" xfId="11877" builtinId="9" hidden="1"/>
    <cellStyle name="Followed Hyperlink" xfId="11878" builtinId="9" hidden="1"/>
    <cellStyle name="Followed Hyperlink" xfId="11879" builtinId="9" hidden="1"/>
    <cellStyle name="Followed Hyperlink" xfId="11880" builtinId="9" hidden="1"/>
    <cellStyle name="Followed Hyperlink" xfId="11881" builtinId="9" hidden="1"/>
    <cellStyle name="Followed Hyperlink" xfId="11882" builtinId="9" hidden="1"/>
    <cellStyle name="Followed Hyperlink" xfId="11883" builtinId="9" hidden="1"/>
    <cellStyle name="Followed Hyperlink" xfId="11884" builtinId="9" hidden="1"/>
    <cellStyle name="Followed Hyperlink" xfId="11885" builtinId="9" hidden="1"/>
    <cellStyle name="Followed Hyperlink" xfId="11886" builtinId="9" hidden="1"/>
    <cellStyle name="Followed Hyperlink" xfId="11887" builtinId="9" hidden="1"/>
    <cellStyle name="Followed Hyperlink" xfId="11888" builtinId="9" hidden="1"/>
    <cellStyle name="Followed Hyperlink" xfId="11889" builtinId="9" hidden="1"/>
    <cellStyle name="Followed Hyperlink" xfId="11890" builtinId="9" hidden="1"/>
    <cellStyle name="Followed Hyperlink" xfId="11891" builtinId="9" hidden="1"/>
    <cellStyle name="Followed Hyperlink" xfId="11892" builtinId="9" hidden="1"/>
    <cellStyle name="Followed Hyperlink" xfId="11893" builtinId="9" hidden="1"/>
    <cellStyle name="Followed Hyperlink" xfId="11894" builtinId="9" hidden="1"/>
    <cellStyle name="Followed Hyperlink" xfId="11895" builtinId="9" hidden="1"/>
    <cellStyle name="Followed Hyperlink" xfId="11896" builtinId="9" hidden="1"/>
    <cellStyle name="Followed Hyperlink" xfId="11897" builtinId="9" hidden="1"/>
    <cellStyle name="Followed Hyperlink" xfId="11898" builtinId="9" hidden="1"/>
    <cellStyle name="Followed Hyperlink" xfId="11899" builtinId="9" hidden="1"/>
    <cellStyle name="Followed Hyperlink" xfId="11900" builtinId="9" hidden="1"/>
    <cellStyle name="Followed Hyperlink" xfId="11901" builtinId="9" hidden="1"/>
    <cellStyle name="Followed Hyperlink" xfId="11902" builtinId="9" hidden="1"/>
    <cellStyle name="Followed Hyperlink" xfId="11903" builtinId="9" hidden="1"/>
    <cellStyle name="Followed Hyperlink" xfId="11904" builtinId="9" hidden="1"/>
    <cellStyle name="Followed Hyperlink" xfId="11905" builtinId="9" hidden="1"/>
    <cellStyle name="Followed Hyperlink" xfId="11906" builtinId="9" hidden="1"/>
    <cellStyle name="Followed Hyperlink" xfId="11907" builtinId="9" hidden="1"/>
    <cellStyle name="Followed Hyperlink" xfId="11908" builtinId="9" hidden="1"/>
    <cellStyle name="Followed Hyperlink" xfId="11909" builtinId="9" hidden="1"/>
    <cellStyle name="Followed Hyperlink" xfId="11910" builtinId="9" hidden="1"/>
    <cellStyle name="Followed Hyperlink" xfId="11911" builtinId="9" hidden="1"/>
    <cellStyle name="Followed Hyperlink" xfId="11912" builtinId="9" hidden="1"/>
    <cellStyle name="Followed Hyperlink" xfId="11913" builtinId="9" hidden="1"/>
    <cellStyle name="Followed Hyperlink" xfId="11914" builtinId="9" hidden="1"/>
    <cellStyle name="Followed Hyperlink" xfId="11915" builtinId="9" hidden="1"/>
    <cellStyle name="Followed Hyperlink" xfId="11916" builtinId="9" hidden="1"/>
    <cellStyle name="Followed Hyperlink" xfId="11917" builtinId="9" hidden="1"/>
    <cellStyle name="Followed Hyperlink" xfId="11918" builtinId="9" hidden="1"/>
    <cellStyle name="Followed Hyperlink" xfId="11919" builtinId="9" hidden="1"/>
    <cellStyle name="Followed Hyperlink" xfId="11920" builtinId="9" hidden="1"/>
    <cellStyle name="Followed Hyperlink" xfId="11921" builtinId="9" hidden="1"/>
    <cellStyle name="Followed Hyperlink" xfId="11922" builtinId="9" hidden="1"/>
    <cellStyle name="Followed Hyperlink" xfId="11923" builtinId="9" hidden="1"/>
    <cellStyle name="Followed Hyperlink" xfId="11924" builtinId="9" hidden="1"/>
    <cellStyle name="Followed Hyperlink" xfId="11925" builtinId="9" hidden="1"/>
    <cellStyle name="Followed Hyperlink" xfId="11926" builtinId="9" hidden="1"/>
    <cellStyle name="Followed Hyperlink" xfId="11927" builtinId="9" hidden="1"/>
    <cellStyle name="Followed Hyperlink" xfId="11928" builtinId="9" hidden="1"/>
    <cellStyle name="Followed Hyperlink" xfId="11929" builtinId="9" hidden="1"/>
    <cellStyle name="Followed Hyperlink" xfId="11930" builtinId="9" hidden="1"/>
    <cellStyle name="Followed Hyperlink" xfId="11931" builtinId="9" hidden="1"/>
    <cellStyle name="Followed Hyperlink" xfId="11932" builtinId="9" hidden="1"/>
    <cellStyle name="Followed Hyperlink" xfId="11933" builtinId="9" hidden="1"/>
    <cellStyle name="Followed Hyperlink" xfId="11934" builtinId="9" hidden="1"/>
    <cellStyle name="Followed Hyperlink" xfId="11935" builtinId="9" hidden="1"/>
    <cellStyle name="Followed Hyperlink" xfId="11936" builtinId="9" hidden="1"/>
    <cellStyle name="Followed Hyperlink" xfId="11937" builtinId="9" hidden="1"/>
    <cellStyle name="Followed Hyperlink" xfId="11938" builtinId="9" hidden="1"/>
    <cellStyle name="Followed Hyperlink" xfId="11939" builtinId="9" hidden="1"/>
    <cellStyle name="Followed Hyperlink" xfId="11940" builtinId="9" hidden="1"/>
    <cellStyle name="Followed Hyperlink" xfId="11941" builtinId="9" hidden="1"/>
    <cellStyle name="Followed Hyperlink" xfId="11942" builtinId="9" hidden="1"/>
    <cellStyle name="Followed Hyperlink" xfId="11943" builtinId="9" hidden="1"/>
    <cellStyle name="Followed Hyperlink" xfId="11944" builtinId="9" hidden="1"/>
    <cellStyle name="Followed Hyperlink" xfId="11945" builtinId="9" hidden="1"/>
    <cellStyle name="Followed Hyperlink" xfId="11946" builtinId="9" hidden="1"/>
    <cellStyle name="Followed Hyperlink" xfId="11947" builtinId="9" hidden="1"/>
    <cellStyle name="Followed Hyperlink" xfId="11948" builtinId="9" hidden="1"/>
    <cellStyle name="Followed Hyperlink" xfId="11949" builtinId="9" hidden="1"/>
    <cellStyle name="Followed Hyperlink" xfId="11950" builtinId="9" hidden="1"/>
    <cellStyle name="Followed Hyperlink" xfId="11951" builtinId="9" hidden="1"/>
    <cellStyle name="Followed Hyperlink" xfId="11952" builtinId="9" hidden="1"/>
    <cellStyle name="Followed Hyperlink" xfId="11953" builtinId="9" hidden="1"/>
    <cellStyle name="Followed Hyperlink" xfId="11954" builtinId="9" hidden="1"/>
    <cellStyle name="Followed Hyperlink" xfId="11955" builtinId="9" hidden="1"/>
    <cellStyle name="Followed Hyperlink" xfId="11956" builtinId="9" hidden="1"/>
    <cellStyle name="Followed Hyperlink" xfId="11957" builtinId="9" hidden="1"/>
    <cellStyle name="Followed Hyperlink" xfId="11958" builtinId="9" hidden="1"/>
    <cellStyle name="Followed Hyperlink" xfId="11959" builtinId="9" hidden="1"/>
    <cellStyle name="Followed Hyperlink" xfId="11960" builtinId="9" hidden="1"/>
    <cellStyle name="Followed Hyperlink" xfId="11961" builtinId="9" hidden="1"/>
    <cellStyle name="Followed Hyperlink" xfId="11962" builtinId="9" hidden="1"/>
    <cellStyle name="Followed Hyperlink" xfId="11963" builtinId="9" hidden="1"/>
    <cellStyle name="Followed Hyperlink" xfId="11964" builtinId="9" hidden="1"/>
    <cellStyle name="Followed Hyperlink" xfId="11965" builtinId="9" hidden="1"/>
    <cellStyle name="Followed Hyperlink" xfId="11966" builtinId="9" hidden="1"/>
    <cellStyle name="Followed Hyperlink" xfId="11967" builtinId="9" hidden="1"/>
    <cellStyle name="Followed Hyperlink" xfId="11968" builtinId="9" hidden="1"/>
    <cellStyle name="Followed Hyperlink" xfId="11969" builtinId="9" hidden="1"/>
    <cellStyle name="Followed Hyperlink" xfId="11970" builtinId="9" hidden="1"/>
    <cellStyle name="Followed Hyperlink" xfId="11971" builtinId="9" hidden="1"/>
    <cellStyle name="Followed Hyperlink" xfId="11972" builtinId="9" hidden="1"/>
    <cellStyle name="Followed Hyperlink" xfId="11973" builtinId="9" hidden="1"/>
    <cellStyle name="Followed Hyperlink" xfId="11974" builtinId="9" hidden="1"/>
    <cellStyle name="Followed Hyperlink" xfId="11975" builtinId="9" hidden="1"/>
    <cellStyle name="Followed Hyperlink" xfId="11976" builtinId="9" hidden="1"/>
    <cellStyle name="Followed Hyperlink" xfId="11977" builtinId="9" hidden="1"/>
    <cellStyle name="Followed Hyperlink" xfId="11978" builtinId="9" hidden="1"/>
    <cellStyle name="Followed Hyperlink" xfId="11979" builtinId="9" hidden="1"/>
    <cellStyle name="Followed Hyperlink" xfId="11980" builtinId="9" hidden="1"/>
    <cellStyle name="Followed Hyperlink" xfId="11981" builtinId="9" hidden="1"/>
    <cellStyle name="Followed Hyperlink" xfId="11982" builtinId="9" hidden="1"/>
    <cellStyle name="Followed Hyperlink" xfId="11983" builtinId="9" hidden="1"/>
    <cellStyle name="Followed Hyperlink" xfId="11984" builtinId="9" hidden="1"/>
    <cellStyle name="Followed Hyperlink" xfId="11985" builtinId="9" hidden="1"/>
    <cellStyle name="Followed Hyperlink" xfId="11986" builtinId="9" hidden="1"/>
    <cellStyle name="Followed Hyperlink" xfId="11987" builtinId="9" hidden="1"/>
    <cellStyle name="Followed Hyperlink" xfId="11988" builtinId="9" hidden="1"/>
    <cellStyle name="Followed Hyperlink" xfId="11989" builtinId="9" hidden="1"/>
    <cellStyle name="Followed Hyperlink" xfId="11990" builtinId="9" hidden="1"/>
    <cellStyle name="Followed Hyperlink" xfId="11991" builtinId="9" hidden="1"/>
    <cellStyle name="Followed Hyperlink" xfId="11992" builtinId="9" hidden="1"/>
    <cellStyle name="Followed Hyperlink" xfId="11993" builtinId="9" hidden="1"/>
    <cellStyle name="Followed Hyperlink" xfId="11994" builtinId="9" hidden="1"/>
    <cellStyle name="Followed Hyperlink" xfId="11995" builtinId="9" hidden="1"/>
    <cellStyle name="Followed Hyperlink" xfId="11996" builtinId="9" hidden="1"/>
    <cellStyle name="Followed Hyperlink" xfId="11997" builtinId="9" hidden="1"/>
    <cellStyle name="Followed Hyperlink" xfId="11998" builtinId="9" hidden="1"/>
    <cellStyle name="Followed Hyperlink" xfId="11999" builtinId="9" hidden="1"/>
    <cellStyle name="Followed Hyperlink" xfId="12000" builtinId="9" hidden="1"/>
    <cellStyle name="Followed Hyperlink" xfId="12001" builtinId="9" hidden="1"/>
    <cellStyle name="Followed Hyperlink" xfId="12002" builtinId="9" hidden="1"/>
    <cellStyle name="Followed Hyperlink" xfId="12003" builtinId="9" hidden="1"/>
    <cellStyle name="Followed Hyperlink" xfId="12004" builtinId="9" hidden="1"/>
    <cellStyle name="Followed Hyperlink" xfId="12005" builtinId="9" hidden="1"/>
    <cellStyle name="Followed Hyperlink" xfId="12006" builtinId="9" hidden="1"/>
    <cellStyle name="Followed Hyperlink" xfId="12007" builtinId="9" hidden="1"/>
    <cellStyle name="Followed Hyperlink" xfId="12008" builtinId="9" hidden="1"/>
    <cellStyle name="Followed Hyperlink" xfId="12009" builtinId="9" hidden="1"/>
    <cellStyle name="Followed Hyperlink" xfId="12010" builtinId="9" hidden="1"/>
    <cellStyle name="Followed Hyperlink" xfId="12011" builtinId="9" hidden="1"/>
    <cellStyle name="Followed Hyperlink" xfId="12012" builtinId="9" hidden="1"/>
    <cellStyle name="Followed Hyperlink" xfId="12013" builtinId="9" hidden="1"/>
    <cellStyle name="Followed Hyperlink" xfId="12014" builtinId="9" hidden="1"/>
    <cellStyle name="Followed Hyperlink" xfId="12015" builtinId="9" hidden="1"/>
    <cellStyle name="Followed Hyperlink" xfId="12016" builtinId="9" hidden="1"/>
    <cellStyle name="Followed Hyperlink" xfId="12017" builtinId="9" hidden="1"/>
    <cellStyle name="Followed Hyperlink" xfId="12018" builtinId="9" hidden="1"/>
    <cellStyle name="Followed Hyperlink" xfId="12019" builtinId="9" hidden="1"/>
    <cellStyle name="Followed Hyperlink" xfId="12020" builtinId="9" hidden="1"/>
    <cellStyle name="Followed Hyperlink" xfId="12021" builtinId="9" hidden="1"/>
    <cellStyle name="Followed Hyperlink" xfId="12022" builtinId="9" hidden="1"/>
    <cellStyle name="Followed Hyperlink" xfId="12023" builtinId="9" hidden="1"/>
    <cellStyle name="Followed Hyperlink" xfId="12024" builtinId="9" hidden="1"/>
    <cellStyle name="Followed Hyperlink" xfId="12025" builtinId="9" hidden="1"/>
    <cellStyle name="Followed Hyperlink" xfId="12026" builtinId="9" hidden="1"/>
    <cellStyle name="Followed Hyperlink" xfId="12027" builtinId="9" hidden="1"/>
    <cellStyle name="Followed Hyperlink" xfId="12028" builtinId="9" hidden="1"/>
    <cellStyle name="Followed Hyperlink" xfId="12029" builtinId="9" hidden="1"/>
    <cellStyle name="Followed Hyperlink" xfId="12030" builtinId="9" hidden="1"/>
    <cellStyle name="Followed Hyperlink" xfId="12031" builtinId="9" hidden="1"/>
    <cellStyle name="Followed Hyperlink" xfId="12032" builtinId="9" hidden="1"/>
    <cellStyle name="Followed Hyperlink" xfId="12033" builtinId="9" hidden="1"/>
    <cellStyle name="Followed Hyperlink" xfId="12034" builtinId="9" hidden="1"/>
    <cellStyle name="Followed Hyperlink" xfId="12035" builtinId="9" hidden="1"/>
    <cellStyle name="Followed Hyperlink" xfId="12036" builtinId="9" hidden="1"/>
    <cellStyle name="Followed Hyperlink" xfId="12037" builtinId="9" hidden="1"/>
    <cellStyle name="Followed Hyperlink" xfId="12038" builtinId="9" hidden="1"/>
    <cellStyle name="Followed Hyperlink" xfId="12039" builtinId="9" hidden="1"/>
    <cellStyle name="Followed Hyperlink" xfId="12040" builtinId="9" hidden="1"/>
    <cellStyle name="Followed Hyperlink" xfId="12041" builtinId="9" hidden="1"/>
    <cellStyle name="Followed Hyperlink" xfId="12042" builtinId="9" hidden="1"/>
    <cellStyle name="Followed Hyperlink" xfId="12043" builtinId="9" hidden="1"/>
    <cellStyle name="Followed Hyperlink" xfId="12044" builtinId="9" hidden="1"/>
    <cellStyle name="Followed Hyperlink" xfId="12045" builtinId="9" hidden="1"/>
    <cellStyle name="Followed Hyperlink" xfId="12046" builtinId="9" hidden="1"/>
    <cellStyle name="Followed Hyperlink" xfId="12047" builtinId="9" hidden="1"/>
    <cellStyle name="Followed Hyperlink" xfId="12048" builtinId="9" hidden="1"/>
    <cellStyle name="Followed Hyperlink" xfId="12049" builtinId="9" hidden="1"/>
    <cellStyle name="Followed Hyperlink" xfId="12050" builtinId="9" hidden="1"/>
    <cellStyle name="Followed Hyperlink" xfId="12051" builtinId="9" hidden="1"/>
    <cellStyle name="Followed Hyperlink" xfId="12052" builtinId="9" hidden="1"/>
    <cellStyle name="Followed Hyperlink" xfId="12053" builtinId="9" hidden="1"/>
    <cellStyle name="Followed Hyperlink" xfId="12054" builtinId="9" hidden="1"/>
    <cellStyle name="Followed Hyperlink" xfId="12055" builtinId="9" hidden="1"/>
    <cellStyle name="Followed Hyperlink" xfId="12056" builtinId="9" hidden="1"/>
    <cellStyle name="Followed Hyperlink" xfId="12057" builtinId="9" hidden="1"/>
    <cellStyle name="Followed Hyperlink" xfId="12058" builtinId="9" hidden="1"/>
    <cellStyle name="Followed Hyperlink" xfId="12059" builtinId="9" hidden="1"/>
    <cellStyle name="Followed Hyperlink" xfId="12060" builtinId="9" hidden="1"/>
    <cellStyle name="Followed Hyperlink" xfId="12061" builtinId="9" hidden="1"/>
    <cellStyle name="Followed Hyperlink" xfId="12062" builtinId="9" hidden="1"/>
    <cellStyle name="Followed Hyperlink" xfId="12063" builtinId="9" hidden="1"/>
    <cellStyle name="Followed Hyperlink" xfId="12064" builtinId="9" hidden="1"/>
    <cellStyle name="Followed Hyperlink" xfId="12065" builtinId="9" hidden="1"/>
    <cellStyle name="Followed Hyperlink" xfId="12066" builtinId="9" hidden="1"/>
    <cellStyle name="Followed Hyperlink" xfId="12067" builtinId="9" hidden="1"/>
    <cellStyle name="Followed Hyperlink" xfId="12068" builtinId="9" hidden="1"/>
    <cellStyle name="Followed Hyperlink" xfId="12069" builtinId="9" hidden="1"/>
    <cellStyle name="Followed Hyperlink" xfId="12070" builtinId="9" hidden="1"/>
    <cellStyle name="Followed Hyperlink" xfId="12071" builtinId="9" hidden="1"/>
    <cellStyle name="Followed Hyperlink" xfId="12072" builtinId="9" hidden="1"/>
    <cellStyle name="Followed Hyperlink" xfId="12073" builtinId="9" hidden="1"/>
    <cellStyle name="Followed Hyperlink" xfId="12074" builtinId="9" hidden="1"/>
    <cellStyle name="Followed Hyperlink" xfId="12075" builtinId="9" hidden="1"/>
    <cellStyle name="Followed Hyperlink" xfId="12076" builtinId="9" hidden="1"/>
    <cellStyle name="Followed Hyperlink" xfId="12077" builtinId="9" hidden="1"/>
    <cellStyle name="Followed Hyperlink" xfId="12078" builtinId="9" hidden="1"/>
    <cellStyle name="Followed Hyperlink" xfId="12079" builtinId="9" hidden="1"/>
    <cellStyle name="Followed Hyperlink" xfId="12080" builtinId="9" hidden="1"/>
    <cellStyle name="Followed Hyperlink" xfId="12081" builtinId="9" hidden="1"/>
    <cellStyle name="Followed Hyperlink" xfId="12082" builtinId="9" hidden="1"/>
    <cellStyle name="Followed Hyperlink" xfId="12083" builtinId="9" hidden="1"/>
    <cellStyle name="Followed Hyperlink" xfId="12084" builtinId="9" hidden="1"/>
    <cellStyle name="Followed Hyperlink" xfId="12085" builtinId="9" hidden="1"/>
    <cellStyle name="Followed Hyperlink" xfId="12086" builtinId="9" hidden="1"/>
    <cellStyle name="Followed Hyperlink" xfId="12087" builtinId="9" hidden="1"/>
    <cellStyle name="Followed Hyperlink" xfId="12088" builtinId="9" hidden="1"/>
    <cellStyle name="Followed Hyperlink" xfId="12089" builtinId="9" hidden="1"/>
    <cellStyle name="Followed Hyperlink" xfId="12090" builtinId="9" hidden="1"/>
    <cellStyle name="Followed Hyperlink" xfId="12091" builtinId="9" hidden="1"/>
    <cellStyle name="Followed Hyperlink" xfId="12092" builtinId="9" hidden="1"/>
    <cellStyle name="Followed Hyperlink" xfId="12093" builtinId="9" hidden="1"/>
    <cellStyle name="Followed Hyperlink" xfId="12094" builtinId="9" hidden="1"/>
    <cellStyle name="Followed Hyperlink" xfId="12095" builtinId="9" hidden="1"/>
    <cellStyle name="Followed Hyperlink" xfId="12096" builtinId="9" hidden="1"/>
    <cellStyle name="Followed Hyperlink" xfId="12097" builtinId="9" hidden="1"/>
    <cellStyle name="Followed Hyperlink" xfId="12098" builtinId="9" hidden="1"/>
    <cellStyle name="Followed Hyperlink" xfId="12099" builtinId="9" hidden="1"/>
    <cellStyle name="Followed Hyperlink" xfId="12100" builtinId="9" hidden="1"/>
    <cellStyle name="Followed Hyperlink" xfId="12101" builtinId="9" hidden="1"/>
    <cellStyle name="Followed Hyperlink" xfId="12102" builtinId="9" hidden="1"/>
    <cellStyle name="Followed Hyperlink" xfId="12103" builtinId="9" hidden="1"/>
    <cellStyle name="Followed Hyperlink" xfId="12104" builtinId="9" hidden="1"/>
    <cellStyle name="Followed Hyperlink" xfId="12105" builtinId="9" hidden="1"/>
    <cellStyle name="Followed Hyperlink" xfId="12106" builtinId="9" hidden="1"/>
    <cellStyle name="Followed Hyperlink" xfId="12107" builtinId="9" hidden="1"/>
    <cellStyle name="Followed Hyperlink" xfId="12108" builtinId="9" hidden="1"/>
    <cellStyle name="Followed Hyperlink" xfId="12109" builtinId="9" hidden="1"/>
    <cellStyle name="Followed Hyperlink" xfId="12110" builtinId="9" hidden="1"/>
    <cellStyle name="Followed Hyperlink" xfId="12111" builtinId="9" hidden="1"/>
    <cellStyle name="Followed Hyperlink" xfId="12112" builtinId="9" hidden="1"/>
    <cellStyle name="Followed Hyperlink" xfId="12113" builtinId="9" hidden="1"/>
    <cellStyle name="Followed Hyperlink" xfId="12114" builtinId="9" hidden="1"/>
    <cellStyle name="Followed Hyperlink" xfId="12115" builtinId="9" hidden="1"/>
    <cellStyle name="Followed Hyperlink" xfId="12116" builtinId="9" hidden="1"/>
    <cellStyle name="Followed Hyperlink" xfId="12117" builtinId="9" hidden="1"/>
    <cellStyle name="Followed Hyperlink" xfId="12118" builtinId="9" hidden="1"/>
    <cellStyle name="Followed Hyperlink" xfId="12119" builtinId="9" hidden="1"/>
    <cellStyle name="Followed Hyperlink" xfId="12120" builtinId="9" hidden="1"/>
    <cellStyle name="Followed Hyperlink" xfId="12121" builtinId="9" hidden="1"/>
    <cellStyle name="Followed Hyperlink" xfId="12122" builtinId="9" hidden="1"/>
    <cellStyle name="Followed Hyperlink" xfId="12123" builtinId="9" hidden="1"/>
    <cellStyle name="Followed Hyperlink" xfId="12124" builtinId="9" hidden="1"/>
    <cellStyle name="Followed Hyperlink" xfId="12125" builtinId="9" hidden="1"/>
    <cellStyle name="Followed Hyperlink" xfId="12126" builtinId="9" hidden="1"/>
    <cellStyle name="Followed Hyperlink" xfId="12127" builtinId="9" hidden="1"/>
    <cellStyle name="Followed Hyperlink" xfId="12128" builtinId="9" hidden="1"/>
    <cellStyle name="Followed Hyperlink" xfId="12129" builtinId="9" hidden="1"/>
    <cellStyle name="Followed Hyperlink" xfId="12130" builtinId="9" hidden="1"/>
    <cellStyle name="Followed Hyperlink" xfId="12131" builtinId="9" hidden="1"/>
    <cellStyle name="Followed Hyperlink" xfId="12132" builtinId="9" hidden="1"/>
    <cellStyle name="Followed Hyperlink" xfId="12133" builtinId="9" hidden="1"/>
    <cellStyle name="Followed Hyperlink" xfId="12134" builtinId="9" hidden="1"/>
    <cellStyle name="Followed Hyperlink" xfId="12135" builtinId="9" hidden="1"/>
    <cellStyle name="Followed Hyperlink" xfId="12136" builtinId="9" hidden="1"/>
    <cellStyle name="Followed Hyperlink" xfId="12137" builtinId="9" hidden="1"/>
    <cellStyle name="Followed Hyperlink" xfId="12138" builtinId="9" hidden="1"/>
    <cellStyle name="Followed Hyperlink" xfId="12139" builtinId="9" hidden="1"/>
    <cellStyle name="Followed Hyperlink" xfId="12140" builtinId="9" hidden="1"/>
    <cellStyle name="Followed Hyperlink" xfId="12141" builtinId="9" hidden="1"/>
    <cellStyle name="Followed Hyperlink" xfId="12142" builtinId="9" hidden="1"/>
    <cellStyle name="Followed Hyperlink" xfId="12143" builtinId="9" hidden="1"/>
    <cellStyle name="Followed Hyperlink" xfId="12144" builtinId="9" hidden="1"/>
    <cellStyle name="Followed Hyperlink" xfId="12145" builtinId="9" hidden="1"/>
    <cellStyle name="Followed Hyperlink" xfId="12146" builtinId="9" hidden="1"/>
    <cellStyle name="Followed Hyperlink" xfId="12147" builtinId="9" hidden="1"/>
    <cellStyle name="Followed Hyperlink" xfId="12148" builtinId="9" hidden="1"/>
    <cellStyle name="Followed Hyperlink" xfId="12149" builtinId="9" hidden="1"/>
    <cellStyle name="Followed Hyperlink" xfId="12150" builtinId="9" hidden="1"/>
    <cellStyle name="Followed Hyperlink" xfId="12151" builtinId="9" hidden="1"/>
    <cellStyle name="Followed Hyperlink" xfId="12152" builtinId="9" hidden="1"/>
    <cellStyle name="Followed Hyperlink" xfId="12153" builtinId="9" hidden="1"/>
    <cellStyle name="Followed Hyperlink" xfId="12154" builtinId="9" hidden="1"/>
    <cellStyle name="Followed Hyperlink" xfId="12155" builtinId="9" hidden="1"/>
    <cellStyle name="Followed Hyperlink" xfId="12156" builtinId="9" hidden="1"/>
    <cellStyle name="Followed Hyperlink" xfId="12157" builtinId="9" hidden="1"/>
    <cellStyle name="Followed Hyperlink" xfId="12158" builtinId="9" hidden="1"/>
    <cellStyle name="Followed Hyperlink" xfId="12159" builtinId="9" hidden="1"/>
    <cellStyle name="Followed Hyperlink" xfId="12160" builtinId="9" hidden="1"/>
    <cellStyle name="Followed Hyperlink" xfId="12161" builtinId="9" hidden="1"/>
    <cellStyle name="Followed Hyperlink" xfId="12162" builtinId="9" hidden="1"/>
    <cellStyle name="Followed Hyperlink" xfId="12163" builtinId="9" hidden="1"/>
    <cellStyle name="Followed Hyperlink" xfId="12164" builtinId="9" hidden="1"/>
    <cellStyle name="Followed Hyperlink" xfId="12165" builtinId="9" hidden="1"/>
    <cellStyle name="Followed Hyperlink" xfId="12166" builtinId="9" hidden="1"/>
    <cellStyle name="Followed Hyperlink" xfId="12167" builtinId="9" hidden="1"/>
    <cellStyle name="Followed Hyperlink" xfId="12168" builtinId="9" hidden="1"/>
    <cellStyle name="Followed Hyperlink" xfId="12169" builtinId="9" hidden="1"/>
    <cellStyle name="Followed Hyperlink" xfId="12170" builtinId="9" hidden="1"/>
    <cellStyle name="Followed Hyperlink" xfId="12171" builtinId="9" hidden="1"/>
    <cellStyle name="Followed Hyperlink" xfId="12172" builtinId="9" hidden="1"/>
    <cellStyle name="Followed Hyperlink" xfId="12173" builtinId="9" hidden="1"/>
    <cellStyle name="Followed Hyperlink" xfId="12174" builtinId="9" hidden="1"/>
    <cellStyle name="Followed Hyperlink" xfId="12175" builtinId="9" hidden="1"/>
    <cellStyle name="Followed Hyperlink" xfId="12176" builtinId="9" hidden="1"/>
    <cellStyle name="Followed Hyperlink" xfId="12177" builtinId="9" hidden="1"/>
    <cellStyle name="Followed Hyperlink" xfId="12178" builtinId="9" hidden="1"/>
    <cellStyle name="Followed Hyperlink" xfId="12179" builtinId="9" hidden="1"/>
    <cellStyle name="Followed Hyperlink" xfId="12180" builtinId="9" hidden="1"/>
    <cellStyle name="Followed Hyperlink" xfId="12181" builtinId="9" hidden="1"/>
    <cellStyle name="Followed Hyperlink" xfId="12182" builtinId="9" hidden="1"/>
    <cellStyle name="Followed Hyperlink" xfId="12183" builtinId="9" hidden="1"/>
    <cellStyle name="Followed Hyperlink" xfId="12184" builtinId="9" hidden="1"/>
    <cellStyle name="Followed Hyperlink" xfId="12185" builtinId="9" hidden="1"/>
    <cellStyle name="Followed Hyperlink" xfId="12186" builtinId="9" hidden="1"/>
    <cellStyle name="Followed Hyperlink" xfId="12187" builtinId="9" hidden="1"/>
    <cellStyle name="Followed Hyperlink" xfId="12188" builtinId="9" hidden="1"/>
    <cellStyle name="Followed Hyperlink" xfId="12189" builtinId="9" hidden="1"/>
    <cellStyle name="Followed Hyperlink" xfId="12190" builtinId="9" hidden="1"/>
    <cellStyle name="Followed Hyperlink" xfId="12191" builtinId="9" hidden="1"/>
    <cellStyle name="Followed Hyperlink" xfId="12192" builtinId="9" hidden="1"/>
    <cellStyle name="Followed Hyperlink" xfId="12193" builtinId="9" hidden="1"/>
    <cellStyle name="Followed Hyperlink" xfId="12194" builtinId="9" hidden="1"/>
    <cellStyle name="Followed Hyperlink" xfId="12195" builtinId="9" hidden="1"/>
    <cellStyle name="Followed Hyperlink" xfId="12196" builtinId="9" hidden="1"/>
    <cellStyle name="Followed Hyperlink" xfId="12197" builtinId="9" hidden="1"/>
    <cellStyle name="Followed Hyperlink" xfId="12198" builtinId="9" hidden="1"/>
    <cellStyle name="Followed Hyperlink" xfId="12199" builtinId="9" hidden="1"/>
    <cellStyle name="Followed Hyperlink" xfId="12200" builtinId="9" hidden="1"/>
    <cellStyle name="Followed Hyperlink" xfId="12201" builtinId="9" hidden="1"/>
    <cellStyle name="Followed Hyperlink" xfId="12202" builtinId="9" hidden="1"/>
    <cellStyle name="Followed Hyperlink" xfId="12203" builtinId="9" hidden="1"/>
    <cellStyle name="Followed Hyperlink" xfId="12204" builtinId="9" hidden="1"/>
    <cellStyle name="Followed Hyperlink" xfId="12205" builtinId="9" hidden="1"/>
    <cellStyle name="Followed Hyperlink" xfId="12206" builtinId="9" hidden="1"/>
    <cellStyle name="Followed Hyperlink" xfId="12207" builtinId="9" hidden="1"/>
    <cellStyle name="Followed Hyperlink" xfId="12208" builtinId="9" hidden="1"/>
    <cellStyle name="Followed Hyperlink" xfId="12209" builtinId="9" hidden="1"/>
    <cellStyle name="Followed Hyperlink" xfId="12210" builtinId="9" hidden="1"/>
    <cellStyle name="Followed Hyperlink" xfId="12211" builtinId="9" hidden="1"/>
    <cellStyle name="Followed Hyperlink" xfId="12212" builtinId="9" hidden="1"/>
    <cellStyle name="Followed Hyperlink" xfId="12213" builtinId="9" hidden="1"/>
    <cellStyle name="Followed Hyperlink" xfId="12214" builtinId="9" hidden="1"/>
    <cellStyle name="Followed Hyperlink" xfId="12215" builtinId="9" hidden="1"/>
    <cellStyle name="Followed Hyperlink" xfId="12216" builtinId="9" hidden="1"/>
    <cellStyle name="Followed Hyperlink" xfId="12217" builtinId="9" hidden="1"/>
    <cellStyle name="Followed Hyperlink" xfId="12218" builtinId="9" hidden="1"/>
    <cellStyle name="Followed Hyperlink" xfId="12219" builtinId="9" hidden="1"/>
    <cellStyle name="Followed Hyperlink" xfId="12220" builtinId="9" hidden="1"/>
    <cellStyle name="Followed Hyperlink" xfId="12221" builtinId="9" hidden="1"/>
    <cellStyle name="Followed Hyperlink" xfId="12222" builtinId="9" hidden="1"/>
    <cellStyle name="Followed Hyperlink" xfId="12223" builtinId="9" hidden="1"/>
    <cellStyle name="Followed Hyperlink" xfId="12224" builtinId="9" hidden="1"/>
    <cellStyle name="Followed Hyperlink" xfId="12225" builtinId="9" hidden="1"/>
    <cellStyle name="Followed Hyperlink" xfId="12226" builtinId="9" hidden="1"/>
    <cellStyle name="Followed Hyperlink" xfId="12227" builtinId="9" hidden="1"/>
    <cellStyle name="Followed Hyperlink" xfId="12228" builtinId="9" hidden="1"/>
    <cellStyle name="Followed Hyperlink" xfId="12229" builtinId="9" hidden="1"/>
    <cellStyle name="Followed Hyperlink" xfId="12230" builtinId="9" hidden="1"/>
    <cellStyle name="Followed Hyperlink" xfId="12231" builtinId="9" hidden="1"/>
    <cellStyle name="Followed Hyperlink" xfId="12232" builtinId="9" hidden="1"/>
    <cellStyle name="Followed Hyperlink" xfId="12233" builtinId="9" hidden="1"/>
    <cellStyle name="Followed Hyperlink" xfId="12234" builtinId="9" hidden="1"/>
    <cellStyle name="Followed Hyperlink" xfId="12235" builtinId="9" hidden="1"/>
    <cellStyle name="Followed Hyperlink" xfId="12236" builtinId="9" hidden="1"/>
    <cellStyle name="Followed Hyperlink" xfId="12237" builtinId="9" hidden="1"/>
    <cellStyle name="Followed Hyperlink" xfId="12238" builtinId="9" hidden="1"/>
    <cellStyle name="Followed Hyperlink" xfId="12239" builtinId="9" hidden="1"/>
    <cellStyle name="Followed Hyperlink" xfId="12240" builtinId="9" hidden="1"/>
    <cellStyle name="Followed Hyperlink" xfId="12241" builtinId="9" hidden="1"/>
    <cellStyle name="Followed Hyperlink" xfId="12242" builtinId="9" hidden="1"/>
    <cellStyle name="Followed Hyperlink" xfId="12243" builtinId="9" hidden="1"/>
    <cellStyle name="Followed Hyperlink" xfId="12244" builtinId="9" hidden="1"/>
    <cellStyle name="Followed Hyperlink" xfId="12245" builtinId="9" hidden="1"/>
    <cellStyle name="Followed Hyperlink" xfId="12246" builtinId="9" hidden="1"/>
    <cellStyle name="Followed Hyperlink" xfId="12247" builtinId="9" hidden="1"/>
    <cellStyle name="Followed Hyperlink" xfId="12248" builtinId="9" hidden="1"/>
    <cellStyle name="Followed Hyperlink" xfId="12249" builtinId="9" hidden="1"/>
    <cellStyle name="Followed Hyperlink" xfId="12250" builtinId="9" hidden="1"/>
    <cellStyle name="Followed Hyperlink" xfId="12251" builtinId="9" hidden="1"/>
    <cellStyle name="Followed Hyperlink" xfId="12252" builtinId="9" hidden="1"/>
    <cellStyle name="Followed Hyperlink" xfId="12253" builtinId="9" hidden="1"/>
    <cellStyle name="Followed Hyperlink" xfId="12254" builtinId="9" hidden="1"/>
    <cellStyle name="Followed Hyperlink" xfId="12255" builtinId="9" hidden="1"/>
    <cellStyle name="Followed Hyperlink" xfId="12256" builtinId="9" hidden="1"/>
    <cellStyle name="Followed Hyperlink" xfId="12257" builtinId="9" hidden="1"/>
    <cellStyle name="Followed Hyperlink" xfId="12258" builtinId="9" hidden="1"/>
    <cellStyle name="Followed Hyperlink" xfId="12259" builtinId="9" hidden="1"/>
    <cellStyle name="Followed Hyperlink" xfId="12260" builtinId="9" hidden="1"/>
    <cellStyle name="Followed Hyperlink" xfId="12261" builtinId="9" hidden="1"/>
    <cellStyle name="Followed Hyperlink" xfId="12262" builtinId="9" hidden="1"/>
    <cellStyle name="Followed Hyperlink" xfId="12263" builtinId="9" hidden="1"/>
    <cellStyle name="Followed Hyperlink" xfId="12264" builtinId="9" hidden="1"/>
    <cellStyle name="Followed Hyperlink" xfId="12265" builtinId="9" hidden="1"/>
    <cellStyle name="Followed Hyperlink" xfId="12266" builtinId="9" hidden="1"/>
    <cellStyle name="Followed Hyperlink" xfId="12267" builtinId="9" hidden="1"/>
    <cellStyle name="Followed Hyperlink" xfId="12268" builtinId="9" hidden="1"/>
    <cellStyle name="Followed Hyperlink" xfId="12269" builtinId="9" hidden="1"/>
    <cellStyle name="Followed Hyperlink" xfId="12270" builtinId="9" hidden="1"/>
    <cellStyle name="Followed Hyperlink" xfId="12271" builtinId="9" hidden="1"/>
    <cellStyle name="Followed Hyperlink" xfId="12272" builtinId="9" hidden="1"/>
    <cellStyle name="Followed Hyperlink" xfId="12273" builtinId="9" hidden="1"/>
    <cellStyle name="Followed Hyperlink" xfId="12274" builtinId="9" hidden="1"/>
    <cellStyle name="Followed Hyperlink" xfId="12275" builtinId="9" hidden="1"/>
    <cellStyle name="Followed Hyperlink" xfId="12276" builtinId="9" hidden="1"/>
    <cellStyle name="Followed Hyperlink" xfId="12277" builtinId="9" hidden="1"/>
    <cellStyle name="Followed Hyperlink" xfId="12278" builtinId="9" hidden="1"/>
    <cellStyle name="Followed Hyperlink" xfId="12279" builtinId="9" hidden="1"/>
    <cellStyle name="Followed Hyperlink" xfId="12280" builtinId="9" hidden="1"/>
    <cellStyle name="Followed Hyperlink" xfId="12281" builtinId="9" hidden="1"/>
    <cellStyle name="Followed Hyperlink" xfId="12282" builtinId="9" hidden="1"/>
    <cellStyle name="Followed Hyperlink" xfId="12283" builtinId="9" hidden="1"/>
    <cellStyle name="Followed Hyperlink" xfId="12284" builtinId="9" hidden="1"/>
    <cellStyle name="Followed Hyperlink" xfId="12285" builtinId="9" hidden="1"/>
    <cellStyle name="Followed Hyperlink" xfId="12286" builtinId="9" hidden="1"/>
    <cellStyle name="Followed Hyperlink" xfId="12287" builtinId="9" hidden="1"/>
    <cellStyle name="Followed Hyperlink" xfId="12288" builtinId="9" hidden="1"/>
    <cellStyle name="Followed Hyperlink" xfId="12289" builtinId="9" hidden="1"/>
    <cellStyle name="Followed Hyperlink" xfId="12290" builtinId="9" hidden="1"/>
    <cellStyle name="Followed Hyperlink" xfId="12291" builtinId="9" hidden="1"/>
    <cellStyle name="Followed Hyperlink" xfId="12292" builtinId="9" hidden="1"/>
    <cellStyle name="Followed Hyperlink" xfId="12293" builtinId="9" hidden="1"/>
    <cellStyle name="Followed Hyperlink" xfId="12294" builtinId="9" hidden="1"/>
    <cellStyle name="Followed Hyperlink" xfId="12295" builtinId="9" hidden="1"/>
    <cellStyle name="Followed Hyperlink" xfId="12296" builtinId="9" hidden="1"/>
    <cellStyle name="Followed Hyperlink" xfId="12297" builtinId="9" hidden="1"/>
    <cellStyle name="Followed Hyperlink" xfId="12298" builtinId="9" hidden="1"/>
    <cellStyle name="Followed Hyperlink" xfId="12299" builtinId="9" hidden="1"/>
    <cellStyle name="Followed Hyperlink" xfId="12300" builtinId="9" hidden="1"/>
    <cellStyle name="Followed Hyperlink" xfId="12301" builtinId="9" hidden="1"/>
    <cellStyle name="Followed Hyperlink" xfId="12302" builtinId="9" hidden="1"/>
    <cellStyle name="Followed Hyperlink" xfId="12303" builtinId="9" hidden="1"/>
    <cellStyle name="Followed Hyperlink" xfId="12304" builtinId="9" hidden="1"/>
    <cellStyle name="Followed Hyperlink" xfId="12305" builtinId="9" hidden="1"/>
    <cellStyle name="Followed Hyperlink" xfId="12306" builtinId="9" hidden="1"/>
    <cellStyle name="Followed Hyperlink" xfId="12307" builtinId="9" hidden="1"/>
    <cellStyle name="Followed Hyperlink" xfId="12308" builtinId="9" hidden="1"/>
    <cellStyle name="Followed Hyperlink" xfId="12309" builtinId="9" hidden="1"/>
    <cellStyle name="Followed Hyperlink" xfId="12310" builtinId="9" hidden="1"/>
    <cellStyle name="Followed Hyperlink" xfId="12311" builtinId="9" hidden="1"/>
    <cellStyle name="Followed Hyperlink" xfId="12312" builtinId="9" hidden="1"/>
    <cellStyle name="Followed Hyperlink" xfId="12313" builtinId="9" hidden="1"/>
    <cellStyle name="Followed Hyperlink" xfId="12314" builtinId="9" hidden="1"/>
    <cellStyle name="Followed Hyperlink" xfId="12315" builtinId="9" hidden="1"/>
    <cellStyle name="Followed Hyperlink" xfId="12316" builtinId="9" hidden="1"/>
    <cellStyle name="Followed Hyperlink" xfId="12317" builtinId="9" hidden="1"/>
    <cellStyle name="Followed Hyperlink" xfId="12318" builtinId="9" hidden="1"/>
    <cellStyle name="Followed Hyperlink" xfId="12319" builtinId="9" hidden="1"/>
    <cellStyle name="Followed Hyperlink" xfId="12320" builtinId="9" hidden="1"/>
    <cellStyle name="Followed Hyperlink" xfId="12321" builtinId="9" hidden="1"/>
    <cellStyle name="Followed Hyperlink" xfId="12322" builtinId="9" hidden="1"/>
    <cellStyle name="Followed Hyperlink" xfId="12323" builtinId="9" hidden="1"/>
    <cellStyle name="Followed Hyperlink" xfId="12324" builtinId="9" hidden="1"/>
    <cellStyle name="Followed Hyperlink" xfId="12325" builtinId="9" hidden="1"/>
    <cellStyle name="Followed Hyperlink" xfId="12326" builtinId="9" hidden="1"/>
    <cellStyle name="Followed Hyperlink" xfId="12327" builtinId="9" hidden="1"/>
    <cellStyle name="Followed Hyperlink" xfId="12328" builtinId="9" hidden="1"/>
    <cellStyle name="Followed Hyperlink" xfId="12329" builtinId="9" hidden="1"/>
    <cellStyle name="Followed Hyperlink" xfId="12330" builtinId="9" hidden="1"/>
    <cellStyle name="Followed Hyperlink" xfId="12331" builtinId="9" hidden="1"/>
    <cellStyle name="Followed Hyperlink" xfId="12332" builtinId="9" hidden="1"/>
    <cellStyle name="Followed Hyperlink" xfId="12333" builtinId="9" hidden="1"/>
    <cellStyle name="Followed Hyperlink" xfId="12334" builtinId="9" hidden="1"/>
    <cellStyle name="Followed Hyperlink" xfId="12335" builtinId="9" hidden="1"/>
    <cellStyle name="Followed Hyperlink" xfId="12336" builtinId="9" hidden="1"/>
    <cellStyle name="Followed Hyperlink" xfId="12337" builtinId="9" hidden="1"/>
    <cellStyle name="Followed Hyperlink" xfId="12338" builtinId="9" hidden="1"/>
    <cellStyle name="Followed Hyperlink" xfId="12339" builtinId="9" hidden="1"/>
    <cellStyle name="Followed Hyperlink" xfId="12340" builtinId="9" hidden="1"/>
    <cellStyle name="Followed Hyperlink" xfId="12341" builtinId="9" hidden="1"/>
    <cellStyle name="Followed Hyperlink" xfId="12342" builtinId="9" hidden="1"/>
    <cellStyle name="Followed Hyperlink" xfId="12343" builtinId="9" hidden="1"/>
    <cellStyle name="Followed Hyperlink" xfId="12344" builtinId="9" hidden="1"/>
    <cellStyle name="Followed Hyperlink" xfId="12345" builtinId="9" hidden="1"/>
    <cellStyle name="Followed Hyperlink" xfId="12346" builtinId="9" hidden="1"/>
    <cellStyle name="Followed Hyperlink" xfId="12347" builtinId="9" hidden="1"/>
    <cellStyle name="Followed Hyperlink" xfId="12348" builtinId="9" hidden="1"/>
    <cellStyle name="Followed Hyperlink" xfId="12349" builtinId="9" hidden="1"/>
    <cellStyle name="Followed Hyperlink" xfId="12350" builtinId="9" hidden="1"/>
    <cellStyle name="Followed Hyperlink" xfId="12351" builtinId="9" hidden="1"/>
    <cellStyle name="Followed Hyperlink" xfId="12352" builtinId="9" hidden="1"/>
    <cellStyle name="Followed Hyperlink" xfId="12353" builtinId="9" hidden="1"/>
    <cellStyle name="Followed Hyperlink" xfId="12354" builtinId="9" hidden="1"/>
    <cellStyle name="Followed Hyperlink" xfId="12355" builtinId="9" hidden="1"/>
    <cellStyle name="Followed Hyperlink" xfId="12356" builtinId="9" hidden="1"/>
    <cellStyle name="Followed Hyperlink" xfId="12357" builtinId="9" hidden="1"/>
    <cellStyle name="Followed Hyperlink" xfId="12358" builtinId="9" hidden="1"/>
    <cellStyle name="Followed Hyperlink" xfId="12359" builtinId="9" hidden="1"/>
    <cellStyle name="Followed Hyperlink" xfId="12360" builtinId="9" hidden="1"/>
    <cellStyle name="Followed Hyperlink" xfId="12361" builtinId="9" hidden="1"/>
    <cellStyle name="Followed Hyperlink" xfId="12362" builtinId="9" hidden="1"/>
    <cellStyle name="Followed Hyperlink" xfId="12363" builtinId="9" hidden="1"/>
    <cellStyle name="Followed Hyperlink" xfId="12364" builtinId="9" hidden="1"/>
    <cellStyle name="Followed Hyperlink" xfId="12365" builtinId="9" hidden="1"/>
    <cellStyle name="Followed Hyperlink" xfId="12366" builtinId="9" hidden="1"/>
    <cellStyle name="Followed Hyperlink" xfId="12367" builtinId="9" hidden="1"/>
    <cellStyle name="Followed Hyperlink" xfId="12368" builtinId="9" hidden="1"/>
    <cellStyle name="Followed Hyperlink" xfId="12369" builtinId="9" hidden="1"/>
    <cellStyle name="Followed Hyperlink" xfId="12370" builtinId="9" hidden="1"/>
    <cellStyle name="Followed Hyperlink" xfId="12371" builtinId="9" hidden="1"/>
    <cellStyle name="Followed Hyperlink" xfId="12372" builtinId="9" hidden="1"/>
    <cellStyle name="Followed Hyperlink" xfId="12373" builtinId="9" hidden="1"/>
    <cellStyle name="Followed Hyperlink" xfId="12374" builtinId="9" hidden="1"/>
    <cellStyle name="Followed Hyperlink" xfId="12375" builtinId="9" hidden="1"/>
    <cellStyle name="Followed Hyperlink" xfId="12376" builtinId="9" hidden="1"/>
    <cellStyle name="Followed Hyperlink" xfId="12377" builtinId="9" hidden="1"/>
    <cellStyle name="Followed Hyperlink" xfId="12378" builtinId="9" hidden="1"/>
    <cellStyle name="Followed Hyperlink" xfId="12379" builtinId="9" hidden="1"/>
    <cellStyle name="Followed Hyperlink" xfId="12380" builtinId="9" hidden="1"/>
    <cellStyle name="Followed Hyperlink" xfId="12381" builtinId="9" hidden="1"/>
    <cellStyle name="Followed Hyperlink" xfId="12382" builtinId="9" hidden="1"/>
    <cellStyle name="Followed Hyperlink" xfId="12383" builtinId="9" hidden="1"/>
    <cellStyle name="Followed Hyperlink" xfId="12384" builtinId="9" hidden="1"/>
    <cellStyle name="Followed Hyperlink" xfId="12385" builtinId="9" hidden="1"/>
    <cellStyle name="Followed Hyperlink" xfId="12386" builtinId="9" hidden="1"/>
    <cellStyle name="Followed Hyperlink" xfId="12387" builtinId="9" hidden="1"/>
    <cellStyle name="Followed Hyperlink" xfId="12388" builtinId="9" hidden="1"/>
    <cellStyle name="Followed Hyperlink" xfId="12389" builtinId="9" hidden="1"/>
    <cellStyle name="Followed Hyperlink" xfId="12390" builtinId="9" hidden="1"/>
    <cellStyle name="Followed Hyperlink" xfId="12391" builtinId="9" hidden="1"/>
    <cellStyle name="Followed Hyperlink" xfId="12392" builtinId="9" hidden="1"/>
    <cellStyle name="Followed Hyperlink" xfId="12393" builtinId="9" hidden="1"/>
    <cellStyle name="Followed Hyperlink" xfId="12394" builtinId="9" hidden="1"/>
    <cellStyle name="Followed Hyperlink" xfId="12395" builtinId="9" hidden="1"/>
    <cellStyle name="Followed Hyperlink" xfId="12396" builtinId="9" hidden="1"/>
    <cellStyle name="Followed Hyperlink" xfId="12397" builtinId="9" hidden="1"/>
    <cellStyle name="Followed Hyperlink" xfId="12398" builtinId="9" hidden="1"/>
    <cellStyle name="Followed Hyperlink" xfId="12399" builtinId="9" hidden="1"/>
    <cellStyle name="Followed Hyperlink" xfId="12400" builtinId="9" hidden="1"/>
    <cellStyle name="Followed Hyperlink" xfId="12401" builtinId="9" hidden="1"/>
    <cellStyle name="Followed Hyperlink" xfId="12402" builtinId="9" hidden="1"/>
    <cellStyle name="Followed Hyperlink" xfId="12403" builtinId="9" hidden="1"/>
    <cellStyle name="Followed Hyperlink" xfId="12404" builtinId="9" hidden="1"/>
    <cellStyle name="Followed Hyperlink" xfId="12405" builtinId="9" hidden="1"/>
    <cellStyle name="Followed Hyperlink" xfId="12406" builtinId="9" hidden="1"/>
    <cellStyle name="Followed Hyperlink" xfId="12407" builtinId="9" hidden="1"/>
    <cellStyle name="Followed Hyperlink" xfId="12408" builtinId="9" hidden="1"/>
    <cellStyle name="Followed Hyperlink" xfId="12409" builtinId="9" hidden="1"/>
    <cellStyle name="Followed Hyperlink" xfId="12410" builtinId="9" hidden="1"/>
    <cellStyle name="Followed Hyperlink" xfId="12411" builtinId="9" hidden="1"/>
    <cellStyle name="Followed Hyperlink" xfId="12412" builtinId="9" hidden="1"/>
    <cellStyle name="Followed Hyperlink" xfId="12413" builtinId="9" hidden="1"/>
    <cellStyle name="Followed Hyperlink" xfId="12414" builtinId="9" hidden="1"/>
    <cellStyle name="Followed Hyperlink" xfId="12415" builtinId="9" hidden="1"/>
    <cellStyle name="Followed Hyperlink" xfId="12416" builtinId="9" hidden="1"/>
    <cellStyle name="Followed Hyperlink" xfId="12417" builtinId="9" hidden="1"/>
    <cellStyle name="Followed Hyperlink" xfId="12418" builtinId="9" hidden="1"/>
    <cellStyle name="Followed Hyperlink" xfId="12419" builtinId="9" hidden="1"/>
    <cellStyle name="Followed Hyperlink" xfId="12420" builtinId="9" hidden="1"/>
    <cellStyle name="Followed Hyperlink" xfId="12421" builtinId="9" hidden="1"/>
    <cellStyle name="Followed Hyperlink" xfId="12422" builtinId="9" hidden="1"/>
    <cellStyle name="Followed Hyperlink" xfId="12423" builtinId="9" hidden="1"/>
    <cellStyle name="Followed Hyperlink" xfId="12424" builtinId="9" hidden="1"/>
    <cellStyle name="Followed Hyperlink" xfId="12425" builtinId="9" hidden="1"/>
    <cellStyle name="Followed Hyperlink" xfId="12426" builtinId="9" hidden="1"/>
    <cellStyle name="Followed Hyperlink" xfId="12427" builtinId="9" hidden="1"/>
    <cellStyle name="Followed Hyperlink" xfId="12428" builtinId="9" hidden="1"/>
    <cellStyle name="Followed Hyperlink" xfId="12429" builtinId="9" hidden="1"/>
    <cellStyle name="Followed Hyperlink" xfId="12430" builtinId="9" hidden="1"/>
    <cellStyle name="Followed Hyperlink" xfId="12431" builtinId="9" hidden="1"/>
    <cellStyle name="Followed Hyperlink" xfId="12432" builtinId="9" hidden="1"/>
    <cellStyle name="Followed Hyperlink" xfId="12433" builtinId="9" hidden="1"/>
    <cellStyle name="Followed Hyperlink" xfId="12434" builtinId="9" hidden="1"/>
    <cellStyle name="Followed Hyperlink" xfId="12435" builtinId="9" hidden="1"/>
    <cellStyle name="Followed Hyperlink" xfId="12436" builtinId="9" hidden="1"/>
    <cellStyle name="Followed Hyperlink" xfId="12437" builtinId="9" hidden="1"/>
    <cellStyle name="Followed Hyperlink" xfId="12438" builtinId="9" hidden="1"/>
    <cellStyle name="Followed Hyperlink" xfId="12439" builtinId="9" hidden="1"/>
    <cellStyle name="Followed Hyperlink" xfId="12440" builtinId="9" hidden="1"/>
    <cellStyle name="Followed Hyperlink" xfId="12441" builtinId="9" hidden="1"/>
    <cellStyle name="Followed Hyperlink" xfId="12442" builtinId="9" hidden="1"/>
    <cellStyle name="Followed Hyperlink" xfId="12443" builtinId="9" hidden="1"/>
    <cellStyle name="Followed Hyperlink" xfId="12444" builtinId="9" hidden="1"/>
    <cellStyle name="Followed Hyperlink" xfId="12445" builtinId="9" hidden="1"/>
    <cellStyle name="Followed Hyperlink" xfId="12446" builtinId="9" hidden="1"/>
    <cellStyle name="Followed Hyperlink" xfId="12447" builtinId="9" hidden="1"/>
    <cellStyle name="Followed Hyperlink" xfId="12448" builtinId="9" hidden="1"/>
    <cellStyle name="Followed Hyperlink" xfId="12449" builtinId="9" hidden="1"/>
    <cellStyle name="Followed Hyperlink" xfId="12450" builtinId="9" hidden="1"/>
    <cellStyle name="Followed Hyperlink" xfId="12451" builtinId="9" hidden="1"/>
    <cellStyle name="Followed Hyperlink" xfId="12452" builtinId="9" hidden="1"/>
    <cellStyle name="Followed Hyperlink" xfId="12453" builtinId="9" hidden="1"/>
    <cellStyle name="Followed Hyperlink" xfId="12454" builtinId="9" hidden="1"/>
    <cellStyle name="Followed Hyperlink" xfId="12455" builtinId="9" hidden="1"/>
    <cellStyle name="Followed Hyperlink" xfId="12456" builtinId="9" hidden="1"/>
    <cellStyle name="Followed Hyperlink" xfId="12457" builtinId="9" hidden="1"/>
    <cellStyle name="Followed Hyperlink" xfId="12458" builtinId="9" hidden="1"/>
    <cellStyle name="Followed Hyperlink" xfId="12459" builtinId="9" hidden="1"/>
    <cellStyle name="Followed Hyperlink" xfId="12460" builtinId="9" hidden="1"/>
    <cellStyle name="Followed Hyperlink" xfId="12461" builtinId="9" hidden="1"/>
    <cellStyle name="Followed Hyperlink" xfId="12462" builtinId="9" hidden="1"/>
    <cellStyle name="Followed Hyperlink" xfId="12463" builtinId="9" hidden="1"/>
    <cellStyle name="Followed Hyperlink" xfId="12464" builtinId="9" hidden="1"/>
    <cellStyle name="Followed Hyperlink" xfId="12465" builtinId="9" hidden="1"/>
    <cellStyle name="Followed Hyperlink" xfId="12466" builtinId="9" hidden="1"/>
    <cellStyle name="Followed Hyperlink" xfId="12467" builtinId="9" hidden="1"/>
    <cellStyle name="Followed Hyperlink" xfId="12468" builtinId="9" hidden="1"/>
    <cellStyle name="Followed Hyperlink" xfId="12469" builtinId="9" hidden="1"/>
    <cellStyle name="Followed Hyperlink" xfId="12470" builtinId="9" hidden="1"/>
    <cellStyle name="Followed Hyperlink" xfId="12471" builtinId="9" hidden="1"/>
    <cellStyle name="Followed Hyperlink" xfId="12472" builtinId="9" hidden="1"/>
    <cellStyle name="Followed Hyperlink" xfId="12473" builtinId="9" hidden="1"/>
    <cellStyle name="Followed Hyperlink" xfId="12474" builtinId="9" hidden="1"/>
    <cellStyle name="Followed Hyperlink" xfId="12475" builtinId="9" hidden="1"/>
    <cellStyle name="Followed Hyperlink" xfId="12476" builtinId="9" hidden="1"/>
    <cellStyle name="Followed Hyperlink" xfId="12477" builtinId="9" hidden="1"/>
    <cellStyle name="Followed Hyperlink" xfId="12478" builtinId="9" hidden="1"/>
    <cellStyle name="Followed Hyperlink" xfId="12479" builtinId="9" hidden="1"/>
    <cellStyle name="Followed Hyperlink" xfId="12480" builtinId="9" hidden="1"/>
    <cellStyle name="Followed Hyperlink" xfId="12481" builtinId="9" hidden="1"/>
    <cellStyle name="Followed Hyperlink" xfId="12482" builtinId="9" hidden="1"/>
    <cellStyle name="Followed Hyperlink" xfId="12483" builtinId="9" hidden="1"/>
    <cellStyle name="Followed Hyperlink" xfId="12484" builtinId="9" hidden="1"/>
    <cellStyle name="Followed Hyperlink" xfId="12485" builtinId="9" hidden="1"/>
    <cellStyle name="Followed Hyperlink" xfId="12486" builtinId="9" hidden="1"/>
    <cellStyle name="Followed Hyperlink" xfId="12487" builtinId="9" hidden="1"/>
    <cellStyle name="Followed Hyperlink" xfId="12488" builtinId="9" hidden="1"/>
    <cellStyle name="Followed Hyperlink" xfId="12489" builtinId="9" hidden="1"/>
    <cellStyle name="Followed Hyperlink" xfId="12490" builtinId="9" hidden="1"/>
    <cellStyle name="Followed Hyperlink" xfId="12491" builtinId="9" hidden="1"/>
    <cellStyle name="Followed Hyperlink" xfId="12492" builtinId="9" hidden="1"/>
    <cellStyle name="Followed Hyperlink" xfId="12493" builtinId="9" hidden="1"/>
    <cellStyle name="Followed Hyperlink" xfId="12494" builtinId="9" hidden="1"/>
    <cellStyle name="Followed Hyperlink" xfId="12495" builtinId="9" hidden="1"/>
    <cellStyle name="Followed Hyperlink" xfId="12496" builtinId="9" hidden="1"/>
    <cellStyle name="Followed Hyperlink" xfId="12497" builtinId="9" hidden="1"/>
    <cellStyle name="Followed Hyperlink" xfId="12498" builtinId="9" hidden="1"/>
    <cellStyle name="Followed Hyperlink" xfId="12499" builtinId="9" hidden="1"/>
    <cellStyle name="Followed Hyperlink" xfId="12500" builtinId="9" hidden="1"/>
    <cellStyle name="Followed Hyperlink" xfId="12501" builtinId="9" hidden="1"/>
    <cellStyle name="Followed Hyperlink" xfId="12502" builtinId="9" hidden="1"/>
    <cellStyle name="Followed Hyperlink" xfId="12503" builtinId="9" hidden="1"/>
    <cellStyle name="Followed Hyperlink" xfId="12504" builtinId="9" hidden="1"/>
    <cellStyle name="Followed Hyperlink" xfId="12505" builtinId="9" hidden="1"/>
    <cellStyle name="Followed Hyperlink" xfId="12506" builtinId="9" hidden="1"/>
    <cellStyle name="Followed Hyperlink" xfId="12507" builtinId="9" hidden="1"/>
    <cellStyle name="Followed Hyperlink" xfId="12508" builtinId="9" hidden="1"/>
    <cellStyle name="Followed Hyperlink" xfId="12509" builtinId="9" hidden="1"/>
    <cellStyle name="Followed Hyperlink" xfId="12510" builtinId="9" hidden="1"/>
    <cellStyle name="Followed Hyperlink" xfId="12511" builtinId="9" hidden="1"/>
    <cellStyle name="Followed Hyperlink" xfId="12512" builtinId="9" hidden="1"/>
    <cellStyle name="Followed Hyperlink" xfId="12513" builtinId="9" hidden="1"/>
    <cellStyle name="Followed Hyperlink" xfId="12514" builtinId="9" hidden="1"/>
    <cellStyle name="Followed Hyperlink" xfId="12515" builtinId="9" hidden="1"/>
    <cellStyle name="Followed Hyperlink" xfId="12516" builtinId="9" hidden="1"/>
    <cellStyle name="Followed Hyperlink" xfId="12517" builtinId="9" hidden="1"/>
    <cellStyle name="Followed Hyperlink" xfId="12518" builtinId="9" hidden="1"/>
    <cellStyle name="Followed Hyperlink" xfId="12519" builtinId="9" hidden="1"/>
    <cellStyle name="Followed Hyperlink" xfId="12520" builtinId="9" hidden="1"/>
    <cellStyle name="Followed Hyperlink" xfId="12521" builtinId="9" hidden="1"/>
    <cellStyle name="Followed Hyperlink" xfId="12522" builtinId="9" hidden="1"/>
    <cellStyle name="Followed Hyperlink" xfId="12523" builtinId="9" hidden="1"/>
    <cellStyle name="Followed Hyperlink" xfId="12524" builtinId="9" hidden="1"/>
    <cellStyle name="Followed Hyperlink" xfId="12525" builtinId="9" hidden="1"/>
    <cellStyle name="Followed Hyperlink" xfId="12526" builtinId="9" hidden="1"/>
    <cellStyle name="Followed Hyperlink" xfId="12527" builtinId="9" hidden="1"/>
    <cellStyle name="Followed Hyperlink" xfId="12528" builtinId="9" hidden="1"/>
    <cellStyle name="Followed Hyperlink" xfId="12529" builtinId="9" hidden="1"/>
    <cellStyle name="Followed Hyperlink" xfId="12530" builtinId="9" hidden="1"/>
    <cellStyle name="Followed Hyperlink" xfId="12531" builtinId="9" hidden="1"/>
    <cellStyle name="Followed Hyperlink" xfId="12532" builtinId="9" hidden="1"/>
    <cellStyle name="Followed Hyperlink" xfId="12533" builtinId="9" hidden="1"/>
    <cellStyle name="Followed Hyperlink" xfId="12534" builtinId="9" hidden="1"/>
    <cellStyle name="Followed Hyperlink" xfId="12535" builtinId="9" hidden="1"/>
    <cellStyle name="Followed Hyperlink" xfId="12536" builtinId="9" hidden="1"/>
    <cellStyle name="Followed Hyperlink" xfId="12537" builtinId="9" hidden="1"/>
    <cellStyle name="Followed Hyperlink" xfId="12538" builtinId="9" hidden="1"/>
    <cellStyle name="Followed Hyperlink" xfId="12539" builtinId="9" hidden="1"/>
    <cellStyle name="Followed Hyperlink" xfId="12540" builtinId="9" hidden="1"/>
    <cellStyle name="Followed Hyperlink" xfId="12541" builtinId="9" hidden="1"/>
    <cellStyle name="Followed Hyperlink" xfId="12542" builtinId="9" hidden="1"/>
    <cellStyle name="Followed Hyperlink" xfId="12543" builtinId="9" hidden="1"/>
    <cellStyle name="Followed Hyperlink" xfId="12544" builtinId="9" hidden="1"/>
    <cellStyle name="Followed Hyperlink" xfId="12545" builtinId="9" hidden="1"/>
    <cellStyle name="Followed Hyperlink" xfId="12546" builtinId="9" hidden="1"/>
    <cellStyle name="Followed Hyperlink" xfId="12547" builtinId="9" hidden="1"/>
    <cellStyle name="Followed Hyperlink" xfId="12548" builtinId="9" hidden="1"/>
    <cellStyle name="Followed Hyperlink" xfId="12549" builtinId="9" hidden="1"/>
    <cellStyle name="Followed Hyperlink" xfId="12550" builtinId="9" hidden="1"/>
    <cellStyle name="Followed Hyperlink" xfId="12551" builtinId="9" hidden="1"/>
    <cellStyle name="Followed Hyperlink" xfId="12552" builtinId="9" hidden="1"/>
    <cellStyle name="Followed Hyperlink" xfId="12553" builtinId="9" hidden="1"/>
    <cellStyle name="Followed Hyperlink" xfId="12554" builtinId="9" hidden="1"/>
    <cellStyle name="Followed Hyperlink" xfId="12555" builtinId="9" hidden="1"/>
    <cellStyle name="Followed Hyperlink" xfId="12556" builtinId="9" hidden="1"/>
    <cellStyle name="Followed Hyperlink" xfId="12557" builtinId="9" hidden="1"/>
    <cellStyle name="Followed Hyperlink" xfId="12558" builtinId="9" hidden="1"/>
    <cellStyle name="Followed Hyperlink" xfId="12559" builtinId="9" hidden="1"/>
    <cellStyle name="Followed Hyperlink" xfId="12560" builtinId="9" hidden="1"/>
    <cellStyle name="Followed Hyperlink" xfId="12561" builtinId="9" hidden="1"/>
    <cellStyle name="Followed Hyperlink" xfId="12562" builtinId="9" hidden="1"/>
    <cellStyle name="Followed Hyperlink" xfId="12563" builtinId="9" hidden="1"/>
    <cellStyle name="Followed Hyperlink" xfId="12564" builtinId="9" hidden="1"/>
    <cellStyle name="Followed Hyperlink" xfId="12565" builtinId="9" hidden="1"/>
    <cellStyle name="Followed Hyperlink" xfId="12566" builtinId="9" hidden="1"/>
    <cellStyle name="Followed Hyperlink" xfId="12567" builtinId="9" hidden="1"/>
    <cellStyle name="Followed Hyperlink" xfId="12568" builtinId="9" hidden="1"/>
    <cellStyle name="Followed Hyperlink" xfId="12569" builtinId="9" hidden="1"/>
    <cellStyle name="Followed Hyperlink" xfId="12570" builtinId="9" hidden="1"/>
    <cellStyle name="Followed Hyperlink" xfId="12571" builtinId="9" hidden="1"/>
    <cellStyle name="Followed Hyperlink" xfId="12572" builtinId="9" hidden="1"/>
    <cellStyle name="Followed Hyperlink" xfId="12573" builtinId="9" hidden="1"/>
    <cellStyle name="Followed Hyperlink" xfId="12574" builtinId="9" hidden="1"/>
    <cellStyle name="Followed Hyperlink" xfId="12575" builtinId="9" hidden="1"/>
    <cellStyle name="Followed Hyperlink" xfId="12576" builtinId="9" hidden="1"/>
    <cellStyle name="Followed Hyperlink" xfId="12577" builtinId="9" hidden="1"/>
    <cellStyle name="Followed Hyperlink" xfId="12578" builtinId="9" hidden="1"/>
    <cellStyle name="Followed Hyperlink" xfId="12579" builtinId="9" hidden="1"/>
    <cellStyle name="Followed Hyperlink" xfId="12580" builtinId="9" hidden="1"/>
    <cellStyle name="Followed Hyperlink" xfId="12581" builtinId="9" hidden="1"/>
    <cellStyle name="Followed Hyperlink" xfId="12582" builtinId="9" hidden="1"/>
    <cellStyle name="Followed Hyperlink" xfId="12583" builtinId="9" hidden="1"/>
    <cellStyle name="Followed Hyperlink" xfId="12584" builtinId="9" hidden="1"/>
    <cellStyle name="Followed Hyperlink" xfId="12585" builtinId="9" hidden="1"/>
    <cellStyle name="Followed Hyperlink" xfId="12586" builtinId="9" hidden="1"/>
    <cellStyle name="Followed Hyperlink" xfId="12587" builtinId="9" hidden="1"/>
    <cellStyle name="Followed Hyperlink" xfId="12588" builtinId="9" hidden="1"/>
    <cellStyle name="Followed Hyperlink" xfId="12589" builtinId="9" hidden="1"/>
    <cellStyle name="Followed Hyperlink" xfId="12590" builtinId="9" hidden="1"/>
    <cellStyle name="Followed Hyperlink" xfId="12591" builtinId="9" hidden="1"/>
    <cellStyle name="Followed Hyperlink" xfId="12592" builtinId="9" hidden="1"/>
    <cellStyle name="Followed Hyperlink" xfId="12593" builtinId="9" hidden="1"/>
    <cellStyle name="Followed Hyperlink" xfId="12594" builtinId="9" hidden="1"/>
    <cellStyle name="Followed Hyperlink" xfId="12595" builtinId="9" hidden="1"/>
    <cellStyle name="Followed Hyperlink" xfId="12596" builtinId="9" hidden="1"/>
    <cellStyle name="Followed Hyperlink" xfId="12597" builtinId="9" hidden="1"/>
    <cellStyle name="Followed Hyperlink" xfId="12598" builtinId="9" hidden="1"/>
    <cellStyle name="Followed Hyperlink" xfId="12599" builtinId="9" hidden="1"/>
    <cellStyle name="Followed Hyperlink" xfId="12600" builtinId="9" hidden="1"/>
    <cellStyle name="Followed Hyperlink" xfId="12601" builtinId="9" hidden="1"/>
    <cellStyle name="Followed Hyperlink" xfId="12602" builtinId="9" hidden="1"/>
    <cellStyle name="Followed Hyperlink" xfId="12603" builtinId="9" hidden="1"/>
    <cellStyle name="Followed Hyperlink" xfId="12604" builtinId="9" hidden="1"/>
    <cellStyle name="Followed Hyperlink" xfId="12605" builtinId="9" hidden="1"/>
    <cellStyle name="Followed Hyperlink" xfId="12606" builtinId="9" hidden="1"/>
    <cellStyle name="Followed Hyperlink" xfId="12607" builtinId="9" hidden="1"/>
    <cellStyle name="Followed Hyperlink" xfId="12608" builtinId="9" hidden="1"/>
    <cellStyle name="Followed Hyperlink" xfId="12609" builtinId="9" hidden="1"/>
    <cellStyle name="Followed Hyperlink" xfId="12610" builtinId="9" hidden="1"/>
    <cellStyle name="Followed Hyperlink" xfId="12611" builtinId="9" hidden="1"/>
    <cellStyle name="Followed Hyperlink" xfId="12612" builtinId="9" hidden="1"/>
    <cellStyle name="Followed Hyperlink" xfId="12613" builtinId="9" hidden="1"/>
    <cellStyle name="Followed Hyperlink" xfId="12614" builtinId="9" hidden="1"/>
    <cellStyle name="Followed Hyperlink" xfId="12615" builtinId="9" hidden="1"/>
    <cellStyle name="Followed Hyperlink" xfId="12616" builtinId="9" hidden="1"/>
    <cellStyle name="Followed Hyperlink" xfId="12617" builtinId="9" hidden="1"/>
    <cellStyle name="Followed Hyperlink" xfId="12618" builtinId="9" hidden="1"/>
    <cellStyle name="Followed Hyperlink" xfId="12619" builtinId="9" hidden="1"/>
    <cellStyle name="Followed Hyperlink" xfId="12620" builtinId="9" hidden="1"/>
    <cellStyle name="Followed Hyperlink" xfId="12621" builtinId="9" hidden="1"/>
    <cellStyle name="Followed Hyperlink" xfId="12622" builtinId="9" hidden="1"/>
    <cellStyle name="Followed Hyperlink" xfId="12623" builtinId="9" hidden="1"/>
    <cellStyle name="Followed Hyperlink" xfId="12624" builtinId="9" hidden="1"/>
    <cellStyle name="Followed Hyperlink" xfId="12625" builtinId="9" hidden="1"/>
    <cellStyle name="Followed Hyperlink" xfId="12626" builtinId="9" hidden="1"/>
    <cellStyle name="Followed Hyperlink" xfId="12627" builtinId="9" hidden="1"/>
    <cellStyle name="Followed Hyperlink" xfId="12628" builtinId="9" hidden="1"/>
    <cellStyle name="Followed Hyperlink" xfId="12629" builtinId="9" hidden="1"/>
    <cellStyle name="Followed Hyperlink" xfId="12630" builtinId="9" hidden="1"/>
    <cellStyle name="Followed Hyperlink" xfId="12631" builtinId="9" hidden="1"/>
    <cellStyle name="Followed Hyperlink" xfId="12632" builtinId="9" hidden="1"/>
    <cellStyle name="Followed Hyperlink" xfId="12633" builtinId="9" hidden="1"/>
    <cellStyle name="Followed Hyperlink" xfId="12634" builtinId="9" hidden="1"/>
    <cellStyle name="Followed Hyperlink" xfId="12635" builtinId="9" hidden="1"/>
    <cellStyle name="Followed Hyperlink" xfId="12636" builtinId="9" hidden="1"/>
    <cellStyle name="Followed Hyperlink" xfId="12637" builtinId="9" hidden="1"/>
    <cellStyle name="Followed Hyperlink" xfId="12638" builtinId="9" hidden="1"/>
    <cellStyle name="Followed Hyperlink" xfId="12639" builtinId="9" hidden="1"/>
    <cellStyle name="Followed Hyperlink" xfId="12640" builtinId="9" hidden="1"/>
    <cellStyle name="Followed Hyperlink" xfId="12641" builtinId="9" hidden="1"/>
    <cellStyle name="Followed Hyperlink" xfId="12642" builtinId="9" hidden="1"/>
    <cellStyle name="Followed Hyperlink" xfId="12643" builtinId="9" hidden="1"/>
    <cellStyle name="Followed Hyperlink" xfId="12644" builtinId="9" hidden="1"/>
    <cellStyle name="Followed Hyperlink" xfId="12645" builtinId="9" hidden="1"/>
    <cellStyle name="Followed Hyperlink" xfId="12646" builtinId="9" hidden="1"/>
    <cellStyle name="Followed Hyperlink" xfId="12647" builtinId="9" hidden="1"/>
    <cellStyle name="Followed Hyperlink" xfId="12648" builtinId="9" hidden="1"/>
    <cellStyle name="Followed Hyperlink" xfId="12649" builtinId="9" hidden="1"/>
    <cellStyle name="Followed Hyperlink" xfId="12650" builtinId="9" hidden="1"/>
    <cellStyle name="Followed Hyperlink" xfId="12651" builtinId="9" hidden="1"/>
    <cellStyle name="Followed Hyperlink" xfId="12652" builtinId="9" hidden="1"/>
    <cellStyle name="Followed Hyperlink" xfId="12653" builtinId="9" hidden="1"/>
    <cellStyle name="Followed Hyperlink" xfId="12654" builtinId="9" hidden="1"/>
    <cellStyle name="Followed Hyperlink" xfId="12655" builtinId="9" hidden="1"/>
    <cellStyle name="Followed Hyperlink" xfId="12656" builtinId="9" hidden="1"/>
    <cellStyle name="Followed Hyperlink" xfId="12657" builtinId="9" hidden="1"/>
    <cellStyle name="Followed Hyperlink" xfId="12658" builtinId="9" hidden="1"/>
    <cellStyle name="Followed Hyperlink" xfId="12659" builtinId="9" hidden="1"/>
    <cellStyle name="Followed Hyperlink" xfId="12660" builtinId="9" hidden="1"/>
    <cellStyle name="Followed Hyperlink" xfId="12661" builtinId="9" hidden="1"/>
    <cellStyle name="Followed Hyperlink" xfId="12662" builtinId="9" hidden="1"/>
    <cellStyle name="Followed Hyperlink" xfId="12663" builtinId="9" hidden="1"/>
    <cellStyle name="Followed Hyperlink" xfId="12664" builtinId="9" hidden="1"/>
    <cellStyle name="Followed Hyperlink" xfId="12665" builtinId="9" hidden="1"/>
    <cellStyle name="Followed Hyperlink" xfId="12666" builtinId="9" hidden="1"/>
    <cellStyle name="Followed Hyperlink" xfId="12667" builtinId="9" hidden="1"/>
    <cellStyle name="Followed Hyperlink" xfId="12668" builtinId="9" hidden="1"/>
    <cellStyle name="Followed Hyperlink" xfId="12669" builtinId="9" hidden="1"/>
    <cellStyle name="Followed Hyperlink" xfId="12670" builtinId="9" hidden="1"/>
    <cellStyle name="Followed Hyperlink" xfId="12671" builtinId="9" hidden="1"/>
    <cellStyle name="Followed Hyperlink" xfId="12672" builtinId="9" hidden="1"/>
    <cellStyle name="Followed Hyperlink" xfId="12673" builtinId="9" hidden="1"/>
    <cellStyle name="Followed Hyperlink" xfId="12674" builtinId="9" hidden="1"/>
    <cellStyle name="Followed Hyperlink" xfId="12675" builtinId="9" hidden="1"/>
    <cellStyle name="Followed Hyperlink" xfId="12676" builtinId="9" hidden="1"/>
    <cellStyle name="Followed Hyperlink" xfId="12677" builtinId="9" hidden="1"/>
    <cellStyle name="Followed Hyperlink" xfId="12678" builtinId="9" hidden="1"/>
    <cellStyle name="Followed Hyperlink" xfId="12679" builtinId="9" hidden="1"/>
    <cellStyle name="Followed Hyperlink" xfId="12680" builtinId="9" hidden="1"/>
    <cellStyle name="Followed Hyperlink" xfId="12681" builtinId="9" hidden="1"/>
    <cellStyle name="Followed Hyperlink" xfId="12682" builtinId="9" hidden="1"/>
    <cellStyle name="Followed Hyperlink" xfId="12683" builtinId="9" hidden="1"/>
    <cellStyle name="Followed Hyperlink" xfId="12684" builtinId="9" hidden="1"/>
    <cellStyle name="Followed Hyperlink" xfId="12685" builtinId="9" hidden="1"/>
    <cellStyle name="Followed Hyperlink" xfId="12686" builtinId="9" hidden="1"/>
    <cellStyle name="Followed Hyperlink" xfId="12687" builtinId="9" hidden="1"/>
    <cellStyle name="Followed Hyperlink" xfId="12688" builtinId="9" hidden="1"/>
    <cellStyle name="Followed Hyperlink" xfId="12689" builtinId="9" hidden="1"/>
    <cellStyle name="Followed Hyperlink" xfId="12690" builtinId="9" hidden="1"/>
    <cellStyle name="Followed Hyperlink" xfId="12691" builtinId="9" hidden="1"/>
    <cellStyle name="Followed Hyperlink" xfId="12692" builtinId="9" hidden="1"/>
    <cellStyle name="Followed Hyperlink" xfId="12693" builtinId="9" hidden="1"/>
    <cellStyle name="Followed Hyperlink" xfId="12694" builtinId="9" hidden="1"/>
    <cellStyle name="Followed Hyperlink" xfId="12695" builtinId="9" hidden="1"/>
    <cellStyle name="Followed Hyperlink" xfId="12696" builtinId="9" hidden="1"/>
    <cellStyle name="Followed Hyperlink" xfId="12697" builtinId="9" hidden="1"/>
    <cellStyle name="Followed Hyperlink" xfId="12698" builtinId="9" hidden="1"/>
    <cellStyle name="Followed Hyperlink" xfId="12699" builtinId="9" hidden="1"/>
    <cellStyle name="Followed Hyperlink" xfId="12700" builtinId="9" hidden="1"/>
    <cellStyle name="Followed Hyperlink" xfId="12701" builtinId="9" hidden="1"/>
    <cellStyle name="Followed Hyperlink" xfId="12702" builtinId="9" hidden="1"/>
    <cellStyle name="Followed Hyperlink" xfId="12703" builtinId="9" hidden="1"/>
    <cellStyle name="Followed Hyperlink" xfId="12704" builtinId="9" hidden="1"/>
    <cellStyle name="Followed Hyperlink" xfId="12705" builtinId="9" hidden="1"/>
    <cellStyle name="Followed Hyperlink" xfId="12706" builtinId="9" hidden="1"/>
    <cellStyle name="Followed Hyperlink" xfId="12707" builtinId="9" hidden="1"/>
    <cellStyle name="Followed Hyperlink" xfId="12708" builtinId="9" hidden="1"/>
    <cellStyle name="Followed Hyperlink" xfId="12709" builtinId="9" hidden="1"/>
    <cellStyle name="Followed Hyperlink" xfId="12710" builtinId="9" hidden="1"/>
    <cellStyle name="Followed Hyperlink" xfId="12711" builtinId="9" hidden="1"/>
    <cellStyle name="Followed Hyperlink" xfId="12712" builtinId="9" hidden="1"/>
    <cellStyle name="Followed Hyperlink" xfId="12713" builtinId="9" hidden="1"/>
    <cellStyle name="Followed Hyperlink" xfId="12714" builtinId="9" hidden="1"/>
    <cellStyle name="Followed Hyperlink" xfId="12715" builtinId="9" hidden="1"/>
    <cellStyle name="Followed Hyperlink" xfId="12716" builtinId="9" hidden="1"/>
    <cellStyle name="Followed Hyperlink" xfId="12717" builtinId="9" hidden="1"/>
    <cellStyle name="Followed Hyperlink" xfId="12718" builtinId="9" hidden="1"/>
    <cellStyle name="Followed Hyperlink" xfId="12719" builtinId="9" hidden="1"/>
    <cellStyle name="Followed Hyperlink" xfId="12720" builtinId="9" hidden="1"/>
    <cellStyle name="Followed Hyperlink" xfId="12721" builtinId="9" hidden="1"/>
    <cellStyle name="Followed Hyperlink" xfId="12722" builtinId="9" hidden="1"/>
    <cellStyle name="Followed Hyperlink" xfId="12723" builtinId="9" hidden="1"/>
    <cellStyle name="Followed Hyperlink" xfId="12724" builtinId="9" hidden="1"/>
    <cellStyle name="Followed Hyperlink" xfId="12725" builtinId="9" hidden="1"/>
    <cellStyle name="Followed Hyperlink" xfId="12726" builtinId="9" hidden="1"/>
    <cellStyle name="Followed Hyperlink" xfId="12727" builtinId="9" hidden="1"/>
    <cellStyle name="Followed Hyperlink" xfId="12728" builtinId="9" hidden="1"/>
    <cellStyle name="Followed Hyperlink" xfId="12729" builtinId="9" hidden="1"/>
    <cellStyle name="Followed Hyperlink" xfId="12730" builtinId="9" hidden="1"/>
    <cellStyle name="Followed Hyperlink" xfId="12731" builtinId="9" hidden="1"/>
    <cellStyle name="Followed Hyperlink" xfId="12732" builtinId="9" hidden="1"/>
    <cellStyle name="Followed Hyperlink" xfId="12733" builtinId="9" hidden="1"/>
    <cellStyle name="Followed Hyperlink" xfId="12734" builtinId="9" hidden="1"/>
    <cellStyle name="Followed Hyperlink" xfId="12735" builtinId="9" hidden="1"/>
    <cellStyle name="Followed Hyperlink" xfId="12736" builtinId="9" hidden="1"/>
    <cellStyle name="Followed Hyperlink" xfId="12737" builtinId="9" hidden="1"/>
    <cellStyle name="Followed Hyperlink" xfId="12738" builtinId="9" hidden="1"/>
    <cellStyle name="Followed Hyperlink" xfId="12739" builtinId="9" hidden="1"/>
    <cellStyle name="Followed Hyperlink" xfId="12740" builtinId="9" hidden="1"/>
    <cellStyle name="Followed Hyperlink" xfId="12741" builtinId="9" hidden="1"/>
    <cellStyle name="Followed Hyperlink" xfId="12742" builtinId="9" hidden="1"/>
    <cellStyle name="Followed Hyperlink" xfId="12743" builtinId="9" hidden="1"/>
    <cellStyle name="Followed Hyperlink" xfId="12744" builtinId="9" hidden="1"/>
    <cellStyle name="Followed Hyperlink" xfId="12745" builtinId="9" hidden="1"/>
    <cellStyle name="Followed Hyperlink" xfId="12746" builtinId="9" hidden="1"/>
    <cellStyle name="Followed Hyperlink" xfId="12747" builtinId="9" hidden="1"/>
    <cellStyle name="Followed Hyperlink" xfId="12748" builtinId="9" hidden="1"/>
    <cellStyle name="Followed Hyperlink" xfId="12749" builtinId="9" hidden="1"/>
    <cellStyle name="Followed Hyperlink" xfId="12750" builtinId="9" hidden="1"/>
    <cellStyle name="Followed Hyperlink" xfId="12751" builtinId="9" hidden="1"/>
    <cellStyle name="Followed Hyperlink" xfId="12752" builtinId="9" hidden="1"/>
    <cellStyle name="Followed Hyperlink" xfId="12753" builtinId="9" hidden="1"/>
    <cellStyle name="Followed Hyperlink" xfId="12754" builtinId="9" hidden="1"/>
    <cellStyle name="Followed Hyperlink" xfId="12755" builtinId="9" hidden="1"/>
    <cellStyle name="Followed Hyperlink" xfId="12756" builtinId="9" hidden="1"/>
    <cellStyle name="Followed Hyperlink" xfId="12757" builtinId="9" hidden="1"/>
    <cellStyle name="Followed Hyperlink" xfId="12758" builtinId="9" hidden="1"/>
    <cellStyle name="Followed Hyperlink" xfId="12759" builtinId="9" hidden="1"/>
    <cellStyle name="Followed Hyperlink" xfId="12760" builtinId="9" hidden="1"/>
    <cellStyle name="Followed Hyperlink" xfId="12761" builtinId="9" hidden="1"/>
    <cellStyle name="Followed Hyperlink" xfId="12762" builtinId="9" hidden="1"/>
    <cellStyle name="Followed Hyperlink" xfId="12763" builtinId="9" hidden="1"/>
    <cellStyle name="Followed Hyperlink" xfId="12764" builtinId="9" hidden="1"/>
    <cellStyle name="Followed Hyperlink" xfId="12765" builtinId="9" hidden="1"/>
    <cellStyle name="Followed Hyperlink" xfId="12766" builtinId="9" hidden="1"/>
    <cellStyle name="Followed Hyperlink" xfId="12767" builtinId="9" hidden="1"/>
    <cellStyle name="Followed Hyperlink" xfId="12768" builtinId="9" hidden="1"/>
    <cellStyle name="Followed Hyperlink" xfId="12769" builtinId="9" hidden="1"/>
    <cellStyle name="Followed Hyperlink" xfId="12770" builtinId="9" hidden="1"/>
    <cellStyle name="Followed Hyperlink" xfId="12771" builtinId="9" hidden="1"/>
    <cellStyle name="Followed Hyperlink" xfId="12772" builtinId="9" hidden="1"/>
    <cellStyle name="Followed Hyperlink" xfId="12773" builtinId="9" hidden="1"/>
    <cellStyle name="Followed Hyperlink" xfId="12774" builtinId="9" hidden="1"/>
    <cellStyle name="Followed Hyperlink" xfId="12775" builtinId="9" hidden="1"/>
    <cellStyle name="Followed Hyperlink" xfId="12776" builtinId="9" hidden="1"/>
    <cellStyle name="Followed Hyperlink" xfId="12777" builtinId="9" hidden="1"/>
    <cellStyle name="Followed Hyperlink" xfId="12778" builtinId="9" hidden="1"/>
    <cellStyle name="Followed Hyperlink" xfId="12779" builtinId="9" hidden="1"/>
    <cellStyle name="Followed Hyperlink" xfId="12780" builtinId="9" hidden="1"/>
    <cellStyle name="Followed Hyperlink" xfId="12781" builtinId="9" hidden="1"/>
    <cellStyle name="Followed Hyperlink" xfId="12782" builtinId="9" hidden="1"/>
    <cellStyle name="Followed Hyperlink" xfId="12783" builtinId="9" hidden="1"/>
    <cellStyle name="Followed Hyperlink" xfId="12784" builtinId="9" hidden="1"/>
    <cellStyle name="Followed Hyperlink" xfId="12785" builtinId="9" hidden="1"/>
    <cellStyle name="Followed Hyperlink" xfId="12786" builtinId="9" hidden="1"/>
    <cellStyle name="Followed Hyperlink" xfId="12787" builtinId="9" hidden="1"/>
    <cellStyle name="Followed Hyperlink" xfId="12788" builtinId="9" hidden="1"/>
    <cellStyle name="Followed Hyperlink" xfId="12789" builtinId="9" hidden="1"/>
    <cellStyle name="Followed Hyperlink" xfId="12790" builtinId="9" hidden="1"/>
    <cellStyle name="Followed Hyperlink" xfId="12791" builtinId="9" hidden="1"/>
    <cellStyle name="Followed Hyperlink" xfId="12792" builtinId="9" hidden="1"/>
    <cellStyle name="Followed Hyperlink" xfId="12793" builtinId="9" hidden="1"/>
    <cellStyle name="Followed Hyperlink" xfId="12794" builtinId="9" hidden="1"/>
    <cellStyle name="Followed Hyperlink" xfId="12795" builtinId="9" hidden="1"/>
    <cellStyle name="Followed Hyperlink" xfId="12796" builtinId="9" hidden="1"/>
    <cellStyle name="Followed Hyperlink" xfId="12797" builtinId="9" hidden="1"/>
    <cellStyle name="Followed Hyperlink" xfId="12798" builtinId="9" hidden="1"/>
    <cellStyle name="Followed Hyperlink" xfId="12799" builtinId="9" hidden="1"/>
    <cellStyle name="Followed Hyperlink" xfId="12800" builtinId="9" hidden="1"/>
    <cellStyle name="Followed Hyperlink" xfId="12801" builtinId="9" hidden="1"/>
    <cellStyle name="Followed Hyperlink" xfId="12802" builtinId="9" hidden="1"/>
    <cellStyle name="Followed Hyperlink" xfId="12803" builtinId="9" hidden="1"/>
    <cellStyle name="Followed Hyperlink" xfId="12804" builtinId="9" hidden="1"/>
    <cellStyle name="Followed Hyperlink" xfId="12805" builtinId="9" hidden="1"/>
    <cellStyle name="Followed Hyperlink" xfId="12806" builtinId="9" hidden="1"/>
    <cellStyle name="Followed Hyperlink" xfId="12807" builtinId="9" hidden="1"/>
    <cellStyle name="Followed Hyperlink" xfId="12808" builtinId="9" hidden="1"/>
    <cellStyle name="Followed Hyperlink" xfId="12809" builtinId="9" hidden="1"/>
    <cellStyle name="Followed Hyperlink" xfId="12810" builtinId="9" hidden="1"/>
    <cellStyle name="Followed Hyperlink" xfId="12811" builtinId="9" hidden="1"/>
    <cellStyle name="Followed Hyperlink" xfId="12812" builtinId="9" hidden="1"/>
    <cellStyle name="Followed Hyperlink" xfId="12813" builtinId="9" hidden="1"/>
    <cellStyle name="Followed Hyperlink" xfId="12814" builtinId="9" hidden="1"/>
    <cellStyle name="Followed Hyperlink" xfId="12815" builtinId="9" hidden="1"/>
    <cellStyle name="Followed Hyperlink" xfId="12816" builtinId="9" hidden="1"/>
    <cellStyle name="Followed Hyperlink" xfId="12817" builtinId="9" hidden="1"/>
    <cellStyle name="Followed Hyperlink" xfId="12818" builtinId="9" hidden="1"/>
    <cellStyle name="Followed Hyperlink" xfId="12819" builtinId="9" hidden="1"/>
    <cellStyle name="Followed Hyperlink" xfId="12820" builtinId="9" hidden="1"/>
    <cellStyle name="Followed Hyperlink" xfId="12821" builtinId="9" hidden="1"/>
    <cellStyle name="Followed Hyperlink" xfId="12822" builtinId="9" hidden="1"/>
    <cellStyle name="Followed Hyperlink" xfId="12823" builtinId="9" hidden="1"/>
    <cellStyle name="Followed Hyperlink" xfId="12824" builtinId="9" hidden="1"/>
    <cellStyle name="Followed Hyperlink" xfId="12825" builtinId="9" hidden="1"/>
    <cellStyle name="Followed Hyperlink" xfId="12826" builtinId="9" hidden="1"/>
    <cellStyle name="Followed Hyperlink" xfId="12827" builtinId="9" hidden="1"/>
    <cellStyle name="Followed Hyperlink" xfId="12828" builtinId="9" hidden="1"/>
    <cellStyle name="Followed Hyperlink" xfId="12829" builtinId="9" hidden="1"/>
    <cellStyle name="Followed Hyperlink" xfId="12830" builtinId="9" hidden="1"/>
    <cellStyle name="Followed Hyperlink" xfId="12831" builtinId="9" hidden="1"/>
    <cellStyle name="Followed Hyperlink" xfId="12832" builtinId="9" hidden="1"/>
    <cellStyle name="Followed Hyperlink" xfId="12833" builtinId="9" hidden="1"/>
    <cellStyle name="Followed Hyperlink" xfId="12834" builtinId="9" hidden="1"/>
    <cellStyle name="Followed Hyperlink" xfId="12835" builtinId="9" hidden="1"/>
    <cellStyle name="Followed Hyperlink" xfId="12836" builtinId="9" hidden="1"/>
    <cellStyle name="Followed Hyperlink" xfId="12837" builtinId="9" hidden="1"/>
    <cellStyle name="Followed Hyperlink" xfId="12838" builtinId="9" hidden="1"/>
    <cellStyle name="Followed Hyperlink" xfId="12839" builtinId="9" hidden="1"/>
    <cellStyle name="Followed Hyperlink" xfId="12840" builtinId="9" hidden="1"/>
    <cellStyle name="Followed Hyperlink" xfId="12841" builtinId="9" hidden="1"/>
    <cellStyle name="Followed Hyperlink" xfId="12842" builtinId="9" hidden="1"/>
    <cellStyle name="Followed Hyperlink" xfId="12843" builtinId="9" hidden="1"/>
    <cellStyle name="Followed Hyperlink" xfId="12844" builtinId="9" hidden="1"/>
    <cellStyle name="Followed Hyperlink" xfId="12845" builtinId="9" hidden="1"/>
    <cellStyle name="Followed Hyperlink" xfId="12846" builtinId="9" hidden="1"/>
    <cellStyle name="Followed Hyperlink" xfId="12847" builtinId="9" hidden="1"/>
    <cellStyle name="Followed Hyperlink" xfId="12848" builtinId="9" hidden="1"/>
    <cellStyle name="Followed Hyperlink" xfId="12849" builtinId="9" hidden="1"/>
    <cellStyle name="Followed Hyperlink" xfId="12850" builtinId="9" hidden="1"/>
    <cellStyle name="Followed Hyperlink" xfId="12851" builtinId="9" hidden="1"/>
    <cellStyle name="Followed Hyperlink" xfId="12852" builtinId="9" hidden="1"/>
    <cellStyle name="Followed Hyperlink" xfId="12853" builtinId="9" hidden="1"/>
    <cellStyle name="Followed Hyperlink" xfId="12854" builtinId="9" hidden="1"/>
    <cellStyle name="Followed Hyperlink" xfId="12855" builtinId="9" hidden="1"/>
    <cellStyle name="Followed Hyperlink" xfId="12856" builtinId="9" hidden="1"/>
    <cellStyle name="Followed Hyperlink" xfId="12857" builtinId="9" hidden="1"/>
    <cellStyle name="Followed Hyperlink" xfId="12858" builtinId="9" hidden="1"/>
    <cellStyle name="Followed Hyperlink" xfId="12859" builtinId="9" hidden="1"/>
    <cellStyle name="Followed Hyperlink" xfId="12860" builtinId="9" hidden="1"/>
    <cellStyle name="Followed Hyperlink" xfId="12861" builtinId="9" hidden="1"/>
    <cellStyle name="Followed Hyperlink" xfId="12862" builtinId="9" hidden="1"/>
    <cellStyle name="Followed Hyperlink" xfId="12863" builtinId="9" hidden="1"/>
    <cellStyle name="Followed Hyperlink" xfId="12864" builtinId="9" hidden="1"/>
    <cellStyle name="Followed Hyperlink" xfId="12865" builtinId="9" hidden="1"/>
    <cellStyle name="Followed Hyperlink" xfId="12866" builtinId="9" hidden="1"/>
    <cellStyle name="Followed Hyperlink" xfId="12867" builtinId="9" hidden="1"/>
    <cellStyle name="Followed Hyperlink" xfId="12868" builtinId="9" hidden="1"/>
    <cellStyle name="Followed Hyperlink" xfId="12869" builtinId="9" hidden="1"/>
    <cellStyle name="Followed Hyperlink" xfId="12870" builtinId="9" hidden="1"/>
    <cellStyle name="Followed Hyperlink" xfId="12871" builtinId="9" hidden="1"/>
    <cellStyle name="Followed Hyperlink" xfId="12872" builtinId="9" hidden="1"/>
    <cellStyle name="Followed Hyperlink" xfId="12873" builtinId="9" hidden="1"/>
    <cellStyle name="Followed Hyperlink" xfId="12874" builtinId="9" hidden="1"/>
    <cellStyle name="Followed Hyperlink" xfId="12875" builtinId="9" hidden="1"/>
    <cellStyle name="Followed Hyperlink" xfId="12876" builtinId="9" hidden="1"/>
    <cellStyle name="Followed Hyperlink" xfId="12877" builtinId="9" hidden="1"/>
    <cellStyle name="Followed Hyperlink" xfId="12878" builtinId="9" hidden="1"/>
    <cellStyle name="Followed Hyperlink" xfId="12879" builtinId="9" hidden="1"/>
    <cellStyle name="Followed Hyperlink" xfId="12880" builtinId="9" hidden="1"/>
    <cellStyle name="Followed Hyperlink" xfId="12881" builtinId="9" hidden="1"/>
    <cellStyle name="Followed Hyperlink" xfId="12882" builtinId="9" hidden="1"/>
    <cellStyle name="Followed Hyperlink" xfId="12883" builtinId="9" hidden="1"/>
    <cellStyle name="Followed Hyperlink" xfId="12884" builtinId="9" hidden="1"/>
    <cellStyle name="Followed Hyperlink" xfId="12885" builtinId="9" hidden="1"/>
    <cellStyle name="Followed Hyperlink" xfId="12886" builtinId="9" hidden="1"/>
    <cellStyle name="Followed Hyperlink" xfId="12887" builtinId="9" hidden="1"/>
    <cellStyle name="Followed Hyperlink" xfId="12888" builtinId="9" hidden="1"/>
    <cellStyle name="Followed Hyperlink" xfId="12889" builtinId="9" hidden="1"/>
    <cellStyle name="Followed Hyperlink" xfId="12890" builtinId="9" hidden="1"/>
    <cellStyle name="Followed Hyperlink" xfId="12891" builtinId="9" hidden="1"/>
    <cellStyle name="Followed Hyperlink" xfId="12892" builtinId="9" hidden="1"/>
    <cellStyle name="Followed Hyperlink" xfId="12893" builtinId="9" hidden="1"/>
    <cellStyle name="Followed Hyperlink" xfId="12894" builtinId="9" hidden="1"/>
    <cellStyle name="Followed Hyperlink" xfId="12895" builtinId="9" hidden="1"/>
    <cellStyle name="Followed Hyperlink" xfId="12896" builtinId="9" hidden="1"/>
    <cellStyle name="Followed Hyperlink" xfId="12897" builtinId="9" hidden="1"/>
    <cellStyle name="Followed Hyperlink" xfId="12898" builtinId="9" hidden="1"/>
    <cellStyle name="Followed Hyperlink" xfId="12899" builtinId="9" hidden="1"/>
    <cellStyle name="Followed Hyperlink" xfId="12900" builtinId="9" hidden="1"/>
    <cellStyle name="Followed Hyperlink" xfId="12901" builtinId="9" hidden="1"/>
    <cellStyle name="Followed Hyperlink" xfId="12902" builtinId="9" hidden="1"/>
    <cellStyle name="Followed Hyperlink" xfId="12903" builtinId="9" hidden="1"/>
    <cellStyle name="Followed Hyperlink" xfId="12904" builtinId="9" hidden="1"/>
    <cellStyle name="Followed Hyperlink" xfId="12905" builtinId="9" hidden="1"/>
    <cellStyle name="Followed Hyperlink" xfId="12906" builtinId="9" hidden="1"/>
    <cellStyle name="Followed Hyperlink" xfId="12907" builtinId="9" hidden="1"/>
    <cellStyle name="Followed Hyperlink" xfId="12908" builtinId="9" hidden="1"/>
    <cellStyle name="Followed Hyperlink" xfId="12909" builtinId="9" hidden="1"/>
    <cellStyle name="Followed Hyperlink" xfId="12910" builtinId="9" hidden="1"/>
    <cellStyle name="Followed Hyperlink" xfId="12911" builtinId="9" hidden="1"/>
    <cellStyle name="Followed Hyperlink" xfId="12912" builtinId="9" hidden="1"/>
    <cellStyle name="Followed Hyperlink" xfId="12913" builtinId="9" hidden="1"/>
    <cellStyle name="Followed Hyperlink" xfId="12914" builtinId="9" hidden="1"/>
    <cellStyle name="Followed Hyperlink" xfId="12915" builtinId="9" hidden="1"/>
    <cellStyle name="Followed Hyperlink" xfId="12916" builtinId="9" hidden="1"/>
    <cellStyle name="Followed Hyperlink" xfId="12917" builtinId="9" hidden="1"/>
    <cellStyle name="Followed Hyperlink" xfId="12918" builtinId="9" hidden="1"/>
    <cellStyle name="Followed Hyperlink" xfId="12919" builtinId="9" hidden="1"/>
    <cellStyle name="Followed Hyperlink" xfId="12920" builtinId="9" hidden="1"/>
    <cellStyle name="Followed Hyperlink" xfId="12921" builtinId="9" hidden="1"/>
    <cellStyle name="Followed Hyperlink" xfId="12922" builtinId="9" hidden="1"/>
    <cellStyle name="Followed Hyperlink" xfId="12923" builtinId="9" hidden="1"/>
    <cellStyle name="Followed Hyperlink" xfId="12924" builtinId="9" hidden="1"/>
    <cellStyle name="Followed Hyperlink" xfId="12925" builtinId="9" hidden="1"/>
    <cellStyle name="Followed Hyperlink" xfId="12926" builtinId="9" hidden="1"/>
    <cellStyle name="Followed Hyperlink" xfId="12927" builtinId="9" hidden="1"/>
    <cellStyle name="Followed Hyperlink" xfId="12928" builtinId="9" hidden="1"/>
    <cellStyle name="Followed Hyperlink" xfId="12929" builtinId="9" hidden="1"/>
    <cellStyle name="Followed Hyperlink" xfId="12930" builtinId="9" hidden="1"/>
    <cellStyle name="Followed Hyperlink" xfId="12931" builtinId="9" hidden="1"/>
    <cellStyle name="Followed Hyperlink" xfId="12932" builtinId="9" hidden="1"/>
    <cellStyle name="Followed Hyperlink" xfId="12933" builtinId="9" hidden="1"/>
    <cellStyle name="Followed Hyperlink" xfId="12934" builtinId="9" hidden="1"/>
    <cellStyle name="Followed Hyperlink" xfId="12935" builtinId="9" hidden="1"/>
    <cellStyle name="Followed Hyperlink" xfId="12936" builtinId="9" hidden="1"/>
    <cellStyle name="Followed Hyperlink" xfId="12937" builtinId="9" hidden="1"/>
    <cellStyle name="Followed Hyperlink" xfId="12938" builtinId="9" hidden="1"/>
    <cellStyle name="Followed Hyperlink" xfId="12939" builtinId="9" hidden="1"/>
    <cellStyle name="Followed Hyperlink" xfId="12940" builtinId="9" hidden="1"/>
    <cellStyle name="Followed Hyperlink" xfId="12941" builtinId="9" hidden="1"/>
    <cellStyle name="Followed Hyperlink" xfId="12942" builtinId="9" hidden="1"/>
    <cellStyle name="Followed Hyperlink" xfId="12943" builtinId="9" hidden="1"/>
    <cellStyle name="Followed Hyperlink" xfId="12944" builtinId="9" hidden="1"/>
    <cellStyle name="Followed Hyperlink" xfId="12945" builtinId="9" hidden="1"/>
    <cellStyle name="Followed Hyperlink" xfId="12946" builtinId="9" hidden="1"/>
    <cellStyle name="Followed Hyperlink" xfId="12947" builtinId="9" hidden="1"/>
    <cellStyle name="Followed Hyperlink" xfId="12948" builtinId="9" hidden="1"/>
    <cellStyle name="Followed Hyperlink" xfId="12949" builtinId="9" hidden="1"/>
    <cellStyle name="Followed Hyperlink" xfId="12950" builtinId="9" hidden="1"/>
    <cellStyle name="Followed Hyperlink" xfId="12951" builtinId="9" hidden="1"/>
    <cellStyle name="Followed Hyperlink" xfId="12952" builtinId="9" hidden="1"/>
    <cellStyle name="Followed Hyperlink" xfId="12953" builtinId="9" hidden="1"/>
    <cellStyle name="Followed Hyperlink" xfId="12954" builtinId="9" hidden="1"/>
    <cellStyle name="Followed Hyperlink" xfId="12955" builtinId="9" hidden="1"/>
    <cellStyle name="Followed Hyperlink" xfId="12956" builtinId="9" hidden="1"/>
    <cellStyle name="Followed Hyperlink" xfId="12957" builtinId="9" hidden="1"/>
    <cellStyle name="Followed Hyperlink" xfId="12958" builtinId="9" hidden="1"/>
    <cellStyle name="Followed Hyperlink" xfId="12959" builtinId="9" hidden="1"/>
    <cellStyle name="Followed Hyperlink" xfId="12960" builtinId="9" hidden="1"/>
    <cellStyle name="Followed Hyperlink" xfId="12961" builtinId="9" hidden="1"/>
    <cellStyle name="Followed Hyperlink" xfId="12962" builtinId="9" hidden="1"/>
    <cellStyle name="Followed Hyperlink" xfId="12963" builtinId="9" hidden="1"/>
    <cellStyle name="Followed Hyperlink" xfId="12964" builtinId="9" hidden="1"/>
    <cellStyle name="Followed Hyperlink" xfId="12965" builtinId="9" hidden="1"/>
    <cellStyle name="Followed Hyperlink" xfId="12966" builtinId="9" hidden="1"/>
    <cellStyle name="Followed Hyperlink" xfId="12967" builtinId="9" hidden="1"/>
    <cellStyle name="Followed Hyperlink" xfId="12968" builtinId="9" hidden="1"/>
    <cellStyle name="Followed Hyperlink" xfId="12969" builtinId="9" hidden="1"/>
    <cellStyle name="Followed Hyperlink" xfId="12970" builtinId="9" hidden="1"/>
    <cellStyle name="Followed Hyperlink" xfId="12971" builtinId="9" hidden="1"/>
    <cellStyle name="Followed Hyperlink" xfId="12972" builtinId="9" hidden="1"/>
    <cellStyle name="Followed Hyperlink" xfId="12973" builtinId="9" hidden="1"/>
    <cellStyle name="Followed Hyperlink" xfId="12974" builtinId="9" hidden="1"/>
    <cellStyle name="Followed Hyperlink" xfId="12975" builtinId="9" hidden="1"/>
    <cellStyle name="Followed Hyperlink" xfId="12976" builtinId="9" hidden="1"/>
    <cellStyle name="Followed Hyperlink" xfId="12977" builtinId="9" hidden="1"/>
    <cellStyle name="Followed Hyperlink" xfId="12978" builtinId="9" hidden="1"/>
    <cellStyle name="Followed Hyperlink" xfId="12979" builtinId="9" hidden="1"/>
    <cellStyle name="Followed Hyperlink" xfId="12980" builtinId="9" hidden="1"/>
    <cellStyle name="Followed Hyperlink" xfId="12981" builtinId="9" hidden="1"/>
    <cellStyle name="Followed Hyperlink" xfId="12982" builtinId="9" hidden="1"/>
    <cellStyle name="Followed Hyperlink" xfId="12983" builtinId="9" hidden="1"/>
    <cellStyle name="Followed Hyperlink" xfId="12984" builtinId="9" hidden="1"/>
    <cellStyle name="Followed Hyperlink" xfId="12985" builtinId="9" hidden="1"/>
    <cellStyle name="Followed Hyperlink" xfId="12986" builtinId="9" hidden="1"/>
    <cellStyle name="Followed Hyperlink" xfId="12987" builtinId="9" hidden="1"/>
    <cellStyle name="Followed Hyperlink" xfId="12988" builtinId="9" hidden="1"/>
    <cellStyle name="Followed Hyperlink" xfId="12989" builtinId="9" hidden="1"/>
    <cellStyle name="Followed Hyperlink" xfId="12990" builtinId="9" hidden="1"/>
    <cellStyle name="Followed Hyperlink" xfId="12991" builtinId="9" hidden="1"/>
    <cellStyle name="Followed Hyperlink" xfId="12992" builtinId="9" hidden="1"/>
    <cellStyle name="Followed Hyperlink" xfId="12993" builtinId="9" hidden="1"/>
    <cellStyle name="Followed Hyperlink" xfId="12994" builtinId="9" hidden="1"/>
    <cellStyle name="Followed Hyperlink" xfId="12995" builtinId="9" hidden="1"/>
    <cellStyle name="Followed Hyperlink" xfId="12996" builtinId="9" hidden="1"/>
    <cellStyle name="Followed Hyperlink" xfId="12997" builtinId="9" hidden="1"/>
    <cellStyle name="Followed Hyperlink" xfId="12998" builtinId="9" hidden="1"/>
    <cellStyle name="Followed Hyperlink" xfId="12999" builtinId="9" hidden="1"/>
    <cellStyle name="Followed Hyperlink" xfId="13000" builtinId="9" hidden="1"/>
    <cellStyle name="Followed Hyperlink" xfId="13001" builtinId="9" hidden="1"/>
    <cellStyle name="Followed Hyperlink" xfId="13002" builtinId="9" hidden="1"/>
    <cellStyle name="Followed Hyperlink" xfId="13003" builtinId="9" hidden="1"/>
    <cellStyle name="Followed Hyperlink" xfId="13004" builtinId="9" hidden="1"/>
    <cellStyle name="Followed Hyperlink" xfId="13005" builtinId="9" hidden="1"/>
    <cellStyle name="Followed Hyperlink" xfId="13006" builtinId="9" hidden="1"/>
    <cellStyle name="Followed Hyperlink" xfId="13007" builtinId="9" hidden="1"/>
    <cellStyle name="Followed Hyperlink" xfId="13008" builtinId="9" hidden="1"/>
    <cellStyle name="Followed Hyperlink" xfId="13009" builtinId="9" hidden="1"/>
    <cellStyle name="Followed Hyperlink" xfId="13010" builtinId="9" hidden="1"/>
    <cellStyle name="Followed Hyperlink" xfId="13011" builtinId="9" hidden="1"/>
    <cellStyle name="Followed Hyperlink" xfId="13012" builtinId="9" hidden="1"/>
    <cellStyle name="Followed Hyperlink" xfId="13013" builtinId="9" hidden="1"/>
    <cellStyle name="Followed Hyperlink" xfId="13014" builtinId="9" hidden="1"/>
    <cellStyle name="Followed Hyperlink" xfId="13015" builtinId="9" hidden="1"/>
    <cellStyle name="Followed Hyperlink" xfId="13016" builtinId="9" hidden="1"/>
    <cellStyle name="Followed Hyperlink" xfId="13017" builtinId="9" hidden="1"/>
    <cellStyle name="Followed Hyperlink" xfId="13018" builtinId="9" hidden="1"/>
    <cellStyle name="Followed Hyperlink" xfId="13019" builtinId="9" hidden="1"/>
    <cellStyle name="Followed Hyperlink" xfId="13020" builtinId="9" hidden="1"/>
    <cellStyle name="Followed Hyperlink" xfId="13021" builtinId="9" hidden="1"/>
    <cellStyle name="Followed Hyperlink" xfId="13022" builtinId="9" hidden="1"/>
    <cellStyle name="Followed Hyperlink" xfId="13023" builtinId="9" hidden="1"/>
    <cellStyle name="Followed Hyperlink" xfId="13024" builtinId="9" hidden="1"/>
    <cellStyle name="Followed Hyperlink" xfId="13025" builtinId="9" hidden="1"/>
    <cellStyle name="Followed Hyperlink" xfId="13026" builtinId="9" hidden="1"/>
    <cellStyle name="Followed Hyperlink" xfId="13027" builtinId="9" hidden="1"/>
    <cellStyle name="Followed Hyperlink" xfId="13028" builtinId="9" hidden="1"/>
    <cellStyle name="Followed Hyperlink" xfId="13029" builtinId="9" hidden="1"/>
    <cellStyle name="Followed Hyperlink" xfId="13030" builtinId="9" hidden="1"/>
    <cellStyle name="Followed Hyperlink" xfId="13031" builtinId="9" hidden="1"/>
    <cellStyle name="Followed Hyperlink" xfId="13032" builtinId="9" hidden="1"/>
    <cellStyle name="Followed Hyperlink" xfId="13033" builtinId="9" hidden="1"/>
    <cellStyle name="Followed Hyperlink" xfId="13034" builtinId="9" hidden="1"/>
    <cellStyle name="Followed Hyperlink" xfId="13035" builtinId="9" hidden="1"/>
    <cellStyle name="Followed Hyperlink" xfId="13036" builtinId="9" hidden="1"/>
    <cellStyle name="Followed Hyperlink" xfId="13037" builtinId="9" hidden="1"/>
    <cellStyle name="Followed Hyperlink" xfId="13038" builtinId="9" hidden="1"/>
    <cellStyle name="Followed Hyperlink" xfId="13039" builtinId="9" hidden="1"/>
    <cellStyle name="Followed Hyperlink" xfId="13040" builtinId="9" hidden="1"/>
    <cellStyle name="Followed Hyperlink" xfId="13041" builtinId="9" hidden="1"/>
    <cellStyle name="Followed Hyperlink" xfId="13042" builtinId="9" hidden="1"/>
    <cellStyle name="Followed Hyperlink" xfId="13043" builtinId="9" hidden="1"/>
    <cellStyle name="Followed Hyperlink" xfId="13044" builtinId="9" hidden="1"/>
    <cellStyle name="Followed Hyperlink" xfId="13045" builtinId="9" hidden="1"/>
    <cellStyle name="Followed Hyperlink" xfId="13046" builtinId="9" hidden="1"/>
    <cellStyle name="Followed Hyperlink" xfId="13047" builtinId="9" hidden="1"/>
    <cellStyle name="Followed Hyperlink" xfId="13048" builtinId="9" hidden="1"/>
    <cellStyle name="Followed Hyperlink" xfId="13049" builtinId="9" hidden="1"/>
    <cellStyle name="Followed Hyperlink" xfId="13050" builtinId="9" hidden="1"/>
    <cellStyle name="Followed Hyperlink" xfId="13051" builtinId="9" hidden="1"/>
    <cellStyle name="Followed Hyperlink" xfId="13052" builtinId="9" hidden="1"/>
    <cellStyle name="Followed Hyperlink" xfId="13053" builtinId="9" hidden="1"/>
    <cellStyle name="Followed Hyperlink" xfId="13054" builtinId="9" hidden="1"/>
    <cellStyle name="Followed Hyperlink" xfId="13055" builtinId="9" hidden="1"/>
    <cellStyle name="Followed Hyperlink" xfId="13056" builtinId="9" hidden="1"/>
    <cellStyle name="Followed Hyperlink" xfId="13057" builtinId="9" hidden="1"/>
    <cellStyle name="Followed Hyperlink" xfId="13058" builtinId="9" hidden="1"/>
    <cellStyle name="Followed Hyperlink" xfId="13059" builtinId="9" hidden="1"/>
    <cellStyle name="Followed Hyperlink" xfId="13060" builtinId="9" hidden="1"/>
    <cellStyle name="Followed Hyperlink" xfId="13061" builtinId="9" hidden="1"/>
    <cellStyle name="Followed Hyperlink" xfId="13062" builtinId="9" hidden="1"/>
    <cellStyle name="Followed Hyperlink" xfId="13063" builtinId="9" hidden="1"/>
    <cellStyle name="Followed Hyperlink" xfId="13064" builtinId="9" hidden="1"/>
    <cellStyle name="Followed Hyperlink" xfId="13065" builtinId="9" hidden="1"/>
    <cellStyle name="Followed Hyperlink" xfId="13066" builtinId="9" hidden="1"/>
    <cellStyle name="Followed Hyperlink" xfId="13067" builtinId="9" hidden="1"/>
    <cellStyle name="Followed Hyperlink" xfId="13068" builtinId="9" hidden="1"/>
    <cellStyle name="Followed Hyperlink" xfId="13069" builtinId="9" hidden="1"/>
    <cellStyle name="Followed Hyperlink" xfId="13070" builtinId="9" hidden="1"/>
    <cellStyle name="Followed Hyperlink" xfId="13071" builtinId="9" hidden="1"/>
    <cellStyle name="Followed Hyperlink" xfId="13072" builtinId="9" hidden="1"/>
    <cellStyle name="Followed Hyperlink" xfId="13073" builtinId="9" hidden="1"/>
    <cellStyle name="Followed Hyperlink" xfId="13074" builtinId="9" hidden="1"/>
    <cellStyle name="Followed Hyperlink" xfId="13075" builtinId="9" hidden="1"/>
    <cellStyle name="Followed Hyperlink" xfId="13076" builtinId="9" hidden="1"/>
    <cellStyle name="Followed Hyperlink" xfId="13077" builtinId="9" hidden="1"/>
    <cellStyle name="Followed Hyperlink" xfId="13078" builtinId="9" hidden="1"/>
    <cellStyle name="Followed Hyperlink" xfId="13079" builtinId="9" hidden="1"/>
    <cellStyle name="Followed Hyperlink" xfId="13080" builtinId="9" hidden="1"/>
    <cellStyle name="Followed Hyperlink" xfId="13081" builtinId="9" hidden="1"/>
    <cellStyle name="Followed Hyperlink" xfId="13082" builtinId="9" hidden="1"/>
    <cellStyle name="Followed Hyperlink" xfId="13083" builtinId="9" hidden="1"/>
    <cellStyle name="Followed Hyperlink" xfId="13084" builtinId="9" hidden="1"/>
    <cellStyle name="Followed Hyperlink" xfId="13085" builtinId="9" hidden="1"/>
    <cellStyle name="Followed Hyperlink" xfId="13086" builtinId="9" hidden="1"/>
    <cellStyle name="Followed Hyperlink" xfId="13087" builtinId="9" hidden="1"/>
    <cellStyle name="Followed Hyperlink" xfId="13088" builtinId="9" hidden="1"/>
    <cellStyle name="Followed Hyperlink" xfId="13089" builtinId="9" hidden="1"/>
    <cellStyle name="Followed Hyperlink" xfId="13090" builtinId="9" hidden="1"/>
    <cellStyle name="Followed Hyperlink" xfId="13091" builtinId="9" hidden="1"/>
    <cellStyle name="Followed Hyperlink" xfId="13092" builtinId="9" hidden="1"/>
    <cellStyle name="Followed Hyperlink" xfId="13093" builtinId="9" hidden="1"/>
    <cellStyle name="Followed Hyperlink" xfId="13094" builtinId="9" hidden="1"/>
    <cellStyle name="Followed Hyperlink" xfId="13095" builtinId="9" hidden="1"/>
    <cellStyle name="Followed Hyperlink" xfId="13096" builtinId="9" hidden="1"/>
    <cellStyle name="Followed Hyperlink" xfId="13097" builtinId="9" hidden="1"/>
    <cellStyle name="Followed Hyperlink" xfId="13098" builtinId="9" hidden="1"/>
    <cellStyle name="Followed Hyperlink" xfId="13099" builtinId="9" hidden="1"/>
    <cellStyle name="Followed Hyperlink" xfId="13100" builtinId="9" hidden="1"/>
    <cellStyle name="Followed Hyperlink" xfId="13101" builtinId="9" hidden="1"/>
    <cellStyle name="Followed Hyperlink" xfId="13102" builtinId="9" hidden="1"/>
    <cellStyle name="Followed Hyperlink" xfId="13103" builtinId="9" hidden="1"/>
    <cellStyle name="Followed Hyperlink" xfId="13104" builtinId="9" hidden="1"/>
    <cellStyle name="Followed Hyperlink" xfId="13105" builtinId="9" hidden="1"/>
    <cellStyle name="Followed Hyperlink" xfId="13106" builtinId="9" hidden="1"/>
    <cellStyle name="Followed Hyperlink" xfId="13107" builtinId="9" hidden="1"/>
    <cellStyle name="Followed Hyperlink" xfId="13108" builtinId="9" hidden="1"/>
    <cellStyle name="Followed Hyperlink" xfId="13109" builtinId="9" hidden="1"/>
    <cellStyle name="Followed Hyperlink" xfId="13110" builtinId="9" hidden="1"/>
    <cellStyle name="Followed Hyperlink" xfId="13111" builtinId="9" hidden="1"/>
    <cellStyle name="Followed Hyperlink" xfId="13112" builtinId="9" hidden="1"/>
    <cellStyle name="Followed Hyperlink" xfId="13113" builtinId="9" hidden="1"/>
    <cellStyle name="Followed Hyperlink" xfId="13114" builtinId="9" hidden="1"/>
    <cellStyle name="Followed Hyperlink" xfId="13115" builtinId="9" hidden="1"/>
    <cellStyle name="Followed Hyperlink" xfId="13116" builtinId="9" hidden="1"/>
    <cellStyle name="Followed Hyperlink" xfId="13117" builtinId="9" hidden="1"/>
    <cellStyle name="Followed Hyperlink" xfId="13118" builtinId="9" hidden="1"/>
    <cellStyle name="Followed Hyperlink" xfId="13119" builtinId="9" hidden="1"/>
    <cellStyle name="Followed Hyperlink" xfId="13120" builtinId="9" hidden="1"/>
    <cellStyle name="Followed Hyperlink" xfId="13121" builtinId="9" hidden="1"/>
    <cellStyle name="Followed Hyperlink" xfId="13122" builtinId="9" hidden="1"/>
    <cellStyle name="Followed Hyperlink" xfId="13123" builtinId="9" hidden="1"/>
    <cellStyle name="Followed Hyperlink" xfId="13124" builtinId="9" hidden="1"/>
    <cellStyle name="Followed Hyperlink" xfId="13125" builtinId="9" hidden="1"/>
    <cellStyle name="Followed Hyperlink" xfId="13126" builtinId="9" hidden="1"/>
    <cellStyle name="Followed Hyperlink" xfId="13127" builtinId="9" hidden="1"/>
    <cellStyle name="Followed Hyperlink" xfId="13128" builtinId="9" hidden="1"/>
    <cellStyle name="Followed Hyperlink" xfId="13129" builtinId="9" hidden="1"/>
    <cellStyle name="Followed Hyperlink" xfId="13130" builtinId="9" hidden="1"/>
    <cellStyle name="Followed Hyperlink" xfId="13131" builtinId="9" hidden="1"/>
    <cellStyle name="Followed Hyperlink" xfId="13132" builtinId="9" hidden="1"/>
    <cellStyle name="Followed Hyperlink" xfId="13133" builtinId="9" hidden="1"/>
    <cellStyle name="Followed Hyperlink" xfId="13134" builtinId="9" hidden="1"/>
    <cellStyle name="Followed Hyperlink" xfId="13135" builtinId="9" hidden="1"/>
    <cellStyle name="Followed Hyperlink" xfId="13136" builtinId="9" hidden="1"/>
    <cellStyle name="Followed Hyperlink" xfId="13137" builtinId="9" hidden="1"/>
    <cellStyle name="Followed Hyperlink" xfId="13138" builtinId="9" hidden="1"/>
    <cellStyle name="Followed Hyperlink" xfId="13139" builtinId="9" hidden="1"/>
    <cellStyle name="Followed Hyperlink" xfId="13140" builtinId="9" hidden="1"/>
    <cellStyle name="Followed Hyperlink" xfId="13141" builtinId="9" hidden="1"/>
    <cellStyle name="Followed Hyperlink" xfId="13142" builtinId="9" hidden="1"/>
    <cellStyle name="Followed Hyperlink" xfId="13143" builtinId="9" hidden="1"/>
    <cellStyle name="Followed Hyperlink" xfId="13144" builtinId="9" hidden="1"/>
    <cellStyle name="Followed Hyperlink" xfId="13145" builtinId="9" hidden="1"/>
    <cellStyle name="Followed Hyperlink" xfId="13146" builtinId="9" hidden="1"/>
    <cellStyle name="Followed Hyperlink" xfId="13147" builtinId="9" hidden="1"/>
    <cellStyle name="Followed Hyperlink" xfId="13148" builtinId="9" hidden="1"/>
    <cellStyle name="Followed Hyperlink" xfId="13149" builtinId="9" hidden="1"/>
    <cellStyle name="Followed Hyperlink" xfId="13150" builtinId="9" hidden="1"/>
    <cellStyle name="Followed Hyperlink" xfId="13151" builtinId="9" hidden="1"/>
    <cellStyle name="Followed Hyperlink" xfId="13152" builtinId="9" hidden="1"/>
    <cellStyle name="Followed Hyperlink" xfId="13153" builtinId="9" hidden="1"/>
    <cellStyle name="Followed Hyperlink" xfId="13154" builtinId="9" hidden="1"/>
    <cellStyle name="Followed Hyperlink" xfId="13155" builtinId="9" hidden="1"/>
    <cellStyle name="Followed Hyperlink" xfId="13156" builtinId="9" hidden="1"/>
    <cellStyle name="Followed Hyperlink" xfId="13157" builtinId="9" hidden="1"/>
    <cellStyle name="Followed Hyperlink" xfId="13158" builtinId="9" hidden="1"/>
    <cellStyle name="Followed Hyperlink" xfId="13159" builtinId="9" hidden="1"/>
    <cellStyle name="Followed Hyperlink" xfId="13160" builtinId="9" hidden="1"/>
    <cellStyle name="Followed Hyperlink" xfId="13161" builtinId="9" hidden="1"/>
    <cellStyle name="Followed Hyperlink" xfId="13162" builtinId="9" hidden="1"/>
    <cellStyle name="Followed Hyperlink" xfId="13163" builtinId="9" hidden="1"/>
    <cellStyle name="Followed Hyperlink" xfId="13164" builtinId="9" hidden="1"/>
    <cellStyle name="Followed Hyperlink" xfId="13165" builtinId="9" hidden="1"/>
    <cellStyle name="Followed Hyperlink" xfId="13166" builtinId="9" hidden="1"/>
    <cellStyle name="Followed Hyperlink" xfId="13167" builtinId="9" hidden="1"/>
    <cellStyle name="Followed Hyperlink" xfId="13168" builtinId="9" hidden="1"/>
    <cellStyle name="Followed Hyperlink" xfId="13169" builtinId="9" hidden="1"/>
    <cellStyle name="Followed Hyperlink" xfId="13170" builtinId="9" hidden="1"/>
    <cellStyle name="Followed Hyperlink" xfId="13171" builtinId="9" hidden="1"/>
    <cellStyle name="Followed Hyperlink" xfId="13172" builtinId="9" hidden="1"/>
    <cellStyle name="Followed Hyperlink" xfId="13173" builtinId="9" hidden="1"/>
    <cellStyle name="Followed Hyperlink" xfId="13174" builtinId="9" hidden="1"/>
    <cellStyle name="Followed Hyperlink" xfId="13175" builtinId="9" hidden="1"/>
    <cellStyle name="Followed Hyperlink" xfId="13176" builtinId="9" hidden="1"/>
    <cellStyle name="Followed Hyperlink" xfId="13177" builtinId="9" hidden="1"/>
    <cellStyle name="Followed Hyperlink" xfId="13178" builtinId="9" hidden="1"/>
    <cellStyle name="Followed Hyperlink" xfId="13179" builtinId="9" hidden="1"/>
    <cellStyle name="Followed Hyperlink" xfId="13180" builtinId="9" hidden="1"/>
    <cellStyle name="Followed Hyperlink" xfId="13181" builtinId="9" hidden="1"/>
    <cellStyle name="Followed Hyperlink" xfId="13182" builtinId="9" hidden="1"/>
    <cellStyle name="Followed Hyperlink" xfId="13183" builtinId="9" hidden="1"/>
    <cellStyle name="Followed Hyperlink" xfId="13184" builtinId="9" hidden="1"/>
    <cellStyle name="Followed Hyperlink" xfId="13185" builtinId="9" hidden="1"/>
    <cellStyle name="Followed Hyperlink" xfId="13186" builtinId="9" hidden="1"/>
    <cellStyle name="Followed Hyperlink" xfId="13187" builtinId="9" hidden="1"/>
    <cellStyle name="Followed Hyperlink" xfId="13188" builtinId="9" hidden="1"/>
    <cellStyle name="Followed Hyperlink" xfId="13189" builtinId="9" hidden="1"/>
    <cellStyle name="Followed Hyperlink" xfId="13190" builtinId="9" hidden="1"/>
    <cellStyle name="Followed Hyperlink" xfId="13191" builtinId="9" hidden="1"/>
    <cellStyle name="Followed Hyperlink" xfId="13192" builtinId="9" hidden="1"/>
    <cellStyle name="Followed Hyperlink" xfId="13193" builtinId="9" hidden="1"/>
    <cellStyle name="Followed Hyperlink" xfId="13194" builtinId="9" hidden="1"/>
    <cellStyle name="Followed Hyperlink" xfId="13195" builtinId="9" hidden="1"/>
    <cellStyle name="Followed Hyperlink" xfId="13196" builtinId="9" hidden="1"/>
    <cellStyle name="Followed Hyperlink" xfId="13197" builtinId="9" hidden="1"/>
    <cellStyle name="Followed Hyperlink" xfId="13198" builtinId="9" hidden="1"/>
    <cellStyle name="Followed Hyperlink" xfId="13199" builtinId="9" hidden="1"/>
    <cellStyle name="Followed Hyperlink" xfId="13200" builtinId="9" hidden="1"/>
    <cellStyle name="Followed Hyperlink" xfId="13201" builtinId="9" hidden="1"/>
    <cellStyle name="Followed Hyperlink" xfId="13202" builtinId="9" hidden="1"/>
    <cellStyle name="Followed Hyperlink" xfId="13203" builtinId="9" hidden="1"/>
    <cellStyle name="Followed Hyperlink" xfId="13204" builtinId="9" hidden="1"/>
    <cellStyle name="Followed Hyperlink" xfId="13205" builtinId="9" hidden="1"/>
    <cellStyle name="Followed Hyperlink" xfId="13206" builtinId="9" hidden="1"/>
    <cellStyle name="Followed Hyperlink" xfId="13207" builtinId="9" hidden="1"/>
    <cellStyle name="Followed Hyperlink" xfId="13208" builtinId="9" hidden="1"/>
    <cellStyle name="Followed Hyperlink" xfId="13209" builtinId="9" hidden="1"/>
    <cellStyle name="Followed Hyperlink" xfId="13210" builtinId="9" hidden="1"/>
    <cellStyle name="Followed Hyperlink" xfId="13211" builtinId="9" hidden="1"/>
    <cellStyle name="Followed Hyperlink" xfId="13212" builtinId="9" hidden="1"/>
    <cellStyle name="Followed Hyperlink" xfId="13213" builtinId="9" hidden="1"/>
    <cellStyle name="Followed Hyperlink" xfId="13214" builtinId="9" hidden="1"/>
    <cellStyle name="Followed Hyperlink" xfId="13215" builtinId="9" hidden="1"/>
    <cellStyle name="Followed Hyperlink" xfId="13216" builtinId="9" hidden="1"/>
    <cellStyle name="Followed Hyperlink" xfId="13217" builtinId="9" hidden="1"/>
    <cellStyle name="Followed Hyperlink" xfId="13218" builtinId="9" hidden="1"/>
    <cellStyle name="Followed Hyperlink" xfId="13219" builtinId="9" hidden="1"/>
    <cellStyle name="Followed Hyperlink" xfId="13220" builtinId="9" hidden="1"/>
    <cellStyle name="Followed Hyperlink" xfId="13221" builtinId="9" hidden="1"/>
    <cellStyle name="Followed Hyperlink" xfId="13222" builtinId="9" hidden="1"/>
    <cellStyle name="Followed Hyperlink" xfId="13223" builtinId="9" hidden="1"/>
    <cellStyle name="Followed Hyperlink" xfId="13224" builtinId="9" hidden="1"/>
    <cellStyle name="Followed Hyperlink" xfId="13225" builtinId="9" hidden="1"/>
    <cellStyle name="Followed Hyperlink" xfId="13226" builtinId="9" hidden="1"/>
    <cellStyle name="Followed Hyperlink" xfId="13227" builtinId="9" hidden="1"/>
    <cellStyle name="Followed Hyperlink" xfId="13228" builtinId="9" hidden="1"/>
    <cellStyle name="Followed Hyperlink" xfId="13229" builtinId="9" hidden="1"/>
    <cellStyle name="Followed Hyperlink" xfId="13230" builtinId="9" hidden="1"/>
    <cellStyle name="Followed Hyperlink" xfId="13231" builtinId="9" hidden="1"/>
    <cellStyle name="Followed Hyperlink" xfId="13232" builtinId="9" hidden="1"/>
    <cellStyle name="Followed Hyperlink" xfId="13233" builtinId="9" hidden="1"/>
    <cellStyle name="Followed Hyperlink" xfId="13234" builtinId="9" hidden="1"/>
    <cellStyle name="Followed Hyperlink" xfId="13235" builtinId="9" hidden="1"/>
    <cellStyle name="Followed Hyperlink" xfId="13236" builtinId="9" hidden="1"/>
    <cellStyle name="Followed Hyperlink" xfId="13237" builtinId="9" hidden="1"/>
    <cellStyle name="Followed Hyperlink" xfId="13238" builtinId="9" hidden="1"/>
    <cellStyle name="Followed Hyperlink" xfId="13239" builtinId="9" hidden="1"/>
    <cellStyle name="Followed Hyperlink" xfId="13240" builtinId="9" hidden="1"/>
    <cellStyle name="Followed Hyperlink" xfId="13241" builtinId="9" hidden="1"/>
    <cellStyle name="Followed Hyperlink" xfId="13242" builtinId="9" hidden="1"/>
    <cellStyle name="Followed Hyperlink" xfId="13243" builtinId="9" hidden="1"/>
    <cellStyle name="Followed Hyperlink" xfId="13244" builtinId="9" hidden="1"/>
    <cellStyle name="Followed Hyperlink" xfId="13245" builtinId="9" hidden="1"/>
    <cellStyle name="Followed Hyperlink" xfId="13246" builtinId="9" hidden="1"/>
    <cellStyle name="Followed Hyperlink" xfId="13247" builtinId="9" hidden="1"/>
    <cellStyle name="Followed Hyperlink" xfId="13248" builtinId="9" hidden="1"/>
    <cellStyle name="Followed Hyperlink" xfId="13249" builtinId="9" hidden="1"/>
    <cellStyle name="Followed Hyperlink" xfId="13250" builtinId="9" hidden="1"/>
    <cellStyle name="Followed Hyperlink" xfId="13251" builtinId="9" hidden="1"/>
    <cellStyle name="Followed Hyperlink" xfId="13252" builtinId="9" hidden="1"/>
    <cellStyle name="Followed Hyperlink" xfId="13253" builtinId="9" hidden="1"/>
    <cellStyle name="Followed Hyperlink" xfId="13254" builtinId="9" hidden="1"/>
    <cellStyle name="Followed Hyperlink" xfId="13255" builtinId="9" hidden="1"/>
    <cellStyle name="Followed Hyperlink" xfId="13256" builtinId="9" hidden="1"/>
    <cellStyle name="Followed Hyperlink" xfId="13257" builtinId="9" hidden="1"/>
    <cellStyle name="Followed Hyperlink" xfId="13258" builtinId="9" hidden="1"/>
    <cellStyle name="Followed Hyperlink" xfId="13259" builtinId="9" hidden="1"/>
    <cellStyle name="Followed Hyperlink" xfId="13260" builtinId="9" hidden="1"/>
    <cellStyle name="Followed Hyperlink" xfId="13261" builtinId="9" hidden="1"/>
    <cellStyle name="Followed Hyperlink" xfId="13262" builtinId="9" hidden="1"/>
    <cellStyle name="Followed Hyperlink" xfId="13263" builtinId="9" hidden="1"/>
    <cellStyle name="Followed Hyperlink" xfId="13264" builtinId="9" hidden="1"/>
    <cellStyle name="Followed Hyperlink" xfId="13265" builtinId="9" hidden="1"/>
    <cellStyle name="Followed Hyperlink" xfId="13266" builtinId="9" hidden="1"/>
    <cellStyle name="Followed Hyperlink" xfId="13267" builtinId="9" hidden="1"/>
    <cellStyle name="Followed Hyperlink" xfId="13268" builtinId="9" hidden="1"/>
    <cellStyle name="Followed Hyperlink" xfId="13269" builtinId="9" hidden="1"/>
    <cellStyle name="Followed Hyperlink" xfId="13270" builtinId="9" hidden="1"/>
    <cellStyle name="Followed Hyperlink" xfId="13271" builtinId="9" hidden="1"/>
    <cellStyle name="Followed Hyperlink" xfId="13272" builtinId="9" hidden="1"/>
    <cellStyle name="Followed Hyperlink" xfId="13273" builtinId="9" hidden="1"/>
    <cellStyle name="Followed Hyperlink" xfId="13274" builtinId="9" hidden="1"/>
    <cellStyle name="Followed Hyperlink" xfId="13275" builtinId="9" hidden="1"/>
    <cellStyle name="Followed Hyperlink" xfId="13276" builtinId="9" hidden="1"/>
    <cellStyle name="Followed Hyperlink" xfId="13277" builtinId="9" hidden="1"/>
    <cellStyle name="Followed Hyperlink" xfId="13278" builtinId="9" hidden="1"/>
    <cellStyle name="Followed Hyperlink" xfId="13279" builtinId="9" hidden="1"/>
    <cellStyle name="Followed Hyperlink" xfId="13280" builtinId="9" hidden="1"/>
    <cellStyle name="Followed Hyperlink" xfId="13281" builtinId="9" hidden="1"/>
    <cellStyle name="Followed Hyperlink" xfId="13282" builtinId="9" hidden="1"/>
    <cellStyle name="Followed Hyperlink" xfId="13283" builtinId="9" hidden="1"/>
    <cellStyle name="Followed Hyperlink" xfId="13284" builtinId="9" hidden="1"/>
    <cellStyle name="Followed Hyperlink" xfId="13285" builtinId="9" hidden="1"/>
    <cellStyle name="Followed Hyperlink" xfId="13286" builtinId="9" hidden="1"/>
    <cellStyle name="Followed Hyperlink" xfId="13287" builtinId="9" hidden="1"/>
    <cellStyle name="Followed Hyperlink" xfId="13288" builtinId="9" hidden="1"/>
    <cellStyle name="Followed Hyperlink" xfId="13289" builtinId="9" hidden="1"/>
    <cellStyle name="Followed Hyperlink" xfId="13290" builtinId="9" hidden="1"/>
    <cellStyle name="Followed Hyperlink" xfId="13291" builtinId="9" hidden="1"/>
    <cellStyle name="Followed Hyperlink" xfId="13292" builtinId="9" hidden="1"/>
    <cellStyle name="Followed Hyperlink" xfId="13293" builtinId="9" hidden="1"/>
    <cellStyle name="Followed Hyperlink" xfId="13294" builtinId="9" hidden="1"/>
    <cellStyle name="Followed Hyperlink" xfId="13295" builtinId="9" hidden="1"/>
    <cellStyle name="Followed Hyperlink" xfId="13296" builtinId="9" hidden="1"/>
    <cellStyle name="Followed Hyperlink" xfId="13297" builtinId="9" hidden="1"/>
    <cellStyle name="Followed Hyperlink" xfId="13298" builtinId="9" hidden="1"/>
    <cellStyle name="Followed Hyperlink" xfId="13299" builtinId="9" hidden="1"/>
    <cellStyle name="Followed Hyperlink" xfId="13300" builtinId="9" hidden="1"/>
    <cellStyle name="Followed Hyperlink" xfId="13301" builtinId="9" hidden="1"/>
    <cellStyle name="Followed Hyperlink" xfId="13302" builtinId="9" hidden="1"/>
    <cellStyle name="Followed Hyperlink" xfId="13303" builtinId="9" hidden="1"/>
    <cellStyle name="Followed Hyperlink" xfId="13304" builtinId="9" hidden="1"/>
    <cellStyle name="Followed Hyperlink" xfId="13305" builtinId="9" hidden="1"/>
    <cellStyle name="Followed Hyperlink" xfId="13306" builtinId="9" hidden="1"/>
    <cellStyle name="Followed Hyperlink" xfId="13307" builtinId="9" hidden="1"/>
    <cellStyle name="Followed Hyperlink" xfId="13308" builtinId="9" hidden="1"/>
    <cellStyle name="Followed Hyperlink" xfId="13309" builtinId="9" hidden="1"/>
    <cellStyle name="Followed Hyperlink" xfId="13310" builtinId="9" hidden="1"/>
    <cellStyle name="Followed Hyperlink" xfId="13311" builtinId="9" hidden="1"/>
    <cellStyle name="Followed Hyperlink" xfId="13312" builtinId="9" hidden="1"/>
    <cellStyle name="Followed Hyperlink" xfId="13313" builtinId="9" hidden="1"/>
    <cellStyle name="Followed Hyperlink" xfId="13314" builtinId="9" hidden="1"/>
    <cellStyle name="Followed Hyperlink" xfId="13315" builtinId="9" hidden="1"/>
    <cellStyle name="Followed Hyperlink" xfId="13316" builtinId="9" hidden="1"/>
    <cellStyle name="Followed Hyperlink" xfId="13317" builtinId="9" hidden="1"/>
    <cellStyle name="Followed Hyperlink" xfId="13318" builtinId="9" hidden="1"/>
    <cellStyle name="Followed Hyperlink" xfId="13319" builtinId="9" hidden="1"/>
    <cellStyle name="Followed Hyperlink" xfId="13320" builtinId="9" hidden="1"/>
    <cellStyle name="Followed Hyperlink" xfId="13321" builtinId="9" hidden="1"/>
    <cellStyle name="Followed Hyperlink" xfId="13322" builtinId="9" hidden="1"/>
    <cellStyle name="Followed Hyperlink" xfId="13323" builtinId="9" hidden="1"/>
    <cellStyle name="Followed Hyperlink" xfId="13324" builtinId="9" hidden="1"/>
    <cellStyle name="Followed Hyperlink" xfId="13325" builtinId="9" hidden="1"/>
    <cellStyle name="Followed Hyperlink" xfId="13326" builtinId="9" hidden="1"/>
    <cellStyle name="Followed Hyperlink" xfId="13327" builtinId="9" hidden="1"/>
    <cellStyle name="Followed Hyperlink" xfId="13328" builtinId="9" hidden="1"/>
    <cellStyle name="Followed Hyperlink" xfId="13329" builtinId="9" hidden="1"/>
    <cellStyle name="Followed Hyperlink" xfId="13330" builtinId="9" hidden="1"/>
    <cellStyle name="Followed Hyperlink" xfId="13331" builtinId="9" hidden="1"/>
    <cellStyle name="Followed Hyperlink" xfId="13332" builtinId="9" hidden="1"/>
    <cellStyle name="Followed Hyperlink" xfId="13333" builtinId="9" hidden="1"/>
    <cellStyle name="Followed Hyperlink" xfId="13334" builtinId="9" hidden="1"/>
    <cellStyle name="Followed Hyperlink" xfId="13335" builtinId="9" hidden="1"/>
    <cellStyle name="Followed Hyperlink" xfId="13336" builtinId="9" hidden="1"/>
    <cellStyle name="Followed Hyperlink" xfId="13337" builtinId="9" hidden="1"/>
    <cellStyle name="Followed Hyperlink" xfId="13338" builtinId="9" hidden="1"/>
    <cellStyle name="Followed Hyperlink" xfId="13339" builtinId="9" hidden="1"/>
    <cellStyle name="Followed Hyperlink" xfId="13340" builtinId="9" hidden="1"/>
    <cellStyle name="Followed Hyperlink" xfId="13341" builtinId="9" hidden="1"/>
    <cellStyle name="Followed Hyperlink" xfId="13342" builtinId="9" hidden="1"/>
    <cellStyle name="Followed Hyperlink" xfId="13343" builtinId="9" hidden="1"/>
    <cellStyle name="Followed Hyperlink" xfId="13344" builtinId="9" hidden="1"/>
    <cellStyle name="Followed Hyperlink" xfId="13345" builtinId="9" hidden="1"/>
    <cellStyle name="Followed Hyperlink" xfId="13346" builtinId="9" hidden="1"/>
    <cellStyle name="Followed Hyperlink" xfId="13347" builtinId="9" hidden="1"/>
    <cellStyle name="Followed Hyperlink" xfId="13348" builtinId="9" hidden="1"/>
    <cellStyle name="Followed Hyperlink" xfId="13349" builtinId="9" hidden="1"/>
    <cellStyle name="Followed Hyperlink" xfId="13350" builtinId="9" hidden="1"/>
    <cellStyle name="Followed Hyperlink" xfId="13351" builtinId="9" hidden="1"/>
    <cellStyle name="Followed Hyperlink" xfId="13352" builtinId="9" hidden="1"/>
    <cellStyle name="Followed Hyperlink" xfId="13353" builtinId="9" hidden="1"/>
    <cellStyle name="Followed Hyperlink" xfId="13354" builtinId="9" hidden="1"/>
    <cellStyle name="Followed Hyperlink" xfId="13355" builtinId="9" hidden="1"/>
    <cellStyle name="Followed Hyperlink" xfId="13356" builtinId="9" hidden="1"/>
    <cellStyle name="Followed Hyperlink" xfId="13357" builtinId="9" hidden="1"/>
    <cellStyle name="Followed Hyperlink" xfId="13358" builtinId="9" hidden="1"/>
    <cellStyle name="Followed Hyperlink" xfId="13359" builtinId="9" hidden="1"/>
    <cellStyle name="Followed Hyperlink" xfId="13360" builtinId="9" hidden="1"/>
    <cellStyle name="Followed Hyperlink" xfId="13361" builtinId="9" hidden="1"/>
    <cellStyle name="Followed Hyperlink" xfId="13362" builtinId="9" hidden="1"/>
    <cellStyle name="Followed Hyperlink" xfId="13363" builtinId="9" hidden="1"/>
    <cellStyle name="Followed Hyperlink" xfId="13364" builtinId="9" hidden="1"/>
    <cellStyle name="Followed Hyperlink" xfId="13365" builtinId="9" hidden="1"/>
    <cellStyle name="Followed Hyperlink" xfId="13366" builtinId="9" hidden="1"/>
    <cellStyle name="Followed Hyperlink" xfId="13367" builtinId="9" hidden="1"/>
    <cellStyle name="Followed Hyperlink" xfId="13368" builtinId="9" hidden="1"/>
    <cellStyle name="Followed Hyperlink" xfId="13369" builtinId="9" hidden="1"/>
    <cellStyle name="Followed Hyperlink" xfId="13370" builtinId="9" hidden="1"/>
    <cellStyle name="Followed Hyperlink" xfId="13371" builtinId="9" hidden="1"/>
    <cellStyle name="Followed Hyperlink" xfId="10152" builtinId="9" hidden="1"/>
    <cellStyle name="Followed Hyperlink" xfId="13372" builtinId="9" hidden="1"/>
    <cellStyle name="Followed Hyperlink" xfId="13373" builtinId="9" hidden="1"/>
    <cellStyle name="Followed Hyperlink" xfId="13374" builtinId="9" hidden="1"/>
    <cellStyle name="Followed Hyperlink" xfId="13375" builtinId="9" hidden="1"/>
    <cellStyle name="Followed Hyperlink" xfId="13376" builtinId="9" hidden="1"/>
    <cellStyle name="Followed Hyperlink" xfId="13377" builtinId="9" hidden="1"/>
    <cellStyle name="Followed Hyperlink" xfId="13378" builtinId="9" hidden="1"/>
    <cellStyle name="Followed Hyperlink" xfId="13379" builtinId="9" hidden="1"/>
    <cellStyle name="Followed Hyperlink" xfId="13380" builtinId="9" hidden="1"/>
    <cellStyle name="Followed Hyperlink" xfId="13381" builtinId="9" hidden="1"/>
    <cellStyle name="Followed Hyperlink" xfId="13382" builtinId="9" hidden="1"/>
    <cellStyle name="Followed Hyperlink" xfId="13383" builtinId="9" hidden="1"/>
    <cellStyle name="Followed Hyperlink" xfId="13384" builtinId="9" hidden="1"/>
    <cellStyle name="Followed Hyperlink" xfId="13385" builtinId="9" hidden="1"/>
    <cellStyle name="Followed Hyperlink" xfId="13386" builtinId="9" hidden="1"/>
    <cellStyle name="Followed Hyperlink" xfId="13387" builtinId="9" hidden="1"/>
    <cellStyle name="Followed Hyperlink" xfId="13388" builtinId="9" hidden="1"/>
    <cellStyle name="Followed Hyperlink" xfId="13389" builtinId="9" hidden="1"/>
    <cellStyle name="Followed Hyperlink" xfId="13390" builtinId="9" hidden="1"/>
    <cellStyle name="Followed Hyperlink" xfId="13391" builtinId="9" hidden="1"/>
    <cellStyle name="Followed Hyperlink" xfId="13392" builtinId="9" hidden="1"/>
    <cellStyle name="Followed Hyperlink" xfId="13393" builtinId="9" hidden="1"/>
    <cellStyle name="Followed Hyperlink" xfId="13394" builtinId="9" hidden="1"/>
    <cellStyle name="Followed Hyperlink" xfId="13395" builtinId="9" hidden="1"/>
    <cellStyle name="Followed Hyperlink" xfId="13396" builtinId="9" hidden="1"/>
    <cellStyle name="Followed Hyperlink" xfId="13397" builtinId="9" hidden="1"/>
    <cellStyle name="Followed Hyperlink" xfId="13398" builtinId="9" hidden="1"/>
    <cellStyle name="Followed Hyperlink" xfId="13399" builtinId="9" hidden="1"/>
    <cellStyle name="Followed Hyperlink" xfId="13400" builtinId="9" hidden="1"/>
    <cellStyle name="Followed Hyperlink" xfId="13401" builtinId="9" hidden="1"/>
    <cellStyle name="Followed Hyperlink" xfId="13402" builtinId="9" hidden="1"/>
    <cellStyle name="Followed Hyperlink" xfId="13403" builtinId="9" hidden="1"/>
    <cellStyle name="Followed Hyperlink" xfId="13404" builtinId="9" hidden="1"/>
    <cellStyle name="Followed Hyperlink" xfId="13405" builtinId="9" hidden="1"/>
    <cellStyle name="Followed Hyperlink" xfId="13406" builtinId="9" hidden="1"/>
    <cellStyle name="Followed Hyperlink" xfId="13407" builtinId="9" hidden="1"/>
    <cellStyle name="Followed Hyperlink" xfId="13408" builtinId="9" hidden="1"/>
    <cellStyle name="Followed Hyperlink" xfId="13409" builtinId="9" hidden="1"/>
    <cellStyle name="Followed Hyperlink" xfId="13410" builtinId="9" hidden="1"/>
    <cellStyle name="Followed Hyperlink" xfId="13411" builtinId="9" hidden="1"/>
    <cellStyle name="Followed Hyperlink" xfId="13412" builtinId="9" hidden="1"/>
    <cellStyle name="Followed Hyperlink" xfId="13413" builtinId="9" hidden="1"/>
    <cellStyle name="Followed Hyperlink" xfId="13414" builtinId="9" hidden="1"/>
    <cellStyle name="Followed Hyperlink" xfId="13415" builtinId="9" hidden="1"/>
    <cellStyle name="Followed Hyperlink" xfId="13416" builtinId="9" hidden="1"/>
    <cellStyle name="Followed Hyperlink" xfId="13417" builtinId="9" hidden="1"/>
    <cellStyle name="Followed Hyperlink" xfId="13418" builtinId="9" hidden="1"/>
    <cellStyle name="Followed Hyperlink" xfId="13419" builtinId="9" hidden="1"/>
    <cellStyle name="Followed Hyperlink" xfId="13420" builtinId="9" hidden="1"/>
    <cellStyle name="Followed Hyperlink" xfId="13421" builtinId="9" hidden="1"/>
    <cellStyle name="Followed Hyperlink" xfId="13422" builtinId="9" hidden="1"/>
    <cellStyle name="Followed Hyperlink" xfId="13423" builtinId="9" hidden="1"/>
    <cellStyle name="Followed Hyperlink" xfId="13424" builtinId="9" hidden="1"/>
    <cellStyle name="Followed Hyperlink" xfId="13425" builtinId="9" hidden="1"/>
    <cellStyle name="Followed Hyperlink" xfId="13426" builtinId="9" hidden="1"/>
    <cellStyle name="Followed Hyperlink" xfId="13427" builtinId="9" hidden="1"/>
    <cellStyle name="Followed Hyperlink" xfId="13428" builtinId="9" hidden="1"/>
    <cellStyle name="Followed Hyperlink" xfId="13429" builtinId="9" hidden="1"/>
    <cellStyle name="Followed Hyperlink" xfId="13430" builtinId="9" hidden="1"/>
    <cellStyle name="Followed Hyperlink" xfId="13431" builtinId="9" hidden="1"/>
    <cellStyle name="Followed Hyperlink" xfId="13432" builtinId="9" hidden="1"/>
    <cellStyle name="Followed Hyperlink" xfId="13433" builtinId="9" hidden="1"/>
    <cellStyle name="Followed Hyperlink" xfId="13434" builtinId="9" hidden="1"/>
    <cellStyle name="Followed Hyperlink" xfId="13435" builtinId="9" hidden="1"/>
    <cellStyle name="Followed Hyperlink" xfId="13436" builtinId="9" hidden="1"/>
    <cellStyle name="Followed Hyperlink" xfId="13437" builtinId="9" hidden="1"/>
    <cellStyle name="Followed Hyperlink" xfId="13438" builtinId="9" hidden="1"/>
    <cellStyle name="Followed Hyperlink" xfId="13439" builtinId="9" hidden="1"/>
    <cellStyle name="Followed Hyperlink" xfId="13440" builtinId="9" hidden="1"/>
    <cellStyle name="Followed Hyperlink" xfId="13441" builtinId="9" hidden="1"/>
    <cellStyle name="Followed Hyperlink" xfId="13442" builtinId="9" hidden="1"/>
    <cellStyle name="Followed Hyperlink" xfId="13443" builtinId="9" hidden="1"/>
    <cellStyle name="Followed Hyperlink" xfId="13444" builtinId="9" hidden="1"/>
    <cellStyle name="Followed Hyperlink" xfId="13445" builtinId="9" hidden="1"/>
    <cellStyle name="Followed Hyperlink" xfId="13446" builtinId="9" hidden="1"/>
    <cellStyle name="Followed Hyperlink" xfId="13447" builtinId="9" hidden="1"/>
    <cellStyle name="Followed Hyperlink" xfId="13448" builtinId="9" hidden="1"/>
    <cellStyle name="Followed Hyperlink" xfId="13449" builtinId="9" hidden="1"/>
    <cellStyle name="Followed Hyperlink" xfId="13450" builtinId="9" hidden="1"/>
    <cellStyle name="Followed Hyperlink" xfId="13451" builtinId="9" hidden="1"/>
    <cellStyle name="Followed Hyperlink" xfId="13452" builtinId="9" hidden="1"/>
    <cellStyle name="Followed Hyperlink" xfId="13453" builtinId="9" hidden="1"/>
    <cellStyle name="Followed Hyperlink" xfId="13454" builtinId="9" hidden="1"/>
    <cellStyle name="Followed Hyperlink" xfId="13455" builtinId="9" hidden="1"/>
    <cellStyle name="Followed Hyperlink" xfId="13456" builtinId="9" hidden="1"/>
    <cellStyle name="Followed Hyperlink" xfId="13457" builtinId="9" hidden="1"/>
    <cellStyle name="Followed Hyperlink" xfId="13458" builtinId="9" hidden="1"/>
    <cellStyle name="Followed Hyperlink" xfId="13459" builtinId="9" hidden="1"/>
    <cellStyle name="Followed Hyperlink" xfId="13460" builtinId="9" hidden="1"/>
    <cellStyle name="Followed Hyperlink" xfId="13461" builtinId="9" hidden="1"/>
    <cellStyle name="Followed Hyperlink" xfId="13462" builtinId="9" hidden="1"/>
    <cellStyle name="Followed Hyperlink" xfId="13463" builtinId="9" hidden="1"/>
    <cellStyle name="Followed Hyperlink" xfId="13464" builtinId="9" hidden="1"/>
    <cellStyle name="Followed Hyperlink" xfId="13465" builtinId="9" hidden="1"/>
    <cellStyle name="Followed Hyperlink" xfId="13466" builtinId="9" hidden="1"/>
    <cellStyle name="Followed Hyperlink" xfId="13467" builtinId="9" hidden="1"/>
    <cellStyle name="Followed Hyperlink" xfId="13468" builtinId="9" hidden="1"/>
    <cellStyle name="Followed Hyperlink" xfId="13469" builtinId="9" hidden="1"/>
    <cellStyle name="Followed Hyperlink" xfId="13470" builtinId="9" hidden="1"/>
    <cellStyle name="Followed Hyperlink" xfId="13471" builtinId="9" hidden="1"/>
    <cellStyle name="Followed Hyperlink" xfId="13472" builtinId="9" hidden="1"/>
    <cellStyle name="Followed Hyperlink" xfId="13473" builtinId="9" hidden="1"/>
    <cellStyle name="Followed Hyperlink" xfId="13474" builtinId="9" hidden="1"/>
    <cellStyle name="Followed Hyperlink" xfId="13475" builtinId="9" hidden="1"/>
    <cellStyle name="Followed Hyperlink" xfId="13476" builtinId="9" hidden="1"/>
    <cellStyle name="Followed Hyperlink" xfId="13477" builtinId="9" hidden="1"/>
    <cellStyle name="Followed Hyperlink" xfId="13478" builtinId="9" hidden="1"/>
    <cellStyle name="Followed Hyperlink" xfId="13479" builtinId="9" hidden="1"/>
    <cellStyle name="Followed Hyperlink" xfId="13480" builtinId="9" hidden="1"/>
    <cellStyle name="Followed Hyperlink" xfId="13481" builtinId="9" hidden="1"/>
    <cellStyle name="Followed Hyperlink" xfId="13482" builtinId="9" hidden="1"/>
    <cellStyle name="Followed Hyperlink" xfId="13483" builtinId="9" hidden="1"/>
    <cellStyle name="Followed Hyperlink" xfId="13484" builtinId="9" hidden="1"/>
    <cellStyle name="Followed Hyperlink" xfId="13485" builtinId="9" hidden="1"/>
    <cellStyle name="Followed Hyperlink" xfId="13486" builtinId="9" hidden="1"/>
    <cellStyle name="Followed Hyperlink" xfId="13487" builtinId="9" hidden="1"/>
    <cellStyle name="Followed Hyperlink" xfId="13488" builtinId="9" hidden="1"/>
    <cellStyle name="Followed Hyperlink" xfId="13489" builtinId="9" hidden="1"/>
    <cellStyle name="Followed Hyperlink" xfId="13490" builtinId="9" hidden="1"/>
    <cellStyle name="Followed Hyperlink" xfId="13491" builtinId="9" hidden="1"/>
    <cellStyle name="Followed Hyperlink" xfId="13492" builtinId="9" hidden="1"/>
    <cellStyle name="Followed Hyperlink" xfId="13493" builtinId="9" hidden="1"/>
    <cellStyle name="Followed Hyperlink" xfId="13494" builtinId="9" hidden="1"/>
    <cellStyle name="Followed Hyperlink" xfId="13495" builtinId="9" hidden="1"/>
    <cellStyle name="Followed Hyperlink" xfId="13496" builtinId="9" hidden="1"/>
    <cellStyle name="Followed Hyperlink" xfId="13497" builtinId="9" hidden="1"/>
    <cellStyle name="Followed Hyperlink" xfId="13498" builtinId="9" hidden="1"/>
    <cellStyle name="Followed Hyperlink" xfId="13499" builtinId="9" hidden="1"/>
    <cellStyle name="Followed Hyperlink" xfId="13500" builtinId="9" hidden="1"/>
    <cellStyle name="Followed Hyperlink" xfId="13501" builtinId="9" hidden="1"/>
    <cellStyle name="Followed Hyperlink" xfId="13502" builtinId="9" hidden="1"/>
    <cellStyle name="Followed Hyperlink" xfId="13503" builtinId="9" hidden="1"/>
    <cellStyle name="Followed Hyperlink" xfId="13504" builtinId="9" hidden="1"/>
    <cellStyle name="Followed Hyperlink" xfId="13505" builtinId="9" hidden="1"/>
    <cellStyle name="Followed Hyperlink" xfId="13506" builtinId="9" hidden="1"/>
    <cellStyle name="Followed Hyperlink" xfId="13507" builtinId="9" hidden="1"/>
    <cellStyle name="Followed Hyperlink" xfId="13508" builtinId="9" hidden="1"/>
    <cellStyle name="Followed Hyperlink" xfId="13509" builtinId="9" hidden="1"/>
    <cellStyle name="Followed Hyperlink" xfId="13510" builtinId="9" hidden="1"/>
    <cellStyle name="Followed Hyperlink" xfId="13511" builtinId="9" hidden="1"/>
    <cellStyle name="Followed Hyperlink" xfId="13512" builtinId="9" hidden="1"/>
    <cellStyle name="Followed Hyperlink" xfId="13513" builtinId="9" hidden="1"/>
    <cellStyle name="Followed Hyperlink" xfId="13514" builtinId="9" hidden="1"/>
    <cellStyle name="Followed Hyperlink" xfId="13515" builtinId="9" hidden="1"/>
    <cellStyle name="Followed Hyperlink" xfId="13516" builtinId="9" hidden="1"/>
    <cellStyle name="Followed Hyperlink" xfId="13517" builtinId="9" hidden="1"/>
    <cellStyle name="Followed Hyperlink" xfId="13518" builtinId="9" hidden="1"/>
    <cellStyle name="Followed Hyperlink" xfId="13519" builtinId="9" hidden="1"/>
    <cellStyle name="Followed Hyperlink" xfId="13520" builtinId="9" hidden="1"/>
    <cellStyle name="Followed Hyperlink" xfId="13521" builtinId="9" hidden="1"/>
    <cellStyle name="Followed Hyperlink" xfId="13522" builtinId="9" hidden="1"/>
    <cellStyle name="Followed Hyperlink" xfId="13523" builtinId="9" hidden="1"/>
    <cellStyle name="Followed Hyperlink" xfId="13524" builtinId="9" hidden="1"/>
    <cellStyle name="Followed Hyperlink" xfId="13525" builtinId="9" hidden="1"/>
    <cellStyle name="Followed Hyperlink" xfId="13526" builtinId="9" hidden="1"/>
    <cellStyle name="Followed Hyperlink" xfId="13527" builtinId="9" hidden="1"/>
    <cellStyle name="Followed Hyperlink" xfId="13528" builtinId="9" hidden="1"/>
    <cellStyle name="Followed Hyperlink" xfId="13529" builtinId="9" hidden="1"/>
    <cellStyle name="Followed Hyperlink" xfId="13530" builtinId="9" hidden="1"/>
    <cellStyle name="Followed Hyperlink" xfId="13531" builtinId="9" hidden="1"/>
    <cellStyle name="Followed Hyperlink" xfId="13532" builtinId="9" hidden="1"/>
    <cellStyle name="Followed Hyperlink" xfId="13533" builtinId="9" hidden="1"/>
    <cellStyle name="Followed Hyperlink" xfId="13534" builtinId="9" hidden="1"/>
    <cellStyle name="Followed Hyperlink" xfId="13535" builtinId="9" hidden="1"/>
    <cellStyle name="Followed Hyperlink" xfId="13536" builtinId="9" hidden="1"/>
    <cellStyle name="Followed Hyperlink" xfId="13537" builtinId="9" hidden="1"/>
    <cellStyle name="Followed Hyperlink" xfId="13538" builtinId="9" hidden="1"/>
    <cellStyle name="Followed Hyperlink" xfId="13539" builtinId="9" hidden="1"/>
    <cellStyle name="Followed Hyperlink" xfId="13540" builtinId="9" hidden="1"/>
    <cellStyle name="Followed Hyperlink" xfId="13541" builtinId="9" hidden="1"/>
    <cellStyle name="Followed Hyperlink" xfId="13542" builtinId="9" hidden="1"/>
    <cellStyle name="Followed Hyperlink" xfId="13543" builtinId="9" hidden="1"/>
    <cellStyle name="Followed Hyperlink" xfId="13544" builtinId="9" hidden="1"/>
    <cellStyle name="Followed Hyperlink" xfId="13545" builtinId="9" hidden="1"/>
    <cellStyle name="Followed Hyperlink" xfId="13546" builtinId="9" hidden="1"/>
    <cellStyle name="Followed Hyperlink" xfId="13547" builtinId="9" hidden="1"/>
    <cellStyle name="Followed Hyperlink" xfId="13548" builtinId="9" hidden="1"/>
    <cellStyle name="Followed Hyperlink" xfId="13549" builtinId="9" hidden="1"/>
    <cellStyle name="Followed Hyperlink" xfId="13550" builtinId="9" hidden="1"/>
    <cellStyle name="Followed Hyperlink" xfId="13551" builtinId="9" hidden="1"/>
    <cellStyle name="Followed Hyperlink" xfId="13552" builtinId="9" hidden="1"/>
    <cellStyle name="Followed Hyperlink" xfId="13553" builtinId="9" hidden="1"/>
    <cellStyle name="Followed Hyperlink" xfId="13554" builtinId="9" hidden="1"/>
    <cellStyle name="Followed Hyperlink" xfId="13555" builtinId="9" hidden="1"/>
    <cellStyle name="Followed Hyperlink" xfId="13556" builtinId="9" hidden="1"/>
    <cellStyle name="Followed Hyperlink" xfId="13557" builtinId="9" hidden="1"/>
    <cellStyle name="Followed Hyperlink" xfId="13558" builtinId="9" hidden="1"/>
    <cellStyle name="Followed Hyperlink" xfId="13559" builtinId="9" hidden="1"/>
    <cellStyle name="Followed Hyperlink" xfId="13560" builtinId="9" hidden="1"/>
    <cellStyle name="Followed Hyperlink" xfId="13561" builtinId="9" hidden="1"/>
    <cellStyle name="Followed Hyperlink" xfId="13562" builtinId="9" hidden="1"/>
    <cellStyle name="Followed Hyperlink" xfId="13563" builtinId="9" hidden="1"/>
    <cellStyle name="Followed Hyperlink" xfId="13564" builtinId="9" hidden="1"/>
    <cellStyle name="Followed Hyperlink" xfId="13565" builtinId="9" hidden="1"/>
    <cellStyle name="Followed Hyperlink" xfId="13566" builtinId="9" hidden="1"/>
    <cellStyle name="Followed Hyperlink" xfId="13567" builtinId="9" hidden="1"/>
    <cellStyle name="Followed Hyperlink" xfId="13568" builtinId="9" hidden="1"/>
    <cellStyle name="Followed Hyperlink" xfId="13569" builtinId="9" hidden="1"/>
    <cellStyle name="Followed Hyperlink" xfId="13570" builtinId="9" hidden="1"/>
    <cellStyle name="Followed Hyperlink" xfId="13571" builtinId="9" hidden="1"/>
    <cellStyle name="Followed Hyperlink" xfId="13572" builtinId="9" hidden="1"/>
    <cellStyle name="Followed Hyperlink" xfId="13573" builtinId="9" hidden="1"/>
    <cellStyle name="Followed Hyperlink" xfId="13574" builtinId="9" hidden="1"/>
    <cellStyle name="Followed Hyperlink" xfId="13575" builtinId="9" hidden="1"/>
    <cellStyle name="Followed Hyperlink" xfId="13576" builtinId="9" hidden="1"/>
    <cellStyle name="Followed Hyperlink" xfId="13577" builtinId="9" hidden="1"/>
    <cellStyle name="Followed Hyperlink" xfId="13578" builtinId="9" hidden="1"/>
    <cellStyle name="Followed Hyperlink" xfId="13579" builtinId="9" hidden="1"/>
    <cellStyle name="Followed Hyperlink" xfId="13580" builtinId="9" hidden="1"/>
    <cellStyle name="Followed Hyperlink" xfId="13581" builtinId="9" hidden="1"/>
    <cellStyle name="Followed Hyperlink" xfId="13582" builtinId="9" hidden="1"/>
    <cellStyle name="Followed Hyperlink" xfId="13583" builtinId="9" hidden="1"/>
    <cellStyle name="Followed Hyperlink" xfId="13584" builtinId="9" hidden="1"/>
    <cellStyle name="Followed Hyperlink" xfId="13585" builtinId="9" hidden="1"/>
    <cellStyle name="Followed Hyperlink" xfId="13586" builtinId="9" hidden="1"/>
    <cellStyle name="Followed Hyperlink" xfId="13587" builtinId="9" hidden="1"/>
    <cellStyle name="Followed Hyperlink" xfId="13588" builtinId="9" hidden="1"/>
    <cellStyle name="Followed Hyperlink" xfId="13589" builtinId="9" hidden="1"/>
    <cellStyle name="Followed Hyperlink" xfId="13590" builtinId="9" hidden="1"/>
    <cellStyle name="Followed Hyperlink" xfId="13591" builtinId="9" hidden="1"/>
    <cellStyle name="Followed Hyperlink" xfId="13592" builtinId="9" hidden="1"/>
    <cellStyle name="Followed Hyperlink" xfId="13593" builtinId="9" hidden="1"/>
    <cellStyle name="Followed Hyperlink" xfId="13594" builtinId="9" hidden="1"/>
    <cellStyle name="Followed Hyperlink" xfId="13595" builtinId="9" hidden="1"/>
    <cellStyle name="Followed Hyperlink" xfId="13596" builtinId="9" hidden="1"/>
    <cellStyle name="Followed Hyperlink" xfId="13597" builtinId="9" hidden="1"/>
    <cellStyle name="Followed Hyperlink" xfId="13598" builtinId="9" hidden="1"/>
    <cellStyle name="Followed Hyperlink" xfId="13599" builtinId="9" hidden="1"/>
    <cellStyle name="Followed Hyperlink" xfId="13600" builtinId="9" hidden="1"/>
    <cellStyle name="Followed Hyperlink" xfId="13601" builtinId="9" hidden="1"/>
    <cellStyle name="Followed Hyperlink" xfId="13602" builtinId="9" hidden="1"/>
    <cellStyle name="Followed Hyperlink" xfId="13603" builtinId="9" hidden="1"/>
    <cellStyle name="Followed Hyperlink" xfId="13604" builtinId="9" hidden="1"/>
    <cellStyle name="Followed Hyperlink" xfId="13605" builtinId="9" hidden="1"/>
    <cellStyle name="Followed Hyperlink" xfId="13606" builtinId="9" hidden="1"/>
    <cellStyle name="Followed Hyperlink" xfId="13607" builtinId="9" hidden="1"/>
    <cellStyle name="Followed Hyperlink" xfId="13608" builtinId="9" hidden="1"/>
    <cellStyle name="Followed Hyperlink" xfId="13609" builtinId="9" hidden="1"/>
    <cellStyle name="Followed Hyperlink" xfId="13610" builtinId="9" hidden="1"/>
    <cellStyle name="Followed Hyperlink" xfId="13611" builtinId="9" hidden="1"/>
    <cellStyle name="Followed Hyperlink" xfId="13612" builtinId="9" hidden="1"/>
    <cellStyle name="Followed Hyperlink" xfId="13613" builtinId="9" hidden="1"/>
    <cellStyle name="Followed Hyperlink" xfId="13614" builtinId="9" hidden="1"/>
    <cellStyle name="Followed Hyperlink" xfId="13615" builtinId="9" hidden="1"/>
    <cellStyle name="Followed Hyperlink" xfId="13616" builtinId="9" hidden="1"/>
    <cellStyle name="Followed Hyperlink" xfId="13617" builtinId="9" hidden="1"/>
    <cellStyle name="Followed Hyperlink" xfId="13618" builtinId="9" hidden="1"/>
    <cellStyle name="Followed Hyperlink" xfId="13619" builtinId="9" hidden="1"/>
    <cellStyle name="Followed Hyperlink" xfId="13620" builtinId="9" hidden="1"/>
    <cellStyle name="Followed Hyperlink" xfId="13621" builtinId="9" hidden="1"/>
    <cellStyle name="Followed Hyperlink" xfId="13622" builtinId="9" hidden="1"/>
    <cellStyle name="Followed Hyperlink" xfId="13623" builtinId="9" hidden="1"/>
    <cellStyle name="Followed Hyperlink" xfId="13624" builtinId="9" hidden="1"/>
    <cellStyle name="Followed Hyperlink" xfId="13625" builtinId="9" hidden="1"/>
    <cellStyle name="Followed Hyperlink" xfId="13626" builtinId="9" hidden="1"/>
    <cellStyle name="Followed Hyperlink" xfId="13627" builtinId="9" hidden="1"/>
    <cellStyle name="Followed Hyperlink" xfId="13628" builtinId="9" hidden="1"/>
    <cellStyle name="Followed Hyperlink" xfId="13629" builtinId="9" hidden="1"/>
    <cellStyle name="Followed Hyperlink" xfId="13630" builtinId="9" hidden="1"/>
    <cellStyle name="Followed Hyperlink" xfId="13631" builtinId="9" hidden="1"/>
    <cellStyle name="Followed Hyperlink" xfId="13632" builtinId="9" hidden="1"/>
    <cellStyle name="Followed Hyperlink" xfId="13633" builtinId="9" hidden="1"/>
    <cellStyle name="Followed Hyperlink" xfId="13634" builtinId="9" hidden="1"/>
    <cellStyle name="Followed Hyperlink" xfId="13635" builtinId="9" hidden="1"/>
    <cellStyle name="Followed Hyperlink" xfId="13636" builtinId="9" hidden="1"/>
    <cellStyle name="Followed Hyperlink" xfId="13637" builtinId="9" hidden="1"/>
    <cellStyle name="Followed Hyperlink" xfId="13638" builtinId="9" hidden="1"/>
    <cellStyle name="Followed Hyperlink" xfId="13639" builtinId="9" hidden="1"/>
    <cellStyle name="Followed Hyperlink" xfId="13640" builtinId="9" hidden="1"/>
    <cellStyle name="Followed Hyperlink" xfId="13641" builtinId="9" hidden="1"/>
    <cellStyle name="Followed Hyperlink" xfId="13642" builtinId="9" hidden="1"/>
    <cellStyle name="Followed Hyperlink" xfId="13643" builtinId="9" hidden="1"/>
    <cellStyle name="Followed Hyperlink" xfId="13644" builtinId="9" hidden="1"/>
    <cellStyle name="Followed Hyperlink" xfId="13645" builtinId="9" hidden="1"/>
    <cellStyle name="Followed Hyperlink" xfId="13646" builtinId="9" hidden="1"/>
    <cellStyle name="Followed Hyperlink" xfId="13647" builtinId="9" hidden="1"/>
    <cellStyle name="Followed Hyperlink" xfId="13648" builtinId="9" hidden="1"/>
    <cellStyle name="Followed Hyperlink" xfId="13649" builtinId="9" hidden="1"/>
    <cellStyle name="Followed Hyperlink" xfId="13650" builtinId="9" hidden="1"/>
    <cellStyle name="Followed Hyperlink" xfId="13651" builtinId="9" hidden="1"/>
    <cellStyle name="Followed Hyperlink" xfId="13652" builtinId="9" hidden="1"/>
    <cellStyle name="Followed Hyperlink" xfId="13653" builtinId="9" hidden="1"/>
    <cellStyle name="Followed Hyperlink" xfId="13654" builtinId="9" hidden="1"/>
    <cellStyle name="Followed Hyperlink" xfId="13655" builtinId="9" hidden="1"/>
    <cellStyle name="Followed Hyperlink" xfId="13656" builtinId="9" hidden="1"/>
    <cellStyle name="Followed Hyperlink" xfId="13657" builtinId="9" hidden="1"/>
    <cellStyle name="Followed Hyperlink" xfId="13658" builtinId="9" hidden="1"/>
    <cellStyle name="Followed Hyperlink" xfId="13659" builtinId="9" hidden="1"/>
    <cellStyle name="Followed Hyperlink" xfId="13660" builtinId="9" hidden="1"/>
    <cellStyle name="Followed Hyperlink" xfId="13661" builtinId="9" hidden="1"/>
    <cellStyle name="Followed Hyperlink" xfId="13662" builtinId="9" hidden="1"/>
    <cellStyle name="Followed Hyperlink" xfId="13663" builtinId="9" hidden="1"/>
    <cellStyle name="Followed Hyperlink" xfId="13664" builtinId="9" hidden="1"/>
    <cellStyle name="Followed Hyperlink" xfId="13665" builtinId="9" hidden="1"/>
    <cellStyle name="Followed Hyperlink" xfId="13666" builtinId="9" hidden="1"/>
    <cellStyle name="Followed Hyperlink" xfId="13667" builtinId="9" hidden="1"/>
    <cellStyle name="Followed Hyperlink" xfId="13668" builtinId="9" hidden="1"/>
    <cellStyle name="Followed Hyperlink" xfId="13669" builtinId="9" hidden="1"/>
    <cellStyle name="Followed Hyperlink" xfId="13670" builtinId="9" hidden="1"/>
    <cellStyle name="Followed Hyperlink" xfId="13671" builtinId="9" hidden="1"/>
    <cellStyle name="Followed Hyperlink" xfId="13672" builtinId="9" hidden="1"/>
    <cellStyle name="Followed Hyperlink" xfId="13673" builtinId="9" hidden="1"/>
    <cellStyle name="Followed Hyperlink" xfId="13674" builtinId="9" hidden="1"/>
    <cellStyle name="Followed Hyperlink" xfId="13675" builtinId="9" hidden="1"/>
    <cellStyle name="Followed Hyperlink" xfId="13676" builtinId="9" hidden="1"/>
    <cellStyle name="Followed Hyperlink" xfId="13677" builtinId="9" hidden="1"/>
    <cellStyle name="Followed Hyperlink" xfId="13678" builtinId="9" hidden="1"/>
    <cellStyle name="Followed Hyperlink" xfId="13679" builtinId="9" hidden="1"/>
    <cellStyle name="Followed Hyperlink" xfId="13680" builtinId="9" hidden="1"/>
    <cellStyle name="Followed Hyperlink" xfId="13681" builtinId="9" hidden="1"/>
    <cellStyle name="Followed Hyperlink" xfId="13682" builtinId="9" hidden="1"/>
    <cellStyle name="Followed Hyperlink" xfId="13683" builtinId="9" hidden="1"/>
    <cellStyle name="Followed Hyperlink" xfId="13684" builtinId="9" hidden="1"/>
    <cellStyle name="Followed Hyperlink" xfId="13685" builtinId="9" hidden="1"/>
    <cellStyle name="Followed Hyperlink" xfId="13686" builtinId="9" hidden="1"/>
    <cellStyle name="Followed Hyperlink" xfId="13687" builtinId="9" hidden="1"/>
    <cellStyle name="Followed Hyperlink" xfId="13688" builtinId="9" hidden="1"/>
    <cellStyle name="Followed Hyperlink" xfId="13689" builtinId="9" hidden="1"/>
    <cellStyle name="Followed Hyperlink" xfId="13690" builtinId="9" hidden="1"/>
    <cellStyle name="Followed Hyperlink" xfId="13691" builtinId="9" hidden="1"/>
    <cellStyle name="Followed Hyperlink" xfId="13692" builtinId="9" hidden="1"/>
    <cellStyle name="Followed Hyperlink" xfId="13693" builtinId="9" hidden="1"/>
    <cellStyle name="Followed Hyperlink" xfId="13694" builtinId="9" hidden="1"/>
    <cellStyle name="Followed Hyperlink" xfId="13695" builtinId="9" hidden="1"/>
    <cellStyle name="Followed Hyperlink" xfId="13696" builtinId="9" hidden="1"/>
    <cellStyle name="Followed Hyperlink" xfId="13697" builtinId="9" hidden="1"/>
    <cellStyle name="Followed Hyperlink" xfId="13698" builtinId="9" hidden="1"/>
    <cellStyle name="Followed Hyperlink" xfId="13699" builtinId="9" hidden="1"/>
    <cellStyle name="Followed Hyperlink" xfId="13700" builtinId="9" hidden="1"/>
    <cellStyle name="Followed Hyperlink" xfId="13701" builtinId="9" hidden="1"/>
    <cellStyle name="Followed Hyperlink" xfId="13702" builtinId="9" hidden="1"/>
    <cellStyle name="Followed Hyperlink" xfId="13703" builtinId="9" hidden="1"/>
    <cellStyle name="Followed Hyperlink" xfId="13704" builtinId="9" hidden="1"/>
    <cellStyle name="Followed Hyperlink" xfId="13705" builtinId="9" hidden="1"/>
    <cellStyle name="Followed Hyperlink" xfId="13706" builtinId="9" hidden="1"/>
    <cellStyle name="Followed Hyperlink" xfId="13707" builtinId="9" hidden="1"/>
    <cellStyle name="Followed Hyperlink" xfId="13708" builtinId="9" hidden="1"/>
    <cellStyle name="Followed Hyperlink" xfId="13709" builtinId="9" hidden="1"/>
    <cellStyle name="Followed Hyperlink" xfId="13710" builtinId="9" hidden="1"/>
    <cellStyle name="Followed Hyperlink" xfId="13711" builtinId="9" hidden="1"/>
    <cellStyle name="Followed Hyperlink" xfId="13712" builtinId="9" hidden="1"/>
    <cellStyle name="Followed Hyperlink" xfId="13713" builtinId="9" hidden="1"/>
    <cellStyle name="Followed Hyperlink" xfId="13714" builtinId="9" hidden="1"/>
    <cellStyle name="Followed Hyperlink" xfId="13715" builtinId="9" hidden="1"/>
    <cellStyle name="Followed Hyperlink" xfId="13716" builtinId="9" hidden="1"/>
    <cellStyle name="Followed Hyperlink" xfId="13717" builtinId="9" hidden="1"/>
    <cellStyle name="Followed Hyperlink" xfId="13718" builtinId="9" hidden="1"/>
    <cellStyle name="Followed Hyperlink" xfId="13719" builtinId="9" hidden="1"/>
    <cellStyle name="Followed Hyperlink" xfId="13720" builtinId="9" hidden="1"/>
    <cellStyle name="Followed Hyperlink" xfId="13721" builtinId="9" hidden="1"/>
    <cellStyle name="Followed Hyperlink" xfId="13722" builtinId="9" hidden="1"/>
    <cellStyle name="Followed Hyperlink" xfId="13723" builtinId="9" hidden="1"/>
    <cellStyle name="Followed Hyperlink" xfId="13724" builtinId="9" hidden="1"/>
    <cellStyle name="Followed Hyperlink" xfId="13725" builtinId="9" hidden="1"/>
    <cellStyle name="Followed Hyperlink" xfId="13726" builtinId="9" hidden="1"/>
    <cellStyle name="Followed Hyperlink" xfId="13727" builtinId="9" hidden="1"/>
    <cellStyle name="Followed Hyperlink" xfId="13728" builtinId="9" hidden="1"/>
    <cellStyle name="Followed Hyperlink" xfId="13729" builtinId="9" hidden="1"/>
    <cellStyle name="Followed Hyperlink" xfId="13730" builtinId="9" hidden="1"/>
    <cellStyle name="Followed Hyperlink" xfId="13731" builtinId="9" hidden="1"/>
    <cellStyle name="Followed Hyperlink" xfId="13732" builtinId="9" hidden="1"/>
    <cellStyle name="Followed Hyperlink" xfId="13733" builtinId="9" hidden="1"/>
    <cellStyle name="Followed Hyperlink" xfId="13734" builtinId="9" hidden="1"/>
    <cellStyle name="Followed Hyperlink" xfId="13735" builtinId="9" hidden="1"/>
    <cellStyle name="Followed Hyperlink" xfId="13736" builtinId="9" hidden="1"/>
    <cellStyle name="Followed Hyperlink" xfId="13737" builtinId="9" hidden="1"/>
    <cellStyle name="Followed Hyperlink" xfId="13738" builtinId="9" hidden="1"/>
    <cellStyle name="Followed Hyperlink" xfId="13739" builtinId="9" hidden="1"/>
    <cellStyle name="Followed Hyperlink" xfId="13740" builtinId="9" hidden="1"/>
    <cellStyle name="Followed Hyperlink" xfId="13741" builtinId="9" hidden="1"/>
    <cellStyle name="Followed Hyperlink" xfId="13742" builtinId="9" hidden="1"/>
    <cellStyle name="Followed Hyperlink" xfId="13743" builtinId="9" hidden="1"/>
    <cellStyle name="Followed Hyperlink" xfId="13744" builtinId="9" hidden="1"/>
    <cellStyle name="Followed Hyperlink" xfId="13745" builtinId="9" hidden="1"/>
    <cellStyle name="Followed Hyperlink" xfId="13746" builtinId="9" hidden="1"/>
    <cellStyle name="Followed Hyperlink" xfId="13747" builtinId="9" hidden="1"/>
    <cellStyle name="Followed Hyperlink" xfId="13748" builtinId="9" hidden="1"/>
    <cellStyle name="Followed Hyperlink" xfId="13749" builtinId="9" hidden="1"/>
    <cellStyle name="Followed Hyperlink" xfId="13750" builtinId="9" hidden="1"/>
    <cellStyle name="Followed Hyperlink" xfId="13751" builtinId="9" hidden="1"/>
    <cellStyle name="Followed Hyperlink" xfId="13752" builtinId="9" hidden="1"/>
    <cellStyle name="Followed Hyperlink" xfId="13753" builtinId="9" hidden="1"/>
    <cellStyle name="Followed Hyperlink" xfId="13754" builtinId="9" hidden="1"/>
    <cellStyle name="Followed Hyperlink" xfId="13755" builtinId="9" hidden="1"/>
    <cellStyle name="Followed Hyperlink" xfId="13756" builtinId="9" hidden="1"/>
    <cellStyle name="Followed Hyperlink" xfId="13757" builtinId="9" hidden="1"/>
    <cellStyle name="Followed Hyperlink" xfId="13758" builtinId="9" hidden="1"/>
    <cellStyle name="Followed Hyperlink" xfId="13759" builtinId="9" hidden="1"/>
    <cellStyle name="Followed Hyperlink" xfId="13760" builtinId="9" hidden="1"/>
    <cellStyle name="Followed Hyperlink" xfId="13761" builtinId="9" hidden="1"/>
    <cellStyle name="Followed Hyperlink" xfId="13762" builtinId="9" hidden="1"/>
    <cellStyle name="Followed Hyperlink" xfId="13763" builtinId="9" hidden="1"/>
    <cellStyle name="Followed Hyperlink" xfId="13764" builtinId="9" hidden="1"/>
    <cellStyle name="Followed Hyperlink" xfId="13765" builtinId="9" hidden="1"/>
    <cellStyle name="Followed Hyperlink" xfId="13766" builtinId="9" hidden="1"/>
    <cellStyle name="Followed Hyperlink" xfId="13767" builtinId="9" hidden="1"/>
    <cellStyle name="Followed Hyperlink" xfId="13768" builtinId="9" hidden="1"/>
    <cellStyle name="Followed Hyperlink" xfId="13769" builtinId="9" hidden="1"/>
    <cellStyle name="Followed Hyperlink" xfId="13770" builtinId="9" hidden="1"/>
    <cellStyle name="Followed Hyperlink" xfId="13771" builtinId="9" hidden="1"/>
    <cellStyle name="Followed Hyperlink" xfId="13772" builtinId="9" hidden="1"/>
    <cellStyle name="Followed Hyperlink" xfId="13773" builtinId="9" hidden="1"/>
    <cellStyle name="Followed Hyperlink" xfId="13774" builtinId="9" hidden="1"/>
    <cellStyle name="Followed Hyperlink" xfId="13775" builtinId="9" hidden="1"/>
    <cellStyle name="Followed Hyperlink" xfId="13776" builtinId="9" hidden="1"/>
    <cellStyle name="Followed Hyperlink" xfId="13777" builtinId="9" hidden="1"/>
    <cellStyle name="Followed Hyperlink" xfId="13778" builtinId="9" hidden="1"/>
    <cellStyle name="Followed Hyperlink" xfId="13779" builtinId="9" hidden="1"/>
    <cellStyle name="Followed Hyperlink" xfId="13780" builtinId="9" hidden="1"/>
    <cellStyle name="Followed Hyperlink" xfId="13781" builtinId="9" hidden="1"/>
    <cellStyle name="Followed Hyperlink" xfId="13782" builtinId="9" hidden="1"/>
    <cellStyle name="Followed Hyperlink" xfId="13783" builtinId="9" hidden="1"/>
    <cellStyle name="Followed Hyperlink" xfId="13784" builtinId="9" hidden="1"/>
    <cellStyle name="Followed Hyperlink" xfId="13785" builtinId="9" hidden="1"/>
    <cellStyle name="Followed Hyperlink" xfId="13786" builtinId="9" hidden="1"/>
    <cellStyle name="Followed Hyperlink" xfId="13787" builtinId="9" hidden="1"/>
    <cellStyle name="Followed Hyperlink" xfId="13788" builtinId="9" hidden="1"/>
    <cellStyle name="Followed Hyperlink" xfId="13789" builtinId="9" hidden="1"/>
    <cellStyle name="Followed Hyperlink" xfId="13790" builtinId="9" hidden="1"/>
    <cellStyle name="Followed Hyperlink" xfId="13791" builtinId="9" hidden="1"/>
    <cellStyle name="Followed Hyperlink" xfId="13792" builtinId="9" hidden="1"/>
    <cellStyle name="Followed Hyperlink" xfId="13793" builtinId="9" hidden="1"/>
    <cellStyle name="Followed Hyperlink" xfId="13794" builtinId="9" hidden="1"/>
    <cellStyle name="Followed Hyperlink" xfId="13795" builtinId="9" hidden="1"/>
    <cellStyle name="Followed Hyperlink" xfId="13796" builtinId="9" hidden="1"/>
    <cellStyle name="Followed Hyperlink" xfId="13797" builtinId="9" hidden="1"/>
    <cellStyle name="Followed Hyperlink" xfId="13798" builtinId="9" hidden="1"/>
    <cellStyle name="Followed Hyperlink" xfId="13799" builtinId="9" hidden="1"/>
    <cellStyle name="Followed Hyperlink" xfId="13800" builtinId="9" hidden="1"/>
    <cellStyle name="Followed Hyperlink" xfId="13801" builtinId="9" hidden="1"/>
    <cellStyle name="Followed Hyperlink" xfId="13802" builtinId="9" hidden="1"/>
    <cellStyle name="Followed Hyperlink" xfId="13803" builtinId="9" hidden="1"/>
    <cellStyle name="Followed Hyperlink" xfId="13804" builtinId="9" hidden="1"/>
    <cellStyle name="Followed Hyperlink" xfId="13805" builtinId="9" hidden="1"/>
    <cellStyle name="Followed Hyperlink" xfId="13806" builtinId="9" hidden="1"/>
    <cellStyle name="Followed Hyperlink" xfId="13807" builtinId="9" hidden="1"/>
    <cellStyle name="Followed Hyperlink" xfId="13808" builtinId="9" hidden="1"/>
    <cellStyle name="Followed Hyperlink" xfId="13809" builtinId="9" hidden="1"/>
    <cellStyle name="Followed Hyperlink" xfId="13810" builtinId="9" hidden="1"/>
    <cellStyle name="Followed Hyperlink" xfId="13811" builtinId="9" hidden="1"/>
    <cellStyle name="Followed Hyperlink" xfId="13812" builtinId="9" hidden="1"/>
    <cellStyle name="Followed Hyperlink" xfId="13813" builtinId="9" hidden="1"/>
    <cellStyle name="Followed Hyperlink" xfId="13814" builtinId="9" hidden="1"/>
    <cellStyle name="Followed Hyperlink" xfId="13815" builtinId="9" hidden="1"/>
    <cellStyle name="Followed Hyperlink" xfId="13816" builtinId="9" hidden="1"/>
    <cellStyle name="Followed Hyperlink" xfId="13817" builtinId="9" hidden="1"/>
    <cellStyle name="Followed Hyperlink" xfId="13818" builtinId="9" hidden="1"/>
    <cellStyle name="Followed Hyperlink" xfId="13819" builtinId="9" hidden="1"/>
    <cellStyle name="Followed Hyperlink" xfId="13820" builtinId="9" hidden="1"/>
    <cellStyle name="Followed Hyperlink" xfId="13821" builtinId="9" hidden="1"/>
    <cellStyle name="Followed Hyperlink" xfId="13822" builtinId="9" hidden="1"/>
    <cellStyle name="Followed Hyperlink" xfId="13823" builtinId="9" hidden="1"/>
    <cellStyle name="Followed Hyperlink" xfId="13824" builtinId="9" hidden="1"/>
    <cellStyle name="Followed Hyperlink" xfId="13825" builtinId="9" hidden="1"/>
    <cellStyle name="Followed Hyperlink" xfId="13826" builtinId="9" hidden="1"/>
    <cellStyle name="Followed Hyperlink" xfId="13827" builtinId="9" hidden="1"/>
    <cellStyle name="Followed Hyperlink" xfId="13828" builtinId="9" hidden="1"/>
    <cellStyle name="Followed Hyperlink" xfId="13829" builtinId="9" hidden="1"/>
    <cellStyle name="Followed Hyperlink" xfId="13830" builtinId="9" hidden="1"/>
    <cellStyle name="Followed Hyperlink" xfId="13831" builtinId="9" hidden="1"/>
    <cellStyle name="Followed Hyperlink" xfId="13832" builtinId="9" hidden="1"/>
    <cellStyle name="Followed Hyperlink" xfId="13833" builtinId="9" hidden="1"/>
    <cellStyle name="Followed Hyperlink" xfId="13834" builtinId="9" hidden="1"/>
    <cellStyle name="Followed Hyperlink" xfId="13835" builtinId="9" hidden="1"/>
    <cellStyle name="Followed Hyperlink" xfId="13836" builtinId="9" hidden="1"/>
    <cellStyle name="Followed Hyperlink" xfId="13837" builtinId="9" hidden="1"/>
    <cellStyle name="Followed Hyperlink" xfId="13838" builtinId="9" hidden="1"/>
    <cellStyle name="Followed Hyperlink" xfId="13839" builtinId="9" hidden="1"/>
    <cellStyle name="Followed Hyperlink" xfId="13840" builtinId="9" hidden="1"/>
    <cellStyle name="Followed Hyperlink" xfId="13841" builtinId="9" hidden="1"/>
    <cellStyle name="Followed Hyperlink" xfId="13842" builtinId="9" hidden="1"/>
    <cellStyle name="Followed Hyperlink" xfId="13843" builtinId="9" hidden="1"/>
    <cellStyle name="Followed Hyperlink" xfId="13844" builtinId="9" hidden="1"/>
    <cellStyle name="Followed Hyperlink" xfId="13845" builtinId="9" hidden="1"/>
    <cellStyle name="Followed Hyperlink" xfId="13846" builtinId="9" hidden="1"/>
    <cellStyle name="Followed Hyperlink" xfId="13847" builtinId="9" hidden="1"/>
    <cellStyle name="Followed Hyperlink" xfId="13848" builtinId="9" hidden="1"/>
    <cellStyle name="Followed Hyperlink" xfId="13849" builtinId="9" hidden="1"/>
    <cellStyle name="Followed Hyperlink" xfId="13850" builtinId="9" hidden="1"/>
    <cellStyle name="Followed Hyperlink" xfId="13851" builtinId="9" hidden="1"/>
    <cellStyle name="Followed Hyperlink" xfId="13852" builtinId="9" hidden="1"/>
    <cellStyle name="Followed Hyperlink" xfId="13853" builtinId="9" hidden="1"/>
    <cellStyle name="Followed Hyperlink" xfId="13854" builtinId="9" hidden="1"/>
    <cellStyle name="Followed Hyperlink" xfId="13855" builtinId="9" hidden="1"/>
    <cellStyle name="Followed Hyperlink" xfId="13856" builtinId="9" hidden="1"/>
    <cellStyle name="Followed Hyperlink" xfId="13857" builtinId="9" hidden="1"/>
    <cellStyle name="Followed Hyperlink" xfId="13858" builtinId="9" hidden="1"/>
    <cellStyle name="Followed Hyperlink" xfId="13859" builtinId="9" hidden="1"/>
    <cellStyle name="Followed Hyperlink" xfId="13860" builtinId="9" hidden="1"/>
    <cellStyle name="Followed Hyperlink" xfId="13861" builtinId="9" hidden="1"/>
    <cellStyle name="Followed Hyperlink" xfId="13862" builtinId="9" hidden="1"/>
    <cellStyle name="Followed Hyperlink" xfId="13863" builtinId="9" hidden="1"/>
    <cellStyle name="Followed Hyperlink" xfId="13864" builtinId="9" hidden="1"/>
    <cellStyle name="Followed Hyperlink" xfId="13865" builtinId="9" hidden="1"/>
    <cellStyle name="Followed Hyperlink" xfId="13866" builtinId="9" hidden="1"/>
    <cellStyle name="Followed Hyperlink" xfId="13867" builtinId="9" hidden="1"/>
    <cellStyle name="Followed Hyperlink" xfId="13868" builtinId="9" hidden="1"/>
    <cellStyle name="Followed Hyperlink" xfId="13869" builtinId="9" hidden="1"/>
    <cellStyle name="Followed Hyperlink" xfId="13870" builtinId="9" hidden="1"/>
    <cellStyle name="Followed Hyperlink" xfId="13871" builtinId="9" hidden="1"/>
    <cellStyle name="Followed Hyperlink" xfId="13872" builtinId="9" hidden="1"/>
    <cellStyle name="Followed Hyperlink" xfId="13873" builtinId="9" hidden="1"/>
    <cellStyle name="Followed Hyperlink" xfId="13874" builtinId="9" hidden="1"/>
    <cellStyle name="Followed Hyperlink" xfId="13875" builtinId="9" hidden="1"/>
    <cellStyle name="Followed Hyperlink" xfId="13876" builtinId="9" hidden="1"/>
    <cellStyle name="Followed Hyperlink" xfId="13877" builtinId="9" hidden="1"/>
    <cellStyle name="Followed Hyperlink" xfId="13878" builtinId="9" hidden="1"/>
    <cellStyle name="Followed Hyperlink" xfId="13879" builtinId="9" hidden="1"/>
    <cellStyle name="Followed Hyperlink" xfId="13880" builtinId="9" hidden="1"/>
    <cellStyle name="Followed Hyperlink" xfId="13881" builtinId="9" hidden="1"/>
    <cellStyle name="Followed Hyperlink" xfId="13882" builtinId="9" hidden="1"/>
    <cellStyle name="Followed Hyperlink" xfId="13883" builtinId="9" hidden="1"/>
    <cellStyle name="Followed Hyperlink" xfId="13884" builtinId="9" hidden="1"/>
    <cellStyle name="Followed Hyperlink" xfId="13885" builtinId="9" hidden="1"/>
    <cellStyle name="Followed Hyperlink" xfId="13886" builtinId="9" hidden="1"/>
    <cellStyle name="Followed Hyperlink" xfId="13887" builtinId="9" hidden="1"/>
    <cellStyle name="Followed Hyperlink" xfId="13888" builtinId="9" hidden="1"/>
    <cellStyle name="Followed Hyperlink" xfId="13889" builtinId="9" hidden="1"/>
    <cellStyle name="Followed Hyperlink" xfId="13890" builtinId="9" hidden="1"/>
    <cellStyle name="Followed Hyperlink" xfId="13891" builtinId="9" hidden="1"/>
    <cellStyle name="Followed Hyperlink" xfId="13892" builtinId="9" hidden="1"/>
    <cellStyle name="Followed Hyperlink" xfId="13893" builtinId="9" hidden="1"/>
    <cellStyle name="Followed Hyperlink" xfId="13894" builtinId="9" hidden="1"/>
    <cellStyle name="Followed Hyperlink" xfId="13895" builtinId="9" hidden="1"/>
    <cellStyle name="Followed Hyperlink" xfId="13896" builtinId="9" hidden="1"/>
    <cellStyle name="Followed Hyperlink" xfId="13897" builtinId="9" hidden="1"/>
    <cellStyle name="Followed Hyperlink" xfId="13898" builtinId="9" hidden="1"/>
    <cellStyle name="Followed Hyperlink" xfId="13899" builtinId="9" hidden="1"/>
    <cellStyle name="Followed Hyperlink" xfId="13900" builtinId="9" hidden="1"/>
    <cellStyle name="Followed Hyperlink" xfId="13901" builtinId="9" hidden="1"/>
    <cellStyle name="Followed Hyperlink" xfId="13902" builtinId="9" hidden="1"/>
    <cellStyle name="Followed Hyperlink" xfId="13903" builtinId="9" hidden="1"/>
    <cellStyle name="Followed Hyperlink" xfId="13904" builtinId="9" hidden="1"/>
    <cellStyle name="Followed Hyperlink" xfId="13905" builtinId="9" hidden="1"/>
    <cellStyle name="Followed Hyperlink" xfId="13906" builtinId="9" hidden="1"/>
    <cellStyle name="Followed Hyperlink" xfId="13907" builtinId="9" hidden="1"/>
    <cellStyle name="Followed Hyperlink" xfId="13908" builtinId="9" hidden="1"/>
    <cellStyle name="Followed Hyperlink" xfId="13909" builtinId="9" hidden="1"/>
    <cellStyle name="Followed Hyperlink" xfId="13910" builtinId="9" hidden="1"/>
    <cellStyle name="Followed Hyperlink" xfId="13911" builtinId="9" hidden="1"/>
    <cellStyle name="Followed Hyperlink" xfId="13912" builtinId="9" hidden="1"/>
    <cellStyle name="Followed Hyperlink" xfId="13913" builtinId="9" hidden="1"/>
    <cellStyle name="Followed Hyperlink" xfId="13914" builtinId="9" hidden="1"/>
    <cellStyle name="Followed Hyperlink" xfId="13915" builtinId="9" hidden="1"/>
    <cellStyle name="Followed Hyperlink" xfId="13916" builtinId="9" hidden="1"/>
    <cellStyle name="Followed Hyperlink" xfId="13917" builtinId="9" hidden="1"/>
    <cellStyle name="Followed Hyperlink" xfId="13918" builtinId="9" hidden="1"/>
    <cellStyle name="Followed Hyperlink" xfId="13919" builtinId="9" hidden="1"/>
    <cellStyle name="Followed Hyperlink" xfId="13920" builtinId="9" hidden="1"/>
    <cellStyle name="Followed Hyperlink" xfId="13921" builtinId="9" hidden="1"/>
    <cellStyle name="Followed Hyperlink" xfId="13922" builtinId="9" hidden="1"/>
    <cellStyle name="Followed Hyperlink" xfId="13923" builtinId="9" hidden="1"/>
    <cellStyle name="Followed Hyperlink" xfId="13924" builtinId="9" hidden="1"/>
    <cellStyle name="Followed Hyperlink" xfId="13925" builtinId="9" hidden="1"/>
    <cellStyle name="Followed Hyperlink" xfId="13926" builtinId="9" hidden="1"/>
    <cellStyle name="Followed Hyperlink" xfId="13927" builtinId="9" hidden="1"/>
    <cellStyle name="Followed Hyperlink" xfId="13928" builtinId="9" hidden="1"/>
    <cellStyle name="Followed Hyperlink" xfId="13929" builtinId="9" hidden="1"/>
    <cellStyle name="Followed Hyperlink" xfId="13930" builtinId="9" hidden="1"/>
    <cellStyle name="Followed Hyperlink" xfId="13931" builtinId="9" hidden="1"/>
    <cellStyle name="Followed Hyperlink" xfId="13932" builtinId="9" hidden="1"/>
    <cellStyle name="Followed Hyperlink" xfId="13933" builtinId="9" hidden="1"/>
    <cellStyle name="Followed Hyperlink" xfId="13934" builtinId="9" hidden="1"/>
    <cellStyle name="Followed Hyperlink" xfId="13935" builtinId="9" hidden="1"/>
    <cellStyle name="Followed Hyperlink" xfId="13936" builtinId="9" hidden="1"/>
    <cellStyle name="Followed Hyperlink" xfId="13937" builtinId="9" hidden="1"/>
    <cellStyle name="Followed Hyperlink" xfId="13938" builtinId="9" hidden="1"/>
    <cellStyle name="Followed Hyperlink" xfId="13939" builtinId="9" hidden="1"/>
    <cellStyle name="Followed Hyperlink" xfId="13940" builtinId="9" hidden="1"/>
    <cellStyle name="Followed Hyperlink" xfId="13941" builtinId="9" hidden="1"/>
    <cellStyle name="Followed Hyperlink" xfId="13942" builtinId="9" hidden="1"/>
    <cellStyle name="Followed Hyperlink" xfId="13943" builtinId="9" hidden="1"/>
    <cellStyle name="Followed Hyperlink" xfId="13944" builtinId="9" hidden="1"/>
    <cellStyle name="Followed Hyperlink" xfId="13945" builtinId="9" hidden="1"/>
    <cellStyle name="Followed Hyperlink" xfId="13946" builtinId="9" hidden="1"/>
    <cellStyle name="Followed Hyperlink" xfId="13947" builtinId="9" hidden="1"/>
    <cellStyle name="Followed Hyperlink" xfId="13948" builtinId="9" hidden="1"/>
    <cellStyle name="Followed Hyperlink" xfId="13949" builtinId="9" hidden="1"/>
    <cellStyle name="Followed Hyperlink" xfId="13950" builtinId="9" hidden="1"/>
    <cellStyle name="Followed Hyperlink" xfId="13951" builtinId="9" hidden="1"/>
    <cellStyle name="Followed Hyperlink" xfId="13952" builtinId="9" hidden="1"/>
    <cellStyle name="Followed Hyperlink" xfId="13953" builtinId="9" hidden="1"/>
    <cellStyle name="Followed Hyperlink" xfId="13954" builtinId="9" hidden="1"/>
    <cellStyle name="Followed Hyperlink" xfId="13955" builtinId="9" hidden="1"/>
    <cellStyle name="Followed Hyperlink" xfId="13956" builtinId="9" hidden="1"/>
    <cellStyle name="Followed Hyperlink" xfId="13957" builtinId="9" hidden="1"/>
    <cellStyle name="Followed Hyperlink" xfId="13958" builtinId="9" hidden="1"/>
    <cellStyle name="Followed Hyperlink" xfId="13959" builtinId="9" hidden="1"/>
    <cellStyle name="Followed Hyperlink" xfId="13960" builtinId="9" hidden="1"/>
    <cellStyle name="Followed Hyperlink" xfId="13961" builtinId="9" hidden="1"/>
    <cellStyle name="Followed Hyperlink" xfId="13962" builtinId="9" hidden="1"/>
    <cellStyle name="Followed Hyperlink" xfId="13963" builtinId="9" hidden="1"/>
    <cellStyle name="Followed Hyperlink" xfId="13964" builtinId="9" hidden="1"/>
    <cellStyle name="Followed Hyperlink" xfId="13965" builtinId="9" hidden="1"/>
    <cellStyle name="Followed Hyperlink" xfId="13966" builtinId="9" hidden="1"/>
    <cellStyle name="Followed Hyperlink" xfId="13967" builtinId="9" hidden="1"/>
    <cellStyle name="Followed Hyperlink" xfId="13968" builtinId="9" hidden="1"/>
    <cellStyle name="Followed Hyperlink" xfId="13969" builtinId="9" hidden="1"/>
    <cellStyle name="Followed Hyperlink" xfId="13970" builtinId="9" hidden="1"/>
    <cellStyle name="Followed Hyperlink" xfId="13971" builtinId="9" hidden="1"/>
    <cellStyle name="Followed Hyperlink" xfId="13972" builtinId="9" hidden="1"/>
    <cellStyle name="Followed Hyperlink" xfId="13973" builtinId="9" hidden="1"/>
    <cellStyle name="Followed Hyperlink" xfId="13974" builtinId="9" hidden="1"/>
    <cellStyle name="Followed Hyperlink" xfId="13975" builtinId="9" hidden="1"/>
    <cellStyle name="Followed Hyperlink" xfId="13976" builtinId="9" hidden="1"/>
    <cellStyle name="Followed Hyperlink" xfId="13977" builtinId="9" hidden="1"/>
    <cellStyle name="Followed Hyperlink" xfId="13978" builtinId="9" hidden="1"/>
    <cellStyle name="Followed Hyperlink" xfId="13979" builtinId="9" hidden="1"/>
    <cellStyle name="Followed Hyperlink" xfId="13980" builtinId="9" hidden="1"/>
    <cellStyle name="Followed Hyperlink" xfId="13981" builtinId="9" hidden="1"/>
    <cellStyle name="Followed Hyperlink" xfId="13982" builtinId="9" hidden="1"/>
    <cellStyle name="Followed Hyperlink" xfId="13983" builtinId="9" hidden="1"/>
    <cellStyle name="Followed Hyperlink" xfId="13984" builtinId="9" hidden="1"/>
    <cellStyle name="Followed Hyperlink" xfId="13985" builtinId="9" hidden="1"/>
    <cellStyle name="Followed Hyperlink" xfId="13986" builtinId="9" hidden="1"/>
    <cellStyle name="Followed Hyperlink" xfId="13987" builtinId="9" hidden="1"/>
    <cellStyle name="Followed Hyperlink" xfId="13988" builtinId="9" hidden="1"/>
    <cellStyle name="Followed Hyperlink" xfId="13989" builtinId="9" hidden="1"/>
    <cellStyle name="Followed Hyperlink" xfId="13990" builtinId="9" hidden="1"/>
    <cellStyle name="Followed Hyperlink" xfId="13991" builtinId="9" hidden="1"/>
    <cellStyle name="Followed Hyperlink" xfId="13992" builtinId="9" hidden="1"/>
    <cellStyle name="Followed Hyperlink" xfId="13993" builtinId="9" hidden="1"/>
    <cellStyle name="Followed Hyperlink" xfId="13994" builtinId="9" hidden="1"/>
    <cellStyle name="Followed Hyperlink" xfId="13995" builtinId="9" hidden="1"/>
    <cellStyle name="Followed Hyperlink" xfId="13996" builtinId="9" hidden="1"/>
    <cellStyle name="Followed Hyperlink" xfId="13997" builtinId="9" hidden="1"/>
    <cellStyle name="Followed Hyperlink" xfId="13998" builtinId="9" hidden="1"/>
    <cellStyle name="Followed Hyperlink" xfId="13999" builtinId="9" hidden="1"/>
    <cellStyle name="Followed Hyperlink" xfId="14000" builtinId="9" hidden="1"/>
    <cellStyle name="Followed Hyperlink" xfId="14001" builtinId="9" hidden="1"/>
    <cellStyle name="Followed Hyperlink" xfId="14002" builtinId="9" hidden="1"/>
    <cellStyle name="Followed Hyperlink" xfId="14003" builtinId="9" hidden="1"/>
    <cellStyle name="Followed Hyperlink" xfId="14004" builtinId="9" hidden="1"/>
    <cellStyle name="Followed Hyperlink" xfId="14005" builtinId="9" hidden="1"/>
    <cellStyle name="Followed Hyperlink" xfId="14006" builtinId="9" hidden="1"/>
    <cellStyle name="Followed Hyperlink" xfId="14007" builtinId="9" hidden="1"/>
    <cellStyle name="Followed Hyperlink" xfId="14008" builtinId="9" hidden="1"/>
    <cellStyle name="Followed Hyperlink" xfId="14009" builtinId="9" hidden="1"/>
    <cellStyle name="Followed Hyperlink" xfId="14010" builtinId="9" hidden="1"/>
    <cellStyle name="Followed Hyperlink" xfId="14011" builtinId="9" hidden="1"/>
    <cellStyle name="Followed Hyperlink" xfId="14012" builtinId="9" hidden="1"/>
    <cellStyle name="Followed Hyperlink" xfId="14013" builtinId="9" hidden="1"/>
    <cellStyle name="Followed Hyperlink" xfId="14014" builtinId="9" hidden="1"/>
    <cellStyle name="Followed Hyperlink" xfId="14015" builtinId="9" hidden="1"/>
    <cellStyle name="Followed Hyperlink" xfId="14016" builtinId="9" hidden="1"/>
    <cellStyle name="Followed Hyperlink" xfId="14017" builtinId="9" hidden="1"/>
    <cellStyle name="Followed Hyperlink" xfId="14018" builtinId="9" hidden="1"/>
    <cellStyle name="Followed Hyperlink" xfId="14019" builtinId="9" hidden="1"/>
    <cellStyle name="Followed Hyperlink" xfId="14020" builtinId="9" hidden="1"/>
    <cellStyle name="Followed Hyperlink" xfId="14021" builtinId="9" hidden="1"/>
    <cellStyle name="Followed Hyperlink" xfId="14022" builtinId="9" hidden="1"/>
    <cellStyle name="Followed Hyperlink" xfId="14023" builtinId="9" hidden="1"/>
    <cellStyle name="Followed Hyperlink" xfId="14024" builtinId="9" hidden="1"/>
    <cellStyle name="Followed Hyperlink" xfId="14025" builtinId="9" hidden="1"/>
    <cellStyle name="Followed Hyperlink" xfId="14026" builtinId="9" hidden="1"/>
    <cellStyle name="Followed Hyperlink" xfId="14027" builtinId="9" hidden="1"/>
    <cellStyle name="Followed Hyperlink" xfId="14028" builtinId="9" hidden="1"/>
    <cellStyle name="Followed Hyperlink" xfId="14029" builtinId="9" hidden="1"/>
    <cellStyle name="Followed Hyperlink" xfId="14030" builtinId="9" hidden="1"/>
    <cellStyle name="Followed Hyperlink" xfId="14031" builtinId="9" hidden="1"/>
    <cellStyle name="Followed Hyperlink" xfId="14032" builtinId="9" hidden="1"/>
    <cellStyle name="Followed Hyperlink" xfId="14033" builtinId="9" hidden="1"/>
    <cellStyle name="Followed Hyperlink" xfId="14034" builtinId="9" hidden="1"/>
    <cellStyle name="Followed Hyperlink" xfId="14035" builtinId="9" hidden="1"/>
    <cellStyle name="Followed Hyperlink" xfId="14036" builtinId="9" hidden="1"/>
    <cellStyle name="Followed Hyperlink" xfId="14037" builtinId="9" hidden="1"/>
    <cellStyle name="Followed Hyperlink" xfId="14038" builtinId="9" hidden="1"/>
    <cellStyle name="Followed Hyperlink" xfId="14039" builtinId="9" hidden="1"/>
    <cellStyle name="Followed Hyperlink" xfId="14040" builtinId="9" hidden="1"/>
    <cellStyle name="Followed Hyperlink" xfId="14041" builtinId="9" hidden="1"/>
    <cellStyle name="Followed Hyperlink" xfId="14042" builtinId="9" hidden="1"/>
    <cellStyle name="Followed Hyperlink" xfId="14043" builtinId="9" hidden="1"/>
    <cellStyle name="Followed Hyperlink" xfId="14044" builtinId="9" hidden="1"/>
    <cellStyle name="Followed Hyperlink" xfId="14045" builtinId="9" hidden="1"/>
    <cellStyle name="Followed Hyperlink" xfId="14046" builtinId="9" hidden="1"/>
    <cellStyle name="Followed Hyperlink" xfId="14047" builtinId="9" hidden="1"/>
    <cellStyle name="Followed Hyperlink" xfId="14048" builtinId="9" hidden="1"/>
    <cellStyle name="Followed Hyperlink" xfId="14049" builtinId="9" hidden="1"/>
    <cellStyle name="Followed Hyperlink" xfId="14050" builtinId="9" hidden="1"/>
    <cellStyle name="Followed Hyperlink" xfId="14051" builtinId="9" hidden="1"/>
    <cellStyle name="Followed Hyperlink" xfId="14052" builtinId="9" hidden="1"/>
    <cellStyle name="Followed Hyperlink" xfId="14053" builtinId="9" hidden="1"/>
    <cellStyle name="Followed Hyperlink" xfId="14054" builtinId="9" hidden="1"/>
    <cellStyle name="Followed Hyperlink" xfId="14055" builtinId="9" hidden="1"/>
    <cellStyle name="Followed Hyperlink" xfId="14056" builtinId="9" hidden="1"/>
    <cellStyle name="Followed Hyperlink" xfId="14057" builtinId="9" hidden="1"/>
    <cellStyle name="Followed Hyperlink" xfId="14058" builtinId="9" hidden="1"/>
    <cellStyle name="Followed Hyperlink" xfId="14059" builtinId="9" hidden="1"/>
    <cellStyle name="Followed Hyperlink" xfId="14060" builtinId="9" hidden="1"/>
    <cellStyle name="Followed Hyperlink" xfId="14061" builtinId="9" hidden="1"/>
    <cellStyle name="Followed Hyperlink" xfId="14062" builtinId="9" hidden="1"/>
    <cellStyle name="Followed Hyperlink" xfId="14063" builtinId="9" hidden="1"/>
    <cellStyle name="Followed Hyperlink" xfId="14064" builtinId="9" hidden="1"/>
    <cellStyle name="Followed Hyperlink" xfId="14065" builtinId="9" hidden="1"/>
    <cellStyle name="Followed Hyperlink" xfId="14066" builtinId="9" hidden="1"/>
    <cellStyle name="Followed Hyperlink" xfId="14067" builtinId="9" hidden="1"/>
    <cellStyle name="Followed Hyperlink" xfId="14068" builtinId="9" hidden="1"/>
    <cellStyle name="Followed Hyperlink" xfId="14069" builtinId="9" hidden="1"/>
    <cellStyle name="Followed Hyperlink" xfId="14070" builtinId="9" hidden="1"/>
    <cellStyle name="Followed Hyperlink" xfId="14071" builtinId="9" hidden="1"/>
    <cellStyle name="Followed Hyperlink" xfId="14072" builtinId="9" hidden="1"/>
    <cellStyle name="Followed Hyperlink" xfId="14073" builtinId="9" hidden="1"/>
    <cellStyle name="Followed Hyperlink" xfId="14074" builtinId="9" hidden="1"/>
    <cellStyle name="Followed Hyperlink" xfId="14075" builtinId="9" hidden="1"/>
    <cellStyle name="Followed Hyperlink" xfId="14076" builtinId="9" hidden="1"/>
    <cellStyle name="Followed Hyperlink" xfId="14077" builtinId="9" hidden="1"/>
    <cellStyle name="Followed Hyperlink" xfId="14078" builtinId="9" hidden="1"/>
    <cellStyle name="Followed Hyperlink" xfId="14079" builtinId="9" hidden="1"/>
    <cellStyle name="Followed Hyperlink" xfId="14080" builtinId="9" hidden="1"/>
    <cellStyle name="Followed Hyperlink" xfId="14081" builtinId="9" hidden="1"/>
    <cellStyle name="Followed Hyperlink" xfId="14082" builtinId="9" hidden="1"/>
    <cellStyle name="Followed Hyperlink" xfId="14083" builtinId="9" hidden="1"/>
    <cellStyle name="Followed Hyperlink" xfId="14084" builtinId="9" hidden="1"/>
    <cellStyle name="Followed Hyperlink" xfId="14085" builtinId="9" hidden="1"/>
    <cellStyle name="Followed Hyperlink" xfId="14086" builtinId="9" hidden="1"/>
    <cellStyle name="Followed Hyperlink" xfId="14087" builtinId="9" hidden="1"/>
    <cellStyle name="Followed Hyperlink" xfId="14088" builtinId="9" hidden="1"/>
    <cellStyle name="Followed Hyperlink" xfId="14089" builtinId="9" hidden="1"/>
    <cellStyle name="Followed Hyperlink" xfId="14090" builtinId="9" hidden="1"/>
    <cellStyle name="Followed Hyperlink" xfId="14091" builtinId="9" hidden="1"/>
    <cellStyle name="Followed Hyperlink" xfId="14092" builtinId="9" hidden="1"/>
    <cellStyle name="Followed Hyperlink" xfId="14093" builtinId="9" hidden="1"/>
    <cellStyle name="Followed Hyperlink" xfId="14094" builtinId="9" hidden="1"/>
    <cellStyle name="Followed Hyperlink" xfId="14095" builtinId="9" hidden="1"/>
    <cellStyle name="Followed Hyperlink" xfId="14096" builtinId="9" hidden="1"/>
    <cellStyle name="Followed Hyperlink" xfId="14097" builtinId="9" hidden="1"/>
    <cellStyle name="Followed Hyperlink" xfId="14098" builtinId="9" hidden="1"/>
    <cellStyle name="Followed Hyperlink" xfId="14099" builtinId="9" hidden="1"/>
    <cellStyle name="Followed Hyperlink" xfId="14100" builtinId="9" hidden="1"/>
    <cellStyle name="Followed Hyperlink" xfId="14101" builtinId="9" hidden="1"/>
    <cellStyle name="Followed Hyperlink" xfId="14102" builtinId="9" hidden="1"/>
    <cellStyle name="Followed Hyperlink" xfId="14103" builtinId="9" hidden="1"/>
    <cellStyle name="Followed Hyperlink" xfId="14104" builtinId="9" hidden="1"/>
    <cellStyle name="Followed Hyperlink" xfId="14105" builtinId="9" hidden="1"/>
    <cellStyle name="Followed Hyperlink" xfId="14106" builtinId="9" hidden="1"/>
    <cellStyle name="Followed Hyperlink" xfId="14107" builtinId="9" hidden="1"/>
    <cellStyle name="Followed Hyperlink" xfId="14108" builtinId="9" hidden="1"/>
    <cellStyle name="Followed Hyperlink" xfId="14109" builtinId="9" hidden="1"/>
    <cellStyle name="Followed Hyperlink" xfId="14110" builtinId="9" hidden="1"/>
    <cellStyle name="Followed Hyperlink" xfId="14111" builtinId="9" hidden="1"/>
    <cellStyle name="Followed Hyperlink" xfId="14112" builtinId="9" hidden="1"/>
    <cellStyle name="Followed Hyperlink" xfId="14113" builtinId="9" hidden="1"/>
    <cellStyle name="Followed Hyperlink" xfId="14114" builtinId="9" hidden="1"/>
    <cellStyle name="Followed Hyperlink" xfId="14115" builtinId="9" hidden="1"/>
    <cellStyle name="Followed Hyperlink" xfId="14116" builtinId="9" hidden="1"/>
    <cellStyle name="Followed Hyperlink" xfId="14117" builtinId="9" hidden="1"/>
    <cellStyle name="Followed Hyperlink" xfId="14118" builtinId="9" hidden="1"/>
    <cellStyle name="Followed Hyperlink" xfId="14119" builtinId="9" hidden="1"/>
    <cellStyle name="Followed Hyperlink" xfId="14120" builtinId="9" hidden="1"/>
    <cellStyle name="Followed Hyperlink" xfId="14121" builtinId="9" hidden="1"/>
    <cellStyle name="Followed Hyperlink" xfId="14122" builtinId="9" hidden="1"/>
    <cellStyle name="Followed Hyperlink" xfId="14123" builtinId="9" hidden="1"/>
    <cellStyle name="Followed Hyperlink" xfId="14124" builtinId="9" hidden="1"/>
    <cellStyle name="Followed Hyperlink" xfId="14125" builtinId="9" hidden="1"/>
    <cellStyle name="Followed Hyperlink" xfId="14126" builtinId="9" hidden="1"/>
    <cellStyle name="Followed Hyperlink" xfId="14127" builtinId="9" hidden="1"/>
    <cellStyle name="Followed Hyperlink" xfId="14128" builtinId="9" hidden="1"/>
    <cellStyle name="Followed Hyperlink" xfId="14129" builtinId="9" hidden="1"/>
    <cellStyle name="Followed Hyperlink" xfId="14130" builtinId="9" hidden="1"/>
    <cellStyle name="Followed Hyperlink" xfId="14131" builtinId="9" hidden="1"/>
    <cellStyle name="Followed Hyperlink" xfId="14132" builtinId="9" hidden="1"/>
    <cellStyle name="Followed Hyperlink" xfId="14133" builtinId="9" hidden="1"/>
    <cellStyle name="Followed Hyperlink" xfId="14134" builtinId="9" hidden="1"/>
    <cellStyle name="Followed Hyperlink" xfId="14135" builtinId="9" hidden="1"/>
    <cellStyle name="Followed Hyperlink" xfId="14136" builtinId="9" hidden="1"/>
    <cellStyle name="Followed Hyperlink" xfId="14137" builtinId="9" hidden="1"/>
    <cellStyle name="Followed Hyperlink" xfId="14138" builtinId="9" hidden="1"/>
    <cellStyle name="Followed Hyperlink" xfId="14139" builtinId="9" hidden="1"/>
    <cellStyle name="Followed Hyperlink" xfId="14140" builtinId="9" hidden="1"/>
    <cellStyle name="Followed Hyperlink" xfId="14141" builtinId="9" hidden="1"/>
    <cellStyle name="Followed Hyperlink" xfId="14142" builtinId="9" hidden="1"/>
    <cellStyle name="Followed Hyperlink" xfId="14143" builtinId="9" hidden="1"/>
    <cellStyle name="Followed Hyperlink" xfId="14144" builtinId="9" hidden="1"/>
    <cellStyle name="Followed Hyperlink" xfId="14145" builtinId="9" hidden="1"/>
    <cellStyle name="Followed Hyperlink" xfId="14146" builtinId="9" hidden="1"/>
    <cellStyle name="Followed Hyperlink" xfId="14147" builtinId="9" hidden="1"/>
    <cellStyle name="Followed Hyperlink" xfId="14148" builtinId="9" hidden="1"/>
    <cellStyle name="Followed Hyperlink" xfId="14149" builtinId="9" hidden="1"/>
    <cellStyle name="Followed Hyperlink" xfId="14150" builtinId="9" hidden="1"/>
    <cellStyle name="Followed Hyperlink" xfId="14151" builtinId="9" hidden="1"/>
    <cellStyle name="Followed Hyperlink" xfId="14152" builtinId="9" hidden="1"/>
    <cellStyle name="Followed Hyperlink" xfId="14153" builtinId="9" hidden="1"/>
    <cellStyle name="Followed Hyperlink" xfId="14154" builtinId="9" hidden="1"/>
    <cellStyle name="Followed Hyperlink" xfId="14155" builtinId="9" hidden="1"/>
    <cellStyle name="Followed Hyperlink" xfId="14156" builtinId="9" hidden="1"/>
    <cellStyle name="Followed Hyperlink" xfId="14157" builtinId="9" hidden="1"/>
    <cellStyle name="Followed Hyperlink" xfId="14158" builtinId="9" hidden="1"/>
    <cellStyle name="Followed Hyperlink" xfId="14159" builtinId="9" hidden="1"/>
    <cellStyle name="Followed Hyperlink" xfId="14160" builtinId="9" hidden="1"/>
    <cellStyle name="Followed Hyperlink" xfId="14161" builtinId="9" hidden="1"/>
    <cellStyle name="Followed Hyperlink" xfId="14162" builtinId="9" hidden="1"/>
    <cellStyle name="Followed Hyperlink" xfId="14163" builtinId="9" hidden="1"/>
    <cellStyle name="Followed Hyperlink" xfId="14164" builtinId="9" hidden="1"/>
    <cellStyle name="Followed Hyperlink" xfId="14165" builtinId="9" hidden="1"/>
    <cellStyle name="Followed Hyperlink" xfId="14166" builtinId="9" hidden="1"/>
    <cellStyle name="Followed Hyperlink" xfId="14167" builtinId="9" hidden="1"/>
    <cellStyle name="Followed Hyperlink" xfId="14168" builtinId="9" hidden="1"/>
    <cellStyle name="Followed Hyperlink" xfId="14169" builtinId="9" hidden="1"/>
    <cellStyle name="Followed Hyperlink" xfId="14170" builtinId="9" hidden="1"/>
    <cellStyle name="Followed Hyperlink" xfId="14171" builtinId="9" hidden="1"/>
    <cellStyle name="Followed Hyperlink" xfId="14172" builtinId="9" hidden="1"/>
    <cellStyle name="Followed Hyperlink" xfId="14173" builtinId="9" hidden="1"/>
    <cellStyle name="Followed Hyperlink" xfId="14174" builtinId="9" hidden="1"/>
    <cellStyle name="Followed Hyperlink" xfId="14175" builtinId="9" hidden="1"/>
    <cellStyle name="Followed Hyperlink" xfId="14176" builtinId="9" hidden="1"/>
    <cellStyle name="Followed Hyperlink" xfId="14177" builtinId="9" hidden="1"/>
    <cellStyle name="Followed Hyperlink" xfId="14178" builtinId="9" hidden="1"/>
    <cellStyle name="Followed Hyperlink" xfId="14179" builtinId="9" hidden="1"/>
    <cellStyle name="Followed Hyperlink" xfId="14180" builtinId="9" hidden="1"/>
    <cellStyle name="Followed Hyperlink" xfId="14181" builtinId="9" hidden="1"/>
    <cellStyle name="Followed Hyperlink" xfId="14182" builtinId="9" hidden="1"/>
    <cellStyle name="Followed Hyperlink" xfId="14183" builtinId="9" hidden="1"/>
    <cellStyle name="Followed Hyperlink" xfId="14184" builtinId="9" hidden="1"/>
    <cellStyle name="Followed Hyperlink" xfId="14185" builtinId="9" hidden="1"/>
    <cellStyle name="Followed Hyperlink" xfId="14186" builtinId="9" hidden="1"/>
    <cellStyle name="Followed Hyperlink" xfId="14187" builtinId="9" hidden="1"/>
    <cellStyle name="Followed Hyperlink" xfId="14188" builtinId="9" hidden="1"/>
    <cellStyle name="Followed Hyperlink" xfId="14189" builtinId="9" hidden="1"/>
    <cellStyle name="Followed Hyperlink" xfId="14190" builtinId="9" hidden="1"/>
    <cellStyle name="Followed Hyperlink" xfId="14191" builtinId="9" hidden="1"/>
    <cellStyle name="Followed Hyperlink" xfId="14192" builtinId="9" hidden="1"/>
    <cellStyle name="Followed Hyperlink" xfId="14193" builtinId="9" hidden="1"/>
    <cellStyle name="Followed Hyperlink" xfId="14194" builtinId="9" hidden="1"/>
    <cellStyle name="Followed Hyperlink" xfId="14195" builtinId="9" hidden="1"/>
    <cellStyle name="Followed Hyperlink" xfId="14196" builtinId="9" hidden="1"/>
    <cellStyle name="Followed Hyperlink" xfId="14197" builtinId="9" hidden="1"/>
    <cellStyle name="Followed Hyperlink" xfId="14198" builtinId="9" hidden="1"/>
    <cellStyle name="Followed Hyperlink" xfId="14199" builtinId="9" hidden="1"/>
    <cellStyle name="Followed Hyperlink" xfId="14200" builtinId="9" hidden="1"/>
    <cellStyle name="Followed Hyperlink" xfId="14201" builtinId="9" hidden="1"/>
    <cellStyle name="Followed Hyperlink" xfId="14202" builtinId="9" hidden="1"/>
    <cellStyle name="Followed Hyperlink" xfId="14203" builtinId="9" hidden="1"/>
    <cellStyle name="Followed Hyperlink" xfId="14204" builtinId="9" hidden="1"/>
    <cellStyle name="Followed Hyperlink" xfId="14205" builtinId="9" hidden="1"/>
    <cellStyle name="Followed Hyperlink" xfId="14206" builtinId="9" hidden="1"/>
    <cellStyle name="Followed Hyperlink" xfId="14207" builtinId="9" hidden="1"/>
    <cellStyle name="Followed Hyperlink" xfId="14208" builtinId="9" hidden="1"/>
    <cellStyle name="Followed Hyperlink" xfId="14209" builtinId="9" hidden="1"/>
    <cellStyle name="Followed Hyperlink" xfId="14210" builtinId="9" hidden="1"/>
    <cellStyle name="Followed Hyperlink" xfId="14211" builtinId="9" hidden="1"/>
    <cellStyle name="Followed Hyperlink" xfId="14212" builtinId="9" hidden="1"/>
    <cellStyle name="Followed Hyperlink" xfId="14213" builtinId="9" hidden="1"/>
    <cellStyle name="Followed Hyperlink" xfId="14214" builtinId="9" hidden="1"/>
    <cellStyle name="Followed Hyperlink" xfId="14215" builtinId="9" hidden="1"/>
    <cellStyle name="Followed Hyperlink" xfId="14216" builtinId="9" hidden="1"/>
    <cellStyle name="Followed Hyperlink" xfId="14217" builtinId="9" hidden="1"/>
    <cellStyle name="Followed Hyperlink" xfId="14218" builtinId="9" hidden="1"/>
    <cellStyle name="Followed Hyperlink" xfId="14219" builtinId="9" hidden="1"/>
    <cellStyle name="Followed Hyperlink" xfId="14220" builtinId="9" hidden="1"/>
    <cellStyle name="Followed Hyperlink" xfId="14221" builtinId="9" hidden="1"/>
    <cellStyle name="Followed Hyperlink" xfId="14222" builtinId="9" hidden="1"/>
    <cellStyle name="Followed Hyperlink" xfId="14223" builtinId="9" hidden="1"/>
    <cellStyle name="Followed Hyperlink" xfId="14224" builtinId="9" hidden="1"/>
    <cellStyle name="Followed Hyperlink" xfId="14225" builtinId="9" hidden="1"/>
    <cellStyle name="Followed Hyperlink" xfId="14226" builtinId="9" hidden="1"/>
    <cellStyle name="Followed Hyperlink" xfId="14227" builtinId="9" hidden="1"/>
    <cellStyle name="Followed Hyperlink" xfId="14228" builtinId="9" hidden="1"/>
    <cellStyle name="Followed Hyperlink" xfId="14229" builtinId="9" hidden="1"/>
    <cellStyle name="Followed Hyperlink" xfId="14230" builtinId="9" hidden="1"/>
    <cellStyle name="Followed Hyperlink" xfId="14231" builtinId="9" hidden="1"/>
    <cellStyle name="Followed Hyperlink" xfId="14232" builtinId="9" hidden="1"/>
    <cellStyle name="Followed Hyperlink" xfId="14233" builtinId="9" hidden="1"/>
    <cellStyle name="Followed Hyperlink" xfId="14234" builtinId="9" hidden="1"/>
    <cellStyle name="Followed Hyperlink" xfId="14235" builtinId="9" hidden="1"/>
    <cellStyle name="Followed Hyperlink" xfId="14236" builtinId="9" hidden="1"/>
    <cellStyle name="Followed Hyperlink" xfId="14237" builtinId="9" hidden="1"/>
    <cellStyle name="Followed Hyperlink" xfId="14238" builtinId="9" hidden="1"/>
    <cellStyle name="Followed Hyperlink" xfId="14239" builtinId="9" hidden="1"/>
    <cellStyle name="Followed Hyperlink" xfId="14240" builtinId="9" hidden="1"/>
    <cellStyle name="Followed Hyperlink" xfId="14241" builtinId="9" hidden="1"/>
    <cellStyle name="Followed Hyperlink" xfId="14242" builtinId="9" hidden="1"/>
    <cellStyle name="Followed Hyperlink" xfId="14243" builtinId="9" hidden="1"/>
    <cellStyle name="Followed Hyperlink" xfId="14244" builtinId="9" hidden="1"/>
    <cellStyle name="Followed Hyperlink" xfId="14245" builtinId="9" hidden="1"/>
    <cellStyle name="Followed Hyperlink" xfId="14246" builtinId="9" hidden="1"/>
    <cellStyle name="Followed Hyperlink" xfId="14247" builtinId="9" hidden="1"/>
    <cellStyle name="Followed Hyperlink" xfId="14248" builtinId="9" hidden="1"/>
    <cellStyle name="Followed Hyperlink" xfId="14249" builtinId="9" hidden="1"/>
    <cellStyle name="Followed Hyperlink" xfId="14250" builtinId="9" hidden="1"/>
    <cellStyle name="Followed Hyperlink" xfId="14251" builtinId="9" hidden="1"/>
    <cellStyle name="Followed Hyperlink" xfId="14252" builtinId="9" hidden="1"/>
    <cellStyle name="Followed Hyperlink" xfId="14253" builtinId="9" hidden="1"/>
    <cellStyle name="Followed Hyperlink" xfId="14254" builtinId="9" hidden="1"/>
    <cellStyle name="Followed Hyperlink" xfId="14255" builtinId="9" hidden="1"/>
    <cellStyle name="Followed Hyperlink" xfId="14256" builtinId="9" hidden="1"/>
    <cellStyle name="Followed Hyperlink" xfId="14257" builtinId="9" hidden="1"/>
    <cellStyle name="Followed Hyperlink" xfId="14258" builtinId="9" hidden="1"/>
    <cellStyle name="Followed Hyperlink" xfId="14259" builtinId="9" hidden="1"/>
    <cellStyle name="Followed Hyperlink" xfId="14260" builtinId="9" hidden="1"/>
    <cellStyle name="Followed Hyperlink" xfId="14261" builtinId="9" hidden="1"/>
    <cellStyle name="Followed Hyperlink" xfId="14262" builtinId="9" hidden="1"/>
    <cellStyle name="Followed Hyperlink" xfId="14263" builtinId="9" hidden="1"/>
    <cellStyle name="Followed Hyperlink" xfId="14264" builtinId="9" hidden="1"/>
    <cellStyle name="Followed Hyperlink" xfId="14265" builtinId="9" hidden="1"/>
    <cellStyle name="Followed Hyperlink" xfId="14266" builtinId="9" hidden="1"/>
    <cellStyle name="Followed Hyperlink" xfId="14267" builtinId="9" hidden="1"/>
    <cellStyle name="Followed Hyperlink" xfId="14268" builtinId="9" hidden="1"/>
    <cellStyle name="Followed Hyperlink" xfId="14269" builtinId="9" hidden="1"/>
    <cellStyle name="Followed Hyperlink" xfId="14270" builtinId="9" hidden="1"/>
    <cellStyle name="Followed Hyperlink" xfId="14271" builtinId="9" hidden="1"/>
    <cellStyle name="Followed Hyperlink" xfId="14272" builtinId="9" hidden="1"/>
    <cellStyle name="Followed Hyperlink" xfId="14273" builtinId="9" hidden="1"/>
    <cellStyle name="Followed Hyperlink" xfId="14274" builtinId="9" hidden="1"/>
    <cellStyle name="Followed Hyperlink" xfId="14275" builtinId="9" hidden="1"/>
    <cellStyle name="Followed Hyperlink" xfId="14276" builtinId="9" hidden="1"/>
    <cellStyle name="Followed Hyperlink" xfId="14277" builtinId="9" hidden="1"/>
    <cellStyle name="Followed Hyperlink" xfId="14278" builtinId="9" hidden="1"/>
    <cellStyle name="Followed Hyperlink" xfId="14279" builtinId="9" hidden="1"/>
    <cellStyle name="Followed Hyperlink" xfId="14280" builtinId="9" hidden="1"/>
    <cellStyle name="Followed Hyperlink" xfId="14281" builtinId="9" hidden="1"/>
    <cellStyle name="Followed Hyperlink" xfId="14282" builtinId="9" hidden="1"/>
    <cellStyle name="Followed Hyperlink" xfId="14283" builtinId="9" hidden="1"/>
    <cellStyle name="Followed Hyperlink" xfId="14284" builtinId="9" hidden="1"/>
    <cellStyle name="Followed Hyperlink" xfId="14285" builtinId="9" hidden="1"/>
    <cellStyle name="Followed Hyperlink" xfId="14286" builtinId="9" hidden="1"/>
    <cellStyle name="Followed Hyperlink" xfId="14287" builtinId="9" hidden="1"/>
    <cellStyle name="Followed Hyperlink" xfId="14288" builtinId="9" hidden="1"/>
    <cellStyle name="Followed Hyperlink" xfId="14289" builtinId="9" hidden="1"/>
    <cellStyle name="Followed Hyperlink" xfId="14290" builtinId="9" hidden="1"/>
    <cellStyle name="Followed Hyperlink" xfId="14291" builtinId="9" hidden="1"/>
    <cellStyle name="Followed Hyperlink" xfId="14292" builtinId="9" hidden="1"/>
    <cellStyle name="Followed Hyperlink" xfId="14293" builtinId="9" hidden="1"/>
    <cellStyle name="Followed Hyperlink" xfId="14294" builtinId="9" hidden="1"/>
    <cellStyle name="Followed Hyperlink" xfId="14295" builtinId="9" hidden="1"/>
    <cellStyle name="Followed Hyperlink" xfId="14296" builtinId="9" hidden="1"/>
    <cellStyle name="Followed Hyperlink" xfId="14297" builtinId="9" hidden="1"/>
    <cellStyle name="Followed Hyperlink" xfId="14298" builtinId="9" hidden="1"/>
    <cellStyle name="Followed Hyperlink" xfId="14299" builtinId="9" hidden="1"/>
    <cellStyle name="Followed Hyperlink" xfId="14300" builtinId="9" hidden="1"/>
    <cellStyle name="Followed Hyperlink" xfId="14301" builtinId="9" hidden="1"/>
    <cellStyle name="Followed Hyperlink" xfId="14302" builtinId="9" hidden="1"/>
    <cellStyle name="Followed Hyperlink" xfId="14303" builtinId="9" hidden="1"/>
    <cellStyle name="Followed Hyperlink" xfId="14304" builtinId="9" hidden="1"/>
    <cellStyle name="Followed Hyperlink" xfId="14305" builtinId="9" hidden="1"/>
    <cellStyle name="Followed Hyperlink" xfId="14306" builtinId="9" hidden="1"/>
    <cellStyle name="Followed Hyperlink" xfId="14307" builtinId="9" hidden="1"/>
    <cellStyle name="Followed Hyperlink" xfId="14308" builtinId="9" hidden="1"/>
    <cellStyle name="Followed Hyperlink" xfId="14309" builtinId="9" hidden="1"/>
    <cellStyle name="Followed Hyperlink" xfId="14310" builtinId="9" hidden="1"/>
    <cellStyle name="Followed Hyperlink" xfId="14311" builtinId="9" hidden="1"/>
    <cellStyle name="Followed Hyperlink" xfId="14312" builtinId="9" hidden="1"/>
    <cellStyle name="Followed Hyperlink" xfId="14313" builtinId="9" hidden="1"/>
    <cellStyle name="Followed Hyperlink" xfId="14314" builtinId="9" hidden="1"/>
    <cellStyle name="Followed Hyperlink" xfId="14315" builtinId="9" hidden="1"/>
    <cellStyle name="Followed Hyperlink" xfId="14316" builtinId="9" hidden="1"/>
    <cellStyle name="Followed Hyperlink" xfId="14317" builtinId="9" hidden="1"/>
    <cellStyle name="Followed Hyperlink" xfId="14318" builtinId="9" hidden="1"/>
    <cellStyle name="Followed Hyperlink" xfId="14319" builtinId="9" hidden="1"/>
    <cellStyle name="Followed Hyperlink" xfId="14320" builtinId="9" hidden="1"/>
    <cellStyle name="Followed Hyperlink" xfId="14321" builtinId="9" hidden="1"/>
    <cellStyle name="Followed Hyperlink" xfId="14322" builtinId="9" hidden="1"/>
    <cellStyle name="Followed Hyperlink" xfId="14323" builtinId="9" hidden="1"/>
    <cellStyle name="Followed Hyperlink" xfId="14324" builtinId="9" hidden="1"/>
    <cellStyle name="Followed Hyperlink" xfId="14325" builtinId="9" hidden="1"/>
    <cellStyle name="Followed Hyperlink" xfId="14326" builtinId="9" hidden="1"/>
    <cellStyle name="Followed Hyperlink" xfId="14327" builtinId="9" hidden="1"/>
    <cellStyle name="Followed Hyperlink" xfId="14328" builtinId="9" hidden="1"/>
    <cellStyle name="Followed Hyperlink" xfId="14329" builtinId="9" hidden="1"/>
    <cellStyle name="Followed Hyperlink" xfId="14330" builtinId="9" hidden="1"/>
    <cellStyle name="Followed Hyperlink" xfId="14331" builtinId="9" hidden="1"/>
    <cellStyle name="Followed Hyperlink" xfId="14332" builtinId="9" hidden="1"/>
    <cellStyle name="Followed Hyperlink" xfId="14333" builtinId="9" hidden="1"/>
    <cellStyle name="Followed Hyperlink" xfId="14334" builtinId="9" hidden="1"/>
    <cellStyle name="Followed Hyperlink" xfId="14335" builtinId="9" hidden="1"/>
    <cellStyle name="Followed Hyperlink" xfId="14336" builtinId="9" hidden="1"/>
    <cellStyle name="Followed Hyperlink" xfId="14337" builtinId="9" hidden="1"/>
    <cellStyle name="Followed Hyperlink" xfId="14338" builtinId="9" hidden="1"/>
    <cellStyle name="Followed Hyperlink" xfId="14339" builtinId="9" hidden="1"/>
    <cellStyle name="Followed Hyperlink" xfId="14340" builtinId="9" hidden="1"/>
    <cellStyle name="Followed Hyperlink" xfId="14341" builtinId="9" hidden="1"/>
    <cellStyle name="Followed Hyperlink" xfId="14342" builtinId="9" hidden="1"/>
    <cellStyle name="Followed Hyperlink" xfId="14343" builtinId="9" hidden="1"/>
    <cellStyle name="Followed Hyperlink" xfId="14344" builtinId="9" hidden="1"/>
    <cellStyle name="Followed Hyperlink" xfId="14345" builtinId="9" hidden="1"/>
    <cellStyle name="Followed Hyperlink" xfId="14346" builtinId="9" hidden="1"/>
    <cellStyle name="Followed Hyperlink" xfId="14347" builtinId="9" hidden="1"/>
    <cellStyle name="Followed Hyperlink" xfId="14348" builtinId="9" hidden="1"/>
    <cellStyle name="Followed Hyperlink" xfId="14349" builtinId="9" hidden="1"/>
    <cellStyle name="Followed Hyperlink" xfId="14350" builtinId="9" hidden="1"/>
    <cellStyle name="Followed Hyperlink" xfId="14351" builtinId="9" hidden="1"/>
    <cellStyle name="Followed Hyperlink" xfId="14352" builtinId="9" hidden="1"/>
    <cellStyle name="Followed Hyperlink" xfId="14353" builtinId="9" hidden="1"/>
    <cellStyle name="Followed Hyperlink" xfId="14354" builtinId="9" hidden="1"/>
    <cellStyle name="Followed Hyperlink" xfId="14355" builtinId="9" hidden="1"/>
    <cellStyle name="Followed Hyperlink" xfId="14356" builtinId="9" hidden="1"/>
    <cellStyle name="Followed Hyperlink" xfId="14357" builtinId="9" hidden="1"/>
    <cellStyle name="Followed Hyperlink" xfId="14358" builtinId="9" hidden="1"/>
    <cellStyle name="Followed Hyperlink" xfId="14359" builtinId="9" hidden="1"/>
    <cellStyle name="Followed Hyperlink" xfId="14360" builtinId="9" hidden="1"/>
    <cellStyle name="Followed Hyperlink" xfId="14361" builtinId="9" hidden="1"/>
    <cellStyle name="Followed Hyperlink" xfId="14362" builtinId="9" hidden="1"/>
    <cellStyle name="Followed Hyperlink" xfId="14363" builtinId="9" hidden="1"/>
    <cellStyle name="Followed Hyperlink" xfId="14364" builtinId="9" hidden="1"/>
    <cellStyle name="Followed Hyperlink" xfId="14365" builtinId="9" hidden="1"/>
    <cellStyle name="Followed Hyperlink" xfId="14366" builtinId="9" hidden="1"/>
    <cellStyle name="Followed Hyperlink" xfId="14367" builtinId="9" hidden="1"/>
    <cellStyle name="Followed Hyperlink" xfId="14368" builtinId="9" hidden="1"/>
    <cellStyle name="Followed Hyperlink" xfId="14369" builtinId="9" hidden="1"/>
    <cellStyle name="Followed Hyperlink" xfId="14370" builtinId="9" hidden="1"/>
    <cellStyle name="Followed Hyperlink" xfId="14371" builtinId="9" hidden="1"/>
    <cellStyle name="Followed Hyperlink" xfId="14372" builtinId="9" hidden="1"/>
    <cellStyle name="Followed Hyperlink" xfId="14373" builtinId="9" hidden="1"/>
    <cellStyle name="Followed Hyperlink" xfId="14374" builtinId="9" hidden="1"/>
    <cellStyle name="Followed Hyperlink" xfId="14375" builtinId="9" hidden="1"/>
    <cellStyle name="Followed Hyperlink" xfId="14376" builtinId="9" hidden="1"/>
    <cellStyle name="Followed Hyperlink" xfId="14377" builtinId="9" hidden="1"/>
    <cellStyle name="Followed Hyperlink" xfId="14378" builtinId="9" hidden="1"/>
    <cellStyle name="Followed Hyperlink" xfId="14379" builtinId="9" hidden="1"/>
    <cellStyle name="Followed Hyperlink" xfId="14380" builtinId="9" hidden="1"/>
    <cellStyle name="Followed Hyperlink" xfId="14381" builtinId="9" hidden="1"/>
    <cellStyle name="Followed Hyperlink" xfId="14382" builtinId="9" hidden="1"/>
    <cellStyle name="Followed Hyperlink" xfId="14383" builtinId="9" hidden="1"/>
    <cellStyle name="Followed Hyperlink" xfId="14384" builtinId="9" hidden="1"/>
    <cellStyle name="Followed Hyperlink" xfId="14385" builtinId="9" hidden="1"/>
    <cellStyle name="Followed Hyperlink" xfId="14386" builtinId="9" hidden="1"/>
    <cellStyle name="Followed Hyperlink" xfId="14387" builtinId="9" hidden="1"/>
    <cellStyle name="Followed Hyperlink" xfId="14388" builtinId="9" hidden="1"/>
    <cellStyle name="Followed Hyperlink" xfId="14389" builtinId="9" hidden="1"/>
    <cellStyle name="Followed Hyperlink" xfId="14390" builtinId="9" hidden="1"/>
    <cellStyle name="Followed Hyperlink" xfId="14391" builtinId="9" hidden="1"/>
    <cellStyle name="Followed Hyperlink" xfId="14392" builtinId="9" hidden="1"/>
    <cellStyle name="Followed Hyperlink" xfId="14393" builtinId="9" hidden="1"/>
    <cellStyle name="Followed Hyperlink" xfId="14394" builtinId="9" hidden="1"/>
    <cellStyle name="Followed Hyperlink" xfId="14395" builtinId="9" hidden="1"/>
    <cellStyle name="Followed Hyperlink" xfId="14396" builtinId="9" hidden="1"/>
    <cellStyle name="Followed Hyperlink" xfId="14397" builtinId="9" hidden="1"/>
    <cellStyle name="Followed Hyperlink" xfId="14398" builtinId="9" hidden="1"/>
    <cellStyle name="Followed Hyperlink" xfId="14399" builtinId="9" hidden="1"/>
    <cellStyle name="Followed Hyperlink" xfId="14400" builtinId="9" hidden="1"/>
    <cellStyle name="Followed Hyperlink" xfId="14401" builtinId="9" hidden="1"/>
    <cellStyle name="Followed Hyperlink" xfId="14402" builtinId="9" hidden="1"/>
    <cellStyle name="Followed Hyperlink" xfId="14403" builtinId="9" hidden="1"/>
    <cellStyle name="Followed Hyperlink" xfId="14404" builtinId="9" hidden="1"/>
    <cellStyle name="Followed Hyperlink" xfId="14405" builtinId="9" hidden="1"/>
    <cellStyle name="Followed Hyperlink" xfId="14406" builtinId="9" hidden="1"/>
    <cellStyle name="Followed Hyperlink" xfId="14407" builtinId="9" hidden="1"/>
    <cellStyle name="Followed Hyperlink" xfId="14408" builtinId="9" hidden="1"/>
    <cellStyle name="Followed Hyperlink" xfId="14409" builtinId="9" hidden="1"/>
    <cellStyle name="Followed Hyperlink" xfId="14410" builtinId="9" hidden="1"/>
    <cellStyle name="Followed Hyperlink" xfId="14411" builtinId="9" hidden="1"/>
    <cellStyle name="Followed Hyperlink" xfId="14412" builtinId="9" hidden="1"/>
    <cellStyle name="Followed Hyperlink" xfId="14413" builtinId="9" hidden="1"/>
    <cellStyle name="Followed Hyperlink" xfId="14414" builtinId="9" hidden="1"/>
    <cellStyle name="Followed Hyperlink" xfId="14415" builtinId="9" hidden="1"/>
    <cellStyle name="Followed Hyperlink" xfId="14416" builtinId="9" hidden="1"/>
    <cellStyle name="Followed Hyperlink" xfId="14417" builtinId="9" hidden="1"/>
    <cellStyle name="Followed Hyperlink" xfId="14418" builtinId="9" hidden="1"/>
    <cellStyle name="Followed Hyperlink" xfId="14419" builtinId="9" hidden="1"/>
    <cellStyle name="Followed Hyperlink" xfId="14420" builtinId="9" hidden="1"/>
    <cellStyle name="Followed Hyperlink" xfId="14421" builtinId="9" hidden="1"/>
    <cellStyle name="Followed Hyperlink" xfId="14422" builtinId="9" hidden="1"/>
    <cellStyle name="Followed Hyperlink" xfId="14423" builtinId="9" hidden="1"/>
    <cellStyle name="Followed Hyperlink" xfId="14424" builtinId="9" hidden="1"/>
    <cellStyle name="Followed Hyperlink" xfId="14425" builtinId="9" hidden="1"/>
    <cellStyle name="Followed Hyperlink" xfId="14426" builtinId="9" hidden="1"/>
    <cellStyle name="Followed Hyperlink" xfId="14427" builtinId="9" hidden="1"/>
    <cellStyle name="Followed Hyperlink" xfId="14428" builtinId="9" hidden="1"/>
    <cellStyle name="Followed Hyperlink" xfId="14429" builtinId="9" hidden="1"/>
    <cellStyle name="Followed Hyperlink" xfId="14430" builtinId="9" hidden="1"/>
    <cellStyle name="Followed Hyperlink" xfId="14431" builtinId="9" hidden="1"/>
    <cellStyle name="Followed Hyperlink" xfId="14432" builtinId="9" hidden="1"/>
    <cellStyle name="Followed Hyperlink" xfId="14433" builtinId="9" hidden="1"/>
    <cellStyle name="Followed Hyperlink" xfId="14434" builtinId="9" hidden="1"/>
    <cellStyle name="Followed Hyperlink" xfId="14435" builtinId="9" hidden="1"/>
    <cellStyle name="Followed Hyperlink" xfId="14436" builtinId="9" hidden="1"/>
    <cellStyle name="Followed Hyperlink" xfId="14437" builtinId="9" hidden="1"/>
    <cellStyle name="Followed Hyperlink" xfId="14438" builtinId="9" hidden="1"/>
    <cellStyle name="Followed Hyperlink" xfId="14439" builtinId="9" hidden="1"/>
    <cellStyle name="Followed Hyperlink" xfId="14440" builtinId="9" hidden="1"/>
    <cellStyle name="Followed Hyperlink" xfId="14441" builtinId="9" hidden="1"/>
    <cellStyle name="Followed Hyperlink" xfId="14442" builtinId="9" hidden="1"/>
    <cellStyle name="Followed Hyperlink" xfId="14443" builtinId="9" hidden="1"/>
    <cellStyle name="Followed Hyperlink" xfId="14444" builtinId="9" hidden="1"/>
    <cellStyle name="Followed Hyperlink" xfId="14445" builtinId="9" hidden="1"/>
    <cellStyle name="Followed Hyperlink" xfId="14446" builtinId="9" hidden="1"/>
    <cellStyle name="Followed Hyperlink" xfId="14447" builtinId="9" hidden="1"/>
    <cellStyle name="Followed Hyperlink" xfId="14448" builtinId="9" hidden="1"/>
    <cellStyle name="Followed Hyperlink" xfId="14449" builtinId="9" hidden="1"/>
    <cellStyle name="Followed Hyperlink" xfId="14450" builtinId="9" hidden="1"/>
    <cellStyle name="Followed Hyperlink" xfId="14451" builtinId="9" hidden="1"/>
    <cellStyle name="Followed Hyperlink" xfId="14452" builtinId="9" hidden="1"/>
    <cellStyle name="Followed Hyperlink" xfId="14453" builtinId="9" hidden="1"/>
    <cellStyle name="Followed Hyperlink" xfId="14454" builtinId="9" hidden="1"/>
    <cellStyle name="Followed Hyperlink" xfId="14455" builtinId="9" hidden="1"/>
    <cellStyle name="Followed Hyperlink" xfId="14456" builtinId="9" hidden="1"/>
    <cellStyle name="Followed Hyperlink" xfId="14457" builtinId="9" hidden="1"/>
    <cellStyle name="Followed Hyperlink" xfId="14458" builtinId="9" hidden="1"/>
    <cellStyle name="Followed Hyperlink" xfId="14459" builtinId="9" hidden="1"/>
    <cellStyle name="Followed Hyperlink" xfId="14460" builtinId="9" hidden="1"/>
    <cellStyle name="Followed Hyperlink" xfId="14461" builtinId="9" hidden="1"/>
    <cellStyle name="Followed Hyperlink" xfId="14462" builtinId="9" hidden="1"/>
    <cellStyle name="Followed Hyperlink" xfId="14463" builtinId="9" hidden="1"/>
    <cellStyle name="Followed Hyperlink" xfId="14464" builtinId="9" hidden="1"/>
    <cellStyle name="Followed Hyperlink" xfId="14465" builtinId="9" hidden="1"/>
    <cellStyle name="Followed Hyperlink" xfId="14466" builtinId="9" hidden="1"/>
    <cellStyle name="Followed Hyperlink" xfId="14467" builtinId="9" hidden="1"/>
    <cellStyle name="Followed Hyperlink" xfId="14468" builtinId="9" hidden="1"/>
    <cellStyle name="Followed Hyperlink" xfId="14469" builtinId="9" hidden="1"/>
    <cellStyle name="Followed Hyperlink" xfId="14470" builtinId="9" hidden="1"/>
    <cellStyle name="Followed Hyperlink" xfId="14471" builtinId="9" hidden="1"/>
    <cellStyle name="Followed Hyperlink" xfId="14472" builtinId="9" hidden="1"/>
    <cellStyle name="Followed Hyperlink" xfId="14473" builtinId="9" hidden="1"/>
    <cellStyle name="Followed Hyperlink" xfId="14474" builtinId="9" hidden="1"/>
    <cellStyle name="Followed Hyperlink" xfId="14475" builtinId="9" hidden="1"/>
    <cellStyle name="Followed Hyperlink" xfId="14476" builtinId="9" hidden="1"/>
    <cellStyle name="Followed Hyperlink" xfId="14477" builtinId="9" hidden="1"/>
    <cellStyle name="Followed Hyperlink" xfId="14478" builtinId="9" hidden="1"/>
    <cellStyle name="Followed Hyperlink" xfId="14479" builtinId="9" hidden="1"/>
    <cellStyle name="Followed Hyperlink" xfId="14480" builtinId="9" hidden="1"/>
    <cellStyle name="Followed Hyperlink" xfId="14481" builtinId="9" hidden="1"/>
    <cellStyle name="Followed Hyperlink" xfId="14482" builtinId="9" hidden="1"/>
    <cellStyle name="Followed Hyperlink" xfId="14483" builtinId="9" hidden="1"/>
    <cellStyle name="Followed Hyperlink" xfId="14484" builtinId="9" hidden="1"/>
    <cellStyle name="Followed Hyperlink" xfId="14485" builtinId="9" hidden="1"/>
    <cellStyle name="Followed Hyperlink" xfId="14486" builtinId="9" hidden="1"/>
    <cellStyle name="Followed Hyperlink" xfId="14487" builtinId="9" hidden="1"/>
    <cellStyle name="Followed Hyperlink" xfId="14488" builtinId="9" hidden="1"/>
    <cellStyle name="Followed Hyperlink" xfId="14489" builtinId="9" hidden="1"/>
    <cellStyle name="Followed Hyperlink" xfId="14490" builtinId="9" hidden="1"/>
    <cellStyle name="Followed Hyperlink" xfId="14491" builtinId="9" hidden="1"/>
    <cellStyle name="Followed Hyperlink" xfId="14492" builtinId="9" hidden="1"/>
    <cellStyle name="Followed Hyperlink" xfId="14493" builtinId="9" hidden="1"/>
    <cellStyle name="Followed Hyperlink" xfId="14494" builtinId="9" hidden="1"/>
    <cellStyle name="Followed Hyperlink" xfId="14495" builtinId="9" hidden="1"/>
    <cellStyle name="Followed Hyperlink" xfId="14496" builtinId="9" hidden="1"/>
    <cellStyle name="Followed Hyperlink" xfId="14497" builtinId="9" hidden="1"/>
    <cellStyle name="Followed Hyperlink" xfId="14498" builtinId="9" hidden="1"/>
    <cellStyle name="Followed Hyperlink" xfId="14499" builtinId="9" hidden="1"/>
    <cellStyle name="Followed Hyperlink" xfId="14500" builtinId="9" hidden="1"/>
    <cellStyle name="Followed Hyperlink" xfId="14501" builtinId="9" hidden="1"/>
    <cellStyle name="Followed Hyperlink" xfId="14502" builtinId="9" hidden="1"/>
    <cellStyle name="Followed Hyperlink" xfId="14503" builtinId="9" hidden="1"/>
    <cellStyle name="Followed Hyperlink" xfId="14504" builtinId="9" hidden="1"/>
    <cellStyle name="Followed Hyperlink" xfId="14505" builtinId="9" hidden="1"/>
    <cellStyle name="Followed Hyperlink" xfId="14506" builtinId="9" hidden="1"/>
    <cellStyle name="Followed Hyperlink" xfId="14507" builtinId="9" hidden="1"/>
    <cellStyle name="Followed Hyperlink" xfId="14508" builtinId="9" hidden="1"/>
    <cellStyle name="Followed Hyperlink" xfId="14509" builtinId="9" hidden="1"/>
    <cellStyle name="Followed Hyperlink" xfId="14510" builtinId="9" hidden="1"/>
    <cellStyle name="Followed Hyperlink" xfId="14511" builtinId="9" hidden="1"/>
    <cellStyle name="Followed Hyperlink" xfId="14512" builtinId="9" hidden="1"/>
    <cellStyle name="Followed Hyperlink" xfId="14513" builtinId="9" hidden="1"/>
    <cellStyle name="Followed Hyperlink" xfId="14514" builtinId="9" hidden="1"/>
    <cellStyle name="Followed Hyperlink" xfId="14515" builtinId="9" hidden="1"/>
    <cellStyle name="Followed Hyperlink" xfId="14516" builtinId="9" hidden="1"/>
    <cellStyle name="Followed Hyperlink" xfId="14517" builtinId="9" hidden="1"/>
    <cellStyle name="Followed Hyperlink" xfId="14518" builtinId="9" hidden="1"/>
    <cellStyle name="Followed Hyperlink" xfId="14519" builtinId="9" hidden="1"/>
    <cellStyle name="Followed Hyperlink" xfId="14520" builtinId="9" hidden="1"/>
    <cellStyle name="Followed Hyperlink" xfId="14521" builtinId="9" hidden="1"/>
    <cellStyle name="Followed Hyperlink" xfId="14522" builtinId="9" hidden="1"/>
    <cellStyle name="Followed Hyperlink" xfId="14523" builtinId="9" hidden="1"/>
    <cellStyle name="Followed Hyperlink" xfId="14524" builtinId="9" hidden="1"/>
    <cellStyle name="Followed Hyperlink" xfId="14525" builtinId="9" hidden="1"/>
    <cellStyle name="Followed Hyperlink" xfId="14526" builtinId="9" hidden="1"/>
    <cellStyle name="Followed Hyperlink" xfId="14527" builtinId="9" hidden="1"/>
    <cellStyle name="Followed Hyperlink" xfId="14528" builtinId="9" hidden="1"/>
    <cellStyle name="Followed Hyperlink" xfId="14529" builtinId="9" hidden="1"/>
    <cellStyle name="Followed Hyperlink" xfId="14530" builtinId="9" hidden="1"/>
    <cellStyle name="Followed Hyperlink" xfId="14531" builtinId="9" hidden="1"/>
    <cellStyle name="Followed Hyperlink" xfId="14532" builtinId="9" hidden="1"/>
    <cellStyle name="Followed Hyperlink" xfId="14533" builtinId="9" hidden="1"/>
    <cellStyle name="Followed Hyperlink" xfId="14534" builtinId="9" hidden="1"/>
    <cellStyle name="Followed Hyperlink" xfId="14535" builtinId="9" hidden="1"/>
    <cellStyle name="Followed Hyperlink" xfId="14536" builtinId="9" hidden="1"/>
    <cellStyle name="Followed Hyperlink" xfId="14537" builtinId="9" hidden="1"/>
    <cellStyle name="Followed Hyperlink" xfId="14538" builtinId="9" hidden="1"/>
    <cellStyle name="Followed Hyperlink" xfId="14539" builtinId="9" hidden="1"/>
    <cellStyle name="Followed Hyperlink" xfId="14540" builtinId="9" hidden="1"/>
    <cellStyle name="Followed Hyperlink" xfId="14541" builtinId="9" hidden="1"/>
    <cellStyle name="Followed Hyperlink" xfId="14542" builtinId="9" hidden="1"/>
    <cellStyle name="Followed Hyperlink" xfId="14543" builtinId="9" hidden="1"/>
    <cellStyle name="Followed Hyperlink" xfId="14544" builtinId="9" hidden="1"/>
    <cellStyle name="Followed Hyperlink" xfId="14545" builtinId="9" hidden="1"/>
    <cellStyle name="Followed Hyperlink" xfId="14546" builtinId="9" hidden="1"/>
    <cellStyle name="Followed Hyperlink" xfId="14547" builtinId="9" hidden="1"/>
    <cellStyle name="Followed Hyperlink" xfId="14548" builtinId="9" hidden="1"/>
    <cellStyle name="Followed Hyperlink" xfId="14549" builtinId="9" hidden="1"/>
    <cellStyle name="Followed Hyperlink" xfId="14550" builtinId="9" hidden="1"/>
    <cellStyle name="Followed Hyperlink" xfId="14551" builtinId="9" hidden="1"/>
    <cellStyle name="Followed Hyperlink" xfId="14552" builtinId="9" hidden="1"/>
    <cellStyle name="Followed Hyperlink" xfId="14553" builtinId="9" hidden="1"/>
    <cellStyle name="Followed Hyperlink" xfId="14554" builtinId="9" hidden="1"/>
    <cellStyle name="Followed Hyperlink" xfId="14555" builtinId="9" hidden="1"/>
    <cellStyle name="Followed Hyperlink" xfId="14556" builtinId="9" hidden="1"/>
    <cellStyle name="Followed Hyperlink" xfId="14557" builtinId="9" hidden="1"/>
    <cellStyle name="Followed Hyperlink" xfId="14558" builtinId="9" hidden="1"/>
    <cellStyle name="Followed Hyperlink" xfId="14559" builtinId="9" hidden="1"/>
    <cellStyle name="Followed Hyperlink" xfId="14560" builtinId="9" hidden="1"/>
    <cellStyle name="Followed Hyperlink" xfId="14561" builtinId="9" hidden="1"/>
    <cellStyle name="Followed Hyperlink" xfId="14562" builtinId="9" hidden="1"/>
    <cellStyle name="Followed Hyperlink" xfId="14563" builtinId="9" hidden="1"/>
    <cellStyle name="Followed Hyperlink" xfId="14564" builtinId="9" hidden="1"/>
    <cellStyle name="Followed Hyperlink" xfId="14565" builtinId="9" hidden="1"/>
    <cellStyle name="Followed Hyperlink" xfId="14566" builtinId="9" hidden="1"/>
    <cellStyle name="Followed Hyperlink" xfId="14567" builtinId="9" hidden="1"/>
    <cellStyle name="Followed Hyperlink" xfId="14568" builtinId="9" hidden="1"/>
    <cellStyle name="Followed Hyperlink" xfId="14569" builtinId="9" hidden="1"/>
    <cellStyle name="Followed Hyperlink" xfId="14570" builtinId="9" hidden="1"/>
    <cellStyle name="Followed Hyperlink" xfId="14571" builtinId="9" hidden="1"/>
    <cellStyle name="Followed Hyperlink" xfId="14572" builtinId="9" hidden="1"/>
    <cellStyle name="Followed Hyperlink" xfId="14573" builtinId="9" hidden="1"/>
    <cellStyle name="Followed Hyperlink" xfId="14574" builtinId="9" hidden="1"/>
    <cellStyle name="Followed Hyperlink" xfId="14575" builtinId="9" hidden="1"/>
    <cellStyle name="Followed Hyperlink" xfId="14576" builtinId="9" hidden="1"/>
    <cellStyle name="Followed Hyperlink" xfId="14577" builtinId="9" hidden="1"/>
    <cellStyle name="Followed Hyperlink" xfId="14578" builtinId="9" hidden="1"/>
    <cellStyle name="Followed Hyperlink" xfId="14579" builtinId="9" hidden="1"/>
    <cellStyle name="Followed Hyperlink" xfId="14580" builtinId="9" hidden="1"/>
    <cellStyle name="Followed Hyperlink" xfId="14581" builtinId="9" hidden="1"/>
    <cellStyle name="Followed Hyperlink" xfId="14582" builtinId="9" hidden="1"/>
    <cellStyle name="Followed Hyperlink" xfId="14583" builtinId="9" hidden="1"/>
    <cellStyle name="Followed Hyperlink" xfId="14584" builtinId="9" hidden="1"/>
    <cellStyle name="Followed Hyperlink" xfId="14585" builtinId="9" hidden="1"/>
    <cellStyle name="Followed Hyperlink" xfId="14586" builtinId="9" hidden="1"/>
    <cellStyle name="Followed Hyperlink" xfId="14587" builtinId="9" hidden="1"/>
    <cellStyle name="Followed Hyperlink" xfId="14588" builtinId="9" hidden="1"/>
    <cellStyle name="Followed Hyperlink" xfId="14589" builtinId="9" hidden="1"/>
    <cellStyle name="Followed Hyperlink" xfId="14590" builtinId="9" hidden="1"/>
    <cellStyle name="Followed Hyperlink" xfId="14591" builtinId="9" hidden="1"/>
    <cellStyle name="Followed Hyperlink" xfId="14592" builtinId="9" hidden="1"/>
    <cellStyle name="Followed Hyperlink" xfId="14593" builtinId="9" hidden="1"/>
    <cellStyle name="Followed Hyperlink" xfId="14594" builtinId="9" hidden="1"/>
    <cellStyle name="Followed Hyperlink" xfId="14595" builtinId="9" hidden="1"/>
    <cellStyle name="Followed Hyperlink" xfId="14596" builtinId="9" hidden="1"/>
    <cellStyle name="Followed Hyperlink" xfId="14597" builtinId="9" hidden="1"/>
    <cellStyle name="Followed Hyperlink" xfId="14598" builtinId="9" hidden="1"/>
    <cellStyle name="Followed Hyperlink" xfId="14599" builtinId="9" hidden="1"/>
    <cellStyle name="Followed Hyperlink" xfId="14600" builtinId="9" hidden="1"/>
    <cellStyle name="Followed Hyperlink" xfId="14601" builtinId="9" hidden="1"/>
    <cellStyle name="Followed Hyperlink" xfId="14602" builtinId="9" hidden="1"/>
    <cellStyle name="Followed Hyperlink" xfId="14603" builtinId="9" hidden="1"/>
    <cellStyle name="Followed Hyperlink" xfId="14604" builtinId="9" hidden="1"/>
    <cellStyle name="Followed Hyperlink" xfId="14605" builtinId="9" hidden="1"/>
    <cellStyle name="Followed Hyperlink" xfId="14606" builtinId="9" hidden="1"/>
    <cellStyle name="Followed Hyperlink" xfId="14607" builtinId="9" hidden="1"/>
    <cellStyle name="Followed Hyperlink" xfId="14608" builtinId="9" hidden="1"/>
    <cellStyle name="Followed Hyperlink" xfId="14609" builtinId="9" hidden="1"/>
    <cellStyle name="Followed Hyperlink" xfId="14610" builtinId="9" hidden="1"/>
    <cellStyle name="Followed Hyperlink" xfId="14611" builtinId="9" hidden="1"/>
    <cellStyle name="Followed Hyperlink" xfId="14612" builtinId="9" hidden="1"/>
    <cellStyle name="Followed Hyperlink" xfId="14613" builtinId="9" hidden="1"/>
    <cellStyle name="Followed Hyperlink" xfId="14614" builtinId="9" hidden="1"/>
    <cellStyle name="Followed Hyperlink" xfId="14615" builtinId="9" hidden="1"/>
    <cellStyle name="Followed Hyperlink" xfId="14616" builtinId="9" hidden="1"/>
    <cellStyle name="Followed Hyperlink" xfId="14617" builtinId="9" hidden="1"/>
    <cellStyle name="Followed Hyperlink" xfId="14618" builtinId="9" hidden="1"/>
    <cellStyle name="Followed Hyperlink" xfId="14619" builtinId="9" hidden="1"/>
    <cellStyle name="Followed Hyperlink" xfId="14620" builtinId="9" hidden="1"/>
    <cellStyle name="Followed Hyperlink" xfId="14621" builtinId="9" hidden="1"/>
    <cellStyle name="Followed Hyperlink" xfId="14622" builtinId="9" hidden="1"/>
    <cellStyle name="Followed Hyperlink" xfId="14623" builtinId="9" hidden="1"/>
    <cellStyle name="Followed Hyperlink" xfId="14624" builtinId="9" hidden="1"/>
    <cellStyle name="Followed Hyperlink" xfId="14625" builtinId="9" hidden="1"/>
    <cellStyle name="Followed Hyperlink" xfId="14626" builtinId="9" hidden="1"/>
    <cellStyle name="Followed Hyperlink" xfId="14627" builtinId="9" hidden="1"/>
    <cellStyle name="Followed Hyperlink" xfId="14628" builtinId="9" hidden="1"/>
    <cellStyle name="Followed Hyperlink" xfId="14629" builtinId="9" hidden="1"/>
    <cellStyle name="Followed Hyperlink" xfId="14630" builtinId="9" hidden="1"/>
    <cellStyle name="Followed Hyperlink" xfId="14631" builtinId="9" hidden="1"/>
    <cellStyle name="Followed Hyperlink" xfId="14632" builtinId="9" hidden="1"/>
    <cellStyle name="Followed Hyperlink" xfId="14633" builtinId="9" hidden="1"/>
    <cellStyle name="Followed Hyperlink" xfId="14634" builtinId="9" hidden="1"/>
    <cellStyle name="Followed Hyperlink" xfId="14635" builtinId="9" hidden="1"/>
    <cellStyle name="Followed Hyperlink" xfId="14636" builtinId="9" hidden="1"/>
    <cellStyle name="Followed Hyperlink" xfId="14637" builtinId="9" hidden="1"/>
    <cellStyle name="Followed Hyperlink" xfId="14638" builtinId="9" hidden="1"/>
    <cellStyle name="Followed Hyperlink" xfId="14639" builtinId="9" hidden="1"/>
    <cellStyle name="Followed Hyperlink" xfId="14640" builtinId="9" hidden="1"/>
    <cellStyle name="Followed Hyperlink" xfId="14641" builtinId="9" hidden="1"/>
    <cellStyle name="Followed Hyperlink" xfId="14642" builtinId="9" hidden="1"/>
    <cellStyle name="Followed Hyperlink" xfId="14643" builtinId="9" hidden="1"/>
    <cellStyle name="Followed Hyperlink" xfId="14644" builtinId="9" hidden="1"/>
    <cellStyle name="Followed Hyperlink" xfId="14645" builtinId="9" hidden="1"/>
    <cellStyle name="Followed Hyperlink" xfId="14646" builtinId="9" hidden="1"/>
    <cellStyle name="Followed Hyperlink" xfId="14647" builtinId="9" hidden="1"/>
    <cellStyle name="Followed Hyperlink" xfId="14648" builtinId="9" hidden="1"/>
    <cellStyle name="Followed Hyperlink" xfId="14649" builtinId="9" hidden="1"/>
    <cellStyle name="Followed Hyperlink" xfId="14650" builtinId="9" hidden="1"/>
    <cellStyle name="Followed Hyperlink" xfId="14651" builtinId="9" hidden="1"/>
    <cellStyle name="Followed Hyperlink" xfId="14652" builtinId="9" hidden="1"/>
    <cellStyle name="Followed Hyperlink" xfId="14653" builtinId="9" hidden="1"/>
    <cellStyle name="Followed Hyperlink" xfId="14654" builtinId="9" hidden="1"/>
    <cellStyle name="Followed Hyperlink" xfId="14655" builtinId="9" hidden="1"/>
    <cellStyle name="Followed Hyperlink" xfId="14656" builtinId="9" hidden="1"/>
    <cellStyle name="Followed Hyperlink" xfId="14657" builtinId="9" hidden="1"/>
    <cellStyle name="Followed Hyperlink" xfId="14658" builtinId="9" hidden="1"/>
    <cellStyle name="Followed Hyperlink" xfId="14659" builtinId="9" hidden="1"/>
    <cellStyle name="Followed Hyperlink" xfId="14660" builtinId="9" hidden="1"/>
    <cellStyle name="Followed Hyperlink" xfId="14661" builtinId="9" hidden="1"/>
    <cellStyle name="Followed Hyperlink" xfId="14662" builtinId="9" hidden="1"/>
    <cellStyle name="Followed Hyperlink" xfId="14663" builtinId="9" hidden="1"/>
    <cellStyle name="Followed Hyperlink" xfId="14664" builtinId="9" hidden="1"/>
    <cellStyle name="Followed Hyperlink" xfId="14665" builtinId="9" hidden="1"/>
    <cellStyle name="Followed Hyperlink" xfId="14666" builtinId="9" hidden="1"/>
    <cellStyle name="Followed Hyperlink" xfId="14667" builtinId="9" hidden="1"/>
    <cellStyle name="Followed Hyperlink" xfId="14668" builtinId="9" hidden="1"/>
    <cellStyle name="Followed Hyperlink" xfId="14669" builtinId="9" hidden="1"/>
    <cellStyle name="Followed Hyperlink" xfId="14670" builtinId="9" hidden="1"/>
    <cellStyle name="Followed Hyperlink" xfId="14671" builtinId="9" hidden="1"/>
    <cellStyle name="Followed Hyperlink" xfId="14672" builtinId="9" hidden="1"/>
    <cellStyle name="Followed Hyperlink" xfId="14673" builtinId="9" hidden="1"/>
    <cellStyle name="Followed Hyperlink" xfId="14674" builtinId="9" hidden="1"/>
    <cellStyle name="Followed Hyperlink" xfId="14675" builtinId="9" hidden="1"/>
    <cellStyle name="Followed Hyperlink" xfId="14676" builtinId="9" hidden="1"/>
    <cellStyle name="Followed Hyperlink" xfId="14677" builtinId="9" hidden="1"/>
    <cellStyle name="Followed Hyperlink" xfId="14678" builtinId="9" hidden="1"/>
    <cellStyle name="Followed Hyperlink" xfId="14679" builtinId="9" hidden="1"/>
    <cellStyle name="Followed Hyperlink" xfId="14680" builtinId="9" hidden="1"/>
    <cellStyle name="Followed Hyperlink" xfId="14681" builtinId="9" hidden="1"/>
    <cellStyle name="Followed Hyperlink" xfId="14682" builtinId="9" hidden="1"/>
    <cellStyle name="Followed Hyperlink" xfId="14683" builtinId="9" hidden="1"/>
    <cellStyle name="Followed Hyperlink" xfId="14684" builtinId="9" hidden="1"/>
    <cellStyle name="Followed Hyperlink" xfId="14685" builtinId="9" hidden="1"/>
    <cellStyle name="Followed Hyperlink" xfId="14686" builtinId="9" hidden="1"/>
    <cellStyle name="Followed Hyperlink" xfId="14687" builtinId="9" hidden="1"/>
    <cellStyle name="Followed Hyperlink" xfId="14688" builtinId="9" hidden="1"/>
    <cellStyle name="Followed Hyperlink" xfId="14689" builtinId="9" hidden="1"/>
    <cellStyle name="Followed Hyperlink" xfId="14690" builtinId="9" hidden="1"/>
    <cellStyle name="Followed Hyperlink" xfId="14691" builtinId="9" hidden="1"/>
    <cellStyle name="Followed Hyperlink" xfId="14692" builtinId="9" hidden="1"/>
    <cellStyle name="Followed Hyperlink" xfId="14693" builtinId="9" hidden="1"/>
    <cellStyle name="Followed Hyperlink" xfId="14694" builtinId="9" hidden="1"/>
    <cellStyle name="Followed Hyperlink" xfId="14695" builtinId="9" hidden="1"/>
    <cellStyle name="Followed Hyperlink" xfId="14696" builtinId="9" hidden="1"/>
    <cellStyle name="Followed Hyperlink" xfId="14697" builtinId="9" hidden="1"/>
    <cellStyle name="Followed Hyperlink" xfId="14698" builtinId="9" hidden="1"/>
    <cellStyle name="Followed Hyperlink" xfId="14699" builtinId="9" hidden="1"/>
    <cellStyle name="Followed Hyperlink" xfId="14700" builtinId="9" hidden="1"/>
    <cellStyle name="Followed Hyperlink" xfId="14701" builtinId="9" hidden="1"/>
    <cellStyle name="Followed Hyperlink" xfId="14702" builtinId="9" hidden="1"/>
    <cellStyle name="Followed Hyperlink" xfId="14703" builtinId="9" hidden="1"/>
    <cellStyle name="Followed Hyperlink" xfId="14704" builtinId="9" hidden="1"/>
    <cellStyle name="Followed Hyperlink" xfId="14705" builtinId="9" hidden="1"/>
    <cellStyle name="Followed Hyperlink" xfId="14706" builtinId="9" hidden="1"/>
    <cellStyle name="Followed Hyperlink" xfId="14707" builtinId="9" hidden="1"/>
    <cellStyle name="Followed Hyperlink" xfId="14708" builtinId="9" hidden="1"/>
    <cellStyle name="Followed Hyperlink" xfId="14709" builtinId="9" hidden="1"/>
    <cellStyle name="Followed Hyperlink" xfId="14710" builtinId="9" hidden="1"/>
    <cellStyle name="Followed Hyperlink" xfId="14711" builtinId="9" hidden="1"/>
    <cellStyle name="Followed Hyperlink" xfId="14712" builtinId="9" hidden="1"/>
    <cellStyle name="Followed Hyperlink" xfId="14713" builtinId="9" hidden="1"/>
    <cellStyle name="Followed Hyperlink" xfId="14714" builtinId="9" hidden="1"/>
    <cellStyle name="Followed Hyperlink" xfId="14715" builtinId="9" hidden="1"/>
    <cellStyle name="Followed Hyperlink" xfId="14716" builtinId="9" hidden="1"/>
    <cellStyle name="Followed Hyperlink" xfId="14717" builtinId="9" hidden="1"/>
    <cellStyle name="Followed Hyperlink" xfId="14718" builtinId="9" hidden="1"/>
    <cellStyle name="Followed Hyperlink" xfId="14719" builtinId="9" hidden="1"/>
    <cellStyle name="Followed Hyperlink" xfId="14720" builtinId="9" hidden="1"/>
    <cellStyle name="Followed Hyperlink" xfId="14721" builtinId="9" hidden="1"/>
    <cellStyle name="Followed Hyperlink" xfId="14722" builtinId="9" hidden="1"/>
    <cellStyle name="Followed Hyperlink" xfId="14723" builtinId="9" hidden="1"/>
    <cellStyle name="Followed Hyperlink" xfId="14724" builtinId="9" hidden="1"/>
    <cellStyle name="Followed Hyperlink" xfId="14725" builtinId="9" hidden="1"/>
    <cellStyle name="Followed Hyperlink" xfId="14726" builtinId="9" hidden="1"/>
    <cellStyle name="Followed Hyperlink" xfId="14727" builtinId="9" hidden="1"/>
    <cellStyle name="Followed Hyperlink" xfId="14728" builtinId="9" hidden="1"/>
    <cellStyle name="Followed Hyperlink" xfId="14729" builtinId="9" hidden="1"/>
    <cellStyle name="Followed Hyperlink" xfId="14730" builtinId="9" hidden="1"/>
    <cellStyle name="Followed Hyperlink" xfId="14731" builtinId="9" hidden="1"/>
    <cellStyle name="Followed Hyperlink" xfId="14732" builtinId="9" hidden="1"/>
    <cellStyle name="Followed Hyperlink" xfId="14733" builtinId="9" hidden="1"/>
    <cellStyle name="Followed Hyperlink" xfId="14734" builtinId="9" hidden="1"/>
    <cellStyle name="Followed Hyperlink" xfId="14735" builtinId="9" hidden="1"/>
    <cellStyle name="Followed Hyperlink" xfId="14736" builtinId="9" hidden="1"/>
    <cellStyle name="Followed Hyperlink" xfId="14737" builtinId="9" hidden="1"/>
    <cellStyle name="Followed Hyperlink" xfId="14738" builtinId="9" hidden="1"/>
    <cellStyle name="Followed Hyperlink" xfId="14739" builtinId="9" hidden="1"/>
    <cellStyle name="Followed Hyperlink" xfId="14740" builtinId="9" hidden="1"/>
    <cellStyle name="Followed Hyperlink" xfId="14741" builtinId="9" hidden="1"/>
    <cellStyle name="Followed Hyperlink" xfId="14742" builtinId="9" hidden="1"/>
    <cellStyle name="Followed Hyperlink" xfId="14743" builtinId="9" hidden="1"/>
    <cellStyle name="Followed Hyperlink" xfId="14744" builtinId="9" hidden="1"/>
    <cellStyle name="Followed Hyperlink" xfId="14745" builtinId="9" hidden="1"/>
    <cellStyle name="Followed Hyperlink" xfId="14746" builtinId="9" hidden="1"/>
    <cellStyle name="Followed Hyperlink" xfId="14747" builtinId="9" hidden="1"/>
    <cellStyle name="Followed Hyperlink" xfId="14748" builtinId="9" hidden="1"/>
    <cellStyle name="Followed Hyperlink" xfId="14749" builtinId="9" hidden="1"/>
    <cellStyle name="Followed Hyperlink" xfId="14750" builtinId="9" hidden="1"/>
    <cellStyle name="Followed Hyperlink" xfId="14751" builtinId="9" hidden="1"/>
    <cellStyle name="Followed Hyperlink" xfId="14752" builtinId="9" hidden="1"/>
    <cellStyle name="Followed Hyperlink" xfId="14753" builtinId="9" hidden="1"/>
    <cellStyle name="Followed Hyperlink" xfId="14754" builtinId="9" hidden="1"/>
    <cellStyle name="Followed Hyperlink" xfId="14755" builtinId="9" hidden="1"/>
    <cellStyle name="Followed Hyperlink" xfId="14756" builtinId="9" hidden="1"/>
    <cellStyle name="Followed Hyperlink" xfId="14757" builtinId="9" hidden="1"/>
    <cellStyle name="Followed Hyperlink" xfId="14758" builtinId="9" hidden="1"/>
    <cellStyle name="Followed Hyperlink" xfId="14759" builtinId="9" hidden="1"/>
    <cellStyle name="Followed Hyperlink" xfId="14760" builtinId="9" hidden="1"/>
    <cellStyle name="Followed Hyperlink" xfId="14761" builtinId="9" hidden="1"/>
    <cellStyle name="Followed Hyperlink" xfId="14762" builtinId="9" hidden="1"/>
    <cellStyle name="Followed Hyperlink" xfId="14763" builtinId="9" hidden="1"/>
    <cellStyle name="Followed Hyperlink" xfId="14764" builtinId="9" hidden="1"/>
    <cellStyle name="Followed Hyperlink" xfId="14765" builtinId="9" hidden="1"/>
    <cellStyle name="Followed Hyperlink" xfId="14766" builtinId="9" hidden="1"/>
    <cellStyle name="Followed Hyperlink" xfId="14767" builtinId="9" hidden="1"/>
    <cellStyle name="Followed Hyperlink" xfId="14768" builtinId="9" hidden="1"/>
    <cellStyle name="Followed Hyperlink" xfId="14769" builtinId="9" hidden="1"/>
    <cellStyle name="Followed Hyperlink" xfId="14770" builtinId="9" hidden="1"/>
    <cellStyle name="Followed Hyperlink" xfId="14771" builtinId="9" hidden="1"/>
    <cellStyle name="Followed Hyperlink" xfId="14772" builtinId="9" hidden="1"/>
    <cellStyle name="Followed Hyperlink" xfId="14773" builtinId="9" hidden="1"/>
    <cellStyle name="Followed Hyperlink" xfId="14774" builtinId="9" hidden="1"/>
    <cellStyle name="Followed Hyperlink" xfId="14775" builtinId="9" hidden="1"/>
    <cellStyle name="Followed Hyperlink" xfId="14776" builtinId="9" hidden="1"/>
    <cellStyle name="Followed Hyperlink" xfId="14777" builtinId="9" hidden="1"/>
    <cellStyle name="Followed Hyperlink" xfId="14778" builtinId="9" hidden="1"/>
    <cellStyle name="Followed Hyperlink" xfId="14779" builtinId="9" hidden="1"/>
    <cellStyle name="Followed Hyperlink" xfId="14780" builtinId="9" hidden="1"/>
    <cellStyle name="Followed Hyperlink" xfId="14781" builtinId="9" hidden="1"/>
    <cellStyle name="Followed Hyperlink" xfId="14782" builtinId="9" hidden="1"/>
    <cellStyle name="Followed Hyperlink" xfId="14783" builtinId="9" hidden="1"/>
    <cellStyle name="Followed Hyperlink" xfId="14784" builtinId="9" hidden="1"/>
    <cellStyle name="Followed Hyperlink" xfId="14785" builtinId="9" hidden="1"/>
    <cellStyle name="Followed Hyperlink" xfId="14786" builtinId="9" hidden="1"/>
    <cellStyle name="Followed Hyperlink" xfId="14787" builtinId="9" hidden="1"/>
    <cellStyle name="Followed Hyperlink" xfId="14788" builtinId="9" hidden="1"/>
    <cellStyle name="Followed Hyperlink" xfId="14789" builtinId="9" hidden="1"/>
    <cellStyle name="Followed Hyperlink" xfId="14790" builtinId="9" hidden="1"/>
    <cellStyle name="Followed Hyperlink" xfId="14791" builtinId="9" hidden="1"/>
    <cellStyle name="Followed Hyperlink" xfId="14792" builtinId="9" hidden="1"/>
    <cellStyle name="Followed Hyperlink" xfId="14793" builtinId="9" hidden="1"/>
    <cellStyle name="Followed Hyperlink" xfId="14794" builtinId="9" hidden="1"/>
    <cellStyle name="Followed Hyperlink" xfId="14795" builtinId="9" hidden="1"/>
    <cellStyle name="Followed Hyperlink" xfId="14796" builtinId="9" hidden="1"/>
    <cellStyle name="Followed Hyperlink" xfId="14797" builtinId="9" hidden="1"/>
    <cellStyle name="Followed Hyperlink" xfId="14798" builtinId="9" hidden="1"/>
    <cellStyle name="Followed Hyperlink" xfId="14799" builtinId="9" hidden="1"/>
    <cellStyle name="Followed Hyperlink" xfId="14800" builtinId="9" hidden="1"/>
    <cellStyle name="Followed Hyperlink" xfId="14801" builtinId="9" hidden="1"/>
    <cellStyle name="Followed Hyperlink" xfId="14802" builtinId="9" hidden="1"/>
    <cellStyle name="Followed Hyperlink" xfId="14803" builtinId="9" hidden="1"/>
    <cellStyle name="Followed Hyperlink" xfId="14804" builtinId="9" hidden="1"/>
    <cellStyle name="Followed Hyperlink" xfId="14805" builtinId="9" hidden="1"/>
    <cellStyle name="Followed Hyperlink" xfId="14806" builtinId="9" hidden="1"/>
    <cellStyle name="Followed Hyperlink" xfId="14807" builtinId="9" hidden="1"/>
    <cellStyle name="Followed Hyperlink" xfId="14808" builtinId="9" hidden="1"/>
    <cellStyle name="Followed Hyperlink" xfId="14809" builtinId="9" hidden="1"/>
    <cellStyle name="Followed Hyperlink" xfId="14810" builtinId="9" hidden="1"/>
    <cellStyle name="Followed Hyperlink" xfId="14811" builtinId="9" hidden="1"/>
    <cellStyle name="Followed Hyperlink" xfId="14812" builtinId="9" hidden="1"/>
    <cellStyle name="Followed Hyperlink" xfId="14813" builtinId="9" hidden="1"/>
    <cellStyle name="Followed Hyperlink" xfId="14814" builtinId="9" hidden="1"/>
    <cellStyle name="Followed Hyperlink" xfId="14815" builtinId="9" hidden="1"/>
    <cellStyle name="Followed Hyperlink" xfId="14816" builtinId="9" hidden="1"/>
    <cellStyle name="Followed Hyperlink" xfId="14817" builtinId="9" hidden="1"/>
    <cellStyle name="Followed Hyperlink" xfId="14818" builtinId="9" hidden="1"/>
    <cellStyle name="Followed Hyperlink" xfId="14819" builtinId="9" hidden="1"/>
    <cellStyle name="Followed Hyperlink" xfId="14820" builtinId="9" hidden="1"/>
    <cellStyle name="Followed Hyperlink" xfId="14821" builtinId="9" hidden="1"/>
    <cellStyle name="Followed Hyperlink" xfId="14822" builtinId="9" hidden="1"/>
    <cellStyle name="Followed Hyperlink" xfId="14823" builtinId="9" hidden="1"/>
    <cellStyle name="Followed Hyperlink" xfId="14824" builtinId="9" hidden="1"/>
    <cellStyle name="Followed Hyperlink" xfId="14825" builtinId="9" hidden="1"/>
    <cellStyle name="Followed Hyperlink" xfId="14826" builtinId="9" hidden="1"/>
    <cellStyle name="Followed Hyperlink" xfId="14827" builtinId="9" hidden="1"/>
    <cellStyle name="Followed Hyperlink" xfId="14828" builtinId="9" hidden="1"/>
    <cellStyle name="Followed Hyperlink" xfId="14829" builtinId="9" hidden="1"/>
    <cellStyle name="Followed Hyperlink" xfId="14830" builtinId="9" hidden="1"/>
    <cellStyle name="Followed Hyperlink" xfId="14831" builtinId="9" hidden="1"/>
    <cellStyle name="Followed Hyperlink" xfId="14832" builtinId="9" hidden="1"/>
    <cellStyle name="Followed Hyperlink" xfId="14833" builtinId="9" hidden="1"/>
    <cellStyle name="Followed Hyperlink" xfId="14834" builtinId="9" hidden="1"/>
    <cellStyle name="Followed Hyperlink" xfId="14835" builtinId="9" hidden="1"/>
    <cellStyle name="Followed Hyperlink" xfId="14836" builtinId="9" hidden="1"/>
    <cellStyle name="Followed Hyperlink" xfId="14837" builtinId="9" hidden="1"/>
    <cellStyle name="Followed Hyperlink" xfId="14838" builtinId="9" hidden="1"/>
    <cellStyle name="Followed Hyperlink" xfId="14839" builtinId="9" hidden="1"/>
    <cellStyle name="Followed Hyperlink" xfId="14840" builtinId="9" hidden="1"/>
    <cellStyle name="Followed Hyperlink" xfId="14841" builtinId="9" hidden="1"/>
    <cellStyle name="Followed Hyperlink" xfId="14842" builtinId="9" hidden="1"/>
    <cellStyle name="Followed Hyperlink" xfId="14843" builtinId="9" hidden="1"/>
    <cellStyle name="Followed Hyperlink" xfId="14844" builtinId="9" hidden="1"/>
    <cellStyle name="Followed Hyperlink" xfId="14845" builtinId="9" hidden="1"/>
    <cellStyle name="Followed Hyperlink" xfId="14846" builtinId="9" hidden="1"/>
    <cellStyle name="Followed Hyperlink" xfId="14847" builtinId="9" hidden="1"/>
    <cellStyle name="Followed Hyperlink" xfId="14848" builtinId="9" hidden="1"/>
    <cellStyle name="Followed Hyperlink" xfId="14849" builtinId="9" hidden="1"/>
    <cellStyle name="Followed Hyperlink" xfId="14850" builtinId="9" hidden="1"/>
    <cellStyle name="Followed Hyperlink" xfId="14851" builtinId="9" hidden="1"/>
    <cellStyle name="Followed Hyperlink" xfId="14852" builtinId="9" hidden="1"/>
    <cellStyle name="Followed Hyperlink" xfId="14853" builtinId="9" hidden="1"/>
    <cellStyle name="Followed Hyperlink" xfId="14854" builtinId="9" hidden="1"/>
    <cellStyle name="Followed Hyperlink" xfId="14855" builtinId="9" hidden="1"/>
    <cellStyle name="Followed Hyperlink" xfId="14856" builtinId="9" hidden="1"/>
    <cellStyle name="Followed Hyperlink" xfId="14857" builtinId="9" hidden="1"/>
    <cellStyle name="Followed Hyperlink" xfId="14858" builtinId="9" hidden="1"/>
    <cellStyle name="Followed Hyperlink" xfId="14859" builtinId="9" hidden="1"/>
    <cellStyle name="Followed Hyperlink" xfId="14860" builtinId="9" hidden="1"/>
    <cellStyle name="Followed Hyperlink" xfId="14861" builtinId="9" hidden="1"/>
    <cellStyle name="Followed Hyperlink" xfId="14862" builtinId="9" hidden="1"/>
    <cellStyle name="Followed Hyperlink" xfId="14863" builtinId="9" hidden="1"/>
    <cellStyle name="Followed Hyperlink" xfId="14864" builtinId="9" hidden="1"/>
    <cellStyle name="Followed Hyperlink" xfId="14865" builtinId="9" hidden="1"/>
    <cellStyle name="Followed Hyperlink" xfId="14866" builtinId="9" hidden="1"/>
    <cellStyle name="Followed Hyperlink" xfId="14867" builtinId="9" hidden="1"/>
    <cellStyle name="Followed Hyperlink" xfId="14868" builtinId="9" hidden="1"/>
    <cellStyle name="Followed Hyperlink" xfId="14869" builtinId="9" hidden="1"/>
    <cellStyle name="Followed Hyperlink" xfId="14870" builtinId="9" hidden="1"/>
    <cellStyle name="Followed Hyperlink" xfId="14871" builtinId="9" hidden="1"/>
    <cellStyle name="Followed Hyperlink" xfId="14872" builtinId="9" hidden="1"/>
    <cellStyle name="Followed Hyperlink" xfId="14873" builtinId="9" hidden="1"/>
    <cellStyle name="Followed Hyperlink" xfId="14874" builtinId="9" hidden="1"/>
    <cellStyle name="Followed Hyperlink" xfId="14875" builtinId="9" hidden="1"/>
    <cellStyle name="Followed Hyperlink" xfId="14876" builtinId="9" hidden="1"/>
    <cellStyle name="Followed Hyperlink" xfId="14877" builtinId="9" hidden="1"/>
    <cellStyle name="Followed Hyperlink" xfId="14878" builtinId="9" hidden="1"/>
    <cellStyle name="Followed Hyperlink" xfId="14879" builtinId="9" hidden="1"/>
    <cellStyle name="Followed Hyperlink" xfId="14880" builtinId="9" hidden="1"/>
    <cellStyle name="Followed Hyperlink" xfId="14881" builtinId="9" hidden="1"/>
    <cellStyle name="Followed Hyperlink" xfId="14882" builtinId="9" hidden="1"/>
    <cellStyle name="Followed Hyperlink" xfId="14883" builtinId="9" hidden="1"/>
    <cellStyle name="Followed Hyperlink" xfId="14884" builtinId="9" hidden="1"/>
    <cellStyle name="Followed Hyperlink" xfId="14885" builtinId="9" hidden="1"/>
    <cellStyle name="Followed Hyperlink" xfId="14886" builtinId="9" hidden="1"/>
    <cellStyle name="Followed Hyperlink" xfId="14887" builtinId="9" hidden="1"/>
    <cellStyle name="Followed Hyperlink" xfId="14888" builtinId="9" hidden="1"/>
    <cellStyle name="Followed Hyperlink" xfId="14889" builtinId="9" hidden="1"/>
    <cellStyle name="Followed Hyperlink" xfId="14890" builtinId="9" hidden="1"/>
    <cellStyle name="Followed Hyperlink" xfId="14891" builtinId="9" hidden="1"/>
    <cellStyle name="Followed Hyperlink" xfId="14892" builtinId="9" hidden="1"/>
    <cellStyle name="Followed Hyperlink" xfId="14893" builtinId="9" hidden="1"/>
    <cellStyle name="Followed Hyperlink" xfId="14894" builtinId="9" hidden="1"/>
    <cellStyle name="Followed Hyperlink" xfId="14895" builtinId="9" hidden="1"/>
    <cellStyle name="Followed Hyperlink" xfId="14896" builtinId="9" hidden="1"/>
    <cellStyle name="Followed Hyperlink" xfId="14897" builtinId="9" hidden="1"/>
    <cellStyle name="Followed Hyperlink" xfId="14898" builtinId="9" hidden="1"/>
    <cellStyle name="Followed Hyperlink" xfId="14899" builtinId="9" hidden="1"/>
    <cellStyle name="Followed Hyperlink" xfId="14900" builtinId="9" hidden="1"/>
    <cellStyle name="Followed Hyperlink" xfId="14901" builtinId="9" hidden="1"/>
    <cellStyle name="Followed Hyperlink" xfId="14902" builtinId="9" hidden="1"/>
    <cellStyle name="Followed Hyperlink" xfId="14903" builtinId="9" hidden="1"/>
    <cellStyle name="Followed Hyperlink" xfId="14904" builtinId="9" hidden="1"/>
    <cellStyle name="Followed Hyperlink" xfId="14905" builtinId="9" hidden="1"/>
    <cellStyle name="Followed Hyperlink" xfId="14906" builtinId="9" hidden="1"/>
    <cellStyle name="Followed Hyperlink" xfId="14907" builtinId="9" hidden="1"/>
    <cellStyle name="Followed Hyperlink" xfId="14908" builtinId="9" hidden="1"/>
    <cellStyle name="Followed Hyperlink" xfId="14909" builtinId="9" hidden="1"/>
    <cellStyle name="Followed Hyperlink" xfId="14910" builtinId="9" hidden="1"/>
    <cellStyle name="Followed Hyperlink" xfId="14911" builtinId="9" hidden="1"/>
    <cellStyle name="Followed Hyperlink" xfId="14912" builtinId="9" hidden="1"/>
    <cellStyle name="Followed Hyperlink" xfId="14913" builtinId="9" hidden="1"/>
    <cellStyle name="Followed Hyperlink" xfId="14914" builtinId="9" hidden="1"/>
    <cellStyle name="Followed Hyperlink" xfId="14915" builtinId="9" hidden="1"/>
    <cellStyle name="Followed Hyperlink" xfId="14916" builtinId="9" hidden="1"/>
    <cellStyle name="Followed Hyperlink" xfId="14917" builtinId="9" hidden="1"/>
    <cellStyle name="Followed Hyperlink" xfId="14918" builtinId="9" hidden="1"/>
    <cellStyle name="Followed Hyperlink" xfId="14919" builtinId="9" hidden="1"/>
    <cellStyle name="Followed Hyperlink" xfId="14920" builtinId="9" hidden="1"/>
    <cellStyle name="Followed Hyperlink" xfId="14921" builtinId="9" hidden="1"/>
    <cellStyle name="Followed Hyperlink" xfId="14922" builtinId="9" hidden="1"/>
    <cellStyle name="Followed Hyperlink" xfId="14923" builtinId="9" hidden="1"/>
    <cellStyle name="Followed Hyperlink" xfId="14924" builtinId="9" hidden="1"/>
    <cellStyle name="Followed Hyperlink" xfId="14925" builtinId="9" hidden="1"/>
    <cellStyle name="Followed Hyperlink" xfId="14926" builtinId="9" hidden="1"/>
    <cellStyle name="Followed Hyperlink" xfId="14927" builtinId="9" hidden="1"/>
    <cellStyle name="Followed Hyperlink" xfId="14928" builtinId="9" hidden="1"/>
    <cellStyle name="Followed Hyperlink" xfId="14929" builtinId="9" hidden="1"/>
    <cellStyle name="Followed Hyperlink" xfId="14930" builtinId="9" hidden="1"/>
    <cellStyle name="Followed Hyperlink" xfId="14931" builtinId="9" hidden="1"/>
    <cellStyle name="Followed Hyperlink" xfId="14932" builtinId="9" hidden="1"/>
    <cellStyle name="Followed Hyperlink" xfId="14933" builtinId="9" hidden="1"/>
    <cellStyle name="Followed Hyperlink" xfId="14934" builtinId="9" hidden="1"/>
    <cellStyle name="Followed Hyperlink" xfId="14935" builtinId="9" hidden="1"/>
    <cellStyle name="Followed Hyperlink" xfId="14936" builtinId="9" hidden="1"/>
    <cellStyle name="Followed Hyperlink" xfId="14937" builtinId="9" hidden="1"/>
    <cellStyle name="Followed Hyperlink" xfId="14938" builtinId="9" hidden="1"/>
    <cellStyle name="Followed Hyperlink" xfId="14939" builtinId="9" hidden="1"/>
    <cellStyle name="Followed Hyperlink" xfId="14940" builtinId="9" hidden="1"/>
    <cellStyle name="Followed Hyperlink" xfId="14941" builtinId="9" hidden="1"/>
    <cellStyle name="Followed Hyperlink" xfId="14942" builtinId="9" hidden="1"/>
    <cellStyle name="Followed Hyperlink" xfId="14943" builtinId="9" hidden="1"/>
    <cellStyle name="Followed Hyperlink" xfId="14944" builtinId="9" hidden="1"/>
    <cellStyle name="Followed Hyperlink" xfId="14945" builtinId="9" hidden="1"/>
    <cellStyle name="Followed Hyperlink" xfId="14946" builtinId="9" hidden="1"/>
    <cellStyle name="Followed Hyperlink" xfId="14947" builtinId="9" hidden="1"/>
    <cellStyle name="Followed Hyperlink" xfId="14948" builtinId="9" hidden="1"/>
    <cellStyle name="Followed Hyperlink" xfId="14949" builtinId="9" hidden="1"/>
    <cellStyle name="Followed Hyperlink" xfId="14950" builtinId="9" hidden="1"/>
    <cellStyle name="Followed Hyperlink" xfId="14951" builtinId="9" hidden="1"/>
    <cellStyle name="Followed Hyperlink" xfId="14952" builtinId="9" hidden="1"/>
    <cellStyle name="Followed Hyperlink" xfId="14953" builtinId="9" hidden="1"/>
    <cellStyle name="Followed Hyperlink" xfId="14954" builtinId="9" hidden="1"/>
    <cellStyle name="Followed Hyperlink" xfId="14955" builtinId="9" hidden="1"/>
    <cellStyle name="Followed Hyperlink" xfId="14956" builtinId="9" hidden="1"/>
    <cellStyle name="Followed Hyperlink" xfId="14957" builtinId="9" hidden="1"/>
    <cellStyle name="Followed Hyperlink" xfId="14958" builtinId="9" hidden="1"/>
    <cellStyle name="Followed Hyperlink" xfId="14959" builtinId="9" hidden="1"/>
    <cellStyle name="Followed Hyperlink" xfId="14960" builtinId="9" hidden="1"/>
    <cellStyle name="Followed Hyperlink" xfId="14961" builtinId="9" hidden="1"/>
    <cellStyle name="Followed Hyperlink" xfId="14962" builtinId="9" hidden="1"/>
    <cellStyle name="Followed Hyperlink" xfId="14963" builtinId="9" hidden="1"/>
    <cellStyle name="Followed Hyperlink" xfId="14964" builtinId="9" hidden="1"/>
    <cellStyle name="Followed Hyperlink" xfId="14965" builtinId="9" hidden="1"/>
    <cellStyle name="Followed Hyperlink" xfId="14966" builtinId="9" hidden="1"/>
    <cellStyle name="Followed Hyperlink" xfId="14967" builtinId="9" hidden="1"/>
    <cellStyle name="Followed Hyperlink" xfId="14968" builtinId="9" hidden="1"/>
    <cellStyle name="Followed Hyperlink" xfId="14969" builtinId="9" hidden="1"/>
    <cellStyle name="Followed Hyperlink" xfId="14970" builtinId="9" hidden="1"/>
    <cellStyle name="Followed Hyperlink" xfId="14971" builtinId="9" hidden="1"/>
    <cellStyle name="Followed Hyperlink" xfId="14972" builtinId="9" hidden="1"/>
    <cellStyle name="Followed Hyperlink" xfId="14973" builtinId="9" hidden="1"/>
    <cellStyle name="Followed Hyperlink" xfId="14974" builtinId="9" hidden="1"/>
    <cellStyle name="Followed Hyperlink" xfId="14975" builtinId="9" hidden="1"/>
    <cellStyle name="Followed Hyperlink" xfId="14976" builtinId="9" hidden="1"/>
    <cellStyle name="Followed Hyperlink" xfId="10159" builtinId="9" hidden="1"/>
    <cellStyle name="Followed Hyperlink" xfId="5214" builtinId="9" hidden="1"/>
    <cellStyle name="Followed Hyperlink" xfId="10148" builtinId="9" hidden="1"/>
    <cellStyle name="Followed Hyperlink" xfId="10158" builtinId="9" hidden="1"/>
    <cellStyle name="Followed Hyperlink" xfId="5216" builtinId="9" hidden="1"/>
    <cellStyle name="Followed Hyperlink" xfId="6022" builtinId="9" hidden="1"/>
    <cellStyle name="Followed Hyperlink" xfId="10153" builtinId="9" hidden="1"/>
    <cellStyle name="Followed Hyperlink" xfId="5209" builtinId="9" hidden="1"/>
    <cellStyle name="Followed Hyperlink" xfId="5211" builtinId="9" hidden="1"/>
    <cellStyle name="Followed Hyperlink" xfId="10157" builtinId="9" hidden="1"/>
    <cellStyle name="Followed Hyperlink" xfId="5210" builtinId="9" hidden="1"/>
    <cellStyle name="Followed Hyperlink" xfId="14977" builtinId="9" hidden="1"/>
    <cellStyle name="Followed Hyperlink" xfId="14978" builtinId="9" hidden="1"/>
    <cellStyle name="Followed Hyperlink" xfId="14979" builtinId="9" hidden="1"/>
    <cellStyle name="Followed Hyperlink" xfId="14980" builtinId="9" hidden="1"/>
    <cellStyle name="Followed Hyperlink" xfId="14981" builtinId="9" hidden="1"/>
    <cellStyle name="Followed Hyperlink" xfId="14982" builtinId="9" hidden="1"/>
    <cellStyle name="Followed Hyperlink" xfId="14983" builtinId="9" hidden="1"/>
    <cellStyle name="Followed Hyperlink" xfId="14984" builtinId="9" hidden="1"/>
    <cellStyle name="Followed Hyperlink" xfId="14985" builtinId="9" hidden="1"/>
    <cellStyle name="Followed Hyperlink" xfId="14986" builtinId="9" hidden="1"/>
    <cellStyle name="Followed Hyperlink" xfId="14987" builtinId="9" hidden="1"/>
    <cellStyle name="Followed Hyperlink" xfId="14988" builtinId="9" hidden="1"/>
    <cellStyle name="Followed Hyperlink" xfId="14989" builtinId="9" hidden="1"/>
    <cellStyle name="Followed Hyperlink" xfId="14990" builtinId="9" hidden="1"/>
    <cellStyle name="Followed Hyperlink" xfId="14991" builtinId="9" hidden="1"/>
    <cellStyle name="Followed Hyperlink" xfId="14992" builtinId="9" hidden="1"/>
    <cellStyle name="Followed Hyperlink" xfId="14993" builtinId="9" hidden="1"/>
    <cellStyle name="Followed Hyperlink" xfId="14994" builtinId="9" hidden="1"/>
    <cellStyle name="Followed Hyperlink" xfId="14995" builtinId="9" hidden="1"/>
    <cellStyle name="Followed Hyperlink" xfId="14996" builtinId="9" hidden="1"/>
    <cellStyle name="Followed Hyperlink" xfId="14997" builtinId="9" hidden="1"/>
    <cellStyle name="Followed Hyperlink" xfId="14998" builtinId="9" hidden="1"/>
    <cellStyle name="Followed Hyperlink" xfId="14999" builtinId="9" hidden="1"/>
    <cellStyle name="Followed Hyperlink" xfId="15000" builtinId="9" hidden="1"/>
    <cellStyle name="Followed Hyperlink" xfId="15001" builtinId="9" hidden="1"/>
    <cellStyle name="Followed Hyperlink" xfId="15002" builtinId="9" hidden="1"/>
    <cellStyle name="Followed Hyperlink" xfId="15003" builtinId="9" hidden="1"/>
    <cellStyle name="Followed Hyperlink" xfId="15004" builtinId="9" hidden="1"/>
    <cellStyle name="Followed Hyperlink" xfId="15005" builtinId="9" hidden="1"/>
    <cellStyle name="Followed Hyperlink" xfId="15006" builtinId="9" hidden="1"/>
    <cellStyle name="Followed Hyperlink" xfId="15007" builtinId="9" hidden="1"/>
    <cellStyle name="Followed Hyperlink" xfId="15008" builtinId="9" hidden="1"/>
    <cellStyle name="Followed Hyperlink" xfId="15009" builtinId="9" hidden="1"/>
    <cellStyle name="Followed Hyperlink" xfId="15010" builtinId="9" hidden="1"/>
    <cellStyle name="Followed Hyperlink" xfId="15011" builtinId="9" hidden="1"/>
    <cellStyle name="Followed Hyperlink" xfId="15012" builtinId="9" hidden="1"/>
    <cellStyle name="Followed Hyperlink" xfId="15013" builtinId="9" hidden="1"/>
    <cellStyle name="Followed Hyperlink" xfId="15014" builtinId="9" hidden="1"/>
    <cellStyle name="Followed Hyperlink" xfId="15015" builtinId="9" hidden="1"/>
    <cellStyle name="Followed Hyperlink" xfId="15016" builtinId="9" hidden="1"/>
    <cellStyle name="Followed Hyperlink" xfId="15017" builtinId="9" hidden="1"/>
    <cellStyle name="Followed Hyperlink" xfId="15018" builtinId="9" hidden="1"/>
    <cellStyle name="Followed Hyperlink" xfId="15019" builtinId="9" hidden="1"/>
    <cellStyle name="Followed Hyperlink" xfId="15020" builtinId="9" hidden="1"/>
    <cellStyle name="Followed Hyperlink" xfId="15021" builtinId="9" hidden="1"/>
    <cellStyle name="Followed Hyperlink" xfId="15022" builtinId="9" hidden="1"/>
    <cellStyle name="Followed Hyperlink" xfId="15023" builtinId="9" hidden="1"/>
    <cellStyle name="Followed Hyperlink" xfId="15024" builtinId="9" hidden="1"/>
    <cellStyle name="Followed Hyperlink" xfId="15025" builtinId="9" hidden="1"/>
    <cellStyle name="Followed Hyperlink" xfId="15026" builtinId="9" hidden="1"/>
    <cellStyle name="Followed Hyperlink" xfId="15027" builtinId="9" hidden="1"/>
    <cellStyle name="Followed Hyperlink" xfId="15028" builtinId="9" hidden="1"/>
    <cellStyle name="Followed Hyperlink" xfId="15029" builtinId="9" hidden="1"/>
    <cellStyle name="Followed Hyperlink" xfId="15030" builtinId="9" hidden="1"/>
    <cellStyle name="Followed Hyperlink" xfId="15031" builtinId="9" hidden="1"/>
    <cellStyle name="Followed Hyperlink" xfId="15032" builtinId="9" hidden="1"/>
    <cellStyle name="Followed Hyperlink" xfId="15033" builtinId="9" hidden="1"/>
    <cellStyle name="Followed Hyperlink" xfId="15034" builtinId="9" hidden="1"/>
    <cellStyle name="Followed Hyperlink" xfId="15035" builtinId="9" hidden="1"/>
    <cellStyle name="Followed Hyperlink" xfId="15036" builtinId="9" hidden="1"/>
    <cellStyle name="Followed Hyperlink" xfId="15037" builtinId="9" hidden="1"/>
    <cellStyle name="Followed Hyperlink" xfId="15038" builtinId="9" hidden="1"/>
    <cellStyle name="Followed Hyperlink" xfId="15039" builtinId="9" hidden="1"/>
    <cellStyle name="Followed Hyperlink" xfId="15040" builtinId="9" hidden="1"/>
    <cellStyle name="Followed Hyperlink" xfId="15041" builtinId="9" hidden="1"/>
    <cellStyle name="Followed Hyperlink" xfId="15042" builtinId="9" hidden="1"/>
    <cellStyle name="Followed Hyperlink" xfId="15043" builtinId="9" hidden="1"/>
    <cellStyle name="Followed Hyperlink" xfId="15044" builtinId="9" hidden="1"/>
    <cellStyle name="Followed Hyperlink" xfId="15045" builtinId="9" hidden="1"/>
    <cellStyle name="Followed Hyperlink" xfId="15046" builtinId="9" hidden="1"/>
    <cellStyle name="Followed Hyperlink" xfId="15047" builtinId="9" hidden="1"/>
    <cellStyle name="Followed Hyperlink" xfId="15048" builtinId="9" hidden="1"/>
    <cellStyle name="Followed Hyperlink" xfId="15049" builtinId="9" hidden="1"/>
    <cellStyle name="Followed Hyperlink" xfId="15050" builtinId="9" hidden="1"/>
    <cellStyle name="Followed Hyperlink" xfId="15051" builtinId="9" hidden="1"/>
    <cellStyle name="Followed Hyperlink" xfId="15052" builtinId="9" hidden="1"/>
    <cellStyle name="Followed Hyperlink" xfId="15053" builtinId="9" hidden="1"/>
    <cellStyle name="Followed Hyperlink" xfId="15054" builtinId="9" hidden="1"/>
    <cellStyle name="Followed Hyperlink" xfId="15055" builtinId="9" hidden="1"/>
    <cellStyle name="Followed Hyperlink" xfId="15056" builtinId="9" hidden="1"/>
    <cellStyle name="Followed Hyperlink" xfId="15057" builtinId="9" hidden="1"/>
    <cellStyle name="Followed Hyperlink" xfId="15058" builtinId="9" hidden="1"/>
    <cellStyle name="Followed Hyperlink" xfId="15059" builtinId="9" hidden="1"/>
    <cellStyle name="Followed Hyperlink" xfId="15060" builtinId="9" hidden="1"/>
    <cellStyle name="Followed Hyperlink" xfId="15061" builtinId="9" hidden="1"/>
    <cellStyle name="Followed Hyperlink" xfId="15062" builtinId="9" hidden="1"/>
    <cellStyle name="Followed Hyperlink" xfId="15063" builtinId="9" hidden="1"/>
    <cellStyle name="Followed Hyperlink" xfId="15064" builtinId="9" hidden="1"/>
    <cellStyle name="Followed Hyperlink" xfId="15065" builtinId="9" hidden="1"/>
    <cellStyle name="Followed Hyperlink" xfId="15066" builtinId="9" hidden="1"/>
    <cellStyle name="Followed Hyperlink" xfId="15067" builtinId="9" hidden="1"/>
    <cellStyle name="Followed Hyperlink" xfId="15068" builtinId="9" hidden="1"/>
    <cellStyle name="Followed Hyperlink" xfId="15069" builtinId="9" hidden="1"/>
    <cellStyle name="Followed Hyperlink" xfId="15070" builtinId="9" hidden="1"/>
    <cellStyle name="Followed Hyperlink" xfId="15071" builtinId="9" hidden="1"/>
    <cellStyle name="Followed Hyperlink" xfId="15072" builtinId="9" hidden="1"/>
    <cellStyle name="Followed Hyperlink" xfId="15073" builtinId="9" hidden="1"/>
    <cellStyle name="Followed Hyperlink" xfId="15074" builtinId="9" hidden="1"/>
    <cellStyle name="Followed Hyperlink" xfId="15075" builtinId="9" hidden="1"/>
    <cellStyle name="Followed Hyperlink" xfId="15076" builtinId="9" hidden="1"/>
    <cellStyle name="Followed Hyperlink" xfId="15077" builtinId="9" hidden="1"/>
    <cellStyle name="Followed Hyperlink" xfId="15078" builtinId="9" hidden="1"/>
    <cellStyle name="Followed Hyperlink" xfId="15079" builtinId="9" hidden="1"/>
    <cellStyle name="Followed Hyperlink" xfId="15080" builtinId="9" hidden="1"/>
    <cellStyle name="Followed Hyperlink" xfId="15081" builtinId="9" hidden="1"/>
    <cellStyle name="Followed Hyperlink" xfId="15082" builtinId="9" hidden="1"/>
    <cellStyle name="Followed Hyperlink" xfId="15083" builtinId="9" hidden="1"/>
    <cellStyle name="Followed Hyperlink" xfId="15084" builtinId="9" hidden="1"/>
    <cellStyle name="Followed Hyperlink" xfId="15085" builtinId="9" hidden="1"/>
    <cellStyle name="Followed Hyperlink" xfId="15086" builtinId="9" hidden="1"/>
    <cellStyle name="Followed Hyperlink" xfId="15087" builtinId="9" hidden="1"/>
    <cellStyle name="Followed Hyperlink" xfId="15095" builtinId="9" hidden="1"/>
    <cellStyle name="Followed Hyperlink" xfId="15100" builtinId="9" hidden="1"/>
    <cellStyle name="Followed Hyperlink" xfId="15101" builtinId="9" hidden="1"/>
    <cellStyle name="Followed Hyperlink" xfId="15102" builtinId="9" hidden="1"/>
    <cellStyle name="Followed Hyperlink" xfId="15103" builtinId="9" hidden="1"/>
    <cellStyle name="Followed Hyperlink" xfId="15104" builtinId="9" hidden="1"/>
    <cellStyle name="Followed Hyperlink" xfId="15105" builtinId="9" hidden="1"/>
    <cellStyle name="Followed Hyperlink" xfId="15106" builtinId="9" hidden="1"/>
    <cellStyle name="Followed Hyperlink" xfId="15107" builtinId="9" hidden="1"/>
    <cellStyle name="Followed Hyperlink" xfId="15108" builtinId="9" hidden="1"/>
    <cellStyle name="Followed Hyperlink" xfId="15109" builtinId="9" hidden="1"/>
    <cellStyle name="Followed Hyperlink" xfId="15110" builtinId="9" hidden="1"/>
    <cellStyle name="Followed Hyperlink" xfId="15111" builtinId="9" hidden="1"/>
    <cellStyle name="Followed Hyperlink" xfId="15112" builtinId="9" hidden="1"/>
    <cellStyle name="Followed Hyperlink" xfId="15113" builtinId="9" hidden="1"/>
    <cellStyle name="Followed Hyperlink" xfId="15114" builtinId="9" hidden="1"/>
    <cellStyle name="Followed Hyperlink" xfId="15115" builtinId="9" hidden="1"/>
    <cellStyle name="Followed Hyperlink" xfId="15116" builtinId="9" hidden="1"/>
    <cellStyle name="Followed Hyperlink" xfId="15117" builtinId="9" hidden="1"/>
    <cellStyle name="Followed Hyperlink" xfId="15118" builtinId="9" hidden="1"/>
    <cellStyle name="Followed Hyperlink" xfId="15119" builtinId="9" hidden="1"/>
    <cellStyle name="Followed Hyperlink" xfId="15120" builtinId="9" hidden="1"/>
    <cellStyle name="Followed Hyperlink" xfId="15121" builtinId="9" hidden="1"/>
    <cellStyle name="Followed Hyperlink" xfId="15122" builtinId="9" hidden="1"/>
    <cellStyle name="Followed Hyperlink" xfId="15123" builtinId="9" hidden="1"/>
    <cellStyle name="Followed Hyperlink" xfId="15124" builtinId="9" hidden="1"/>
    <cellStyle name="Followed Hyperlink" xfId="15125" builtinId="9" hidden="1"/>
    <cellStyle name="Followed Hyperlink" xfId="15126" builtinId="9" hidden="1"/>
    <cellStyle name="Followed Hyperlink" xfId="15127" builtinId="9" hidden="1"/>
    <cellStyle name="Followed Hyperlink" xfId="15128" builtinId="9" hidden="1"/>
    <cellStyle name="Followed Hyperlink" xfId="15129" builtinId="9" hidden="1"/>
    <cellStyle name="Followed Hyperlink" xfId="15130" builtinId="9" hidden="1"/>
    <cellStyle name="Followed Hyperlink" xfId="15131" builtinId="9" hidden="1"/>
    <cellStyle name="Followed Hyperlink" xfId="15132" builtinId="9" hidden="1"/>
    <cellStyle name="Followed Hyperlink" xfId="15133" builtinId="9" hidden="1"/>
    <cellStyle name="Followed Hyperlink" xfId="15134" builtinId="9" hidden="1"/>
    <cellStyle name="Followed Hyperlink" xfId="15135" builtinId="9" hidden="1"/>
    <cellStyle name="Followed Hyperlink" xfId="15136" builtinId="9" hidden="1"/>
    <cellStyle name="Followed Hyperlink" xfId="15137" builtinId="9" hidden="1"/>
    <cellStyle name="Followed Hyperlink" xfId="15138" builtinId="9" hidden="1"/>
    <cellStyle name="Followed Hyperlink" xfId="15139" builtinId="9" hidden="1"/>
    <cellStyle name="Followed Hyperlink" xfId="15140" builtinId="9" hidden="1"/>
    <cellStyle name="Followed Hyperlink" xfId="15141" builtinId="9" hidden="1"/>
    <cellStyle name="Followed Hyperlink" xfId="15142" builtinId="9" hidden="1"/>
    <cellStyle name="Followed Hyperlink" xfId="15143" builtinId="9" hidden="1"/>
    <cellStyle name="Followed Hyperlink" xfId="15144" builtinId="9" hidden="1"/>
    <cellStyle name="Followed Hyperlink" xfId="15145" builtinId="9" hidden="1"/>
    <cellStyle name="Followed Hyperlink" xfId="15146" builtinId="9" hidden="1"/>
    <cellStyle name="Followed Hyperlink" xfId="15147" builtinId="9" hidden="1"/>
    <cellStyle name="Followed Hyperlink" xfId="15148" builtinId="9" hidden="1"/>
    <cellStyle name="Followed Hyperlink" xfId="15149" builtinId="9" hidden="1"/>
    <cellStyle name="Followed Hyperlink" xfId="15150" builtinId="9" hidden="1"/>
    <cellStyle name="Followed Hyperlink" xfId="15151" builtinId="9" hidden="1"/>
    <cellStyle name="Followed Hyperlink" xfId="15152" builtinId="9" hidden="1"/>
    <cellStyle name="Followed Hyperlink" xfId="15153" builtinId="9" hidden="1"/>
    <cellStyle name="Followed Hyperlink" xfId="15154" builtinId="9" hidden="1"/>
    <cellStyle name="Followed Hyperlink" xfId="15155" builtinId="9" hidden="1"/>
    <cellStyle name="Followed Hyperlink" xfId="15156" builtinId="9" hidden="1"/>
    <cellStyle name="Followed Hyperlink" xfId="15157" builtinId="9" hidden="1"/>
    <cellStyle name="Followed Hyperlink" xfId="15158" builtinId="9" hidden="1"/>
    <cellStyle name="Followed Hyperlink" xfId="15159" builtinId="9" hidden="1"/>
    <cellStyle name="Followed Hyperlink" xfId="15160" builtinId="9" hidden="1"/>
    <cellStyle name="Followed Hyperlink" xfId="15161" builtinId="9" hidden="1"/>
    <cellStyle name="Followed Hyperlink" xfId="15162" builtinId="9" hidden="1"/>
    <cellStyle name="Followed Hyperlink" xfId="15163" builtinId="9" hidden="1"/>
    <cellStyle name="Followed Hyperlink" xfId="15164" builtinId="9" hidden="1"/>
    <cellStyle name="Followed Hyperlink" xfId="15165" builtinId="9" hidden="1"/>
    <cellStyle name="Followed Hyperlink" xfId="15166" builtinId="9" hidden="1"/>
    <cellStyle name="Followed Hyperlink" xfId="15167" builtinId="9" hidden="1"/>
    <cellStyle name="Followed Hyperlink" xfId="15168" builtinId="9" hidden="1"/>
    <cellStyle name="Followed Hyperlink" xfId="15169" builtinId="9" hidden="1"/>
    <cellStyle name="Followed Hyperlink" xfId="15170" builtinId="9" hidden="1"/>
    <cellStyle name="Followed Hyperlink" xfId="15171" builtinId="9" hidden="1"/>
    <cellStyle name="Followed Hyperlink" xfId="15172" builtinId="9" hidden="1"/>
    <cellStyle name="Followed Hyperlink" xfId="15173" builtinId="9" hidden="1"/>
    <cellStyle name="Followed Hyperlink" xfId="15174" builtinId="9" hidden="1"/>
    <cellStyle name="Followed Hyperlink" xfId="15175" builtinId="9" hidden="1"/>
    <cellStyle name="Followed Hyperlink" xfId="15176" builtinId="9" hidden="1"/>
    <cellStyle name="Followed Hyperlink" xfId="15177" builtinId="9" hidden="1"/>
    <cellStyle name="Followed Hyperlink" xfId="15178" builtinId="9" hidden="1"/>
    <cellStyle name="Followed Hyperlink" xfId="15179" builtinId="9" hidden="1"/>
    <cellStyle name="Followed Hyperlink" xfId="15180" builtinId="9" hidden="1"/>
    <cellStyle name="Followed Hyperlink" xfId="15181" builtinId="9" hidden="1"/>
    <cellStyle name="Followed Hyperlink" xfId="15182" builtinId="9" hidden="1"/>
    <cellStyle name="Followed Hyperlink" xfId="15183" builtinId="9" hidden="1"/>
    <cellStyle name="Followed Hyperlink" xfId="15184" builtinId="9" hidden="1"/>
    <cellStyle name="Followed Hyperlink" xfId="15185" builtinId="9" hidden="1"/>
    <cellStyle name="Followed Hyperlink" xfId="15186" builtinId="9" hidden="1"/>
    <cellStyle name="Followed Hyperlink" xfId="15187" builtinId="9" hidden="1"/>
    <cellStyle name="Followed Hyperlink" xfId="15188" builtinId="9" hidden="1"/>
    <cellStyle name="Followed Hyperlink" xfId="15189" builtinId="9" hidden="1"/>
    <cellStyle name="Followed Hyperlink" xfId="15190" builtinId="9" hidden="1"/>
    <cellStyle name="Followed Hyperlink" xfId="15191" builtinId="9" hidden="1"/>
    <cellStyle name="Followed Hyperlink" xfId="15192" builtinId="9" hidden="1"/>
    <cellStyle name="Followed Hyperlink" xfId="15193" builtinId="9" hidden="1"/>
    <cellStyle name="Followed Hyperlink" xfId="15194" builtinId="9" hidden="1"/>
    <cellStyle name="Followed Hyperlink" xfId="15195" builtinId="9" hidden="1"/>
    <cellStyle name="Followed Hyperlink" xfId="15196" builtinId="9" hidden="1"/>
    <cellStyle name="Followed Hyperlink" xfId="15197" builtinId="9" hidden="1"/>
    <cellStyle name="Followed Hyperlink" xfId="15198" builtinId="9" hidden="1"/>
    <cellStyle name="Followed Hyperlink" xfId="15199" builtinId="9" hidden="1"/>
    <cellStyle name="Followed Hyperlink" xfId="15200" builtinId="9" hidden="1"/>
    <cellStyle name="Followed Hyperlink" xfId="15201" builtinId="9" hidden="1"/>
    <cellStyle name="Followed Hyperlink" xfId="15202" builtinId="9" hidden="1"/>
    <cellStyle name="Followed Hyperlink" xfId="15203" builtinId="9" hidden="1"/>
    <cellStyle name="Followed Hyperlink" xfId="15204" builtinId="9" hidden="1"/>
    <cellStyle name="Followed Hyperlink" xfId="15205" builtinId="9" hidden="1"/>
    <cellStyle name="Followed Hyperlink" xfId="15206" builtinId="9" hidden="1"/>
    <cellStyle name="Followed Hyperlink" xfId="15207" builtinId="9" hidden="1"/>
    <cellStyle name="Followed Hyperlink" xfId="15208" builtinId="9" hidden="1"/>
    <cellStyle name="Followed Hyperlink" xfId="15209" builtinId="9" hidden="1"/>
    <cellStyle name="Followed Hyperlink" xfId="15210" builtinId="9" hidden="1"/>
    <cellStyle name="Followed Hyperlink" xfId="15211" builtinId="9" hidden="1"/>
    <cellStyle name="Followed Hyperlink" xfId="15212" builtinId="9" hidden="1"/>
    <cellStyle name="Followed Hyperlink" xfId="15213" builtinId="9" hidden="1"/>
    <cellStyle name="Followed Hyperlink" xfId="15214" builtinId="9" hidden="1"/>
    <cellStyle name="Followed Hyperlink" xfId="15215" builtinId="9" hidden="1"/>
    <cellStyle name="Followed Hyperlink" xfId="15216" builtinId="9" hidden="1"/>
    <cellStyle name="Followed Hyperlink" xfId="15217" builtinId="9" hidden="1"/>
    <cellStyle name="Followed Hyperlink" xfId="15218" builtinId="9" hidden="1"/>
    <cellStyle name="Followed Hyperlink" xfId="15219" builtinId="9" hidden="1"/>
    <cellStyle name="Followed Hyperlink" xfId="15220" builtinId="9" hidden="1"/>
    <cellStyle name="Followed Hyperlink" xfId="15221" builtinId="9" hidden="1"/>
    <cellStyle name="Followed Hyperlink" xfId="15222" builtinId="9" hidden="1"/>
    <cellStyle name="Followed Hyperlink" xfId="15223" builtinId="9" hidden="1"/>
    <cellStyle name="Followed Hyperlink" xfId="15224" builtinId="9" hidden="1"/>
    <cellStyle name="Followed Hyperlink" xfId="15225" builtinId="9" hidden="1"/>
    <cellStyle name="Followed Hyperlink" xfId="15226" builtinId="9" hidden="1"/>
    <cellStyle name="Followed Hyperlink" xfId="15227" builtinId="9" hidden="1"/>
    <cellStyle name="Followed Hyperlink" xfId="15228" builtinId="9" hidden="1"/>
    <cellStyle name="Followed Hyperlink" xfId="15229" builtinId="9" hidden="1"/>
    <cellStyle name="Followed Hyperlink" xfId="15230" builtinId="9" hidden="1"/>
    <cellStyle name="Followed Hyperlink" xfId="15231" builtinId="9" hidden="1"/>
    <cellStyle name="Followed Hyperlink" xfId="15232" builtinId="9" hidden="1"/>
    <cellStyle name="Followed Hyperlink" xfId="15233" builtinId="9" hidden="1"/>
    <cellStyle name="Followed Hyperlink" xfId="15234" builtinId="9" hidden="1"/>
    <cellStyle name="Followed Hyperlink" xfId="15235" builtinId="9" hidden="1"/>
    <cellStyle name="Followed Hyperlink" xfId="15236" builtinId="9" hidden="1"/>
    <cellStyle name="Followed Hyperlink" xfId="15237" builtinId="9" hidden="1"/>
    <cellStyle name="Followed Hyperlink" xfId="15238" builtinId="9" hidden="1"/>
    <cellStyle name="Followed Hyperlink" xfId="15239" builtinId="9" hidden="1"/>
    <cellStyle name="Followed Hyperlink" xfId="15240" builtinId="9" hidden="1"/>
    <cellStyle name="Followed Hyperlink" xfId="15241" builtinId="9" hidden="1"/>
    <cellStyle name="Followed Hyperlink" xfId="15242" builtinId="9" hidden="1"/>
    <cellStyle name="Followed Hyperlink" xfId="15243" builtinId="9" hidden="1"/>
    <cellStyle name="Followed Hyperlink" xfId="15244" builtinId="9" hidden="1"/>
    <cellStyle name="Followed Hyperlink" xfId="15245" builtinId="9" hidden="1"/>
    <cellStyle name="Followed Hyperlink" xfId="15246" builtinId="9" hidden="1"/>
    <cellStyle name="Followed Hyperlink" xfId="15247" builtinId="9" hidden="1"/>
    <cellStyle name="Followed Hyperlink" xfId="15248" builtinId="9" hidden="1"/>
    <cellStyle name="Followed Hyperlink" xfId="15249" builtinId="9" hidden="1"/>
    <cellStyle name="Followed Hyperlink" xfId="15250" builtinId="9" hidden="1"/>
    <cellStyle name="Followed Hyperlink" xfId="15251" builtinId="9" hidden="1"/>
    <cellStyle name="Followed Hyperlink" xfId="15252" builtinId="9" hidden="1"/>
    <cellStyle name="Followed Hyperlink" xfId="15253" builtinId="9" hidden="1"/>
    <cellStyle name="Followed Hyperlink" xfId="15254" builtinId="9" hidden="1"/>
    <cellStyle name="Followed Hyperlink" xfId="15255" builtinId="9" hidden="1"/>
    <cellStyle name="Followed Hyperlink" xfId="15256" builtinId="9" hidden="1"/>
    <cellStyle name="Followed Hyperlink" xfId="15257" builtinId="9" hidden="1"/>
    <cellStyle name="Followed Hyperlink" xfId="15258" builtinId="9" hidden="1"/>
    <cellStyle name="Followed Hyperlink" xfId="15259" builtinId="9" hidden="1"/>
    <cellStyle name="Followed Hyperlink" xfId="15260" builtinId="9" hidden="1"/>
    <cellStyle name="Followed Hyperlink" xfId="15261" builtinId="9" hidden="1"/>
    <cellStyle name="Followed Hyperlink" xfId="15262" builtinId="9" hidden="1"/>
    <cellStyle name="Followed Hyperlink" xfId="15263" builtinId="9" hidden="1"/>
    <cellStyle name="Followed Hyperlink" xfId="15264" builtinId="9" hidden="1"/>
    <cellStyle name="Followed Hyperlink" xfId="15265" builtinId="9" hidden="1"/>
    <cellStyle name="Followed Hyperlink" xfId="15266" builtinId="9" hidden="1"/>
    <cellStyle name="Followed Hyperlink" xfId="15267" builtinId="9" hidden="1"/>
    <cellStyle name="Followed Hyperlink" xfId="15268" builtinId="9" hidden="1"/>
    <cellStyle name="Followed Hyperlink" xfId="15269" builtinId="9" hidden="1"/>
    <cellStyle name="Followed Hyperlink" xfId="15270" builtinId="9" hidden="1"/>
    <cellStyle name="Followed Hyperlink" xfId="15271" builtinId="9" hidden="1"/>
    <cellStyle name="Followed Hyperlink" xfId="15272" builtinId="9" hidden="1"/>
    <cellStyle name="Followed Hyperlink" xfId="15273" builtinId="9" hidden="1"/>
    <cellStyle name="Followed Hyperlink" xfId="15274" builtinId="9" hidden="1"/>
    <cellStyle name="Followed Hyperlink" xfId="15275" builtinId="9" hidden="1"/>
    <cellStyle name="Followed Hyperlink" xfId="15276" builtinId="9" hidden="1"/>
    <cellStyle name="Followed Hyperlink" xfId="15277" builtinId="9" hidden="1"/>
    <cellStyle name="Followed Hyperlink" xfId="15278" builtinId="9" hidden="1"/>
    <cellStyle name="Followed Hyperlink" xfId="15279" builtinId="9" hidden="1"/>
    <cellStyle name="Followed Hyperlink" xfId="15280" builtinId="9" hidden="1"/>
    <cellStyle name="Followed Hyperlink" xfId="15281" builtinId="9" hidden="1"/>
    <cellStyle name="Followed Hyperlink" xfId="15282" builtinId="9" hidden="1"/>
    <cellStyle name="Followed Hyperlink" xfId="15283" builtinId="9" hidden="1"/>
    <cellStyle name="Followed Hyperlink" xfId="15284" builtinId="9" hidden="1"/>
    <cellStyle name="Followed Hyperlink" xfId="15285" builtinId="9" hidden="1"/>
    <cellStyle name="Followed Hyperlink" xfId="15286" builtinId="9" hidden="1"/>
    <cellStyle name="Followed Hyperlink" xfId="15287" builtinId="9" hidden="1"/>
    <cellStyle name="Followed Hyperlink" xfId="15288" builtinId="9" hidden="1"/>
    <cellStyle name="Followed Hyperlink" xfId="15289" builtinId="9" hidden="1"/>
    <cellStyle name="Followed Hyperlink" xfId="15290" builtinId="9" hidden="1"/>
    <cellStyle name="Followed Hyperlink" xfId="15291" builtinId="9" hidden="1"/>
    <cellStyle name="Followed Hyperlink" xfId="15292" builtinId="9" hidden="1"/>
    <cellStyle name="Followed Hyperlink" xfId="15293" builtinId="9" hidden="1"/>
    <cellStyle name="Followed Hyperlink" xfId="15294" builtinId="9" hidden="1"/>
    <cellStyle name="Followed Hyperlink" xfId="15295" builtinId="9" hidden="1"/>
    <cellStyle name="Followed Hyperlink" xfId="15296" builtinId="9" hidden="1"/>
    <cellStyle name="Followed Hyperlink" xfId="15297" builtinId="9" hidden="1"/>
    <cellStyle name="Followed Hyperlink" xfId="15298" builtinId="9" hidden="1"/>
    <cellStyle name="Followed Hyperlink" xfId="15299" builtinId="9" hidden="1"/>
    <cellStyle name="Followed Hyperlink" xfId="15300" builtinId="9" hidden="1"/>
    <cellStyle name="Followed Hyperlink" xfId="15301" builtinId="9" hidden="1"/>
    <cellStyle name="Followed Hyperlink" xfId="15302" builtinId="9" hidden="1"/>
    <cellStyle name="Followed Hyperlink" xfId="15303" builtinId="9" hidden="1"/>
    <cellStyle name="Followed Hyperlink" xfId="15304" builtinId="9" hidden="1"/>
    <cellStyle name="Followed Hyperlink" xfId="15305" builtinId="9" hidden="1"/>
    <cellStyle name="Followed Hyperlink" xfId="15306" builtinId="9" hidden="1"/>
    <cellStyle name="Followed Hyperlink" xfId="15307" builtinId="9" hidden="1"/>
    <cellStyle name="Followed Hyperlink" xfId="15308" builtinId="9" hidden="1"/>
    <cellStyle name="Followed Hyperlink" xfId="15309" builtinId="9" hidden="1"/>
    <cellStyle name="Followed Hyperlink" xfId="15310" builtinId="9" hidden="1"/>
    <cellStyle name="Followed Hyperlink" xfId="15311" builtinId="9" hidden="1"/>
    <cellStyle name="Followed Hyperlink" xfId="15312" builtinId="9" hidden="1"/>
    <cellStyle name="Followed Hyperlink" xfId="15313" builtinId="9" hidden="1"/>
    <cellStyle name="Followed Hyperlink" xfId="15314" builtinId="9" hidden="1"/>
    <cellStyle name="Followed Hyperlink" xfId="15315" builtinId="9" hidden="1"/>
    <cellStyle name="Followed Hyperlink" xfId="15316" builtinId="9" hidden="1"/>
    <cellStyle name="Followed Hyperlink" xfId="15317" builtinId="9" hidden="1"/>
    <cellStyle name="Followed Hyperlink" xfId="15318" builtinId="9" hidden="1"/>
    <cellStyle name="Followed Hyperlink" xfId="15319" builtinId="9" hidden="1"/>
    <cellStyle name="Followed Hyperlink" xfId="15320" builtinId="9" hidden="1"/>
    <cellStyle name="Followed Hyperlink" xfId="15321" builtinId="9" hidden="1"/>
    <cellStyle name="Followed Hyperlink" xfId="15322" builtinId="9" hidden="1"/>
    <cellStyle name="Followed Hyperlink" xfId="15323" builtinId="9" hidden="1"/>
    <cellStyle name="Followed Hyperlink" xfId="15324" builtinId="9" hidden="1"/>
    <cellStyle name="Followed Hyperlink" xfId="15325" builtinId="9" hidden="1"/>
    <cellStyle name="Followed Hyperlink" xfId="15326" builtinId="9" hidden="1"/>
    <cellStyle name="Followed Hyperlink" xfId="15327" builtinId="9" hidden="1"/>
    <cellStyle name="Followed Hyperlink" xfId="15328" builtinId="9" hidden="1"/>
    <cellStyle name="Followed Hyperlink" xfId="15329" builtinId="9" hidden="1"/>
    <cellStyle name="Followed Hyperlink" xfId="15330" builtinId="9" hidden="1"/>
    <cellStyle name="Followed Hyperlink" xfId="15331" builtinId="9" hidden="1"/>
    <cellStyle name="Followed Hyperlink" xfId="15332" builtinId="9" hidden="1"/>
    <cellStyle name="Followed Hyperlink" xfId="15333" builtinId="9" hidden="1"/>
    <cellStyle name="Followed Hyperlink" xfId="15334" builtinId="9" hidden="1"/>
    <cellStyle name="Followed Hyperlink" xfId="15335" builtinId="9" hidden="1"/>
    <cellStyle name="Followed Hyperlink" xfId="15336" builtinId="9" hidden="1"/>
    <cellStyle name="Followed Hyperlink" xfId="15337" builtinId="9" hidden="1"/>
    <cellStyle name="Followed Hyperlink" xfId="15338" builtinId="9" hidden="1"/>
    <cellStyle name="Followed Hyperlink" xfId="15339" builtinId="9" hidden="1"/>
    <cellStyle name="Followed Hyperlink" xfId="15340" builtinId="9" hidden="1"/>
    <cellStyle name="Followed Hyperlink" xfId="15341" builtinId="9" hidden="1"/>
    <cellStyle name="Followed Hyperlink" xfId="15342" builtinId="9" hidden="1"/>
    <cellStyle name="Followed Hyperlink" xfId="15343" builtinId="9" hidden="1"/>
    <cellStyle name="Followed Hyperlink" xfId="15344" builtinId="9" hidden="1"/>
    <cellStyle name="Followed Hyperlink" xfId="15345" builtinId="9" hidden="1"/>
    <cellStyle name="Followed Hyperlink" xfId="15346" builtinId="9" hidden="1"/>
    <cellStyle name="Followed Hyperlink" xfId="15347" builtinId="9" hidden="1"/>
    <cellStyle name="Followed Hyperlink" xfId="15348" builtinId="9" hidden="1"/>
    <cellStyle name="Followed Hyperlink" xfId="15349" builtinId="9" hidden="1"/>
    <cellStyle name="Followed Hyperlink" xfId="15350" builtinId="9" hidden="1"/>
    <cellStyle name="Followed Hyperlink" xfId="15351" builtinId="9" hidden="1"/>
    <cellStyle name="Followed Hyperlink" xfId="15352" builtinId="9" hidden="1"/>
    <cellStyle name="Followed Hyperlink" xfId="15353" builtinId="9" hidden="1"/>
    <cellStyle name="Followed Hyperlink" xfId="15354" builtinId="9" hidden="1"/>
    <cellStyle name="Followed Hyperlink" xfId="15355" builtinId="9" hidden="1"/>
    <cellStyle name="Followed Hyperlink" xfId="15356" builtinId="9" hidden="1"/>
    <cellStyle name="Followed Hyperlink" xfId="15357" builtinId="9" hidden="1"/>
    <cellStyle name="Followed Hyperlink" xfId="15358" builtinId="9" hidden="1"/>
    <cellStyle name="Followed Hyperlink" xfId="15359" builtinId="9" hidden="1"/>
    <cellStyle name="Followed Hyperlink" xfId="15360" builtinId="9" hidden="1"/>
    <cellStyle name="Followed Hyperlink" xfId="15361" builtinId="9" hidden="1"/>
    <cellStyle name="Followed Hyperlink" xfId="15362" builtinId="9" hidden="1"/>
    <cellStyle name="Followed Hyperlink" xfId="15363" builtinId="9" hidden="1"/>
    <cellStyle name="Followed Hyperlink" xfId="15364" builtinId="9" hidden="1"/>
    <cellStyle name="Followed Hyperlink" xfId="15365" builtinId="9" hidden="1"/>
    <cellStyle name="Followed Hyperlink" xfId="15366" builtinId="9" hidden="1"/>
    <cellStyle name="Followed Hyperlink" xfId="15367" builtinId="9" hidden="1"/>
    <cellStyle name="Followed Hyperlink" xfId="15368" builtinId="9" hidden="1"/>
    <cellStyle name="Followed Hyperlink" xfId="15369" builtinId="9" hidden="1"/>
    <cellStyle name="Followed Hyperlink" xfId="15370" builtinId="9" hidden="1"/>
    <cellStyle name="Followed Hyperlink" xfId="15371" builtinId="9" hidden="1"/>
    <cellStyle name="Followed Hyperlink" xfId="15372" builtinId="9" hidden="1"/>
    <cellStyle name="Followed Hyperlink" xfId="15373" builtinId="9" hidden="1"/>
    <cellStyle name="Followed Hyperlink" xfId="15374" builtinId="9" hidden="1"/>
    <cellStyle name="Followed Hyperlink" xfId="15375" builtinId="9" hidden="1"/>
    <cellStyle name="Followed Hyperlink" xfId="15376" builtinId="9" hidden="1"/>
    <cellStyle name="Followed Hyperlink" xfId="15377" builtinId="9" hidden="1"/>
    <cellStyle name="Followed Hyperlink" xfId="15378" builtinId="9" hidden="1"/>
    <cellStyle name="Followed Hyperlink" xfId="15379" builtinId="9" hidden="1"/>
    <cellStyle name="Followed Hyperlink" xfId="15380" builtinId="9" hidden="1"/>
    <cellStyle name="Followed Hyperlink" xfId="15381" builtinId="9" hidden="1"/>
    <cellStyle name="Followed Hyperlink" xfId="15382" builtinId="9" hidden="1"/>
    <cellStyle name="Followed Hyperlink" xfId="15383" builtinId="9" hidden="1"/>
    <cellStyle name="Followed Hyperlink" xfId="15384" builtinId="9" hidden="1"/>
    <cellStyle name="Followed Hyperlink" xfId="15385" builtinId="9" hidden="1"/>
    <cellStyle name="Followed Hyperlink" xfId="15386" builtinId="9" hidden="1"/>
    <cellStyle name="Followed Hyperlink" xfId="15387" builtinId="9" hidden="1"/>
    <cellStyle name="Followed Hyperlink" xfId="15388" builtinId="9" hidden="1"/>
    <cellStyle name="Followed Hyperlink" xfId="15389" builtinId="9" hidden="1"/>
    <cellStyle name="Followed Hyperlink" xfId="15390" builtinId="9" hidden="1"/>
    <cellStyle name="Followed Hyperlink" xfId="15391" builtinId="9" hidden="1"/>
    <cellStyle name="Followed Hyperlink" xfId="15392" builtinId="9" hidden="1"/>
    <cellStyle name="Followed Hyperlink" xfId="15393" builtinId="9" hidden="1"/>
    <cellStyle name="Followed Hyperlink" xfId="15394" builtinId="9" hidden="1"/>
    <cellStyle name="Followed Hyperlink" xfId="15395" builtinId="9" hidden="1"/>
    <cellStyle name="Followed Hyperlink" xfId="15396" builtinId="9" hidden="1"/>
    <cellStyle name="Followed Hyperlink" xfId="15397" builtinId="9" hidden="1"/>
    <cellStyle name="Followed Hyperlink" xfId="15398" builtinId="9" hidden="1"/>
    <cellStyle name="Followed Hyperlink" xfId="15399" builtinId="9" hidden="1"/>
    <cellStyle name="Followed Hyperlink" xfId="15400" builtinId="9" hidden="1"/>
    <cellStyle name="Followed Hyperlink" xfId="15401" builtinId="9" hidden="1"/>
    <cellStyle name="Followed Hyperlink" xfId="15402" builtinId="9" hidden="1"/>
    <cellStyle name="Followed Hyperlink" xfId="15403" builtinId="9" hidden="1"/>
    <cellStyle name="Followed Hyperlink" xfId="15404" builtinId="9" hidden="1"/>
    <cellStyle name="Followed Hyperlink" xfId="15405" builtinId="9" hidden="1"/>
    <cellStyle name="Followed Hyperlink" xfId="15406" builtinId="9" hidden="1"/>
    <cellStyle name="Followed Hyperlink" xfId="15407" builtinId="9" hidden="1"/>
    <cellStyle name="Followed Hyperlink" xfId="15408" builtinId="9" hidden="1"/>
    <cellStyle name="Followed Hyperlink" xfId="15409" builtinId="9" hidden="1"/>
    <cellStyle name="Followed Hyperlink" xfId="15410" builtinId="9" hidden="1"/>
    <cellStyle name="Followed Hyperlink" xfId="15411" builtinId="9" hidden="1"/>
    <cellStyle name="Followed Hyperlink" xfId="15412" builtinId="9" hidden="1"/>
    <cellStyle name="Followed Hyperlink" xfId="15413" builtinId="9" hidden="1"/>
    <cellStyle name="Followed Hyperlink" xfId="15414" builtinId="9" hidden="1"/>
    <cellStyle name="Followed Hyperlink" xfId="15415" builtinId="9" hidden="1"/>
    <cellStyle name="Followed Hyperlink" xfId="15416" builtinId="9" hidden="1"/>
    <cellStyle name="Followed Hyperlink" xfId="15417" builtinId="9" hidden="1"/>
    <cellStyle name="Followed Hyperlink" xfId="15418" builtinId="9" hidden="1"/>
    <cellStyle name="Followed Hyperlink" xfId="15419" builtinId="9" hidden="1"/>
    <cellStyle name="Followed Hyperlink" xfId="15420" builtinId="9" hidden="1"/>
    <cellStyle name="Followed Hyperlink" xfId="15421" builtinId="9" hidden="1"/>
    <cellStyle name="Followed Hyperlink" xfId="15422" builtinId="9" hidden="1"/>
    <cellStyle name="Followed Hyperlink" xfId="15423" builtinId="9" hidden="1"/>
    <cellStyle name="Followed Hyperlink" xfId="15424" builtinId="9" hidden="1"/>
    <cellStyle name="Followed Hyperlink" xfId="15425" builtinId="9" hidden="1"/>
    <cellStyle name="Followed Hyperlink" xfId="15426" builtinId="9" hidden="1"/>
    <cellStyle name="Followed Hyperlink" xfId="15427" builtinId="9" hidden="1"/>
    <cellStyle name="Followed Hyperlink" xfId="15428" builtinId="9" hidden="1"/>
    <cellStyle name="Followed Hyperlink" xfId="15429" builtinId="9" hidden="1"/>
    <cellStyle name="Followed Hyperlink" xfId="15430" builtinId="9" hidden="1"/>
    <cellStyle name="Followed Hyperlink" xfId="15431" builtinId="9" hidden="1"/>
    <cellStyle name="Followed Hyperlink" xfId="15432" builtinId="9" hidden="1"/>
    <cellStyle name="Followed Hyperlink" xfId="15433" builtinId="9" hidden="1"/>
    <cellStyle name="Followed Hyperlink" xfId="15434" builtinId="9" hidden="1"/>
    <cellStyle name="Followed Hyperlink" xfId="15435" builtinId="9" hidden="1"/>
    <cellStyle name="Followed Hyperlink" xfId="15436" builtinId="9" hidden="1"/>
    <cellStyle name="Followed Hyperlink" xfId="15437" builtinId="9" hidden="1"/>
    <cellStyle name="Followed Hyperlink" xfId="15438" builtinId="9" hidden="1"/>
    <cellStyle name="Followed Hyperlink" xfId="15439" builtinId="9" hidden="1"/>
    <cellStyle name="Followed Hyperlink" xfId="15440" builtinId="9" hidden="1"/>
    <cellStyle name="Followed Hyperlink" xfId="15441" builtinId="9" hidden="1"/>
    <cellStyle name="Followed Hyperlink" xfId="15442" builtinId="9" hidden="1"/>
    <cellStyle name="Followed Hyperlink" xfId="15443" builtinId="9" hidden="1"/>
    <cellStyle name="Followed Hyperlink" xfId="15444" builtinId="9" hidden="1"/>
    <cellStyle name="Followed Hyperlink" xfId="15445" builtinId="9" hidden="1"/>
    <cellStyle name="Followed Hyperlink" xfId="15446" builtinId="9" hidden="1"/>
    <cellStyle name="Followed Hyperlink" xfId="15447" builtinId="9" hidden="1"/>
    <cellStyle name="Followed Hyperlink" xfId="15448" builtinId="9" hidden="1"/>
    <cellStyle name="Followed Hyperlink" xfId="15449" builtinId="9" hidden="1"/>
    <cellStyle name="Followed Hyperlink" xfId="15450" builtinId="9" hidden="1"/>
    <cellStyle name="Followed Hyperlink" xfId="15451" builtinId="9" hidden="1"/>
    <cellStyle name="Followed Hyperlink" xfId="15452" builtinId="9" hidden="1"/>
    <cellStyle name="Followed Hyperlink" xfId="15453" builtinId="9" hidden="1"/>
    <cellStyle name="Followed Hyperlink" xfId="15454" builtinId="9" hidden="1"/>
    <cellStyle name="Followed Hyperlink" xfId="15455" builtinId="9" hidden="1"/>
    <cellStyle name="Followed Hyperlink" xfId="15456" builtinId="9" hidden="1"/>
    <cellStyle name="Followed Hyperlink" xfId="15457" builtinId="9" hidden="1"/>
    <cellStyle name="Followed Hyperlink" xfId="15458" builtinId="9" hidden="1"/>
    <cellStyle name="Followed Hyperlink" xfId="15459" builtinId="9" hidden="1"/>
    <cellStyle name="Followed Hyperlink" xfId="15460" builtinId="9" hidden="1"/>
    <cellStyle name="Followed Hyperlink" xfId="15461" builtinId="9" hidden="1"/>
    <cellStyle name="Followed Hyperlink" xfId="15462" builtinId="9" hidden="1"/>
    <cellStyle name="Followed Hyperlink" xfId="15463" builtinId="9" hidden="1"/>
    <cellStyle name="Followed Hyperlink" xfId="15464" builtinId="9" hidden="1"/>
    <cellStyle name="Followed Hyperlink" xfId="15465" builtinId="9" hidden="1"/>
    <cellStyle name="Followed Hyperlink" xfId="15466" builtinId="9" hidden="1"/>
    <cellStyle name="Followed Hyperlink" xfId="15467" builtinId="9" hidden="1"/>
    <cellStyle name="Followed Hyperlink" xfId="15468" builtinId="9" hidden="1"/>
    <cellStyle name="Followed Hyperlink" xfId="15469" builtinId="9" hidden="1"/>
    <cellStyle name="Followed Hyperlink" xfId="15470" builtinId="9" hidden="1"/>
    <cellStyle name="Followed Hyperlink" xfId="15471" builtinId="9" hidden="1"/>
    <cellStyle name="Followed Hyperlink" xfId="15472" builtinId="9" hidden="1"/>
    <cellStyle name="Followed Hyperlink" xfId="15473" builtinId="9" hidden="1"/>
    <cellStyle name="Followed Hyperlink" xfId="15474" builtinId="9" hidden="1"/>
    <cellStyle name="Followed Hyperlink" xfId="15475" builtinId="9" hidden="1"/>
    <cellStyle name="Followed Hyperlink" xfId="15476" builtinId="9" hidden="1"/>
    <cellStyle name="Followed Hyperlink" xfId="15477" builtinId="9" hidden="1"/>
    <cellStyle name="Followed Hyperlink" xfId="15478" builtinId="9" hidden="1"/>
    <cellStyle name="Followed Hyperlink" xfId="15479" builtinId="9" hidden="1"/>
    <cellStyle name="Followed Hyperlink" xfId="15480" builtinId="9" hidden="1"/>
    <cellStyle name="Followed Hyperlink" xfId="15481" builtinId="9" hidden="1"/>
    <cellStyle name="Followed Hyperlink" xfId="15482" builtinId="9" hidden="1"/>
    <cellStyle name="Followed Hyperlink" xfId="15483" builtinId="9" hidden="1"/>
    <cellStyle name="Followed Hyperlink" xfId="15484" builtinId="9" hidden="1"/>
    <cellStyle name="Followed Hyperlink" xfId="15485" builtinId="9" hidden="1"/>
    <cellStyle name="Followed Hyperlink" xfId="15486" builtinId="9" hidden="1"/>
    <cellStyle name="Followed Hyperlink" xfId="15487" builtinId="9" hidden="1"/>
    <cellStyle name="Followed Hyperlink" xfId="15488" builtinId="9" hidden="1"/>
    <cellStyle name="Followed Hyperlink" xfId="15489" builtinId="9" hidden="1"/>
    <cellStyle name="Followed Hyperlink" xfId="15490" builtinId="9" hidden="1"/>
    <cellStyle name="Followed Hyperlink" xfId="15491" builtinId="9" hidden="1"/>
    <cellStyle name="Followed Hyperlink" xfId="15492" builtinId="9" hidden="1"/>
    <cellStyle name="Followed Hyperlink" xfId="15493" builtinId="9" hidden="1"/>
    <cellStyle name="Followed Hyperlink" xfId="15494" builtinId="9" hidden="1"/>
    <cellStyle name="Followed Hyperlink" xfId="15495" builtinId="9" hidden="1"/>
    <cellStyle name="Followed Hyperlink" xfId="15496" builtinId="9" hidden="1"/>
    <cellStyle name="Followed Hyperlink" xfId="15497" builtinId="9" hidden="1"/>
    <cellStyle name="Followed Hyperlink" xfId="15498" builtinId="9" hidden="1"/>
    <cellStyle name="Followed Hyperlink" xfId="15499" builtinId="9" hidden="1"/>
    <cellStyle name="Followed Hyperlink" xfId="15500" builtinId="9" hidden="1"/>
    <cellStyle name="Followed Hyperlink" xfId="15501" builtinId="9" hidden="1"/>
    <cellStyle name="Followed Hyperlink" xfId="15502" builtinId="9" hidden="1"/>
    <cellStyle name="Followed Hyperlink" xfId="15503" builtinId="9" hidden="1"/>
    <cellStyle name="Followed Hyperlink" xfId="15504" builtinId="9" hidden="1"/>
    <cellStyle name="Followed Hyperlink" xfId="15505" builtinId="9" hidden="1"/>
    <cellStyle name="Followed Hyperlink" xfId="15506" builtinId="9" hidden="1"/>
    <cellStyle name="Followed Hyperlink" xfId="15507" builtinId="9" hidden="1"/>
    <cellStyle name="Followed Hyperlink" xfId="15508" builtinId="9" hidden="1"/>
    <cellStyle name="Followed Hyperlink" xfId="15509" builtinId="9" hidden="1"/>
    <cellStyle name="Followed Hyperlink" xfId="15510" builtinId="9" hidden="1"/>
    <cellStyle name="Followed Hyperlink" xfId="15511" builtinId="9" hidden="1"/>
    <cellStyle name="Followed Hyperlink" xfId="15512" builtinId="9" hidden="1"/>
    <cellStyle name="Followed Hyperlink" xfId="15513" builtinId="9" hidden="1"/>
    <cellStyle name="Followed Hyperlink" xfId="15514" builtinId="9" hidden="1"/>
    <cellStyle name="Followed Hyperlink" xfId="15515" builtinId="9" hidden="1"/>
    <cellStyle name="Followed Hyperlink" xfId="15516" builtinId="9" hidden="1"/>
    <cellStyle name="Followed Hyperlink" xfId="15517" builtinId="9" hidden="1"/>
    <cellStyle name="Followed Hyperlink" xfId="15518" builtinId="9" hidden="1"/>
    <cellStyle name="Followed Hyperlink" xfId="15519" builtinId="9" hidden="1"/>
    <cellStyle name="Followed Hyperlink" xfId="15520" builtinId="9" hidden="1"/>
    <cellStyle name="Followed Hyperlink" xfId="15521" builtinId="9" hidden="1"/>
    <cellStyle name="Followed Hyperlink" xfId="15522" builtinId="9" hidden="1"/>
    <cellStyle name="Followed Hyperlink" xfId="15523" builtinId="9" hidden="1"/>
    <cellStyle name="Followed Hyperlink" xfId="15524" builtinId="9" hidden="1"/>
    <cellStyle name="Followed Hyperlink" xfId="15525" builtinId="9" hidden="1"/>
    <cellStyle name="Followed Hyperlink" xfId="15526" builtinId="9" hidden="1"/>
    <cellStyle name="Followed Hyperlink" xfId="15527" builtinId="9" hidden="1"/>
    <cellStyle name="Followed Hyperlink" xfId="15528" builtinId="9" hidden="1"/>
    <cellStyle name="Followed Hyperlink" xfId="15529" builtinId="9" hidden="1"/>
    <cellStyle name="Followed Hyperlink" xfId="15530" builtinId="9" hidden="1"/>
    <cellStyle name="Followed Hyperlink" xfId="15531" builtinId="9" hidden="1"/>
    <cellStyle name="Followed Hyperlink" xfId="15532" builtinId="9" hidden="1"/>
    <cellStyle name="Followed Hyperlink" xfId="15533" builtinId="9" hidden="1"/>
    <cellStyle name="Followed Hyperlink" xfId="15534" builtinId="9" hidden="1"/>
    <cellStyle name="Followed Hyperlink" xfId="15535" builtinId="9" hidden="1"/>
    <cellStyle name="Followed Hyperlink" xfId="15536" builtinId="9" hidden="1"/>
    <cellStyle name="Followed Hyperlink" xfId="15537" builtinId="9" hidden="1"/>
    <cellStyle name="Followed Hyperlink" xfId="15538" builtinId="9" hidden="1"/>
    <cellStyle name="Followed Hyperlink" xfId="15539" builtinId="9" hidden="1"/>
    <cellStyle name="Followed Hyperlink" xfId="15540" builtinId="9" hidden="1"/>
    <cellStyle name="Followed Hyperlink" xfId="15541" builtinId="9" hidden="1"/>
    <cellStyle name="Followed Hyperlink" xfId="15542" builtinId="9" hidden="1"/>
    <cellStyle name="Followed Hyperlink" xfId="15543" builtinId="9" hidden="1"/>
    <cellStyle name="Followed Hyperlink" xfId="15544" builtinId="9" hidden="1"/>
    <cellStyle name="Followed Hyperlink" xfId="15545" builtinId="9" hidden="1"/>
    <cellStyle name="Followed Hyperlink" xfId="15546" builtinId="9" hidden="1"/>
    <cellStyle name="Followed Hyperlink" xfId="15547" builtinId="9" hidden="1"/>
    <cellStyle name="Followed Hyperlink" xfId="15548" builtinId="9" hidden="1"/>
    <cellStyle name="Followed Hyperlink" xfId="15549" builtinId="9" hidden="1"/>
    <cellStyle name="Followed Hyperlink" xfId="15550" builtinId="9" hidden="1"/>
    <cellStyle name="Followed Hyperlink" xfId="15551" builtinId="9" hidden="1"/>
    <cellStyle name="Followed Hyperlink" xfId="15552" builtinId="9" hidden="1"/>
    <cellStyle name="Followed Hyperlink" xfId="15553" builtinId="9" hidden="1"/>
    <cellStyle name="Followed Hyperlink" xfId="15554" builtinId="9" hidden="1"/>
    <cellStyle name="Followed Hyperlink" xfId="15555" builtinId="9" hidden="1"/>
    <cellStyle name="Followed Hyperlink" xfId="15556" builtinId="9" hidden="1"/>
    <cellStyle name="Followed Hyperlink" xfId="15557" builtinId="9" hidden="1"/>
    <cellStyle name="Followed Hyperlink" xfId="15558" builtinId="9" hidden="1"/>
    <cellStyle name="Followed Hyperlink" xfId="15559" builtinId="9" hidden="1"/>
    <cellStyle name="Followed Hyperlink" xfId="15560" builtinId="9" hidden="1"/>
    <cellStyle name="Followed Hyperlink" xfId="15561" builtinId="9" hidden="1"/>
    <cellStyle name="Followed Hyperlink" xfId="15562" builtinId="9" hidden="1"/>
    <cellStyle name="Followed Hyperlink" xfId="15563" builtinId="9" hidden="1"/>
    <cellStyle name="Followed Hyperlink" xfId="15564" builtinId="9" hidden="1"/>
    <cellStyle name="Followed Hyperlink" xfId="15565" builtinId="9" hidden="1"/>
    <cellStyle name="Followed Hyperlink" xfId="15566" builtinId="9" hidden="1"/>
    <cellStyle name="Followed Hyperlink" xfId="15567" builtinId="9" hidden="1"/>
    <cellStyle name="Followed Hyperlink" xfId="15568" builtinId="9" hidden="1"/>
    <cellStyle name="Followed Hyperlink" xfId="15569" builtinId="9" hidden="1"/>
    <cellStyle name="Followed Hyperlink" xfId="15570" builtinId="9" hidden="1"/>
    <cellStyle name="Followed Hyperlink" xfId="15571" builtinId="9" hidden="1"/>
    <cellStyle name="Followed Hyperlink" xfId="15572" builtinId="9" hidden="1"/>
    <cellStyle name="Followed Hyperlink" xfId="15573" builtinId="9" hidden="1"/>
    <cellStyle name="Followed Hyperlink" xfId="15574" builtinId="9" hidden="1"/>
    <cellStyle name="Followed Hyperlink" xfId="15575" builtinId="9" hidden="1"/>
    <cellStyle name="Followed Hyperlink" xfId="15576" builtinId="9" hidden="1"/>
    <cellStyle name="Followed Hyperlink" xfId="15577" builtinId="9" hidden="1"/>
    <cellStyle name="Followed Hyperlink" xfId="15578" builtinId="9" hidden="1"/>
    <cellStyle name="Followed Hyperlink" xfId="15579" builtinId="9" hidden="1"/>
    <cellStyle name="Followed Hyperlink" xfId="15580" builtinId="9" hidden="1"/>
    <cellStyle name="Followed Hyperlink" xfId="15581" builtinId="9" hidden="1"/>
    <cellStyle name="Followed Hyperlink" xfId="15582" builtinId="9" hidden="1"/>
    <cellStyle name="Followed Hyperlink" xfId="15583" builtinId="9" hidden="1"/>
    <cellStyle name="Followed Hyperlink" xfId="15584" builtinId="9" hidden="1"/>
    <cellStyle name="Followed Hyperlink" xfId="15585" builtinId="9" hidden="1"/>
    <cellStyle name="Followed Hyperlink" xfId="15586" builtinId="9" hidden="1"/>
    <cellStyle name="Followed Hyperlink" xfId="15587" builtinId="9" hidden="1"/>
    <cellStyle name="Followed Hyperlink" xfId="15588" builtinId="9" hidden="1"/>
    <cellStyle name="Followed Hyperlink" xfId="15589" builtinId="9" hidden="1"/>
    <cellStyle name="Followed Hyperlink" xfId="15590" builtinId="9" hidden="1"/>
    <cellStyle name="Followed Hyperlink" xfId="15591" builtinId="9" hidden="1"/>
    <cellStyle name="Followed Hyperlink" xfId="15592" builtinId="9" hidden="1"/>
    <cellStyle name="Followed Hyperlink" xfId="15593" builtinId="9" hidden="1"/>
    <cellStyle name="Followed Hyperlink" xfId="15594" builtinId="9" hidden="1"/>
    <cellStyle name="Followed Hyperlink" xfId="15595" builtinId="9" hidden="1"/>
    <cellStyle name="Followed Hyperlink" xfId="15596" builtinId="9" hidden="1"/>
    <cellStyle name="Followed Hyperlink" xfId="15597" builtinId="9" hidden="1"/>
    <cellStyle name="Followed Hyperlink" xfId="15598" builtinId="9" hidden="1"/>
    <cellStyle name="Followed Hyperlink" xfId="15599" builtinId="9" hidden="1"/>
    <cellStyle name="Followed Hyperlink" xfId="15600" builtinId="9" hidden="1"/>
    <cellStyle name="Followed Hyperlink" xfId="15601" builtinId="9" hidden="1"/>
    <cellStyle name="Followed Hyperlink" xfId="15602" builtinId="9" hidden="1"/>
    <cellStyle name="Followed Hyperlink" xfId="15603" builtinId="9" hidden="1"/>
    <cellStyle name="Followed Hyperlink" xfId="15604" builtinId="9" hidden="1"/>
    <cellStyle name="Followed Hyperlink" xfId="15605" builtinId="9" hidden="1"/>
    <cellStyle name="Followed Hyperlink" xfId="15606" builtinId="9" hidden="1"/>
    <cellStyle name="Followed Hyperlink" xfId="15607" builtinId="9" hidden="1"/>
    <cellStyle name="Followed Hyperlink" xfId="15608" builtinId="9" hidden="1"/>
    <cellStyle name="Followed Hyperlink" xfId="15609" builtinId="9" hidden="1"/>
    <cellStyle name="Followed Hyperlink" xfId="15610" builtinId="9" hidden="1"/>
    <cellStyle name="Followed Hyperlink" xfId="15611" builtinId="9" hidden="1"/>
    <cellStyle name="Followed Hyperlink" xfId="15612" builtinId="9" hidden="1"/>
    <cellStyle name="Followed Hyperlink" xfId="15613" builtinId="9" hidden="1"/>
    <cellStyle name="Followed Hyperlink" xfId="15614" builtinId="9" hidden="1"/>
    <cellStyle name="Followed Hyperlink" xfId="15615" builtinId="9" hidden="1"/>
    <cellStyle name="Followed Hyperlink" xfId="15616" builtinId="9" hidden="1"/>
    <cellStyle name="Followed Hyperlink" xfId="15617" builtinId="9" hidden="1"/>
    <cellStyle name="Followed Hyperlink" xfId="15618" builtinId="9" hidden="1"/>
    <cellStyle name="Followed Hyperlink" xfId="15619" builtinId="9" hidden="1"/>
    <cellStyle name="Followed Hyperlink" xfId="15620" builtinId="9" hidden="1"/>
    <cellStyle name="Followed Hyperlink" xfId="15621" builtinId="9" hidden="1"/>
    <cellStyle name="Followed Hyperlink" xfId="15622" builtinId="9" hidden="1"/>
    <cellStyle name="Followed Hyperlink" xfId="15623" builtinId="9" hidden="1"/>
    <cellStyle name="Followed Hyperlink" xfId="15624" builtinId="9" hidden="1"/>
    <cellStyle name="Followed Hyperlink" xfId="15625" builtinId="9" hidden="1"/>
    <cellStyle name="Followed Hyperlink" xfId="15626" builtinId="9" hidden="1"/>
    <cellStyle name="Followed Hyperlink" xfId="15627" builtinId="9" hidden="1"/>
    <cellStyle name="Followed Hyperlink" xfId="15628" builtinId="9" hidden="1"/>
    <cellStyle name="Followed Hyperlink" xfId="15629" builtinId="9" hidden="1"/>
    <cellStyle name="Followed Hyperlink" xfId="15630" builtinId="9" hidden="1"/>
    <cellStyle name="Followed Hyperlink" xfId="15631" builtinId="9" hidden="1"/>
    <cellStyle name="Followed Hyperlink" xfId="15632" builtinId="9" hidden="1"/>
    <cellStyle name="Followed Hyperlink" xfId="15633" builtinId="9" hidden="1"/>
    <cellStyle name="Followed Hyperlink" xfId="15634" builtinId="9" hidden="1"/>
    <cellStyle name="Followed Hyperlink" xfId="15635" builtinId="9" hidden="1"/>
    <cellStyle name="Followed Hyperlink" xfId="15636" builtinId="9" hidden="1"/>
    <cellStyle name="Followed Hyperlink" xfId="15637" builtinId="9" hidden="1"/>
    <cellStyle name="Followed Hyperlink" xfId="15638" builtinId="9" hidden="1"/>
    <cellStyle name="Followed Hyperlink" xfId="15639" builtinId="9" hidden="1"/>
    <cellStyle name="Followed Hyperlink" xfId="15640" builtinId="9" hidden="1"/>
    <cellStyle name="Followed Hyperlink" xfId="15641" builtinId="9" hidden="1"/>
    <cellStyle name="Followed Hyperlink" xfId="15642" builtinId="9" hidden="1"/>
    <cellStyle name="Followed Hyperlink" xfId="15643" builtinId="9" hidden="1"/>
    <cellStyle name="Followed Hyperlink" xfId="15644" builtinId="9" hidden="1"/>
    <cellStyle name="Followed Hyperlink" xfId="15645" builtinId="9" hidden="1"/>
    <cellStyle name="Followed Hyperlink" xfId="15646" builtinId="9" hidden="1"/>
    <cellStyle name="Followed Hyperlink" xfId="15647" builtinId="9" hidden="1"/>
    <cellStyle name="Followed Hyperlink" xfId="15648" builtinId="9" hidden="1"/>
    <cellStyle name="Followed Hyperlink" xfId="15649" builtinId="9" hidden="1"/>
    <cellStyle name="Followed Hyperlink" xfId="15650" builtinId="9" hidden="1"/>
    <cellStyle name="Followed Hyperlink" xfId="15651" builtinId="9" hidden="1"/>
    <cellStyle name="Followed Hyperlink" xfId="15652" builtinId="9" hidden="1"/>
    <cellStyle name="Followed Hyperlink" xfId="15653" builtinId="9" hidden="1"/>
    <cellStyle name="Followed Hyperlink" xfId="15654" builtinId="9" hidden="1"/>
    <cellStyle name="Followed Hyperlink" xfId="15655" builtinId="9" hidden="1"/>
    <cellStyle name="Followed Hyperlink" xfId="15656" builtinId="9" hidden="1"/>
    <cellStyle name="Followed Hyperlink" xfId="15657" builtinId="9" hidden="1"/>
    <cellStyle name="Followed Hyperlink" xfId="15658" builtinId="9" hidden="1"/>
    <cellStyle name="Followed Hyperlink" xfId="15659" builtinId="9" hidden="1"/>
    <cellStyle name="Followed Hyperlink" xfId="15660" builtinId="9" hidden="1"/>
    <cellStyle name="Followed Hyperlink" xfId="15661" builtinId="9" hidden="1"/>
    <cellStyle name="Followed Hyperlink" xfId="15662" builtinId="9" hidden="1"/>
    <cellStyle name="Followed Hyperlink" xfId="15663" builtinId="9" hidden="1"/>
    <cellStyle name="Followed Hyperlink" xfId="15664" builtinId="9" hidden="1"/>
    <cellStyle name="Followed Hyperlink" xfId="15665" builtinId="9" hidden="1"/>
    <cellStyle name="Followed Hyperlink" xfId="15666" builtinId="9" hidden="1"/>
    <cellStyle name="Followed Hyperlink" xfId="15667" builtinId="9" hidden="1"/>
    <cellStyle name="Followed Hyperlink" xfId="15668" builtinId="9" hidden="1"/>
    <cellStyle name="Followed Hyperlink" xfId="15669" builtinId="9" hidden="1"/>
    <cellStyle name="Followed Hyperlink" xfId="15670" builtinId="9" hidden="1"/>
    <cellStyle name="Followed Hyperlink" xfId="15671" builtinId="9" hidden="1"/>
    <cellStyle name="Followed Hyperlink" xfId="15672" builtinId="9" hidden="1"/>
    <cellStyle name="Followed Hyperlink" xfId="15673" builtinId="9" hidden="1"/>
    <cellStyle name="Followed Hyperlink" xfId="15674" builtinId="9" hidden="1"/>
    <cellStyle name="Followed Hyperlink" xfId="15675" builtinId="9" hidden="1"/>
    <cellStyle name="Followed Hyperlink" xfId="15676" builtinId="9" hidden="1"/>
    <cellStyle name="Followed Hyperlink" xfId="15677" builtinId="9" hidden="1"/>
    <cellStyle name="Followed Hyperlink" xfId="15678" builtinId="9" hidden="1"/>
    <cellStyle name="Followed Hyperlink" xfId="15679" builtinId="9" hidden="1"/>
    <cellStyle name="Followed Hyperlink" xfId="15680" builtinId="9" hidden="1"/>
    <cellStyle name="Followed Hyperlink" xfId="15681" builtinId="9" hidden="1"/>
    <cellStyle name="Followed Hyperlink" xfId="15682" builtinId="9" hidden="1"/>
    <cellStyle name="Followed Hyperlink" xfId="15683" builtinId="9" hidden="1"/>
    <cellStyle name="Followed Hyperlink" xfId="15684" builtinId="9" hidden="1"/>
    <cellStyle name="Followed Hyperlink" xfId="15685" builtinId="9" hidden="1"/>
    <cellStyle name="Followed Hyperlink" xfId="15686" builtinId="9" hidden="1"/>
    <cellStyle name="Followed Hyperlink" xfId="15687" builtinId="9" hidden="1"/>
    <cellStyle name="Followed Hyperlink" xfId="15688" builtinId="9" hidden="1"/>
    <cellStyle name="Followed Hyperlink" xfId="15689" builtinId="9" hidden="1"/>
    <cellStyle name="Followed Hyperlink" xfId="15690" builtinId="9" hidden="1"/>
    <cellStyle name="Followed Hyperlink" xfId="15691" builtinId="9" hidden="1"/>
    <cellStyle name="Followed Hyperlink" xfId="15692" builtinId="9" hidden="1"/>
    <cellStyle name="Followed Hyperlink" xfId="15693" builtinId="9" hidden="1"/>
    <cellStyle name="Followed Hyperlink" xfId="15694" builtinId="9" hidden="1"/>
    <cellStyle name="Followed Hyperlink" xfId="15695" builtinId="9" hidden="1"/>
    <cellStyle name="Followed Hyperlink" xfId="15696" builtinId="9" hidden="1"/>
    <cellStyle name="Followed Hyperlink" xfId="15697" builtinId="9" hidden="1"/>
    <cellStyle name="Followed Hyperlink" xfId="15698" builtinId="9" hidden="1"/>
    <cellStyle name="Followed Hyperlink" xfId="15699" builtinId="9" hidden="1"/>
    <cellStyle name="Followed Hyperlink" xfId="15700" builtinId="9" hidden="1"/>
    <cellStyle name="Followed Hyperlink" xfId="15701" builtinId="9" hidden="1"/>
    <cellStyle name="Followed Hyperlink" xfId="15702" builtinId="9" hidden="1"/>
    <cellStyle name="Followed Hyperlink" xfId="15703" builtinId="9" hidden="1"/>
    <cellStyle name="Followed Hyperlink" xfId="15704" builtinId="9" hidden="1"/>
    <cellStyle name="Followed Hyperlink" xfId="15705" builtinId="9" hidden="1"/>
    <cellStyle name="Followed Hyperlink" xfId="15706" builtinId="9" hidden="1"/>
    <cellStyle name="Followed Hyperlink" xfId="15707" builtinId="9" hidden="1"/>
    <cellStyle name="Followed Hyperlink" xfId="15708" builtinId="9" hidden="1"/>
    <cellStyle name="Followed Hyperlink" xfId="15709" builtinId="9" hidden="1"/>
    <cellStyle name="Followed Hyperlink" xfId="15710" builtinId="9" hidden="1"/>
    <cellStyle name="Followed Hyperlink" xfId="15711" builtinId="9" hidden="1"/>
    <cellStyle name="Followed Hyperlink" xfId="15712" builtinId="9" hidden="1"/>
    <cellStyle name="Followed Hyperlink" xfId="15713" builtinId="9" hidden="1"/>
    <cellStyle name="Followed Hyperlink" xfId="15714" builtinId="9" hidden="1"/>
    <cellStyle name="Followed Hyperlink" xfId="15715" builtinId="9" hidden="1"/>
    <cellStyle name="Followed Hyperlink" xfId="15716" builtinId="9" hidden="1"/>
    <cellStyle name="Followed Hyperlink" xfId="15717" builtinId="9" hidden="1"/>
    <cellStyle name="Followed Hyperlink" xfId="15718" builtinId="9" hidden="1"/>
    <cellStyle name="Followed Hyperlink" xfId="15719" builtinId="9" hidden="1"/>
    <cellStyle name="Followed Hyperlink" xfId="15720" builtinId="9" hidden="1"/>
    <cellStyle name="Followed Hyperlink" xfId="15721" builtinId="9" hidden="1"/>
    <cellStyle name="Followed Hyperlink" xfId="15722" builtinId="9" hidden="1"/>
    <cellStyle name="Followed Hyperlink" xfId="15723" builtinId="9" hidden="1"/>
    <cellStyle name="Followed Hyperlink" xfId="15724" builtinId="9" hidden="1"/>
    <cellStyle name="Followed Hyperlink" xfId="15725" builtinId="9" hidden="1"/>
    <cellStyle name="Followed Hyperlink" xfId="15726" builtinId="9" hidden="1"/>
    <cellStyle name="Followed Hyperlink" xfId="15727" builtinId="9" hidden="1"/>
    <cellStyle name="Followed Hyperlink" xfId="15728" builtinId="9" hidden="1"/>
    <cellStyle name="Followed Hyperlink" xfId="15729" builtinId="9" hidden="1"/>
    <cellStyle name="Followed Hyperlink" xfId="15730" builtinId="9" hidden="1"/>
    <cellStyle name="Followed Hyperlink" xfId="15731" builtinId="9" hidden="1"/>
    <cellStyle name="Followed Hyperlink" xfId="15732" builtinId="9" hidden="1"/>
    <cellStyle name="Followed Hyperlink" xfId="15733" builtinId="9" hidden="1"/>
    <cellStyle name="Followed Hyperlink" xfId="15734" builtinId="9" hidden="1"/>
    <cellStyle name="Followed Hyperlink" xfId="15735" builtinId="9" hidden="1"/>
    <cellStyle name="Followed Hyperlink" xfId="15736" builtinId="9" hidden="1"/>
    <cellStyle name="Followed Hyperlink" xfId="15737" builtinId="9" hidden="1"/>
    <cellStyle name="Followed Hyperlink" xfId="15738" builtinId="9" hidden="1"/>
    <cellStyle name="Followed Hyperlink" xfId="15739" builtinId="9" hidden="1"/>
    <cellStyle name="Followed Hyperlink" xfId="15740" builtinId="9" hidden="1"/>
    <cellStyle name="Followed Hyperlink" xfId="15741" builtinId="9" hidden="1"/>
    <cellStyle name="Followed Hyperlink" xfId="15742" builtinId="9" hidden="1"/>
    <cellStyle name="Followed Hyperlink" xfId="15743" builtinId="9" hidden="1"/>
    <cellStyle name="Followed Hyperlink" xfId="15744" builtinId="9" hidden="1"/>
    <cellStyle name="Followed Hyperlink" xfId="15745" builtinId="9" hidden="1"/>
    <cellStyle name="Followed Hyperlink" xfId="15746" builtinId="9" hidden="1"/>
    <cellStyle name="Followed Hyperlink" xfId="15747" builtinId="9" hidden="1"/>
    <cellStyle name="Followed Hyperlink" xfId="15748" builtinId="9" hidden="1"/>
    <cellStyle name="Followed Hyperlink" xfId="15749" builtinId="9" hidden="1"/>
    <cellStyle name="Followed Hyperlink" xfId="15750" builtinId="9" hidden="1"/>
    <cellStyle name="Followed Hyperlink" xfId="15751" builtinId="9" hidden="1"/>
    <cellStyle name="Followed Hyperlink" xfId="15752" builtinId="9" hidden="1"/>
    <cellStyle name="Followed Hyperlink" xfId="15753" builtinId="9" hidden="1"/>
    <cellStyle name="Followed Hyperlink" xfId="15754" builtinId="9" hidden="1"/>
    <cellStyle name="Followed Hyperlink" xfId="15755" builtinId="9" hidden="1"/>
    <cellStyle name="Followed Hyperlink" xfId="15756" builtinId="9" hidden="1"/>
    <cellStyle name="Followed Hyperlink" xfId="15757" builtinId="9" hidden="1"/>
    <cellStyle name="Followed Hyperlink" xfId="15758" builtinId="9" hidden="1"/>
    <cellStyle name="Followed Hyperlink" xfId="15759" builtinId="9" hidden="1"/>
    <cellStyle name="Followed Hyperlink" xfId="15760" builtinId="9" hidden="1"/>
    <cellStyle name="Followed Hyperlink" xfId="15761" builtinId="9" hidden="1"/>
    <cellStyle name="Followed Hyperlink" xfId="15762" builtinId="9" hidden="1"/>
    <cellStyle name="Followed Hyperlink" xfId="15763" builtinId="9" hidden="1"/>
    <cellStyle name="Followed Hyperlink" xfId="15764" builtinId="9" hidden="1"/>
    <cellStyle name="Followed Hyperlink" xfId="15765" builtinId="9" hidden="1"/>
    <cellStyle name="Followed Hyperlink" xfId="15766" builtinId="9" hidden="1"/>
    <cellStyle name="Followed Hyperlink" xfId="15767" builtinId="9" hidden="1"/>
    <cellStyle name="Followed Hyperlink" xfId="15768" builtinId="9" hidden="1"/>
    <cellStyle name="Followed Hyperlink" xfId="15769" builtinId="9" hidden="1"/>
    <cellStyle name="Followed Hyperlink" xfId="15770" builtinId="9" hidden="1"/>
    <cellStyle name="Followed Hyperlink" xfId="15771" builtinId="9" hidden="1"/>
    <cellStyle name="Followed Hyperlink" xfId="15772" builtinId="9" hidden="1"/>
    <cellStyle name="Followed Hyperlink" xfId="15773" builtinId="9" hidden="1"/>
    <cellStyle name="Followed Hyperlink" xfId="15774" builtinId="9" hidden="1"/>
    <cellStyle name="Followed Hyperlink" xfId="15775" builtinId="9" hidden="1"/>
    <cellStyle name="Followed Hyperlink" xfId="15776" builtinId="9" hidden="1"/>
    <cellStyle name="Followed Hyperlink" xfId="15777" builtinId="9" hidden="1"/>
    <cellStyle name="Followed Hyperlink" xfId="15778" builtinId="9" hidden="1"/>
    <cellStyle name="Followed Hyperlink" xfId="15779" builtinId="9" hidden="1"/>
    <cellStyle name="Followed Hyperlink" xfId="15780" builtinId="9" hidden="1"/>
    <cellStyle name="Followed Hyperlink" xfId="15781" builtinId="9" hidden="1"/>
    <cellStyle name="Followed Hyperlink" xfId="15782" builtinId="9" hidden="1"/>
    <cellStyle name="Followed Hyperlink" xfId="15783" builtinId="9" hidden="1"/>
    <cellStyle name="Followed Hyperlink" xfId="15784" builtinId="9" hidden="1"/>
    <cellStyle name="Followed Hyperlink" xfId="15785" builtinId="9" hidden="1"/>
    <cellStyle name="Followed Hyperlink" xfId="15786" builtinId="9" hidden="1"/>
    <cellStyle name="Followed Hyperlink" xfId="15787" builtinId="9" hidden="1"/>
    <cellStyle name="Followed Hyperlink" xfId="15788" builtinId="9" hidden="1"/>
    <cellStyle name="Followed Hyperlink" xfId="15789" builtinId="9" hidden="1"/>
    <cellStyle name="Followed Hyperlink" xfId="15790" builtinId="9" hidden="1"/>
    <cellStyle name="Followed Hyperlink" xfId="15791" builtinId="9" hidden="1"/>
    <cellStyle name="Followed Hyperlink" xfId="15792" builtinId="9" hidden="1"/>
    <cellStyle name="Followed Hyperlink" xfId="15793" builtinId="9" hidden="1"/>
    <cellStyle name="Followed Hyperlink" xfId="15794" builtinId="9" hidden="1"/>
    <cellStyle name="Followed Hyperlink" xfId="15795" builtinId="9" hidden="1"/>
    <cellStyle name="Followed Hyperlink" xfId="15796" builtinId="9" hidden="1"/>
    <cellStyle name="Followed Hyperlink" xfId="15797" builtinId="9" hidden="1"/>
    <cellStyle name="Followed Hyperlink" xfId="15798" builtinId="9" hidden="1"/>
    <cellStyle name="Followed Hyperlink" xfId="15799" builtinId="9" hidden="1"/>
    <cellStyle name="Followed Hyperlink" xfId="15800" builtinId="9" hidden="1"/>
    <cellStyle name="Followed Hyperlink" xfId="15801" builtinId="9" hidden="1"/>
    <cellStyle name="Followed Hyperlink" xfId="15802" builtinId="9" hidden="1"/>
    <cellStyle name="Followed Hyperlink" xfId="15803" builtinId="9" hidden="1"/>
    <cellStyle name="Followed Hyperlink" xfId="15804" builtinId="9" hidden="1"/>
    <cellStyle name="Followed Hyperlink" xfId="15805" builtinId="9" hidden="1"/>
    <cellStyle name="Followed Hyperlink" xfId="15806" builtinId="9" hidden="1"/>
    <cellStyle name="Followed Hyperlink" xfId="15807" builtinId="9" hidden="1"/>
    <cellStyle name="Followed Hyperlink" xfId="15808" builtinId="9" hidden="1"/>
    <cellStyle name="Followed Hyperlink" xfId="15809" builtinId="9" hidden="1"/>
    <cellStyle name="Followed Hyperlink" xfId="15810" builtinId="9" hidden="1"/>
    <cellStyle name="Followed Hyperlink" xfId="15811" builtinId="9" hidden="1"/>
    <cellStyle name="Followed Hyperlink" xfId="15812" builtinId="9" hidden="1"/>
    <cellStyle name="Followed Hyperlink" xfId="15813" builtinId="9" hidden="1"/>
    <cellStyle name="Followed Hyperlink" xfId="15814" builtinId="9" hidden="1"/>
    <cellStyle name="Followed Hyperlink" xfId="15815" builtinId="9" hidden="1"/>
    <cellStyle name="Followed Hyperlink" xfId="15816" builtinId="9" hidden="1"/>
    <cellStyle name="Followed Hyperlink" xfId="15817" builtinId="9" hidden="1"/>
    <cellStyle name="Followed Hyperlink" xfId="15818" builtinId="9" hidden="1"/>
    <cellStyle name="Followed Hyperlink" xfId="15819" builtinId="9" hidden="1"/>
    <cellStyle name="Followed Hyperlink" xfId="15820" builtinId="9" hidden="1"/>
    <cellStyle name="Followed Hyperlink" xfId="15821" builtinId="9" hidden="1"/>
    <cellStyle name="Followed Hyperlink" xfId="15822" builtinId="9" hidden="1"/>
    <cellStyle name="Followed Hyperlink" xfId="15823" builtinId="9" hidden="1"/>
    <cellStyle name="Followed Hyperlink" xfId="15824" builtinId="9" hidden="1"/>
    <cellStyle name="Followed Hyperlink" xfId="15825" builtinId="9" hidden="1"/>
    <cellStyle name="Followed Hyperlink" xfId="15826" builtinId="9" hidden="1"/>
    <cellStyle name="Followed Hyperlink" xfId="15827" builtinId="9" hidden="1"/>
    <cellStyle name="Followed Hyperlink" xfId="15828" builtinId="9" hidden="1"/>
    <cellStyle name="Followed Hyperlink" xfId="15829" builtinId="9" hidden="1"/>
    <cellStyle name="Followed Hyperlink" xfId="15830" builtinId="9" hidden="1"/>
    <cellStyle name="Followed Hyperlink" xfId="15831" builtinId="9" hidden="1"/>
    <cellStyle name="Followed Hyperlink" xfId="15832" builtinId="9" hidden="1"/>
    <cellStyle name="Followed Hyperlink" xfId="15833" builtinId="9" hidden="1"/>
    <cellStyle name="Followed Hyperlink" xfId="15834" builtinId="9" hidden="1"/>
    <cellStyle name="Followed Hyperlink" xfId="15835" builtinId="9" hidden="1"/>
    <cellStyle name="Followed Hyperlink" xfId="15836" builtinId="9" hidden="1"/>
    <cellStyle name="Followed Hyperlink" xfId="15837" builtinId="9" hidden="1"/>
    <cellStyle name="Followed Hyperlink" xfId="15838" builtinId="9" hidden="1"/>
    <cellStyle name="Followed Hyperlink" xfId="15839" builtinId="9" hidden="1"/>
    <cellStyle name="Followed Hyperlink" xfId="15840" builtinId="9" hidden="1"/>
    <cellStyle name="Followed Hyperlink" xfId="15841" builtinId="9" hidden="1"/>
    <cellStyle name="Followed Hyperlink" xfId="15842" builtinId="9" hidden="1"/>
    <cellStyle name="Followed Hyperlink" xfId="15843" builtinId="9" hidden="1"/>
    <cellStyle name="Followed Hyperlink" xfId="15844" builtinId="9" hidden="1"/>
    <cellStyle name="Followed Hyperlink" xfId="15845" builtinId="9" hidden="1"/>
    <cellStyle name="Followed Hyperlink" xfId="15846" builtinId="9" hidden="1"/>
    <cellStyle name="Followed Hyperlink" xfId="15847" builtinId="9" hidden="1"/>
    <cellStyle name="Followed Hyperlink" xfId="15848" builtinId="9" hidden="1"/>
    <cellStyle name="Followed Hyperlink" xfId="15849" builtinId="9" hidden="1"/>
    <cellStyle name="Followed Hyperlink" xfId="15850" builtinId="9" hidden="1"/>
    <cellStyle name="Followed Hyperlink" xfId="15851" builtinId="9" hidden="1"/>
    <cellStyle name="Followed Hyperlink" xfId="15852" builtinId="9" hidden="1"/>
    <cellStyle name="Followed Hyperlink" xfId="15853" builtinId="9" hidden="1"/>
    <cellStyle name="Followed Hyperlink" xfId="15854" builtinId="9" hidden="1"/>
    <cellStyle name="Followed Hyperlink" xfId="15855" builtinId="9" hidden="1"/>
    <cellStyle name="Followed Hyperlink" xfId="15856" builtinId="9" hidden="1"/>
    <cellStyle name="Followed Hyperlink" xfId="15857" builtinId="9" hidden="1"/>
    <cellStyle name="Followed Hyperlink" xfId="15858" builtinId="9" hidden="1"/>
    <cellStyle name="Followed Hyperlink" xfId="15859" builtinId="9" hidden="1"/>
    <cellStyle name="Followed Hyperlink" xfId="15860" builtinId="9" hidden="1"/>
    <cellStyle name="Followed Hyperlink" xfId="15861" builtinId="9" hidden="1"/>
    <cellStyle name="Followed Hyperlink" xfId="15862" builtinId="9" hidden="1"/>
    <cellStyle name="Followed Hyperlink" xfId="15863" builtinId="9" hidden="1"/>
    <cellStyle name="Followed Hyperlink" xfId="15864" builtinId="9" hidden="1"/>
    <cellStyle name="Followed Hyperlink" xfId="15865" builtinId="9" hidden="1"/>
    <cellStyle name="Followed Hyperlink" xfId="15866" builtinId="9" hidden="1"/>
    <cellStyle name="Followed Hyperlink" xfId="15867" builtinId="9" hidden="1"/>
    <cellStyle name="Followed Hyperlink" xfId="15868" builtinId="9" hidden="1"/>
    <cellStyle name="Followed Hyperlink" xfId="15869" builtinId="9" hidden="1"/>
    <cellStyle name="Followed Hyperlink" xfId="15870" builtinId="9" hidden="1"/>
    <cellStyle name="Followed Hyperlink" xfId="15871" builtinId="9" hidden="1"/>
    <cellStyle name="Followed Hyperlink" xfId="15872" builtinId="9" hidden="1"/>
    <cellStyle name="Followed Hyperlink" xfId="15873" builtinId="9" hidden="1"/>
    <cellStyle name="Followed Hyperlink" xfId="15874" builtinId="9" hidden="1"/>
    <cellStyle name="Followed Hyperlink" xfId="15875" builtinId="9" hidden="1"/>
    <cellStyle name="Followed Hyperlink" xfId="15876" builtinId="9" hidden="1"/>
    <cellStyle name="Followed Hyperlink" xfId="15877" builtinId="9" hidden="1"/>
    <cellStyle name="Followed Hyperlink" xfId="15878" builtinId="9" hidden="1"/>
    <cellStyle name="Followed Hyperlink" xfId="15879" builtinId="9" hidden="1"/>
    <cellStyle name="Followed Hyperlink" xfId="15880" builtinId="9" hidden="1"/>
    <cellStyle name="Followed Hyperlink" xfId="15881" builtinId="9" hidden="1"/>
    <cellStyle name="Followed Hyperlink" xfId="15882" builtinId="9" hidden="1"/>
    <cellStyle name="Followed Hyperlink" xfId="15883" builtinId="9" hidden="1"/>
    <cellStyle name="Followed Hyperlink" xfId="15884" builtinId="9" hidden="1"/>
    <cellStyle name="Followed Hyperlink" xfId="15885" builtinId="9" hidden="1"/>
    <cellStyle name="Followed Hyperlink" xfId="15886" builtinId="9" hidden="1"/>
    <cellStyle name="Followed Hyperlink" xfId="15887" builtinId="9" hidden="1"/>
    <cellStyle name="Followed Hyperlink" xfId="15888" builtinId="9" hidden="1"/>
    <cellStyle name="Followed Hyperlink" xfId="15889" builtinId="9" hidden="1"/>
    <cellStyle name="Followed Hyperlink" xfId="15890" builtinId="9" hidden="1"/>
    <cellStyle name="Followed Hyperlink" xfId="15891" builtinId="9" hidden="1"/>
    <cellStyle name="Followed Hyperlink" xfId="15892" builtinId="9" hidden="1"/>
    <cellStyle name="Followed Hyperlink" xfId="15893" builtinId="9" hidden="1"/>
    <cellStyle name="Followed Hyperlink" xfId="15894" builtinId="9" hidden="1"/>
    <cellStyle name="Followed Hyperlink" xfId="15895" builtinId="9" hidden="1"/>
    <cellStyle name="Followed Hyperlink" xfId="15896" builtinId="9" hidden="1"/>
    <cellStyle name="Followed Hyperlink" xfId="15897" builtinId="9" hidden="1"/>
    <cellStyle name="Followed Hyperlink" xfId="15898" builtinId="9" hidden="1"/>
    <cellStyle name="Followed Hyperlink" xfId="15899" builtinId="9" hidden="1"/>
    <cellStyle name="Followed Hyperlink" xfId="15900" builtinId="9" hidden="1"/>
    <cellStyle name="Followed Hyperlink" xfId="15901" builtinId="9" hidden="1"/>
    <cellStyle name="Followed Hyperlink" xfId="15903" builtinId="9" hidden="1"/>
    <cellStyle name="Followed Hyperlink" xfId="15904" builtinId="9" hidden="1"/>
    <cellStyle name="Followed Hyperlink" xfId="15905" builtinId="9" hidden="1"/>
    <cellStyle name="Followed Hyperlink" xfId="15906" builtinId="9" hidden="1"/>
    <cellStyle name="Followed Hyperlink" xfId="15907" builtinId="9" hidden="1"/>
    <cellStyle name="Followed Hyperlink" xfId="15908" builtinId="9" hidden="1"/>
    <cellStyle name="Followed Hyperlink" xfId="15909" builtinId="9" hidden="1"/>
    <cellStyle name="Followed Hyperlink" xfId="15910" builtinId="9" hidden="1"/>
    <cellStyle name="Followed Hyperlink" xfId="15911" builtinId="9" hidden="1"/>
    <cellStyle name="Followed Hyperlink" xfId="15912" builtinId="9" hidden="1"/>
    <cellStyle name="Followed Hyperlink" xfId="15913" builtinId="9" hidden="1"/>
    <cellStyle name="Followed Hyperlink" xfId="15914" builtinId="9" hidden="1"/>
    <cellStyle name="Followed Hyperlink" xfId="15915" builtinId="9" hidden="1"/>
    <cellStyle name="Followed Hyperlink" xfId="15916" builtinId="9" hidden="1"/>
    <cellStyle name="Followed Hyperlink" xfId="15917" builtinId="9" hidden="1"/>
    <cellStyle name="Followed Hyperlink" xfId="15918" builtinId="9" hidden="1"/>
    <cellStyle name="Followed Hyperlink" xfId="15919" builtinId="9" hidden="1"/>
    <cellStyle name="Followed Hyperlink" xfId="15920" builtinId="9" hidden="1"/>
    <cellStyle name="Followed Hyperlink" xfId="15921" builtinId="9" hidden="1"/>
    <cellStyle name="Followed Hyperlink" xfId="15922" builtinId="9" hidden="1"/>
    <cellStyle name="Followed Hyperlink" xfId="15923" builtinId="9" hidden="1"/>
    <cellStyle name="Followed Hyperlink" xfId="15924" builtinId="9" hidden="1"/>
    <cellStyle name="Followed Hyperlink" xfId="15925" builtinId="9" hidden="1"/>
    <cellStyle name="Followed Hyperlink" xfId="15926" builtinId="9" hidden="1"/>
    <cellStyle name="Followed Hyperlink" xfId="15927" builtinId="9" hidden="1"/>
    <cellStyle name="Followed Hyperlink" xfId="15928" builtinId="9" hidden="1"/>
    <cellStyle name="Followed Hyperlink" xfId="15929" builtinId="9" hidden="1"/>
    <cellStyle name="Followed Hyperlink" xfId="15930" builtinId="9" hidden="1"/>
    <cellStyle name="Followed Hyperlink" xfId="15931" builtinId="9" hidden="1"/>
    <cellStyle name="Followed Hyperlink" xfId="15932" builtinId="9" hidden="1"/>
    <cellStyle name="Followed Hyperlink" xfId="15933" builtinId="9" hidden="1"/>
    <cellStyle name="Followed Hyperlink" xfId="15934" builtinId="9" hidden="1"/>
    <cellStyle name="Followed Hyperlink" xfId="15935" builtinId="9" hidden="1"/>
    <cellStyle name="Followed Hyperlink" xfId="15936" builtinId="9" hidden="1"/>
    <cellStyle name="Followed Hyperlink" xfId="15937" builtinId="9" hidden="1"/>
    <cellStyle name="Followed Hyperlink" xfId="15938" builtinId="9" hidden="1"/>
    <cellStyle name="Followed Hyperlink" xfId="15939" builtinId="9" hidden="1"/>
    <cellStyle name="Followed Hyperlink" xfId="15940" builtinId="9" hidden="1"/>
    <cellStyle name="Followed Hyperlink" xfId="15941" builtinId="9" hidden="1"/>
    <cellStyle name="Followed Hyperlink" xfId="15942" builtinId="9" hidden="1"/>
    <cellStyle name="Followed Hyperlink" xfId="15943" builtinId="9" hidden="1"/>
    <cellStyle name="Followed Hyperlink" xfId="15944" builtinId="9" hidden="1"/>
    <cellStyle name="Followed Hyperlink" xfId="15945" builtinId="9" hidden="1"/>
    <cellStyle name="Followed Hyperlink" xfId="15946" builtinId="9" hidden="1"/>
    <cellStyle name="Followed Hyperlink" xfId="15947" builtinId="9" hidden="1"/>
    <cellStyle name="Followed Hyperlink" xfId="15948" builtinId="9" hidden="1"/>
    <cellStyle name="Followed Hyperlink" xfId="15949" builtinId="9" hidden="1"/>
    <cellStyle name="Followed Hyperlink" xfId="15950" builtinId="9" hidden="1"/>
    <cellStyle name="Followed Hyperlink" xfId="15951" builtinId="9" hidden="1"/>
    <cellStyle name="Followed Hyperlink" xfId="15952" builtinId="9" hidden="1"/>
    <cellStyle name="Followed Hyperlink" xfId="15953" builtinId="9" hidden="1"/>
    <cellStyle name="Followed Hyperlink" xfId="15954" builtinId="9" hidden="1"/>
    <cellStyle name="Followed Hyperlink" xfId="15955" builtinId="9" hidden="1"/>
    <cellStyle name="Followed Hyperlink" xfId="15956" builtinId="9" hidden="1"/>
    <cellStyle name="Followed Hyperlink" xfId="15957" builtinId="9" hidden="1"/>
    <cellStyle name="Followed Hyperlink" xfId="15958" builtinId="9" hidden="1"/>
    <cellStyle name="Followed Hyperlink" xfId="15959" builtinId="9" hidden="1"/>
    <cellStyle name="Followed Hyperlink" xfId="15960" builtinId="9" hidden="1"/>
    <cellStyle name="Followed Hyperlink" xfId="15961" builtinId="9" hidden="1"/>
    <cellStyle name="Followed Hyperlink" xfId="15962" builtinId="9" hidden="1"/>
    <cellStyle name="Followed Hyperlink" xfId="15963" builtinId="9" hidden="1"/>
    <cellStyle name="Followed Hyperlink" xfId="15964" builtinId="9" hidden="1"/>
    <cellStyle name="Followed Hyperlink" xfId="15965" builtinId="9" hidden="1"/>
    <cellStyle name="Followed Hyperlink" xfId="15966" builtinId="9" hidden="1"/>
    <cellStyle name="Followed Hyperlink" xfId="15967" builtinId="9" hidden="1"/>
    <cellStyle name="Followed Hyperlink" xfId="15968" builtinId="9" hidden="1"/>
    <cellStyle name="Followed Hyperlink" xfId="15969" builtinId="9" hidden="1"/>
    <cellStyle name="Followed Hyperlink" xfId="15970" builtinId="9" hidden="1"/>
    <cellStyle name="Followed Hyperlink" xfId="15971" builtinId="9" hidden="1"/>
    <cellStyle name="Followed Hyperlink" xfId="15972" builtinId="9" hidden="1"/>
    <cellStyle name="Followed Hyperlink" xfId="15973" builtinId="9" hidden="1"/>
    <cellStyle name="Followed Hyperlink" xfId="15974" builtinId="9" hidden="1"/>
    <cellStyle name="Followed Hyperlink" xfId="15975" builtinId="9" hidden="1"/>
    <cellStyle name="Followed Hyperlink" xfId="15976" builtinId="9" hidden="1"/>
    <cellStyle name="Followed Hyperlink" xfId="15977" builtinId="9" hidden="1"/>
    <cellStyle name="Followed Hyperlink" xfId="15978" builtinId="9" hidden="1"/>
    <cellStyle name="Followed Hyperlink" xfId="15979" builtinId="9" hidden="1"/>
    <cellStyle name="Followed Hyperlink" xfId="15980" builtinId="9" hidden="1"/>
    <cellStyle name="Followed Hyperlink" xfId="15981" builtinId="9" hidden="1"/>
    <cellStyle name="Followed Hyperlink" xfId="15982" builtinId="9" hidden="1"/>
    <cellStyle name="Followed Hyperlink" xfId="15983" builtinId="9" hidden="1"/>
    <cellStyle name="Followed Hyperlink" xfId="15984" builtinId="9" hidden="1"/>
    <cellStyle name="Followed Hyperlink" xfId="15985" builtinId="9" hidden="1"/>
    <cellStyle name="Followed Hyperlink" xfId="15986" builtinId="9" hidden="1"/>
    <cellStyle name="Followed Hyperlink" xfId="15987" builtinId="9" hidden="1"/>
    <cellStyle name="Followed Hyperlink" xfId="15988" builtinId="9" hidden="1"/>
    <cellStyle name="Followed Hyperlink" xfId="15989" builtinId="9" hidden="1"/>
    <cellStyle name="Followed Hyperlink" xfId="15990" builtinId="9" hidden="1"/>
    <cellStyle name="Followed Hyperlink" xfId="15991" builtinId="9" hidden="1"/>
    <cellStyle name="Followed Hyperlink" xfId="15992" builtinId="9" hidden="1"/>
    <cellStyle name="Followed Hyperlink" xfId="15993" builtinId="9" hidden="1"/>
    <cellStyle name="Followed Hyperlink" xfId="15994" builtinId="9" hidden="1"/>
    <cellStyle name="Followed Hyperlink" xfId="15995" builtinId="9" hidden="1"/>
    <cellStyle name="Followed Hyperlink" xfId="15996" builtinId="9" hidden="1"/>
    <cellStyle name="Followed Hyperlink" xfId="15997" builtinId="9" hidden="1"/>
    <cellStyle name="Followed Hyperlink" xfId="15998" builtinId="9" hidden="1"/>
    <cellStyle name="Followed Hyperlink" xfId="15999" builtinId="9" hidden="1"/>
    <cellStyle name="Followed Hyperlink" xfId="16000" builtinId="9" hidden="1"/>
    <cellStyle name="Followed Hyperlink" xfId="16001" builtinId="9" hidden="1"/>
    <cellStyle name="Followed Hyperlink" xfId="16002" builtinId="9" hidden="1"/>
    <cellStyle name="Followed Hyperlink" xfId="16003" builtinId="9" hidden="1"/>
    <cellStyle name="Followed Hyperlink" xfId="16004" builtinId="9" hidden="1"/>
    <cellStyle name="Followed Hyperlink" xfId="16005" builtinId="9" hidden="1"/>
    <cellStyle name="Followed Hyperlink" xfId="16006" builtinId="9" hidden="1"/>
    <cellStyle name="Followed Hyperlink" xfId="16007" builtinId="9" hidden="1"/>
    <cellStyle name="Followed Hyperlink" xfId="16008" builtinId="9" hidden="1"/>
    <cellStyle name="Followed Hyperlink" xfId="16009" builtinId="9" hidden="1"/>
    <cellStyle name="Followed Hyperlink" xfId="16010" builtinId="9" hidden="1"/>
    <cellStyle name="Followed Hyperlink" xfId="16011" builtinId="9" hidden="1"/>
    <cellStyle name="Followed Hyperlink" xfId="16012" builtinId="9" hidden="1"/>
    <cellStyle name="Followed Hyperlink" xfId="16013" builtinId="9" hidden="1"/>
    <cellStyle name="Followed Hyperlink" xfId="16014" builtinId="9" hidden="1"/>
    <cellStyle name="Followed Hyperlink" xfId="16015" builtinId="9" hidden="1"/>
    <cellStyle name="Followed Hyperlink" xfId="16016" builtinId="9" hidden="1"/>
    <cellStyle name="Followed Hyperlink" xfId="16017" builtinId="9" hidden="1"/>
    <cellStyle name="Followed Hyperlink" xfId="16018" builtinId="9" hidden="1"/>
    <cellStyle name="Followed Hyperlink" xfId="16019" builtinId="9" hidden="1"/>
    <cellStyle name="Followed Hyperlink" xfId="16020" builtinId="9" hidden="1"/>
    <cellStyle name="Followed Hyperlink" xfId="16021" builtinId="9" hidden="1"/>
    <cellStyle name="Followed Hyperlink" xfId="16022" builtinId="9" hidden="1"/>
    <cellStyle name="Followed Hyperlink" xfId="16023" builtinId="9" hidden="1"/>
    <cellStyle name="Followed Hyperlink" xfId="16024" builtinId="9" hidden="1"/>
    <cellStyle name="Followed Hyperlink" xfId="16025" builtinId="9" hidden="1"/>
    <cellStyle name="Followed Hyperlink" xfId="16026" builtinId="9" hidden="1"/>
    <cellStyle name="Followed Hyperlink" xfId="16027" builtinId="9" hidden="1"/>
    <cellStyle name="Followed Hyperlink" xfId="16028" builtinId="9" hidden="1"/>
    <cellStyle name="Followed Hyperlink" xfId="16029" builtinId="9" hidden="1"/>
    <cellStyle name="Followed Hyperlink" xfId="16030" builtinId="9" hidden="1"/>
    <cellStyle name="Followed Hyperlink" xfId="16031" builtinId="9" hidden="1"/>
    <cellStyle name="Followed Hyperlink" xfId="16032" builtinId="9" hidden="1"/>
    <cellStyle name="Followed Hyperlink" xfId="16033" builtinId="9" hidden="1"/>
    <cellStyle name="Followed Hyperlink" xfId="16034" builtinId="9" hidden="1"/>
    <cellStyle name="Followed Hyperlink" xfId="16035" builtinId="9" hidden="1"/>
    <cellStyle name="Followed Hyperlink" xfId="16036" builtinId="9" hidden="1"/>
    <cellStyle name="Followed Hyperlink" xfId="16037" builtinId="9" hidden="1"/>
    <cellStyle name="Followed Hyperlink" xfId="16038" builtinId="9" hidden="1"/>
    <cellStyle name="Followed Hyperlink" xfId="16039" builtinId="9" hidden="1"/>
    <cellStyle name="Followed Hyperlink" xfId="16040" builtinId="9" hidden="1"/>
    <cellStyle name="Followed Hyperlink" xfId="16041" builtinId="9" hidden="1"/>
    <cellStyle name="Followed Hyperlink" xfId="16042" builtinId="9" hidden="1"/>
    <cellStyle name="Followed Hyperlink" xfId="16043" builtinId="9" hidden="1"/>
    <cellStyle name="Followed Hyperlink" xfId="16044" builtinId="9" hidden="1"/>
    <cellStyle name="Followed Hyperlink" xfId="16045" builtinId="9" hidden="1"/>
    <cellStyle name="Followed Hyperlink" xfId="16046" builtinId="9" hidden="1"/>
    <cellStyle name="Followed Hyperlink" xfId="16047" builtinId="9" hidden="1"/>
    <cellStyle name="Followed Hyperlink" xfId="16048" builtinId="9" hidden="1"/>
    <cellStyle name="Followed Hyperlink" xfId="16049" builtinId="9" hidden="1"/>
    <cellStyle name="Followed Hyperlink" xfId="16050" builtinId="9" hidden="1"/>
    <cellStyle name="Followed Hyperlink" xfId="16051" builtinId="9" hidden="1"/>
    <cellStyle name="Followed Hyperlink" xfId="16052" builtinId="9" hidden="1"/>
    <cellStyle name="Followed Hyperlink" xfId="16053" builtinId="9" hidden="1"/>
    <cellStyle name="Followed Hyperlink" xfId="16054" builtinId="9" hidden="1"/>
    <cellStyle name="Followed Hyperlink" xfId="16055" builtinId="9" hidden="1"/>
    <cellStyle name="Followed Hyperlink" xfId="16056" builtinId="9" hidden="1"/>
    <cellStyle name="Followed Hyperlink" xfId="16057" builtinId="9" hidden="1"/>
    <cellStyle name="Followed Hyperlink" xfId="16058" builtinId="9" hidden="1"/>
    <cellStyle name="Followed Hyperlink" xfId="16059" builtinId="9" hidden="1"/>
    <cellStyle name="Followed Hyperlink" xfId="16060" builtinId="9" hidden="1"/>
    <cellStyle name="Followed Hyperlink" xfId="16061" builtinId="9" hidden="1"/>
    <cellStyle name="Followed Hyperlink" xfId="16062" builtinId="9" hidden="1"/>
    <cellStyle name="Followed Hyperlink" xfId="16063" builtinId="9" hidden="1"/>
    <cellStyle name="Followed Hyperlink" xfId="16064" builtinId="9" hidden="1"/>
    <cellStyle name="Followed Hyperlink" xfId="16065" builtinId="9" hidden="1"/>
    <cellStyle name="Followed Hyperlink" xfId="16066" builtinId="9" hidden="1"/>
    <cellStyle name="Followed Hyperlink" xfId="16067" builtinId="9" hidden="1"/>
    <cellStyle name="Followed Hyperlink" xfId="16068" builtinId="9" hidden="1"/>
    <cellStyle name="Followed Hyperlink" xfId="16069" builtinId="9" hidden="1"/>
    <cellStyle name="Followed Hyperlink" xfId="16070" builtinId="9" hidden="1"/>
    <cellStyle name="Followed Hyperlink" xfId="16071" builtinId="9" hidden="1"/>
    <cellStyle name="Followed Hyperlink" xfId="16072" builtinId="9" hidden="1"/>
    <cellStyle name="Followed Hyperlink" xfId="16073" builtinId="9" hidden="1"/>
    <cellStyle name="Followed Hyperlink" xfId="16074" builtinId="9" hidden="1"/>
    <cellStyle name="Followed Hyperlink" xfId="16075" builtinId="9" hidden="1"/>
    <cellStyle name="Followed Hyperlink" xfId="16076" builtinId="9" hidden="1"/>
    <cellStyle name="Followed Hyperlink" xfId="16077" builtinId="9" hidden="1"/>
    <cellStyle name="Followed Hyperlink" xfId="16078" builtinId="9" hidden="1"/>
    <cellStyle name="Followed Hyperlink" xfId="16079" builtinId="9" hidden="1"/>
    <cellStyle name="Followed Hyperlink" xfId="16080" builtinId="9" hidden="1"/>
    <cellStyle name="Followed Hyperlink" xfId="16081" builtinId="9" hidden="1"/>
    <cellStyle name="Followed Hyperlink" xfId="16082" builtinId="9" hidden="1"/>
    <cellStyle name="Followed Hyperlink" xfId="16083" builtinId="9" hidden="1"/>
    <cellStyle name="Followed Hyperlink" xfId="16084" builtinId="9" hidden="1"/>
    <cellStyle name="Followed Hyperlink" xfId="16085" builtinId="9" hidden="1"/>
    <cellStyle name="Followed Hyperlink" xfId="16086" builtinId="9" hidden="1"/>
    <cellStyle name="Followed Hyperlink" xfId="16087" builtinId="9" hidden="1"/>
    <cellStyle name="Followed Hyperlink" xfId="16088" builtinId="9" hidden="1"/>
    <cellStyle name="Followed Hyperlink" xfId="16089" builtinId="9" hidden="1"/>
    <cellStyle name="Followed Hyperlink" xfId="16090" builtinId="9" hidden="1"/>
    <cellStyle name="Followed Hyperlink" xfId="16091" builtinId="9" hidden="1"/>
    <cellStyle name="Followed Hyperlink" xfId="16092" builtinId="9" hidden="1"/>
    <cellStyle name="Followed Hyperlink" xfId="16093" builtinId="9" hidden="1"/>
    <cellStyle name="Followed Hyperlink" xfId="16094" builtinId="9" hidden="1"/>
    <cellStyle name="Followed Hyperlink" xfId="16095" builtinId="9" hidden="1"/>
    <cellStyle name="Followed Hyperlink" xfId="16096" builtinId="9" hidden="1"/>
    <cellStyle name="Followed Hyperlink" xfId="16097" builtinId="9" hidden="1"/>
    <cellStyle name="Followed Hyperlink" xfId="16098" builtinId="9" hidden="1"/>
    <cellStyle name="Followed Hyperlink" xfId="16099" builtinId="9" hidden="1"/>
    <cellStyle name="Followed Hyperlink" xfId="16100" builtinId="9" hidden="1"/>
    <cellStyle name="Followed Hyperlink" xfId="16101" builtinId="9" hidden="1"/>
    <cellStyle name="Followed Hyperlink" xfId="16102" builtinId="9" hidden="1"/>
    <cellStyle name="Followed Hyperlink" xfId="16103" builtinId="9" hidden="1"/>
    <cellStyle name="Followed Hyperlink" xfId="16104" builtinId="9" hidden="1"/>
    <cellStyle name="Followed Hyperlink" xfId="16105" builtinId="9" hidden="1"/>
    <cellStyle name="Followed Hyperlink" xfId="16106" builtinId="9" hidden="1"/>
    <cellStyle name="Followed Hyperlink" xfId="16107" builtinId="9" hidden="1"/>
    <cellStyle name="Followed Hyperlink" xfId="16108" builtinId="9" hidden="1"/>
    <cellStyle name="Followed Hyperlink" xfId="16109" builtinId="9" hidden="1"/>
    <cellStyle name="Followed Hyperlink" xfId="16110" builtinId="9" hidden="1"/>
    <cellStyle name="Followed Hyperlink" xfId="16111" builtinId="9" hidden="1"/>
    <cellStyle name="Followed Hyperlink" xfId="16112" builtinId="9" hidden="1"/>
    <cellStyle name="Followed Hyperlink" xfId="16113" builtinId="9" hidden="1"/>
    <cellStyle name="Followed Hyperlink" xfId="16114" builtinId="9" hidden="1"/>
    <cellStyle name="Followed Hyperlink" xfId="16115" builtinId="9" hidden="1"/>
    <cellStyle name="Followed Hyperlink" xfId="16116" builtinId="9" hidden="1"/>
    <cellStyle name="Followed Hyperlink" xfId="16117" builtinId="9" hidden="1"/>
    <cellStyle name="Followed Hyperlink" xfId="16118" builtinId="9" hidden="1"/>
    <cellStyle name="Followed Hyperlink" xfId="16119" builtinId="9" hidden="1"/>
    <cellStyle name="Followed Hyperlink" xfId="16120" builtinId="9" hidden="1"/>
    <cellStyle name="Followed Hyperlink" xfId="16121" builtinId="9" hidden="1"/>
    <cellStyle name="Followed Hyperlink" xfId="16122" builtinId="9" hidden="1"/>
    <cellStyle name="Followed Hyperlink" xfId="16123" builtinId="9" hidden="1"/>
    <cellStyle name="Followed Hyperlink" xfId="16124" builtinId="9" hidden="1"/>
    <cellStyle name="Followed Hyperlink" xfId="16125" builtinId="9" hidden="1"/>
    <cellStyle name="Followed Hyperlink" xfId="16126" builtinId="9" hidden="1"/>
    <cellStyle name="Followed Hyperlink" xfId="16127" builtinId="9" hidden="1"/>
    <cellStyle name="Followed Hyperlink" xfId="16128" builtinId="9" hidden="1"/>
    <cellStyle name="Followed Hyperlink" xfId="16129" builtinId="9" hidden="1"/>
    <cellStyle name="Followed Hyperlink" xfId="16130" builtinId="9" hidden="1"/>
    <cellStyle name="Followed Hyperlink" xfId="16131" builtinId="9" hidden="1"/>
    <cellStyle name="Followed Hyperlink" xfId="16132" builtinId="9" hidden="1"/>
    <cellStyle name="Followed Hyperlink" xfId="16133" builtinId="9" hidden="1"/>
    <cellStyle name="Followed Hyperlink" xfId="16134" builtinId="9" hidden="1"/>
    <cellStyle name="Followed Hyperlink" xfId="16135" builtinId="9" hidden="1"/>
    <cellStyle name="Followed Hyperlink" xfId="16136" builtinId="9" hidden="1"/>
    <cellStyle name="Followed Hyperlink" xfId="16137" builtinId="9" hidden="1"/>
    <cellStyle name="Followed Hyperlink" xfId="16138" builtinId="9" hidden="1"/>
    <cellStyle name="Followed Hyperlink" xfId="16139" builtinId="9" hidden="1"/>
    <cellStyle name="Followed Hyperlink" xfId="16140" builtinId="9" hidden="1"/>
    <cellStyle name="Followed Hyperlink" xfId="16141" builtinId="9" hidden="1"/>
    <cellStyle name="Followed Hyperlink" xfId="16142" builtinId="9" hidden="1"/>
    <cellStyle name="Followed Hyperlink" xfId="16143" builtinId="9" hidden="1"/>
    <cellStyle name="Followed Hyperlink" xfId="16144" builtinId="9" hidden="1"/>
    <cellStyle name="Followed Hyperlink" xfId="16145" builtinId="9" hidden="1"/>
    <cellStyle name="Followed Hyperlink" xfId="16146" builtinId="9" hidden="1"/>
    <cellStyle name="Followed Hyperlink" xfId="16147" builtinId="9" hidden="1"/>
    <cellStyle name="Followed Hyperlink" xfId="16148" builtinId="9" hidden="1"/>
    <cellStyle name="Followed Hyperlink" xfId="16149" builtinId="9" hidden="1"/>
    <cellStyle name="Followed Hyperlink" xfId="16150" builtinId="9" hidden="1"/>
    <cellStyle name="Followed Hyperlink" xfId="16151" builtinId="9" hidden="1"/>
    <cellStyle name="Followed Hyperlink" xfId="16152" builtinId="9" hidden="1"/>
    <cellStyle name="Followed Hyperlink" xfId="16153" builtinId="9" hidden="1"/>
    <cellStyle name="Followed Hyperlink" xfId="16154" builtinId="9" hidden="1"/>
    <cellStyle name="Followed Hyperlink" xfId="16155" builtinId="9" hidden="1"/>
    <cellStyle name="Followed Hyperlink" xfId="16156" builtinId="9" hidden="1"/>
    <cellStyle name="Followed Hyperlink" xfId="16157" builtinId="9" hidden="1"/>
    <cellStyle name="Followed Hyperlink" xfId="16158" builtinId="9" hidden="1"/>
    <cellStyle name="Followed Hyperlink" xfId="16159" builtinId="9" hidden="1"/>
    <cellStyle name="Followed Hyperlink" xfId="16160" builtinId="9" hidden="1"/>
    <cellStyle name="Followed Hyperlink" xfId="16161" builtinId="9" hidden="1"/>
    <cellStyle name="Followed Hyperlink" xfId="16162" builtinId="9" hidden="1"/>
    <cellStyle name="Followed Hyperlink" xfId="16163" builtinId="9" hidden="1"/>
    <cellStyle name="Followed Hyperlink" xfId="16164" builtinId="9" hidden="1"/>
    <cellStyle name="Followed Hyperlink" xfId="16165" builtinId="9" hidden="1"/>
    <cellStyle name="Followed Hyperlink" xfId="16166" builtinId="9" hidden="1"/>
    <cellStyle name="Followed Hyperlink" xfId="16167" builtinId="9" hidden="1"/>
    <cellStyle name="Followed Hyperlink" xfId="16168" builtinId="9" hidden="1"/>
    <cellStyle name="Followed Hyperlink" xfId="16169" builtinId="9" hidden="1"/>
    <cellStyle name="Followed Hyperlink" xfId="16170" builtinId="9" hidden="1"/>
    <cellStyle name="Followed Hyperlink" xfId="16171" builtinId="9" hidden="1"/>
    <cellStyle name="Followed Hyperlink" xfId="16172" builtinId="9" hidden="1"/>
    <cellStyle name="Followed Hyperlink" xfId="16173" builtinId="9" hidden="1"/>
    <cellStyle name="Followed Hyperlink" xfId="16174" builtinId="9" hidden="1"/>
    <cellStyle name="Followed Hyperlink" xfId="16175" builtinId="9" hidden="1"/>
    <cellStyle name="Followed Hyperlink" xfId="16176" builtinId="9" hidden="1"/>
    <cellStyle name="Followed Hyperlink" xfId="16177" builtinId="9" hidden="1"/>
    <cellStyle name="Followed Hyperlink" xfId="16178" builtinId="9" hidden="1"/>
    <cellStyle name="Followed Hyperlink" xfId="16179" builtinId="9" hidden="1"/>
    <cellStyle name="Followed Hyperlink" xfId="16180" builtinId="9" hidden="1"/>
    <cellStyle name="Followed Hyperlink" xfId="16181" builtinId="9" hidden="1"/>
    <cellStyle name="Followed Hyperlink" xfId="16182" builtinId="9" hidden="1"/>
    <cellStyle name="Followed Hyperlink" xfId="16183" builtinId="9" hidden="1"/>
    <cellStyle name="Followed Hyperlink" xfId="16184" builtinId="9" hidden="1"/>
    <cellStyle name="Followed Hyperlink" xfId="16185" builtinId="9" hidden="1"/>
    <cellStyle name="Followed Hyperlink" xfId="16186" builtinId="9" hidden="1"/>
    <cellStyle name="Followed Hyperlink" xfId="16187" builtinId="9" hidden="1"/>
    <cellStyle name="Followed Hyperlink" xfId="16188" builtinId="9" hidden="1"/>
    <cellStyle name="Followed Hyperlink" xfId="16189" builtinId="9" hidden="1"/>
    <cellStyle name="Followed Hyperlink" xfId="16190" builtinId="9" hidden="1"/>
    <cellStyle name="Followed Hyperlink" xfId="16191" builtinId="9" hidden="1"/>
    <cellStyle name="Followed Hyperlink" xfId="16192" builtinId="9" hidden="1"/>
    <cellStyle name="Followed Hyperlink" xfId="16193" builtinId="9" hidden="1"/>
    <cellStyle name="Followed Hyperlink" xfId="16194" builtinId="9" hidden="1"/>
    <cellStyle name="Followed Hyperlink" xfId="16195" builtinId="9" hidden="1"/>
    <cellStyle name="Followed Hyperlink" xfId="16196" builtinId="9" hidden="1"/>
    <cellStyle name="Followed Hyperlink" xfId="16197" builtinId="9" hidden="1"/>
    <cellStyle name="Followed Hyperlink" xfId="16198" builtinId="9" hidden="1"/>
    <cellStyle name="Followed Hyperlink" xfId="16199" builtinId="9" hidden="1"/>
    <cellStyle name="Followed Hyperlink" xfId="16200" builtinId="9" hidden="1"/>
    <cellStyle name="Followed Hyperlink" xfId="16201" builtinId="9" hidden="1"/>
    <cellStyle name="Followed Hyperlink" xfId="16202" builtinId="9" hidden="1"/>
    <cellStyle name="Followed Hyperlink" xfId="16203" builtinId="9" hidden="1"/>
    <cellStyle name="Followed Hyperlink" xfId="16204" builtinId="9" hidden="1"/>
    <cellStyle name="Followed Hyperlink" xfId="16205" builtinId="9" hidden="1"/>
    <cellStyle name="Followed Hyperlink" xfId="16206" builtinId="9" hidden="1"/>
    <cellStyle name="Followed Hyperlink" xfId="16207" builtinId="9" hidden="1"/>
    <cellStyle name="Followed Hyperlink" xfId="16208" builtinId="9" hidden="1"/>
    <cellStyle name="Followed Hyperlink" xfId="16209" builtinId="9" hidden="1"/>
    <cellStyle name="Followed Hyperlink" xfId="16210" builtinId="9" hidden="1"/>
    <cellStyle name="Followed Hyperlink" xfId="16211" builtinId="9" hidden="1"/>
    <cellStyle name="Followed Hyperlink" xfId="16212" builtinId="9" hidden="1"/>
    <cellStyle name="Followed Hyperlink" xfId="16213" builtinId="9" hidden="1"/>
    <cellStyle name="Followed Hyperlink" xfId="16214" builtinId="9" hidden="1"/>
    <cellStyle name="Followed Hyperlink" xfId="16215" builtinId="9" hidden="1"/>
    <cellStyle name="Followed Hyperlink" xfId="16216" builtinId="9" hidden="1"/>
    <cellStyle name="Followed Hyperlink" xfId="16217" builtinId="9" hidden="1"/>
    <cellStyle name="Followed Hyperlink" xfId="16218" builtinId="9" hidden="1"/>
    <cellStyle name="Followed Hyperlink" xfId="16219" builtinId="9" hidden="1"/>
    <cellStyle name="Followed Hyperlink" xfId="16220" builtinId="9" hidden="1"/>
    <cellStyle name="Followed Hyperlink" xfId="16221" builtinId="9" hidden="1"/>
    <cellStyle name="Followed Hyperlink" xfId="16222" builtinId="9" hidden="1"/>
    <cellStyle name="Followed Hyperlink" xfId="16223" builtinId="9" hidden="1"/>
    <cellStyle name="Followed Hyperlink" xfId="16224" builtinId="9" hidden="1"/>
    <cellStyle name="Followed Hyperlink" xfId="16225" builtinId="9" hidden="1"/>
    <cellStyle name="Followed Hyperlink" xfId="16226" builtinId="9" hidden="1"/>
    <cellStyle name="Followed Hyperlink" xfId="16227" builtinId="9" hidden="1"/>
    <cellStyle name="Followed Hyperlink" xfId="16228" builtinId="9" hidden="1"/>
    <cellStyle name="Followed Hyperlink" xfId="16229" builtinId="9" hidden="1"/>
    <cellStyle name="Followed Hyperlink" xfId="16230" builtinId="9" hidden="1"/>
    <cellStyle name="Followed Hyperlink" xfId="16231" builtinId="9" hidden="1"/>
    <cellStyle name="Followed Hyperlink" xfId="16232" builtinId="9" hidden="1"/>
    <cellStyle name="Followed Hyperlink" xfId="16233" builtinId="9" hidden="1"/>
    <cellStyle name="Followed Hyperlink" xfId="16234" builtinId="9" hidden="1"/>
    <cellStyle name="Followed Hyperlink" xfId="16235" builtinId="9" hidden="1"/>
    <cellStyle name="Followed Hyperlink" xfId="16236" builtinId="9" hidden="1"/>
    <cellStyle name="Followed Hyperlink" xfId="16237" builtinId="9" hidden="1"/>
    <cellStyle name="Followed Hyperlink" xfId="16238" builtinId="9" hidden="1"/>
    <cellStyle name="Followed Hyperlink" xfId="16239" builtinId="9" hidden="1"/>
    <cellStyle name="Followed Hyperlink" xfId="16240" builtinId="9" hidden="1"/>
    <cellStyle name="Followed Hyperlink" xfId="16241" builtinId="9" hidden="1"/>
    <cellStyle name="Followed Hyperlink" xfId="16242" builtinId="9" hidden="1"/>
    <cellStyle name="Followed Hyperlink" xfId="16243" builtinId="9" hidden="1"/>
    <cellStyle name="Followed Hyperlink" xfId="16244" builtinId="9" hidden="1"/>
    <cellStyle name="Followed Hyperlink" xfId="16245" builtinId="9" hidden="1"/>
    <cellStyle name="Followed Hyperlink" xfId="16246" builtinId="9" hidden="1"/>
    <cellStyle name="Followed Hyperlink" xfId="16247" builtinId="9" hidden="1"/>
    <cellStyle name="Followed Hyperlink" xfId="16248" builtinId="9" hidden="1"/>
    <cellStyle name="Followed Hyperlink" xfId="16249" builtinId="9" hidden="1"/>
    <cellStyle name="Followed Hyperlink" xfId="16250" builtinId="9" hidden="1"/>
    <cellStyle name="Followed Hyperlink" xfId="16251" builtinId="9" hidden="1"/>
    <cellStyle name="Followed Hyperlink" xfId="16252" builtinId="9" hidden="1"/>
    <cellStyle name="Followed Hyperlink" xfId="16253" builtinId="9" hidden="1"/>
    <cellStyle name="Followed Hyperlink" xfId="16254" builtinId="9" hidden="1"/>
    <cellStyle name="Followed Hyperlink" xfId="16255" builtinId="9" hidden="1"/>
    <cellStyle name="Followed Hyperlink" xfId="16256" builtinId="9" hidden="1"/>
    <cellStyle name="Followed Hyperlink" xfId="16257" builtinId="9" hidden="1"/>
    <cellStyle name="Followed Hyperlink" xfId="16258" builtinId="9" hidden="1"/>
    <cellStyle name="Followed Hyperlink" xfId="16259" builtinId="9" hidden="1"/>
    <cellStyle name="Followed Hyperlink" xfId="16260" builtinId="9" hidden="1"/>
    <cellStyle name="Followed Hyperlink" xfId="16261" builtinId="9" hidden="1"/>
    <cellStyle name="Followed Hyperlink" xfId="16262" builtinId="9" hidden="1"/>
    <cellStyle name="Followed Hyperlink" xfId="16263" builtinId="9" hidden="1"/>
    <cellStyle name="Followed Hyperlink" xfId="16264" builtinId="9" hidden="1"/>
    <cellStyle name="Followed Hyperlink" xfId="16265" builtinId="9" hidden="1"/>
    <cellStyle name="Followed Hyperlink" xfId="16266" builtinId="9" hidden="1"/>
    <cellStyle name="Followed Hyperlink" xfId="16267" builtinId="9" hidden="1"/>
    <cellStyle name="Followed Hyperlink" xfId="16268" builtinId="9" hidden="1"/>
    <cellStyle name="Followed Hyperlink" xfId="16269" builtinId="9" hidden="1"/>
    <cellStyle name="Followed Hyperlink" xfId="16270" builtinId="9" hidden="1"/>
    <cellStyle name="Followed Hyperlink" xfId="16271" builtinId="9" hidden="1"/>
    <cellStyle name="Followed Hyperlink" xfId="16272" builtinId="9" hidden="1"/>
    <cellStyle name="Followed Hyperlink" xfId="16273" builtinId="9" hidden="1"/>
    <cellStyle name="Followed Hyperlink" xfId="16274" builtinId="9" hidden="1"/>
    <cellStyle name="Followed Hyperlink" xfId="16275" builtinId="9" hidden="1"/>
    <cellStyle name="Followed Hyperlink" xfId="16276" builtinId="9" hidden="1"/>
    <cellStyle name="Followed Hyperlink" xfId="16277" builtinId="9" hidden="1"/>
    <cellStyle name="Followed Hyperlink" xfId="16278" builtinId="9" hidden="1"/>
    <cellStyle name="Followed Hyperlink" xfId="16279" builtinId="9" hidden="1"/>
    <cellStyle name="Followed Hyperlink" xfId="16280" builtinId="9" hidden="1"/>
    <cellStyle name="Followed Hyperlink" xfId="16281" builtinId="9" hidden="1"/>
    <cellStyle name="Followed Hyperlink" xfId="16282" builtinId="9" hidden="1"/>
    <cellStyle name="Followed Hyperlink" xfId="16283" builtinId="9" hidden="1"/>
    <cellStyle name="Followed Hyperlink" xfId="16284" builtinId="9" hidden="1"/>
    <cellStyle name="Followed Hyperlink" xfId="16285" builtinId="9" hidden="1"/>
    <cellStyle name="Followed Hyperlink" xfId="16286" builtinId="9" hidden="1"/>
    <cellStyle name="Followed Hyperlink" xfId="16287" builtinId="9" hidden="1"/>
    <cellStyle name="Followed Hyperlink" xfId="16288" builtinId="9" hidden="1"/>
    <cellStyle name="Followed Hyperlink" xfId="16289" builtinId="9" hidden="1"/>
    <cellStyle name="Followed Hyperlink" xfId="16290" builtinId="9" hidden="1"/>
    <cellStyle name="Followed Hyperlink" xfId="16291" builtinId="9" hidden="1"/>
    <cellStyle name="Followed Hyperlink" xfId="16292" builtinId="9" hidden="1"/>
    <cellStyle name="Followed Hyperlink" xfId="16293" builtinId="9" hidden="1"/>
    <cellStyle name="Followed Hyperlink" xfId="16294" builtinId="9" hidden="1"/>
    <cellStyle name="Followed Hyperlink" xfId="16295" builtinId="9" hidden="1"/>
    <cellStyle name="Followed Hyperlink" xfId="16296" builtinId="9" hidden="1"/>
    <cellStyle name="Followed Hyperlink" xfId="16297" builtinId="9" hidden="1"/>
    <cellStyle name="Followed Hyperlink" xfId="16298" builtinId="9" hidden="1"/>
    <cellStyle name="Followed Hyperlink" xfId="16299" builtinId="9" hidden="1"/>
    <cellStyle name="Followed Hyperlink" xfId="16300" builtinId="9" hidden="1"/>
    <cellStyle name="Followed Hyperlink" xfId="16301" builtinId="9" hidden="1"/>
    <cellStyle name="Followed Hyperlink" xfId="16302" builtinId="9" hidden="1"/>
    <cellStyle name="Followed Hyperlink" xfId="16303" builtinId="9" hidden="1"/>
    <cellStyle name="Followed Hyperlink" xfId="16304" builtinId="9" hidden="1"/>
    <cellStyle name="Followed Hyperlink" xfId="16305" builtinId="9" hidden="1"/>
    <cellStyle name="Followed Hyperlink" xfId="16306" builtinId="9" hidden="1"/>
    <cellStyle name="Followed Hyperlink" xfId="16307" builtinId="9" hidden="1"/>
    <cellStyle name="Followed Hyperlink" xfId="16308" builtinId="9" hidden="1"/>
    <cellStyle name="Followed Hyperlink" xfId="16309" builtinId="9" hidden="1"/>
    <cellStyle name="Followed Hyperlink" xfId="16310" builtinId="9" hidden="1"/>
    <cellStyle name="Followed Hyperlink" xfId="16311" builtinId="9" hidden="1"/>
    <cellStyle name="Followed Hyperlink" xfId="16312" builtinId="9" hidden="1"/>
    <cellStyle name="Followed Hyperlink" xfId="16313" builtinId="9" hidden="1"/>
    <cellStyle name="Followed Hyperlink" xfId="16314" builtinId="9" hidden="1"/>
    <cellStyle name="Followed Hyperlink" xfId="16315" builtinId="9" hidden="1"/>
    <cellStyle name="Followed Hyperlink" xfId="16316" builtinId="9" hidden="1"/>
    <cellStyle name="Followed Hyperlink" xfId="16317" builtinId="9" hidden="1"/>
    <cellStyle name="Followed Hyperlink" xfId="16318" builtinId="9" hidden="1"/>
    <cellStyle name="Followed Hyperlink" xfId="16319" builtinId="9" hidden="1"/>
    <cellStyle name="Followed Hyperlink" xfId="16320" builtinId="9" hidden="1"/>
    <cellStyle name="Followed Hyperlink" xfId="16321" builtinId="9" hidden="1"/>
    <cellStyle name="Followed Hyperlink" xfId="16322" builtinId="9" hidden="1"/>
    <cellStyle name="Followed Hyperlink" xfId="16323" builtinId="9" hidden="1"/>
    <cellStyle name="Followed Hyperlink" xfId="16324" builtinId="9" hidden="1"/>
    <cellStyle name="Followed Hyperlink" xfId="16325" builtinId="9" hidden="1"/>
    <cellStyle name="Followed Hyperlink" xfId="16326" builtinId="9" hidden="1"/>
    <cellStyle name="Followed Hyperlink" xfId="16327" builtinId="9" hidden="1"/>
    <cellStyle name="Followed Hyperlink" xfId="16328" builtinId="9" hidden="1"/>
    <cellStyle name="Followed Hyperlink" xfId="16329" builtinId="9" hidden="1"/>
    <cellStyle name="Followed Hyperlink" xfId="16330" builtinId="9" hidden="1"/>
    <cellStyle name="Followed Hyperlink" xfId="16331" builtinId="9" hidden="1"/>
    <cellStyle name="Followed Hyperlink" xfId="16332" builtinId="9" hidden="1"/>
    <cellStyle name="Followed Hyperlink" xfId="16333" builtinId="9" hidden="1"/>
    <cellStyle name="Followed Hyperlink" xfId="16334" builtinId="9" hidden="1"/>
    <cellStyle name="Followed Hyperlink" xfId="16335" builtinId="9" hidden="1"/>
    <cellStyle name="Followed Hyperlink" xfId="16336" builtinId="9" hidden="1"/>
    <cellStyle name="Followed Hyperlink" xfId="16337" builtinId="9" hidden="1"/>
    <cellStyle name="Followed Hyperlink" xfId="16338" builtinId="9" hidden="1"/>
    <cellStyle name="Followed Hyperlink" xfId="16339" builtinId="9" hidden="1"/>
    <cellStyle name="Followed Hyperlink" xfId="16340" builtinId="9" hidden="1"/>
    <cellStyle name="Followed Hyperlink" xfId="16341" builtinId="9" hidden="1"/>
    <cellStyle name="Followed Hyperlink" xfId="16342" builtinId="9" hidden="1"/>
    <cellStyle name="Followed Hyperlink" xfId="16343" builtinId="9" hidden="1"/>
    <cellStyle name="Followed Hyperlink" xfId="16344" builtinId="9" hidden="1"/>
    <cellStyle name="Followed Hyperlink" xfId="16345" builtinId="9" hidden="1"/>
    <cellStyle name="Followed Hyperlink" xfId="16346" builtinId="9" hidden="1"/>
    <cellStyle name="Followed Hyperlink" xfId="16347" builtinId="9" hidden="1"/>
    <cellStyle name="Followed Hyperlink" xfId="16348" builtinId="9" hidden="1"/>
    <cellStyle name="Followed Hyperlink" xfId="16349" builtinId="9" hidden="1"/>
    <cellStyle name="Followed Hyperlink" xfId="16350" builtinId="9" hidden="1"/>
    <cellStyle name="Followed Hyperlink" xfId="16351" builtinId="9" hidden="1"/>
    <cellStyle name="Followed Hyperlink" xfId="16352" builtinId="9" hidden="1"/>
    <cellStyle name="Followed Hyperlink" xfId="16353" builtinId="9" hidden="1"/>
    <cellStyle name="Followed Hyperlink" xfId="16354" builtinId="9" hidden="1"/>
    <cellStyle name="Followed Hyperlink" xfId="16355" builtinId="9" hidden="1"/>
    <cellStyle name="Followed Hyperlink" xfId="16356" builtinId="9" hidden="1"/>
    <cellStyle name="Followed Hyperlink" xfId="16357" builtinId="9" hidden="1"/>
    <cellStyle name="Followed Hyperlink" xfId="16358" builtinId="9" hidden="1"/>
    <cellStyle name="Followed Hyperlink" xfId="16359" builtinId="9" hidden="1"/>
    <cellStyle name="Followed Hyperlink" xfId="16360" builtinId="9" hidden="1"/>
    <cellStyle name="Followed Hyperlink" xfId="16361" builtinId="9" hidden="1"/>
    <cellStyle name="Followed Hyperlink" xfId="16362" builtinId="9" hidden="1"/>
    <cellStyle name="Followed Hyperlink" xfId="16363" builtinId="9" hidden="1"/>
    <cellStyle name="Followed Hyperlink" xfId="16364" builtinId="9" hidden="1"/>
    <cellStyle name="Followed Hyperlink" xfId="16365" builtinId="9" hidden="1"/>
    <cellStyle name="Followed Hyperlink" xfId="16366" builtinId="9" hidden="1"/>
    <cellStyle name="Followed Hyperlink" xfId="16367" builtinId="9" hidden="1"/>
    <cellStyle name="Followed Hyperlink" xfId="16368" builtinId="9" hidden="1"/>
    <cellStyle name="Followed Hyperlink" xfId="16369" builtinId="9" hidden="1"/>
    <cellStyle name="Followed Hyperlink" xfId="16370" builtinId="9" hidden="1"/>
    <cellStyle name="Followed Hyperlink" xfId="16371" builtinId="9" hidden="1"/>
    <cellStyle name="Followed Hyperlink" xfId="16372" builtinId="9" hidden="1"/>
    <cellStyle name="Followed Hyperlink" xfId="16373" builtinId="9" hidden="1"/>
    <cellStyle name="Followed Hyperlink" xfId="16374" builtinId="9" hidden="1"/>
    <cellStyle name="Followed Hyperlink" xfId="16375" builtinId="9" hidden="1"/>
    <cellStyle name="Followed Hyperlink" xfId="16376" builtinId="9" hidden="1"/>
    <cellStyle name="Followed Hyperlink" xfId="16377" builtinId="9" hidden="1"/>
    <cellStyle name="Followed Hyperlink" xfId="16378" builtinId="9" hidden="1"/>
    <cellStyle name="Followed Hyperlink" xfId="16379" builtinId="9" hidden="1"/>
    <cellStyle name="Followed Hyperlink" xfId="16380" builtinId="9" hidden="1"/>
    <cellStyle name="Followed Hyperlink" xfId="16381" builtinId="9" hidden="1"/>
    <cellStyle name="Followed Hyperlink" xfId="16382" builtinId="9" hidden="1"/>
    <cellStyle name="Followed Hyperlink" xfId="16383" builtinId="9" hidden="1"/>
    <cellStyle name="Followed Hyperlink" xfId="16384" builtinId="9" hidden="1"/>
    <cellStyle name="Followed Hyperlink" xfId="16385" builtinId="9" hidden="1"/>
    <cellStyle name="Followed Hyperlink" xfId="16386" builtinId="9" hidden="1"/>
    <cellStyle name="Followed Hyperlink" xfId="16387" builtinId="9" hidden="1"/>
    <cellStyle name="Followed Hyperlink" xfId="16388" builtinId="9" hidden="1"/>
    <cellStyle name="Followed Hyperlink" xfId="16389" builtinId="9" hidden="1"/>
    <cellStyle name="Followed Hyperlink" xfId="16390" builtinId="9" hidden="1"/>
    <cellStyle name="Followed Hyperlink" xfId="16391" builtinId="9" hidden="1"/>
    <cellStyle name="Followed Hyperlink" xfId="16392" builtinId="9" hidden="1"/>
    <cellStyle name="Followed Hyperlink" xfId="16393" builtinId="9" hidden="1"/>
    <cellStyle name="Followed Hyperlink" xfId="16394" builtinId="9" hidden="1"/>
    <cellStyle name="Followed Hyperlink" xfId="16395" builtinId="9" hidden="1"/>
    <cellStyle name="Followed Hyperlink" xfId="16396" builtinId="9" hidden="1"/>
    <cellStyle name="Followed Hyperlink" xfId="16397" builtinId="9" hidden="1"/>
    <cellStyle name="Followed Hyperlink" xfId="16398" builtinId="9" hidden="1"/>
    <cellStyle name="Followed Hyperlink" xfId="16399" builtinId="9" hidden="1"/>
    <cellStyle name="Followed Hyperlink" xfId="16400" builtinId="9" hidden="1"/>
    <cellStyle name="Followed Hyperlink" xfId="16401" builtinId="9" hidden="1"/>
    <cellStyle name="Followed Hyperlink" xfId="16402" builtinId="9" hidden="1"/>
    <cellStyle name="Followed Hyperlink" xfId="16403" builtinId="9" hidden="1"/>
    <cellStyle name="Followed Hyperlink" xfId="16404" builtinId="9" hidden="1"/>
    <cellStyle name="Followed Hyperlink" xfId="16405" builtinId="9" hidden="1"/>
    <cellStyle name="Followed Hyperlink" xfId="16406" builtinId="9" hidden="1"/>
    <cellStyle name="Followed Hyperlink" xfId="16407" builtinId="9" hidden="1"/>
    <cellStyle name="Followed Hyperlink" xfId="16408" builtinId="9" hidden="1"/>
    <cellStyle name="Followed Hyperlink" xfId="16409" builtinId="9" hidden="1"/>
    <cellStyle name="Followed Hyperlink" xfId="16410" builtinId="9" hidden="1"/>
    <cellStyle name="Followed Hyperlink" xfId="16411" builtinId="9" hidden="1"/>
    <cellStyle name="Followed Hyperlink" xfId="16412" builtinId="9" hidden="1"/>
    <cellStyle name="Followed Hyperlink" xfId="16413" builtinId="9" hidden="1"/>
    <cellStyle name="Followed Hyperlink" xfId="16414" builtinId="9" hidden="1"/>
    <cellStyle name="Followed Hyperlink" xfId="16415" builtinId="9" hidden="1"/>
    <cellStyle name="Followed Hyperlink" xfId="16416" builtinId="9" hidden="1"/>
    <cellStyle name="Followed Hyperlink" xfId="16417" builtinId="9" hidden="1"/>
    <cellStyle name="Followed Hyperlink" xfId="16418" builtinId="9" hidden="1"/>
    <cellStyle name="Followed Hyperlink" xfId="16419" builtinId="9" hidden="1"/>
    <cellStyle name="Followed Hyperlink" xfId="16420" builtinId="9" hidden="1"/>
    <cellStyle name="Followed Hyperlink" xfId="16421" builtinId="9" hidden="1"/>
    <cellStyle name="Followed Hyperlink" xfId="16422" builtinId="9" hidden="1"/>
    <cellStyle name="Followed Hyperlink" xfId="16423" builtinId="9" hidden="1"/>
    <cellStyle name="Followed Hyperlink" xfId="16424" builtinId="9" hidden="1"/>
    <cellStyle name="Followed Hyperlink" xfId="16425" builtinId="9" hidden="1"/>
    <cellStyle name="Followed Hyperlink" xfId="16426" builtinId="9" hidden="1"/>
    <cellStyle name="Followed Hyperlink" xfId="16427" builtinId="9" hidden="1"/>
    <cellStyle name="Followed Hyperlink" xfId="16428" builtinId="9" hidden="1"/>
    <cellStyle name="Followed Hyperlink" xfId="16429" builtinId="9" hidden="1"/>
    <cellStyle name="Followed Hyperlink" xfId="16430" builtinId="9" hidden="1"/>
    <cellStyle name="Followed Hyperlink" xfId="16431" builtinId="9" hidden="1"/>
    <cellStyle name="Followed Hyperlink" xfId="16432" builtinId="9" hidden="1"/>
    <cellStyle name="Followed Hyperlink" xfId="16433" builtinId="9" hidden="1"/>
    <cellStyle name="Followed Hyperlink" xfId="16434" builtinId="9" hidden="1"/>
    <cellStyle name="Followed Hyperlink" xfId="16435" builtinId="9" hidden="1"/>
    <cellStyle name="Followed Hyperlink" xfId="16436" builtinId="9" hidden="1"/>
    <cellStyle name="Followed Hyperlink" xfId="16437" builtinId="9" hidden="1"/>
    <cellStyle name="Followed Hyperlink" xfId="16438" builtinId="9" hidden="1"/>
    <cellStyle name="Followed Hyperlink" xfId="16439" builtinId="9" hidden="1"/>
    <cellStyle name="Followed Hyperlink" xfId="16440" builtinId="9" hidden="1"/>
    <cellStyle name="Followed Hyperlink" xfId="16441" builtinId="9" hidden="1"/>
    <cellStyle name="Followed Hyperlink" xfId="16442" builtinId="9" hidden="1"/>
    <cellStyle name="Followed Hyperlink" xfId="16443" builtinId="9" hidden="1"/>
    <cellStyle name="Followed Hyperlink" xfId="16444" builtinId="9" hidden="1"/>
    <cellStyle name="Followed Hyperlink" xfId="16445" builtinId="9" hidden="1"/>
    <cellStyle name="Followed Hyperlink" xfId="16446" builtinId="9" hidden="1"/>
    <cellStyle name="Followed Hyperlink" xfId="16447" builtinId="9" hidden="1"/>
    <cellStyle name="Followed Hyperlink" xfId="16448" builtinId="9" hidden="1"/>
    <cellStyle name="Followed Hyperlink" xfId="16449" builtinId="9" hidden="1"/>
    <cellStyle name="Followed Hyperlink" xfId="16450" builtinId="9" hidden="1"/>
    <cellStyle name="Followed Hyperlink" xfId="16451" builtinId="9" hidden="1"/>
    <cellStyle name="Followed Hyperlink" xfId="16452" builtinId="9" hidden="1"/>
    <cellStyle name="Followed Hyperlink" xfId="16453" builtinId="9" hidden="1"/>
    <cellStyle name="Followed Hyperlink" xfId="16454" builtinId="9" hidden="1"/>
    <cellStyle name="Followed Hyperlink" xfId="16455" builtinId="9" hidden="1"/>
    <cellStyle name="Followed Hyperlink" xfId="16456" builtinId="9" hidden="1"/>
    <cellStyle name="Followed Hyperlink" xfId="16457" builtinId="9" hidden="1"/>
    <cellStyle name="Followed Hyperlink" xfId="16458" builtinId="9" hidden="1"/>
    <cellStyle name="Followed Hyperlink" xfId="16459" builtinId="9" hidden="1"/>
    <cellStyle name="Followed Hyperlink" xfId="16460" builtinId="9" hidden="1"/>
    <cellStyle name="Followed Hyperlink" xfId="16461" builtinId="9" hidden="1"/>
    <cellStyle name="Followed Hyperlink" xfId="16462" builtinId="9" hidden="1"/>
    <cellStyle name="Followed Hyperlink" xfId="16463" builtinId="9" hidden="1"/>
    <cellStyle name="Followed Hyperlink" xfId="16464" builtinId="9" hidden="1"/>
    <cellStyle name="Followed Hyperlink" xfId="16465" builtinId="9" hidden="1"/>
    <cellStyle name="Followed Hyperlink" xfId="16466" builtinId="9" hidden="1"/>
    <cellStyle name="Followed Hyperlink" xfId="16467" builtinId="9" hidden="1"/>
    <cellStyle name="Followed Hyperlink" xfId="16468" builtinId="9" hidden="1"/>
    <cellStyle name="Followed Hyperlink" xfId="16469" builtinId="9" hidden="1"/>
    <cellStyle name="Followed Hyperlink" xfId="16470" builtinId="9" hidden="1"/>
    <cellStyle name="Followed Hyperlink" xfId="16471" builtinId="9" hidden="1"/>
    <cellStyle name="Followed Hyperlink" xfId="16472" builtinId="9" hidden="1"/>
    <cellStyle name="Followed Hyperlink" xfId="16473" builtinId="9" hidden="1"/>
    <cellStyle name="Followed Hyperlink" xfId="16474" builtinId="9" hidden="1"/>
    <cellStyle name="Followed Hyperlink" xfId="16475" builtinId="9" hidden="1"/>
    <cellStyle name="Followed Hyperlink" xfId="16476" builtinId="9" hidden="1"/>
    <cellStyle name="Followed Hyperlink" xfId="16477" builtinId="9" hidden="1"/>
    <cellStyle name="Followed Hyperlink" xfId="16478" builtinId="9" hidden="1"/>
    <cellStyle name="Followed Hyperlink" xfId="16479" builtinId="9" hidden="1"/>
    <cellStyle name="Followed Hyperlink" xfId="16480" builtinId="9" hidden="1"/>
    <cellStyle name="Followed Hyperlink" xfId="16481" builtinId="9" hidden="1"/>
    <cellStyle name="Followed Hyperlink" xfId="16482" builtinId="9" hidden="1"/>
    <cellStyle name="Followed Hyperlink" xfId="16483" builtinId="9" hidden="1"/>
    <cellStyle name="Followed Hyperlink" xfId="16484" builtinId="9" hidden="1"/>
    <cellStyle name="Followed Hyperlink" xfId="16485" builtinId="9" hidden="1"/>
    <cellStyle name="Followed Hyperlink" xfId="16486" builtinId="9" hidden="1"/>
    <cellStyle name="Followed Hyperlink" xfId="16487" builtinId="9" hidden="1"/>
    <cellStyle name="Followed Hyperlink" xfId="16488" builtinId="9" hidden="1"/>
    <cellStyle name="Followed Hyperlink" xfId="16489" builtinId="9" hidden="1"/>
    <cellStyle name="Followed Hyperlink" xfId="16490" builtinId="9" hidden="1"/>
    <cellStyle name="Followed Hyperlink" xfId="16491" builtinId="9" hidden="1"/>
    <cellStyle name="Followed Hyperlink" xfId="16492" builtinId="9" hidden="1"/>
    <cellStyle name="Followed Hyperlink" xfId="16493" builtinId="9" hidden="1"/>
    <cellStyle name="Followed Hyperlink" xfId="16494" builtinId="9" hidden="1"/>
    <cellStyle name="Followed Hyperlink" xfId="16495" builtinId="9" hidden="1"/>
    <cellStyle name="Followed Hyperlink" xfId="16496" builtinId="9" hidden="1"/>
    <cellStyle name="Followed Hyperlink" xfId="16497" builtinId="9" hidden="1"/>
    <cellStyle name="Followed Hyperlink" xfId="16498" builtinId="9" hidden="1"/>
    <cellStyle name="Followed Hyperlink" xfId="16499" builtinId="9" hidden="1"/>
    <cellStyle name="Followed Hyperlink" xfId="16500" builtinId="9" hidden="1"/>
    <cellStyle name="Followed Hyperlink" xfId="16501" builtinId="9" hidden="1"/>
    <cellStyle name="Followed Hyperlink" xfId="16502" builtinId="9" hidden="1"/>
    <cellStyle name="Followed Hyperlink" xfId="16503" builtinId="9" hidden="1"/>
    <cellStyle name="Followed Hyperlink" xfId="16504" builtinId="9" hidden="1"/>
    <cellStyle name="Followed Hyperlink" xfId="16505" builtinId="9" hidden="1"/>
    <cellStyle name="Followed Hyperlink" xfId="16506" builtinId="9" hidden="1"/>
    <cellStyle name="Followed Hyperlink" xfId="16507" builtinId="9" hidden="1"/>
    <cellStyle name="Followed Hyperlink" xfId="16508" builtinId="9" hidden="1"/>
    <cellStyle name="Followed Hyperlink" xfId="16509" builtinId="9" hidden="1"/>
    <cellStyle name="Followed Hyperlink" xfId="16510" builtinId="9" hidden="1"/>
    <cellStyle name="Followed Hyperlink" xfId="16511" builtinId="9" hidden="1"/>
    <cellStyle name="Followed Hyperlink" xfId="16512" builtinId="9" hidden="1"/>
    <cellStyle name="Followed Hyperlink" xfId="16513" builtinId="9" hidden="1"/>
    <cellStyle name="Followed Hyperlink" xfId="16514" builtinId="9" hidden="1"/>
    <cellStyle name="Followed Hyperlink" xfId="16515" builtinId="9" hidden="1"/>
    <cellStyle name="Followed Hyperlink" xfId="16516" builtinId="9" hidden="1"/>
    <cellStyle name="Followed Hyperlink" xfId="16517" builtinId="9" hidden="1"/>
    <cellStyle name="Followed Hyperlink" xfId="16518" builtinId="9" hidden="1"/>
    <cellStyle name="Followed Hyperlink" xfId="16519" builtinId="9" hidden="1"/>
    <cellStyle name="Followed Hyperlink" xfId="16520" builtinId="9" hidden="1"/>
    <cellStyle name="Followed Hyperlink" xfId="16521" builtinId="9" hidden="1"/>
    <cellStyle name="Followed Hyperlink" xfId="16522" builtinId="9" hidden="1"/>
    <cellStyle name="Followed Hyperlink" xfId="16523" builtinId="9" hidden="1"/>
    <cellStyle name="Followed Hyperlink" xfId="16524" builtinId="9" hidden="1"/>
    <cellStyle name="Followed Hyperlink" xfId="16525" builtinId="9" hidden="1"/>
    <cellStyle name="Followed Hyperlink" xfId="16526" builtinId="9" hidden="1"/>
    <cellStyle name="Followed Hyperlink" xfId="16527" builtinId="9" hidden="1"/>
    <cellStyle name="Followed Hyperlink" xfId="16528" builtinId="9" hidden="1"/>
    <cellStyle name="Followed Hyperlink" xfId="16529" builtinId="9" hidden="1"/>
    <cellStyle name="Followed Hyperlink" xfId="16530" builtinId="9" hidden="1"/>
    <cellStyle name="Followed Hyperlink" xfId="16531" builtinId="9" hidden="1"/>
    <cellStyle name="Followed Hyperlink" xfId="16532" builtinId="9" hidden="1"/>
    <cellStyle name="Followed Hyperlink" xfId="16533" builtinId="9" hidden="1"/>
    <cellStyle name="Followed Hyperlink" xfId="16534" builtinId="9" hidden="1"/>
    <cellStyle name="Followed Hyperlink" xfId="16535" builtinId="9" hidden="1"/>
    <cellStyle name="Followed Hyperlink" xfId="16536" builtinId="9" hidden="1"/>
    <cellStyle name="Followed Hyperlink" xfId="16537" builtinId="9" hidden="1"/>
    <cellStyle name="Followed Hyperlink" xfId="16538" builtinId="9" hidden="1"/>
    <cellStyle name="Followed Hyperlink" xfId="16539" builtinId="9" hidden="1"/>
    <cellStyle name="Followed Hyperlink" xfId="16540" builtinId="9" hidden="1"/>
    <cellStyle name="Followed Hyperlink" xfId="16541" builtinId="9" hidden="1"/>
    <cellStyle name="Followed Hyperlink" xfId="16542" builtinId="9" hidden="1"/>
    <cellStyle name="Followed Hyperlink" xfId="16543" builtinId="9" hidden="1"/>
    <cellStyle name="Followed Hyperlink" xfId="16544" builtinId="9" hidden="1"/>
    <cellStyle name="Followed Hyperlink" xfId="16545" builtinId="9" hidden="1"/>
    <cellStyle name="Followed Hyperlink" xfId="16546" builtinId="9" hidden="1"/>
    <cellStyle name="Followed Hyperlink" xfId="16547" builtinId="9" hidden="1"/>
    <cellStyle name="Followed Hyperlink" xfId="16548" builtinId="9" hidden="1"/>
    <cellStyle name="Followed Hyperlink" xfId="16549" builtinId="9" hidden="1"/>
    <cellStyle name="Followed Hyperlink" xfId="16550" builtinId="9" hidden="1"/>
    <cellStyle name="Followed Hyperlink" xfId="16551" builtinId="9" hidden="1"/>
    <cellStyle name="Followed Hyperlink" xfId="16552" builtinId="9" hidden="1"/>
    <cellStyle name="Followed Hyperlink" xfId="16553" builtinId="9" hidden="1"/>
    <cellStyle name="Followed Hyperlink" xfId="16554" builtinId="9" hidden="1"/>
    <cellStyle name="Followed Hyperlink" xfId="16555" builtinId="9" hidden="1"/>
    <cellStyle name="Followed Hyperlink" xfId="16556" builtinId="9" hidden="1"/>
    <cellStyle name="Followed Hyperlink" xfId="16557" builtinId="9" hidden="1"/>
    <cellStyle name="Followed Hyperlink" xfId="16558" builtinId="9" hidden="1"/>
    <cellStyle name="Followed Hyperlink" xfId="16559" builtinId="9" hidden="1"/>
    <cellStyle name="Followed Hyperlink" xfId="16560" builtinId="9" hidden="1"/>
    <cellStyle name="Followed Hyperlink" xfId="16561" builtinId="9" hidden="1"/>
    <cellStyle name="Followed Hyperlink" xfId="16562" builtinId="9" hidden="1"/>
    <cellStyle name="Followed Hyperlink" xfId="16563" builtinId="9" hidden="1"/>
    <cellStyle name="Followed Hyperlink" xfId="16564" builtinId="9" hidden="1"/>
    <cellStyle name="Followed Hyperlink" xfId="16565" builtinId="9" hidden="1"/>
    <cellStyle name="Followed Hyperlink" xfId="16566" builtinId="9" hidden="1"/>
    <cellStyle name="Followed Hyperlink" xfId="16567" builtinId="9" hidden="1"/>
    <cellStyle name="Followed Hyperlink" xfId="16568" builtinId="9" hidden="1"/>
    <cellStyle name="Followed Hyperlink" xfId="16569" builtinId="9" hidden="1"/>
    <cellStyle name="Followed Hyperlink" xfId="16570" builtinId="9" hidden="1"/>
    <cellStyle name="Followed Hyperlink" xfId="16571" builtinId="9" hidden="1"/>
    <cellStyle name="Followed Hyperlink" xfId="16572" builtinId="9" hidden="1"/>
    <cellStyle name="Followed Hyperlink" xfId="16573" builtinId="9" hidden="1"/>
    <cellStyle name="Followed Hyperlink" xfId="16574" builtinId="9" hidden="1"/>
    <cellStyle name="Followed Hyperlink" xfId="16575" builtinId="9" hidden="1"/>
    <cellStyle name="Followed Hyperlink" xfId="16576" builtinId="9" hidden="1"/>
    <cellStyle name="Followed Hyperlink" xfId="16577" builtinId="9" hidden="1"/>
    <cellStyle name="Followed Hyperlink" xfId="16578" builtinId="9" hidden="1"/>
    <cellStyle name="Followed Hyperlink" xfId="16579" builtinId="9" hidden="1"/>
    <cellStyle name="Followed Hyperlink" xfId="16580" builtinId="9" hidden="1"/>
    <cellStyle name="Followed Hyperlink" xfId="16581" builtinId="9" hidden="1"/>
    <cellStyle name="Followed Hyperlink" xfId="16582" builtinId="9" hidden="1"/>
    <cellStyle name="Followed Hyperlink" xfId="16583" builtinId="9" hidden="1"/>
    <cellStyle name="Followed Hyperlink" xfId="16584" builtinId="9" hidden="1"/>
    <cellStyle name="Followed Hyperlink" xfId="16585" builtinId="9" hidden="1"/>
    <cellStyle name="Followed Hyperlink" xfId="16586" builtinId="9" hidden="1"/>
    <cellStyle name="Followed Hyperlink" xfId="16587" builtinId="9" hidden="1"/>
    <cellStyle name="Followed Hyperlink" xfId="16588" builtinId="9" hidden="1"/>
    <cellStyle name="Followed Hyperlink" xfId="16589" builtinId="9" hidden="1"/>
    <cellStyle name="Followed Hyperlink" xfId="16590" builtinId="9" hidden="1"/>
    <cellStyle name="Followed Hyperlink" xfId="16591" builtinId="9" hidden="1"/>
    <cellStyle name="Followed Hyperlink" xfId="16592" builtinId="9" hidden="1"/>
    <cellStyle name="Followed Hyperlink" xfId="16593" builtinId="9" hidden="1"/>
    <cellStyle name="Followed Hyperlink" xfId="16594" builtinId="9" hidden="1"/>
    <cellStyle name="Followed Hyperlink" xfId="16595" builtinId="9" hidden="1"/>
    <cellStyle name="Followed Hyperlink" xfId="16596" builtinId="9" hidden="1"/>
    <cellStyle name="Followed Hyperlink" xfId="16597" builtinId="9" hidden="1"/>
    <cellStyle name="Followed Hyperlink" xfId="16598" builtinId="9" hidden="1"/>
    <cellStyle name="Followed Hyperlink" xfId="16599" builtinId="9" hidden="1"/>
    <cellStyle name="Followed Hyperlink" xfId="16600" builtinId="9" hidden="1"/>
    <cellStyle name="Followed Hyperlink" xfId="16601" builtinId="9" hidden="1"/>
    <cellStyle name="Followed Hyperlink" xfId="16602" builtinId="9" hidden="1"/>
    <cellStyle name="Followed Hyperlink" xfId="16603" builtinId="9" hidden="1"/>
    <cellStyle name="Followed Hyperlink" xfId="16604" builtinId="9" hidden="1"/>
    <cellStyle name="Followed Hyperlink" xfId="16605" builtinId="9" hidden="1"/>
    <cellStyle name="Followed Hyperlink" xfId="16606" builtinId="9" hidden="1"/>
    <cellStyle name="Followed Hyperlink" xfId="16607" builtinId="9" hidden="1"/>
    <cellStyle name="Followed Hyperlink" xfId="16608" builtinId="9" hidden="1"/>
    <cellStyle name="Followed Hyperlink" xfId="16609" builtinId="9" hidden="1"/>
    <cellStyle name="Followed Hyperlink" xfId="16610" builtinId="9" hidden="1"/>
    <cellStyle name="Followed Hyperlink" xfId="16611" builtinId="9" hidden="1"/>
    <cellStyle name="Followed Hyperlink" xfId="16612" builtinId="9" hidden="1"/>
    <cellStyle name="Followed Hyperlink" xfId="16613" builtinId="9" hidden="1"/>
    <cellStyle name="Followed Hyperlink" xfId="16614" builtinId="9" hidden="1"/>
    <cellStyle name="Followed Hyperlink" xfId="16615" builtinId="9" hidden="1"/>
    <cellStyle name="Followed Hyperlink" xfId="16616" builtinId="9" hidden="1"/>
    <cellStyle name="Followed Hyperlink" xfId="16617" builtinId="9" hidden="1"/>
    <cellStyle name="Followed Hyperlink" xfId="16618" builtinId="9" hidden="1"/>
    <cellStyle name="Followed Hyperlink" xfId="16619" builtinId="9" hidden="1"/>
    <cellStyle name="Followed Hyperlink" xfId="16620" builtinId="9" hidden="1"/>
    <cellStyle name="Followed Hyperlink" xfId="16621" builtinId="9" hidden="1"/>
    <cellStyle name="Followed Hyperlink" xfId="16622" builtinId="9" hidden="1"/>
    <cellStyle name="Followed Hyperlink" xfId="16623" builtinId="9" hidden="1"/>
    <cellStyle name="Followed Hyperlink" xfId="16624" builtinId="9" hidden="1"/>
    <cellStyle name="Followed Hyperlink" xfId="16625" builtinId="9" hidden="1"/>
    <cellStyle name="Followed Hyperlink" xfId="16626" builtinId="9" hidden="1"/>
    <cellStyle name="Followed Hyperlink" xfId="16627" builtinId="9" hidden="1"/>
    <cellStyle name="Followed Hyperlink" xfId="16628" builtinId="9" hidden="1"/>
    <cellStyle name="Followed Hyperlink" xfId="16629" builtinId="9" hidden="1"/>
    <cellStyle name="Followed Hyperlink" xfId="16630" builtinId="9" hidden="1"/>
    <cellStyle name="Followed Hyperlink" xfId="16631" builtinId="9" hidden="1"/>
    <cellStyle name="Followed Hyperlink" xfId="16632" builtinId="9" hidden="1"/>
    <cellStyle name="Followed Hyperlink" xfId="16633" builtinId="9" hidden="1"/>
    <cellStyle name="Followed Hyperlink" xfId="16634" builtinId="9" hidden="1"/>
    <cellStyle name="Followed Hyperlink" xfId="16635" builtinId="9" hidden="1"/>
    <cellStyle name="Followed Hyperlink" xfId="16636" builtinId="9" hidden="1"/>
    <cellStyle name="Followed Hyperlink" xfId="16637" builtinId="9" hidden="1"/>
    <cellStyle name="Followed Hyperlink" xfId="16638" builtinId="9" hidden="1"/>
    <cellStyle name="Followed Hyperlink" xfId="16639" builtinId="9" hidden="1"/>
    <cellStyle name="Followed Hyperlink" xfId="16640" builtinId="9" hidden="1"/>
    <cellStyle name="Followed Hyperlink" xfId="16641" builtinId="9" hidden="1"/>
    <cellStyle name="Followed Hyperlink" xfId="16642" builtinId="9" hidden="1"/>
    <cellStyle name="Followed Hyperlink" xfId="16643" builtinId="9" hidden="1"/>
    <cellStyle name="Followed Hyperlink" xfId="16644" builtinId="9" hidden="1"/>
    <cellStyle name="Followed Hyperlink" xfId="16645" builtinId="9" hidden="1"/>
    <cellStyle name="Followed Hyperlink" xfId="16646" builtinId="9" hidden="1"/>
    <cellStyle name="Followed Hyperlink" xfId="16647" builtinId="9" hidden="1"/>
    <cellStyle name="Followed Hyperlink" xfId="16648" builtinId="9" hidden="1"/>
    <cellStyle name="Followed Hyperlink" xfId="16649" builtinId="9" hidden="1"/>
    <cellStyle name="Followed Hyperlink" xfId="16650" builtinId="9" hidden="1"/>
    <cellStyle name="Followed Hyperlink" xfId="16651" builtinId="9" hidden="1"/>
    <cellStyle name="Followed Hyperlink" xfId="16652" builtinId="9" hidden="1"/>
    <cellStyle name="Followed Hyperlink" xfId="16653" builtinId="9" hidden="1"/>
    <cellStyle name="Followed Hyperlink" xfId="16654" builtinId="9" hidden="1"/>
    <cellStyle name="Followed Hyperlink" xfId="16655" builtinId="9" hidden="1"/>
    <cellStyle name="Followed Hyperlink" xfId="16656" builtinId="9" hidden="1"/>
    <cellStyle name="Followed Hyperlink" xfId="16657" builtinId="9" hidden="1"/>
    <cellStyle name="Followed Hyperlink" xfId="16658" builtinId="9" hidden="1"/>
    <cellStyle name="Followed Hyperlink" xfId="16659" builtinId="9" hidden="1"/>
    <cellStyle name="Followed Hyperlink" xfId="16660" builtinId="9" hidden="1"/>
    <cellStyle name="Followed Hyperlink" xfId="16661" builtinId="9" hidden="1"/>
    <cellStyle name="Followed Hyperlink" xfId="16662" builtinId="9" hidden="1"/>
    <cellStyle name="Followed Hyperlink" xfId="16663" builtinId="9" hidden="1"/>
    <cellStyle name="Followed Hyperlink" xfId="16664" builtinId="9" hidden="1"/>
    <cellStyle name="Followed Hyperlink" xfId="16665" builtinId="9" hidden="1"/>
    <cellStyle name="Followed Hyperlink" xfId="16666" builtinId="9" hidden="1"/>
    <cellStyle name="Followed Hyperlink" xfId="16667" builtinId="9" hidden="1"/>
    <cellStyle name="Followed Hyperlink" xfId="16668" builtinId="9" hidden="1"/>
    <cellStyle name="Followed Hyperlink" xfId="16669" builtinId="9" hidden="1"/>
    <cellStyle name="Followed Hyperlink" xfId="16670" builtinId="9" hidden="1"/>
    <cellStyle name="Followed Hyperlink" xfId="16671" builtinId="9" hidden="1"/>
    <cellStyle name="Followed Hyperlink" xfId="16672" builtinId="9" hidden="1"/>
    <cellStyle name="Followed Hyperlink" xfId="16673" builtinId="9" hidden="1"/>
    <cellStyle name="Followed Hyperlink" xfId="16674" builtinId="9" hidden="1"/>
    <cellStyle name="Followed Hyperlink" xfId="16675" builtinId="9" hidden="1"/>
    <cellStyle name="Followed Hyperlink" xfId="16676" builtinId="9" hidden="1"/>
    <cellStyle name="Followed Hyperlink" xfId="16677" builtinId="9" hidden="1"/>
    <cellStyle name="Followed Hyperlink" xfId="16678" builtinId="9" hidden="1"/>
    <cellStyle name="Followed Hyperlink" xfId="16679" builtinId="9" hidden="1"/>
    <cellStyle name="Followed Hyperlink" xfId="16680" builtinId="9" hidden="1"/>
    <cellStyle name="Followed Hyperlink" xfId="16681" builtinId="9" hidden="1"/>
    <cellStyle name="Followed Hyperlink" xfId="16682" builtinId="9" hidden="1"/>
    <cellStyle name="Followed Hyperlink" xfId="16683" builtinId="9" hidden="1"/>
    <cellStyle name="Followed Hyperlink" xfId="16684" builtinId="9" hidden="1"/>
    <cellStyle name="Followed Hyperlink" xfId="16685" builtinId="9" hidden="1"/>
    <cellStyle name="Followed Hyperlink" xfId="16686" builtinId="9" hidden="1"/>
    <cellStyle name="Followed Hyperlink" xfId="16687" builtinId="9" hidden="1"/>
    <cellStyle name="Followed Hyperlink" xfId="16688" builtinId="9" hidden="1"/>
    <cellStyle name="Followed Hyperlink" xfId="16689" builtinId="9" hidden="1"/>
    <cellStyle name="Followed Hyperlink" xfId="16690" builtinId="9" hidden="1"/>
    <cellStyle name="Followed Hyperlink" xfId="16691" builtinId="9" hidden="1"/>
    <cellStyle name="Followed Hyperlink" xfId="16692" builtinId="9" hidden="1"/>
    <cellStyle name="Followed Hyperlink" xfId="16693" builtinId="9" hidden="1"/>
    <cellStyle name="Followed Hyperlink" xfId="16694" builtinId="9" hidden="1"/>
    <cellStyle name="Followed Hyperlink" xfId="16695" builtinId="9" hidden="1"/>
    <cellStyle name="Followed Hyperlink" xfId="16696" builtinId="9" hidden="1"/>
    <cellStyle name="Followed Hyperlink" xfId="16697" builtinId="9" hidden="1"/>
    <cellStyle name="Followed Hyperlink" xfId="16698" builtinId="9" hidden="1"/>
    <cellStyle name="Followed Hyperlink" xfId="16699" builtinId="9" hidden="1"/>
    <cellStyle name="Followed Hyperlink" xfId="16700" builtinId="9" hidden="1"/>
    <cellStyle name="Followed Hyperlink" xfId="16701" builtinId="9" hidden="1"/>
    <cellStyle name="Followed Hyperlink" xfId="16702" builtinId="9" hidden="1"/>
    <cellStyle name="Followed Hyperlink" xfId="16703" builtinId="9" hidden="1"/>
    <cellStyle name="Followed Hyperlink" xfId="16704" builtinId="9" hidden="1"/>
    <cellStyle name="Followed Hyperlink" xfId="16705" builtinId="9" hidden="1"/>
    <cellStyle name="Followed Hyperlink" xfId="16706" builtinId="9" hidden="1"/>
    <cellStyle name="Followed Hyperlink" xfId="16707" builtinId="9" hidden="1"/>
    <cellStyle name="Followed Hyperlink" xfId="16708" builtinId="9" hidden="1"/>
    <cellStyle name="Followed Hyperlink" xfId="16709" builtinId="9" hidden="1"/>
    <cellStyle name="Followed Hyperlink" xfId="16710" builtinId="9" hidden="1"/>
    <cellStyle name="Followed Hyperlink" xfId="16711" builtinId="9" hidden="1"/>
    <cellStyle name="Followed Hyperlink" xfId="16712" builtinId="9" hidden="1"/>
    <cellStyle name="Followed Hyperlink" xfId="16713" builtinId="9" hidden="1"/>
    <cellStyle name="Followed Hyperlink" xfId="16714" builtinId="9" hidden="1"/>
    <cellStyle name="Followed Hyperlink" xfId="16715" builtinId="9" hidden="1"/>
    <cellStyle name="Followed Hyperlink" xfId="16716" builtinId="9" hidden="1"/>
    <cellStyle name="Followed Hyperlink" xfId="16717" builtinId="9" hidden="1"/>
    <cellStyle name="Followed Hyperlink" xfId="16718" builtinId="9" hidden="1"/>
    <cellStyle name="Followed Hyperlink" xfId="16719" builtinId="9" hidden="1"/>
    <cellStyle name="Followed Hyperlink" xfId="16720" builtinId="9" hidden="1"/>
    <cellStyle name="Followed Hyperlink" xfId="16721" builtinId="9" hidden="1"/>
    <cellStyle name="Followed Hyperlink" xfId="16722" builtinId="9" hidden="1"/>
    <cellStyle name="Followed Hyperlink" xfId="16723" builtinId="9" hidden="1"/>
    <cellStyle name="Followed Hyperlink" xfId="16724" builtinId="9" hidden="1"/>
    <cellStyle name="Followed Hyperlink" xfId="16725" builtinId="9" hidden="1"/>
    <cellStyle name="Followed Hyperlink" xfId="16726" builtinId="9" hidden="1"/>
    <cellStyle name="Followed Hyperlink" xfId="16727" builtinId="9" hidden="1"/>
    <cellStyle name="Followed Hyperlink" xfId="16728" builtinId="9" hidden="1"/>
    <cellStyle name="Followed Hyperlink" xfId="16729" builtinId="9" hidden="1"/>
    <cellStyle name="Followed Hyperlink" xfId="16730" builtinId="9" hidden="1"/>
    <cellStyle name="Followed Hyperlink" xfId="16731" builtinId="9" hidden="1"/>
    <cellStyle name="Followed Hyperlink" xfId="16732" builtinId="9" hidden="1"/>
    <cellStyle name="Followed Hyperlink" xfId="16733" builtinId="9" hidden="1"/>
    <cellStyle name="Followed Hyperlink" xfId="16734" builtinId="9" hidden="1"/>
    <cellStyle name="Followed Hyperlink" xfId="16735" builtinId="9" hidden="1"/>
    <cellStyle name="Followed Hyperlink" xfId="16736" builtinId="9" hidden="1"/>
    <cellStyle name="Followed Hyperlink" xfId="16737" builtinId="9" hidden="1"/>
    <cellStyle name="Followed Hyperlink" xfId="16738" builtinId="9" hidden="1"/>
    <cellStyle name="Followed Hyperlink" xfId="16739" builtinId="9" hidden="1"/>
    <cellStyle name="Followed Hyperlink" xfId="16740" builtinId="9" hidden="1"/>
    <cellStyle name="Followed Hyperlink" xfId="16741" builtinId="9" hidden="1"/>
    <cellStyle name="Followed Hyperlink" xfId="16742" builtinId="9" hidden="1"/>
    <cellStyle name="Followed Hyperlink" xfId="16743" builtinId="9" hidden="1"/>
    <cellStyle name="Followed Hyperlink" xfId="16744" builtinId="9" hidden="1"/>
    <cellStyle name="Followed Hyperlink" xfId="16745" builtinId="9" hidden="1"/>
    <cellStyle name="Followed Hyperlink" xfId="16746" builtinId="9" hidden="1"/>
    <cellStyle name="Followed Hyperlink" xfId="16747" builtinId="9" hidden="1"/>
    <cellStyle name="Followed Hyperlink" xfId="16748" builtinId="9" hidden="1"/>
    <cellStyle name="Followed Hyperlink" xfId="16749" builtinId="9" hidden="1"/>
    <cellStyle name="Followed Hyperlink" xfId="16750" builtinId="9" hidden="1"/>
    <cellStyle name="Followed Hyperlink" xfId="16751" builtinId="9" hidden="1"/>
    <cellStyle name="Followed Hyperlink" xfId="16752" builtinId="9" hidden="1"/>
    <cellStyle name="Followed Hyperlink" xfId="16753" builtinId="9" hidden="1"/>
    <cellStyle name="Followed Hyperlink" xfId="16754" builtinId="9" hidden="1"/>
    <cellStyle name="Followed Hyperlink" xfId="16755" builtinId="9" hidden="1"/>
    <cellStyle name="Followed Hyperlink" xfId="16756" builtinId="9" hidden="1"/>
    <cellStyle name="Followed Hyperlink" xfId="16757" builtinId="9" hidden="1"/>
    <cellStyle name="Followed Hyperlink" xfId="16758" builtinId="9" hidden="1"/>
    <cellStyle name="Followed Hyperlink" xfId="16759" builtinId="9" hidden="1"/>
    <cellStyle name="Followed Hyperlink" xfId="16760" builtinId="9" hidden="1"/>
    <cellStyle name="Followed Hyperlink" xfId="16761" builtinId="9" hidden="1"/>
    <cellStyle name="Followed Hyperlink" xfId="16762" builtinId="9" hidden="1"/>
    <cellStyle name="Followed Hyperlink" xfId="16763" builtinId="9" hidden="1"/>
    <cellStyle name="Followed Hyperlink" xfId="16764" builtinId="9" hidden="1"/>
    <cellStyle name="Followed Hyperlink" xfId="16765" builtinId="9" hidden="1"/>
    <cellStyle name="Followed Hyperlink" xfId="16766" builtinId="9" hidden="1"/>
    <cellStyle name="Followed Hyperlink" xfId="16767" builtinId="9" hidden="1"/>
    <cellStyle name="Followed Hyperlink" xfId="16768" builtinId="9" hidden="1"/>
    <cellStyle name="Followed Hyperlink" xfId="16769" builtinId="9" hidden="1"/>
    <cellStyle name="Followed Hyperlink" xfId="16770" builtinId="9" hidden="1"/>
    <cellStyle name="Followed Hyperlink" xfId="16771" builtinId="9" hidden="1"/>
    <cellStyle name="Followed Hyperlink" xfId="16772" builtinId="9" hidden="1"/>
    <cellStyle name="Followed Hyperlink" xfId="16773" builtinId="9" hidden="1"/>
    <cellStyle name="Followed Hyperlink" xfId="16774" builtinId="9" hidden="1"/>
    <cellStyle name="Followed Hyperlink" xfId="16775" builtinId="9" hidden="1"/>
    <cellStyle name="Followed Hyperlink" xfId="16776" builtinId="9" hidden="1"/>
    <cellStyle name="Followed Hyperlink" xfId="16777" builtinId="9" hidden="1"/>
    <cellStyle name="Followed Hyperlink" xfId="16778" builtinId="9" hidden="1"/>
    <cellStyle name="Followed Hyperlink" xfId="16779" builtinId="9" hidden="1"/>
    <cellStyle name="Followed Hyperlink" xfId="16780" builtinId="9" hidden="1"/>
    <cellStyle name="Followed Hyperlink" xfId="16781" builtinId="9" hidden="1"/>
    <cellStyle name="Followed Hyperlink" xfId="16782" builtinId="9" hidden="1"/>
    <cellStyle name="Followed Hyperlink" xfId="16783" builtinId="9" hidden="1"/>
    <cellStyle name="Followed Hyperlink" xfId="16784" builtinId="9" hidden="1"/>
    <cellStyle name="Followed Hyperlink" xfId="16785" builtinId="9" hidden="1"/>
    <cellStyle name="Followed Hyperlink" xfId="16786" builtinId="9" hidden="1"/>
    <cellStyle name="Followed Hyperlink" xfId="16787" builtinId="9" hidden="1"/>
    <cellStyle name="Followed Hyperlink" xfId="16788" builtinId="9" hidden="1"/>
    <cellStyle name="Followed Hyperlink" xfId="16789" builtinId="9" hidden="1"/>
    <cellStyle name="Followed Hyperlink" xfId="16790" builtinId="9" hidden="1"/>
    <cellStyle name="Followed Hyperlink" xfId="16791" builtinId="9" hidden="1"/>
    <cellStyle name="Followed Hyperlink" xfId="16792" builtinId="9" hidden="1"/>
    <cellStyle name="Followed Hyperlink" xfId="16793" builtinId="9" hidden="1"/>
    <cellStyle name="Followed Hyperlink" xfId="16794" builtinId="9" hidden="1"/>
    <cellStyle name="Followed Hyperlink" xfId="16795" builtinId="9" hidden="1"/>
    <cellStyle name="Followed Hyperlink" xfId="16796" builtinId="9" hidden="1"/>
    <cellStyle name="Followed Hyperlink" xfId="16797" builtinId="9" hidden="1"/>
    <cellStyle name="Followed Hyperlink" xfId="16798" builtinId="9" hidden="1"/>
    <cellStyle name="Followed Hyperlink" xfId="16799" builtinId="9" hidden="1"/>
    <cellStyle name="Followed Hyperlink" xfId="16800" builtinId="9" hidden="1"/>
    <cellStyle name="Followed Hyperlink" xfId="16801" builtinId="9" hidden="1"/>
    <cellStyle name="Followed Hyperlink" xfId="16802" builtinId="9" hidden="1"/>
    <cellStyle name="Followed Hyperlink" xfId="16803" builtinId="9" hidden="1"/>
    <cellStyle name="Followed Hyperlink" xfId="16804" builtinId="9" hidden="1"/>
    <cellStyle name="Followed Hyperlink" xfId="16805" builtinId="9" hidden="1"/>
    <cellStyle name="Followed Hyperlink" xfId="16806" builtinId="9" hidden="1"/>
    <cellStyle name="Followed Hyperlink" xfId="16807" builtinId="9" hidden="1"/>
    <cellStyle name="Followed Hyperlink" xfId="16808" builtinId="9" hidden="1"/>
    <cellStyle name="Followed Hyperlink" xfId="16809" builtinId="9" hidden="1"/>
    <cellStyle name="Followed Hyperlink" xfId="16810" builtinId="9" hidden="1"/>
    <cellStyle name="Followed Hyperlink" xfId="16811" builtinId="9" hidden="1"/>
    <cellStyle name="Followed Hyperlink" xfId="16812" builtinId="9" hidden="1"/>
    <cellStyle name="Followed Hyperlink" xfId="16813" builtinId="9" hidden="1"/>
    <cellStyle name="Followed Hyperlink" xfId="16814" builtinId="9" hidden="1"/>
    <cellStyle name="Followed Hyperlink" xfId="16815" builtinId="9" hidden="1"/>
    <cellStyle name="Followed Hyperlink" xfId="16816" builtinId="9" hidden="1"/>
    <cellStyle name="Followed Hyperlink" xfId="16817" builtinId="9" hidden="1"/>
    <cellStyle name="Followed Hyperlink" xfId="16818" builtinId="9" hidden="1"/>
    <cellStyle name="Followed Hyperlink" xfId="16819" builtinId="9" hidden="1"/>
    <cellStyle name="Followed Hyperlink" xfId="16820" builtinId="9" hidden="1"/>
    <cellStyle name="Followed Hyperlink" xfId="16821" builtinId="9" hidden="1"/>
    <cellStyle name="Followed Hyperlink" xfId="16822" builtinId="9" hidden="1"/>
    <cellStyle name="Followed Hyperlink" xfId="16823" builtinId="9" hidden="1"/>
    <cellStyle name="Followed Hyperlink" xfId="16824" builtinId="9" hidden="1"/>
    <cellStyle name="Followed Hyperlink" xfId="16825" builtinId="9" hidden="1"/>
    <cellStyle name="Followed Hyperlink" xfId="16826" builtinId="9" hidden="1"/>
    <cellStyle name="Followed Hyperlink" xfId="16827" builtinId="9" hidden="1"/>
    <cellStyle name="Followed Hyperlink" xfId="16828" builtinId="9" hidden="1"/>
    <cellStyle name="Followed Hyperlink" xfId="16829" builtinId="9" hidden="1"/>
    <cellStyle name="Followed Hyperlink" xfId="16830" builtinId="9" hidden="1"/>
    <cellStyle name="Followed Hyperlink" xfId="16831" builtinId="9" hidden="1"/>
    <cellStyle name="Followed Hyperlink" xfId="16832" builtinId="9" hidden="1"/>
    <cellStyle name="Followed Hyperlink" xfId="16833" builtinId="9" hidden="1"/>
    <cellStyle name="Followed Hyperlink" xfId="16834" builtinId="9" hidden="1"/>
    <cellStyle name="Followed Hyperlink" xfId="16835" builtinId="9" hidden="1"/>
    <cellStyle name="Followed Hyperlink" xfId="16836" builtinId="9" hidden="1"/>
    <cellStyle name="Followed Hyperlink" xfId="16837" builtinId="9" hidden="1"/>
    <cellStyle name="Followed Hyperlink" xfId="16838" builtinId="9" hidden="1"/>
    <cellStyle name="Followed Hyperlink" xfId="16839" builtinId="9" hidden="1"/>
    <cellStyle name="Followed Hyperlink" xfId="16840" builtinId="9" hidden="1"/>
    <cellStyle name="Followed Hyperlink" xfId="16841" builtinId="9" hidden="1"/>
    <cellStyle name="Followed Hyperlink" xfId="16842" builtinId="9" hidden="1"/>
    <cellStyle name="Followed Hyperlink" xfId="16843" builtinId="9" hidden="1"/>
    <cellStyle name="Followed Hyperlink" xfId="16844" builtinId="9" hidden="1"/>
    <cellStyle name="Followed Hyperlink" xfId="16845" builtinId="9" hidden="1"/>
    <cellStyle name="Followed Hyperlink" xfId="16846" builtinId="9" hidden="1"/>
    <cellStyle name="Followed Hyperlink" xfId="16847" builtinId="9" hidden="1"/>
    <cellStyle name="Followed Hyperlink" xfId="16848" builtinId="9" hidden="1"/>
    <cellStyle name="Followed Hyperlink" xfId="16849" builtinId="9" hidden="1"/>
    <cellStyle name="Followed Hyperlink" xfId="16850" builtinId="9" hidden="1"/>
    <cellStyle name="Followed Hyperlink" xfId="16851" builtinId="9" hidden="1"/>
    <cellStyle name="Followed Hyperlink" xfId="16852" builtinId="9" hidden="1"/>
    <cellStyle name="Followed Hyperlink" xfId="16853" builtinId="9" hidden="1"/>
    <cellStyle name="Followed Hyperlink" xfId="16854" builtinId="9" hidden="1"/>
    <cellStyle name="Followed Hyperlink" xfId="16855" builtinId="9" hidden="1"/>
    <cellStyle name="Followed Hyperlink" xfId="16856" builtinId="9" hidden="1"/>
    <cellStyle name="Followed Hyperlink" xfId="16857" builtinId="9" hidden="1"/>
    <cellStyle name="Followed Hyperlink" xfId="16858" builtinId="9" hidden="1"/>
    <cellStyle name="Followed Hyperlink" xfId="16859" builtinId="9" hidden="1"/>
    <cellStyle name="Followed Hyperlink" xfId="16860" builtinId="9" hidden="1"/>
    <cellStyle name="Followed Hyperlink" xfId="16861" builtinId="9" hidden="1"/>
    <cellStyle name="Followed Hyperlink" xfId="16862" builtinId="9" hidden="1"/>
    <cellStyle name="Followed Hyperlink" xfId="16863" builtinId="9" hidden="1"/>
    <cellStyle name="Followed Hyperlink" xfId="16864" builtinId="9" hidden="1"/>
    <cellStyle name="Followed Hyperlink" xfId="16865" builtinId="9" hidden="1"/>
    <cellStyle name="Followed Hyperlink" xfId="16866" builtinId="9" hidden="1"/>
    <cellStyle name="Followed Hyperlink" xfId="16867" builtinId="9" hidden="1"/>
    <cellStyle name="Followed Hyperlink" xfId="16868" builtinId="9" hidden="1"/>
    <cellStyle name="Followed Hyperlink" xfId="16869" builtinId="9" hidden="1"/>
    <cellStyle name="Followed Hyperlink" xfId="16870" builtinId="9" hidden="1"/>
    <cellStyle name="Followed Hyperlink" xfId="16871" builtinId="9" hidden="1"/>
    <cellStyle name="Followed Hyperlink" xfId="16872" builtinId="9" hidden="1"/>
    <cellStyle name="Followed Hyperlink" xfId="16873" builtinId="9" hidden="1"/>
    <cellStyle name="Followed Hyperlink" xfId="16874" builtinId="9" hidden="1"/>
    <cellStyle name="Followed Hyperlink" xfId="16875" builtinId="9" hidden="1"/>
    <cellStyle name="Followed Hyperlink" xfId="16876" builtinId="9" hidden="1"/>
    <cellStyle name="Followed Hyperlink" xfId="16877" builtinId="9" hidden="1"/>
    <cellStyle name="Followed Hyperlink" xfId="16878" builtinId="9" hidden="1"/>
    <cellStyle name="Followed Hyperlink" xfId="16879" builtinId="9" hidden="1"/>
    <cellStyle name="Followed Hyperlink" xfId="16880" builtinId="9" hidden="1"/>
    <cellStyle name="Followed Hyperlink" xfId="16881" builtinId="9" hidden="1"/>
    <cellStyle name="Followed Hyperlink" xfId="16882" builtinId="9" hidden="1"/>
    <cellStyle name="Followed Hyperlink" xfId="16883" builtinId="9" hidden="1"/>
    <cellStyle name="Followed Hyperlink" xfId="16884" builtinId="9" hidden="1"/>
    <cellStyle name="Followed Hyperlink" xfId="16885" builtinId="9" hidden="1"/>
    <cellStyle name="Followed Hyperlink" xfId="16886" builtinId="9" hidden="1"/>
    <cellStyle name="Followed Hyperlink" xfId="16887" builtinId="9" hidden="1"/>
    <cellStyle name="Followed Hyperlink" xfId="16888" builtinId="9" hidden="1"/>
    <cellStyle name="Followed Hyperlink" xfId="16889" builtinId="9" hidden="1"/>
    <cellStyle name="Followed Hyperlink" xfId="16890" builtinId="9" hidden="1"/>
    <cellStyle name="Followed Hyperlink" xfId="16891" builtinId="9" hidden="1"/>
    <cellStyle name="Followed Hyperlink" xfId="16892" builtinId="9" hidden="1"/>
    <cellStyle name="Followed Hyperlink" xfId="16893" builtinId="9" hidden="1"/>
    <cellStyle name="Followed Hyperlink" xfId="16894" builtinId="9" hidden="1"/>
    <cellStyle name="Followed Hyperlink" xfId="16895" builtinId="9" hidden="1"/>
    <cellStyle name="Followed Hyperlink" xfId="16896" builtinId="9" hidden="1"/>
    <cellStyle name="Followed Hyperlink" xfId="16897" builtinId="9" hidden="1"/>
    <cellStyle name="Followed Hyperlink" xfId="16898" builtinId="9" hidden="1"/>
    <cellStyle name="Followed Hyperlink" xfId="16899" builtinId="9" hidden="1"/>
    <cellStyle name="Followed Hyperlink" xfId="16900" builtinId="9" hidden="1"/>
    <cellStyle name="Followed Hyperlink" xfId="16901" builtinId="9" hidden="1"/>
    <cellStyle name="Followed Hyperlink" xfId="16902" builtinId="9" hidden="1"/>
    <cellStyle name="Followed Hyperlink" xfId="16903" builtinId="9" hidden="1"/>
    <cellStyle name="Followed Hyperlink" xfId="16904" builtinId="9" hidden="1"/>
    <cellStyle name="Followed Hyperlink" xfId="16905" builtinId="9" hidden="1"/>
    <cellStyle name="Followed Hyperlink" xfId="16906" builtinId="9" hidden="1"/>
    <cellStyle name="Followed Hyperlink" xfId="16907" builtinId="9" hidden="1"/>
    <cellStyle name="Followed Hyperlink" xfId="16908" builtinId="9" hidden="1"/>
    <cellStyle name="Followed Hyperlink" xfId="16909" builtinId="9" hidden="1"/>
    <cellStyle name="Followed Hyperlink" xfId="16910" builtinId="9" hidden="1"/>
    <cellStyle name="Followed Hyperlink" xfId="16911" builtinId="9" hidden="1"/>
    <cellStyle name="Followed Hyperlink" xfId="16912" builtinId="9" hidden="1"/>
    <cellStyle name="Followed Hyperlink" xfId="16913" builtinId="9" hidden="1"/>
    <cellStyle name="Followed Hyperlink" xfId="16914" builtinId="9" hidden="1"/>
    <cellStyle name="Followed Hyperlink" xfId="16915" builtinId="9" hidden="1"/>
    <cellStyle name="Followed Hyperlink" xfId="16916" builtinId="9" hidden="1"/>
    <cellStyle name="Followed Hyperlink" xfId="16917" builtinId="9" hidden="1"/>
    <cellStyle name="Followed Hyperlink" xfId="16918" builtinId="9" hidden="1"/>
    <cellStyle name="Followed Hyperlink" xfId="16919" builtinId="9" hidden="1"/>
    <cellStyle name="Followed Hyperlink" xfId="16920" builtinId="9" hidden="1"/>
    <cellStyle name="Followed Hyperlink" xfId="16921" builtinId="9" hidden="1"/>
    <cellStyle name="Followed Hyperlink" xfId="16922" builtinId="9" hidden="1"/>
    <cellStyle name="Followed Hyperlink" xfId="16923" builtinId="9" hidden="1"/>
    <cellStyle name="Followed Hyperlink" xfId="16924" builtinId="9" hidden="1"/>
    <cellStyle name="Followed Hyperlink" xfId="16925" builtinId="9" hidden="1"/>
    <cellStyle name="Followed Hyperlink" xfId="16926" builtinId="9" hidden="1"/>
    <cellStyle name="Followed Hyperlink" xfId="16927" builtinId="9" hidden="1"/>
    <cellStyle name="Followed Hyperlink" xfId="16928" builtinId="9" hidden="1"/>
    <cellStyle name="Followed Hyperlink" xfId="16929" builtinId="9" hidden="1"/>
    <cellStyle name="Followed Hyperlink" xfId="16930" builtinId="9" hidden="1"/>
    <cellStyle name="Followed Hyperlink" xfId="16931" builtinId="9" hidden="1"/>
    <cellStyle name="Followed Hyperlink" xfId="16932" builtinId="9" hidden="1"/>
    <cellStyle name="Followed Hyperlink" xfId="16933" builtinId="9" hidden="1"/>
    <cellStyle name="Followed Hyperlink" xfId="16934" builtinId="9" hidden="1"/>
    <cellStyle name="Followed Hyperlink" xfId="16935" builtinId="9" hidden="1"/>
    <cellStyle name="Followed Hyperlink" xfId="16936" builtinId="9" hidden="1"/>
    <cellStyle name="Followed Hyperlink" xfId="16937" builtinId="9" hidden="1"/>
    <cellStyle name="Followed Hyperlink" xfId="16938" builtinId="9" hidden="1"/>
    <cellStyle name="Followed Hyperlink" xfId="16939" builtinId="9" hidden="1"/>
    <cellStyle name="Followed Hyperlink" xfId="16940" builtinId="9" hidden="1"/>
    <cellStyle name="Followed Hyperlink" xfId="16941" builtinId="9" hidden="1"/>
    <cellStyle name="Followed Hyperlink" xfId="16942" builtinId="9" hidden="1"/>
    <cellStyle name="Followed Hyperlink" xfId="16943" builtinId="9" hidden="1"/>
    <cellStyle name="Followed Hyperlink" xfId="16944" builtinId="9" hidden="1"/>
    <cellStyle name="Followed Hyperlink" xfId="16945" builtinId="9" hidden="1"/>
    <cellStyle name="Followed Hyperlink" xfId="16946" builtinId="9" hidden="1"/>
    <cellStyle name="Followed Hyperlink" xfId="16947" builtinId="9" hidden="1"/>
    <cellStyle name="Followed Hyperlink" xfId="16948" builtinId="9" hidden="1"/>
    <cellStyle name="Followed Hyperlink" xfId="16949" builtinId="9" hidden="1"/>
    <cellStyle name="Followed Hyperlink" xfId="16950" builtinId="9" hidden="1"/>
    <cellStyle name="Followed Hyperlink" xfId="16951" builtinId="9" hidden="1"/>
    <cellStyle name="Followed Hyperlink" xfId="16952" builtinId="9" hidden="1"/>
    <cellStyle name="Followed Hyperlink" xfId="16953" builtinId="9" hidden="1"/>
    <cellStyle name="Followed Hyperlink" xfId="16954" builtinId="9" hidden="1"/>
    <cellStyle name="Followed Hyperlink" xfId="16955" builtinId="9" hidden="1"/>
    <cellStyle name="Followed Hyperlink" xfId="16956" builtinId="9" hidden="1"/>
    <cellStyle name="Followed Hyperlink" xfId="16957" builtinId="9" hidden="1"/>
    <cellStyle name="Followed Hyperlink" xfId="16958" builtinId="9" hidden="1"/>
    <cellStyle name="Followed Hyperlink" xfId="16959" builtinId="9" hidden="1"/>
    <cellStyle name="Followed Hyperlink" xfId="16960" builtinId="9" hidden="1"/>
    <cellStyle name="Followed Hyperlink" xfId="16961" builtinId="9" hidden="1"/>
    <cellStyle name="Followed Hyperlink" xfId="16962" builtinId="9" hidden="1"/>
    <cellStyle name="Followed Hyperlink" xfId="16963" builtinId="9" hidden="1"/>
    <cellStyle name="Followed Hyperlink" xfId="16964" builtinId="9" hidden="1"/>
    <cellStyle name="Followed Hyperlink" xfId="16965" builtinId="9" hidden="1"/>
    <cellStyle name="Followed Hyperlink" xfId="16966" builtinId="9" hidden="1"/>
    <cellStyle name="Followed Hyperlink" xfId="16967" builtinId="9" hidden="1"/>
    <cellStyle name="Followed Hyperlink" xfId="16968" builtinId="9" hidden="1"/>
    <cellStyle name="Followed Hyperlink" xfId="16969" builtinId="9" hidden="1"/>
    <cellStyle name="Followed Hyperlink" xfId="16970" builtinId="9" hidden="1"/>
    <cellStyle name="Followed Hyperlink" xfId="16971" builtinId="9" hidden="1"/>
    <cellStyle name="Followed Hyperlink" xfId="16972" builtinId="9" hidden="1"/>
    <cellStyle name="Followed Hyperlink" xfId="16973" builtinId="9" hidden="1"/>
    <cellStyle name="Followed Hyperlink" xfId="16974" builtinId="9" hidden="1"/>
    <cellStyle name="Followed Hyperlink" xfId="16975" builtinId="9" hidden="1"/>
    <cellStyle name="Followed Hyperlink" xfId="16976" builtinId="9" hidden="1"/>
    <cellStyle name="Followed Hyperlink" xfId="16977" builtinId="9" hidden="1"/>
    <cellStyle name="Followed Hyperlink" xfId="16978" builtinId="9" hidden="1"/>
    <cellStyle name="Followed Hyperlink" xfId="16979" builtinId="9" hidden="1"/>
    <cellStyle name="Followed Hyperlink" xfId="16980" builtinId="9" hidden="1"/>
    <cellStyle name="Followed Hyperlink" xfId="16981" builtinId="9" hidden="1"/>
    <cellStyle name="Followed Hyperlink" xfId="16982" builtinId="9" hidden="1"/>
    <cellStyle name="Followed Hyperlink" xfId="16983" builtinId="9" hidden="1"/>
    <cellStyle name="Followed Hyperlink" xfId="16984" builtinId="9" hidden="1"/>
    <cellStyle name="Followed Hyperlink" xfId="16985" builtinId="9" hidden="1"/>
    <cellStyle name="Followed Hyperlink" xfId="16986" builtinId="9" hidden="1"/>
    <cellStyle name="Followed Hyperlink" xfId="16987" builtinId="9" hidden="1"/>
    <cellStyle name="Followed Hyperlink" xfId="16988" builtinId="9" hidden="1"/>
    <cellStyle name="Followed Hyperlink" xfId="16989" builtinId="9" hidden="1"/>
    <cellStyle name="Followed Hyperlink" xfId="16990" builtinId="9" hidden="1"/>
    <cellStyle name="Followed Hyperlink" xfId="16991" builtinId="9" hidden="1"/>
    <cellStyle name="Followed Hyperlink" xfId="16992" builtinId="9" hidden="1"/>
    <cellStyle name="Followed Hyperlink" xfId="16993" builtinId="9" hidden="1"/>
    <cellStyle name="Followed Hyperlink" xfId="16994" builtinId="9" hidden="1"/>
    <cellStyle name="Followed Hyperlink" xfId="16995" builtinId="9" hidden="1"/>
    <cellStyle name="Followed Hyperlink" xfId="16996" builtinId="9" hidden="1"/>
    <cellStyle name="Followed Hyperlink" xfId="16997" builtinId="9" hidden="1"/>
    <cellStyle name="Followed Hyperlink" xfId="16998" builtinId="9" hidden="1"/>
    <cellStyle name="Followed Hyperlink" xfId="16999" builtinId="9" hidden="1"/>
    <cellStyle name="Followed Hyperlink" xfId="17000" builtinId="9" hidden="1"/>
    <cellStyle name="Followed Hyperlink" xfId="17001" builtinId="9" hidden="1"/>
    <cellStyle name="Followed Hyperlink" xfId="17002" builtinId="9" hidden="1"/>
    <cellStyle name="Followed Hyperlink" xfId="17003" builtinId="9" hidden="1"/>
    <cellStyle name="Followed Hyperlink" xfId="17004" builtinId="9" hidden="1"/>
    <cellStyle name="Followed Hyperlink" xfId="17005" builtinId="9" hidden="1"/>
    <cellStyle name="Followed Hyperlink" xfId="17006" builtinId="9" hidden="1"/>
    <cellStyle name="Followed Hyperlink" xfId="17007" builtinId="9" hidden="1"/>
    <cellStyle name="Followed Hyperlink" xfId="17008" builtinId="9" hidden="1"/>
    <cellStyle name="Followed Hyperlink" xfId="17009" builtinId="9" hidden="1"/>
    <cellStyle name="Followed Hyperlink" xfId="17010" builtinId="9" hidden="1"/>
    <cellStyle name="Followed Hyperlink" xfId="17011" builtinId="9" hidden="1"/>
    <cellStyle name="Followed Hyperlink" xfId="17012" builtinId="9" hidden="1"/>
    <cellStyle name="Followed Hyperlink" xfId="17013" builtinId="9" hidden="1"/>
    <cellStyle name="Followed Hyperlink" xfId="17014" builtinId="9" hidden="1"/>
    <cellStyle name="Followed Hyperlink" xfId="17015" builtinId="9" hidden="1"/>
    <cellStyle name="Followed Hyperlink" xfId="17016" builtinId="9" hidden="1"/>
    <cellStyle name="Followed Hyperlink" xfId="17017" builtinId="9" hidden="1"/>
    <cellStyle name="Followed Hyperlink" xfId="17018" builtinId="9" hidden="1"/>
    <cellStyle name="Followed Hyperlink" xfId="17019" builtinId="9" hidden="1"/>
    <cellStyle name="Followed Hyperlink" xfId="17020" builtinId="9" hidden="1"/>
    <cellStyle name="Followed Hyperlink" xfId="17021" builtinId="9" hidden="1"/>
    <cellStyle name="Followed Hyperlink" xfId="17022" builtinId="9" hidden="1"/>
    <cellStyle name="Followed Hyperlink" xfId="17023" builtinId="9" hidden="1"/>
    <cellStyle name="Followed Hyperlink" xfId="17024" builtinId="9" hidden="1"/>
    <cellStyle name="Followed Hyperlink" xfId="17025" builtinId="9" hidden="1"/>
    <cellStyle name="Followed Hyperlink" xfId="17026" builtinId="9" hidden="1"/>
    <cellStyle name="Followed Hyperlink" xfId="17027" builtinId="9" hidden="1"/>
    <cellStyle name="Followed Hyperlink" xfId="17028" builtinId="9" hidden="1"/>
    <cellStyle name="Followed Hyperlink" xfId="17029" builtinId="9" hidden="1"/>
    <cellStyle name="Followed Hyperlink" xfId="17030" builtinId="9" hidden="1"/>
    <cellStyle name="Followed Hyperlink" xfId="17031" builtinId="9" hidden="1"/>
    <cellStyle name="Followed Hyperlink" xfId="17032" builtinId="9" hidden="1"/>
    <cellStyle name="Followed Hyperlink" xfId="17033" builtinId="9" hidden="1"/>
    <cellStyle name="Followed Hyperlink" xfId="17034" builtinId="9" hidden="1"/>
    <cellStyle name="Followed Hyperlink" xfId="17035" builtinId="9" hidden="1"/>
    <cellStyle name="Followed Hyperlink" xfId="17036" builtinId="9" hidden="1"/>
    <cellStyle name="Followed Hyperlink" xfId="17037" builtinId="9" hidden="1"/>
    <cellStyle name="Followed Hyperlink" xfId="17038" builtinId="9" hidden="1"/>
    <cellStyle name="Followed Hyperlink" xfId="17039" builtinId="9" hidden="1"/>
    <cellStyle name="Followed Hyperlink" xfId="17040" builtinId="9" hidden="1"/>
    <cellStyle name="Followed Hyperlink" xfId="17041" builtinId="9" hidden="1"/>
    <cellStyle name="Followed Hyperlink" xfId="17042" builtinId="9" hidden="1"/>
    <cellStyle name="Followed Hyperlink" xfId="17043" builtinId="9" hidden="1"/>
    <cellStyle name="Followed Hyperlink" xfId="17044" builtinId="9" hidden="1"/>
    <cellStyle name="Followed Hyperlink" xfId="17045" builtinId="9" hidden="1"/>
    <cellStyle name="Followed Hyperlink" xfId="17046" builtinId="9" hidden="1"/>
    <cellStyle name="Followed Hyperlink" xfId="17047" builtinId="9" hidden="1"/>
    <cellStyle name="Followed Hyperlink" xfId="17048" builtinId="9" hidden="1"/>
    <cellStyle name="Followed Hyperlink" xfId="17049" builtinId="9" hidden="1"/>
    <cellStyle name="Followed Hyperlink" xfId="17050" builtinId="9" hidden="1"/>
    <cellStyle name="Followed Hyperlink" xfId="17051" builtinId="9" hidden="1"/>
    <cellStyle name="Followed Hyperlink" xfId="17052" builtinId="9" hidden="1"/>
    <cellStyle name="Followed Hyperlink" xfId="17053" builtinId="9" hidden="1"/>
    <cellStyle name="Followed Hyperlink" xfId="17054" builtinId="9" hidden="1"/>
    <cellStyle name="Followed Hyperlink" xfId="17055" builtinId="9" hidden="1"/>
    <cellStyle name="Followed Hyperlink" xfId="17056" builtinId="9" hidden="1"/>
    <cellStyle name="Followed Hyperlink" xfId="17057" builtinId="9" hidden="1"/>
    <cellStyle name="Followed Hyperlink" xfId="17058" builtinId="9" hidden="1"/>
    <cellStyle name="Followed Hyperlink" xfId="17059" builtinId="9" hidden="1"/>
    <cellStyle name="Followed Hyperlink" xfId="17060" builtinId="9" hidden="1"/>
    <cellStyle name="Followed Hyperlink" xfId="17061" builtinId="9" hidden="1"/>
    <cellStyle name="Followed Hyperlink" xfId="17062" builtinId="9" hidden="1"/>
    <cellStyle name="Followed Hyperlink" xfId="17063" builtinId="9" hidden="1"/>
    <cellStyle name="Followed Hyperlink" xfId="17064" builtinId="9" hidden="1"/>
    <cellStyle name="Followed Hyperlink" xfId="17065" builtinId="9" hidden="1"/>
    <cellStyle name="Followed Hyperlink" xfId="17066" builtinId="9" hidden="1"/>
    <cellStyle name="Followed Hyperlink" xfId="17067" builtinId="9" hidden="1"/>
    <cellStyle name="Followed Hyperlink" xfId="17068" builtinId="9" hidden="1"/>
    <cellStyle name="Followed Hyperlink" xfId="17069" builtinId="9" hidden="1"/>
    <cellStyle name="Followed Hyperlink" xfId="17070" builtinId="9" hidden="1"/>
    <cellStyle name="Followed Hyperlink" xfId="17071" builtinId="9" hidden="1"/>
    <cellStyle name="Followed Hyperlink" xfId="17072" builtinId="9" hidden="1"/>
    <cellStyle name="Followed Hyperlink" xfId="17073" builtinId="9" hidden="1"/>
    <cellStyle name="Followed Hyperlink" xfId="17074" builtinId="9" hidden="1"/>
    <cellStyle name="Followed Hyperlink" xfId="17075" builtinId="9" hidden="1"/>
    <cellStyle name="Followed Hyperlink" xfId="17076" builtinId="9" hidden="1"/>
    <cellStyle name="Followed Hyperlink" xfId="17077" builtinId="9" hidden="1"/>
    <cellStyle name="Followed Hyperlink" xfId="17078" builtinId="9" hidden="1"/>
    <cellStyle name="Followed Hyperlink" xfId="17079" builtinId="9" hidden="1"/>
    <cellStyle name="Followed Hyperlink" xfId="17080" builtinId="9" hidden="1"/>
    <cellStyle name="Followed Hyperlink" xfId="17081" builtinId="9" hidden="1"/>
    <cellStyle name="Followed Hyperlink" xfId="17082" builtinId="9" hidden="1"/>
    <cellStyle name="Followed Hyperlink" xfId="17083" builtinId="9" hidden="1"/>
    <cellStyle name="Followed Hyperlink" xfId="17084" builtinId="9" hidden="1"/>
    <cellStyle name="Followed Hyperlink" xfId="17085" builtinId="9" hidden="1"/>
    <cellStyle name="Followed Hyperlink" xfId="17086" builtinId="9" hidden="1"/>
    <cellStyle name="Followed Hyperlink" xfId="17087" builtinId="9" hidden="1"/>
    <cellStyle name="Followed Hyperlink" xfId="17088" builtinId="9" hidden="1"/>
    <cellStyle name="Followed Hyperlink" xfId="17089" builtinId="9" hidden="1"/>
    <cellStyle name="Followed Hyperlink" xfId="17090" builtinId="9" hidden="1"/>
    <cellStyle name="Followed Hyperlink" xfId="17091" builtinId="9" hidden="1"/>
    <cellStyle name="Followed Hyperlink" xfId="17092" builtinId="9" hidden="1"/>
    <cellStyle name="Followed Hyperlink" xfId="17093" builtinId="9" hidden="1"/>
    <cellStyle name="Followed Hyperlink" xfId="17094" builtinId="9" hidden="1"/>
    <cellStyle name="Followed Hyperlink" xfId="17095" builtinId="9" hidden="1"/>
    <cellStyle name="Followed Hyperlink" xfId="17096" builtinId="9" hidden="1"/>
    <cellStyle name="Followed Hyperlink" xfId="17097" builtinId="9" hidden="1"/>
    <cellStyle name="Followed Hyperlink" xfId="17098" builtinId="9" hidden="1"/>
    <cellStyle name="Followed Hyperlink" xfId="17099" builtinId="9" hidden="1"/>
    <cellStyle name="Followed Hyperlink" xfId="17100" builtinId="9" hidden="1"/>
    <cellStyle name="Followed Hyperlink" xfId="17101" builtinId="9" hidden="1"/>
    <cellStyle name="Followed Hyperlink" xfId="17102" builtinId="9" hidden="1"/>
    <cellStyle name="Followed Hyperlink" xfId="17103" builtinId="9" hidden="1"/>
    <cellStyle name="Followed Hyperlink" xfId="17104" builtinId="9" hidden="1"/>
    <cellStyle name="Followed Hyperlink" xfId="17105" builtinId="9" hidden="1"/>
    <cellStyle name="Followed Hyperlink" xfId="17106" builtinId="9" hidden="1"/>
    <cellStyle name="Followed Hyperlink" xfId="17107" builtinId="9" hidden="1"/>
    <cellStyle name="Followed Hyperlink" xfId="17108" builtinId="9" hidden="1"/>
    <cellStyle name="Followed Hyperlink" xfId="17109" builtinId="9" hidden="1"/>
    <cellStyle name="Followed Hyperlink" xfId="17110" builtinId="9" hidden="1"/>
    <cellStyle name="Followed Hyperlink" xfId="17111" builtinId="9" hidden="1"/>
    <cellStyle name="Followed Hyperlink" xfId="17112" builtinId="9" hidden="1"/>
    <cellStyle name="Followed Hyperlink" xfId="17113" builtinId="9" hidden="1"/>
    <cellStyle name="Followed Hyperlink" xfId="17114" builtinId="9" hidden="1"/>
    <cellStyle name="Followed Hyperlink" xfId="17115" builtinId="9" hidden="1"/>
    <cellStyle name="Followed Hyperlink" xfId="17116" builtinId="9" hidden="1"/>
    <cellStyle name="Followed Hyperlink" xfId="17117" builtinId="9" hidden="1"/>
    <cellStyle name="Followed Hyperlink" xfId="17118" builtinId="9" hidden="1"/>
    <cellStyle name="Followed Hyperlink" xfId="17119" builtinId="9" hidden="1"/>
    <cellStyle name="Followed Hyperlink" xfId="17120" builtinId="9" hidden="1"/>
    <cellStyle name="Followed Hyperlink" xfId="17121" builtinId="9" hidden="1"/>
    <cellStyle name="Followed Hyperlink" xfId="17122" builtinId="9" hidden="1"/>
    <cellStyle name="Followed Hyperlink" xfId="17123" builtinId="9" hidden="1"/>
    <cellStyle name="Followed Hyperlink" xfId="17124" builtinId="9" hidden="1"/>
    <cellStyle name="Followed Hyperlink" xfId="17125" builtinId="9" hidden="1"/>
    <cellStyle name="Followed Hyperlink" xfId="17126" builtinId="9" hidden="1"/>
    <cellStyle name="Followed Hyperlink" xfId="17127" builtinId="9" hidden="1"/>
    <cellStyle name="Followed Hyperlink" xfId="17128" builtinId="9" hidden="1"/>
    <cellStyle name="Followed Hyperlink" xfId="17129" builtinId="9" hidden="1"/>
    <cellStyle name="Followed Hyperlink" xfId="17130" builtinId="9" hidden="1"/>
    <cellStyle name="Followed Hyperlink" xfId="17131" builtinId="9" hidden="1"/>
    <cellStyle name="Followed Hyperlink" xfId="17132" builtinId="9" hidden="1"/>
    <cellStyle name="Followed Hyperlink" xfId="17133" builtinId="9" hidden="1"/>
    <cellStyle name="Followed Hyperlink" xfId="17134" builtinId="9" hidden="1"/>
    <cellStyle name="Followed Hyperlink" xfId="17135" builtinId="9" hidden="1"/>
    <cellStyle name="Followed Hyperlink" xfId="17136" builtinId="9" hidden="1"/>
    <cellStyle name="Followed Hyperlink" xfId="17137" builtinId="9" hidden="1"/>
    <cellStyle name="Followed Hyperlink" xfId="17138" builtinId="9" hidden="1"/>
    <cellStyle name="Followed Hyperlink" xfId="17139" builtinId="9" hidden="1"/>
    <cellStyle name="Followed Hyperlink" xfId="17140" builtinId="9" hidden="1"/>
    <cellStyle name="Followed Hyperlink" xfId="17141" builtinId="9" hidden="1"/>
    <cellStyle name="Followed Hyperlink" xfId="17142" builtinId="9" hidden="1"/>
    <cellStyle name="Followed Hyperlink" xfId="17143" builtinId="9" hidden="1"/>
    <cellStyle name="Followed Hyperlink" xfId="17144" builtinId="9" hidden="1"/>
    <cellStyle name="Followed Hyperlink" xfId="17145" builtinId="9" hidden="1"/>
    <cellStyle name="Followed Hyperlink" xfId="17146" builtinId="9" hidden="1"/>
    <cellStyle name="Followed Hyperlink" xfId="17147" builtinId="9" hidden="1"/>
    <cellStyle name="Followed Hyperlink" xfId="17148" builtinId="9" hidden="1"/>
    <cellStyle name="Followed Hyperlink" xfId="17149" builtinId="9" hidden="1"/>
    <cellStyle name="Followed Hyperlink" xfId="17150" builtinId="9" hidden="1"/>
    <cellStyle name="Followed Hyperlink" xfId="17151" builtinId="9" hidden="1"/>
    <cellStyle name="Followed Hyperlink" xfId="17152" builtinId="9" hidden="1"/>
    <cellStyle name="Followed Hyperlink" xfId="17153" builtinId="9" hidden="1"/>
    <cellStyle name="Followed Hyperlink" xfId="17154" builtinId="9" hidden="1"/>
    <cellStyle name="Followed Hyperlink" xfId="17155" builtinId="9" hidden="1"/>
    <cellStyle name="Followed Hyperlink" xfId="17156" builtinId="9" hidden="1"/>
    <cellStyle name="Followed Hyperlink" xfId="17157" builtinId="9" hidden="1"/>
    <cellStyle name="Followed Hyperlink" xfId="17158" builtinId="9" hidden="1"/>
    <cellStyle name="Followed Hyperlink" xfId="17159" builtinId="9" hidden="1"/>
    <cellStyle name="Followed Hyperlink" xfId="17160" builtinId="9" hidden="1"/>
    <cellStyle name="Followed Hyperlink" xfId="17161" builtinId="9" hidden="1"/>
    <cellStyle name="Followed Hyperlink" xfId="17162" builtinId="9" hidden="1"/>
    <cellStyle name="Followed Hyperlink" xfId="17163" builtinId="9" hidden="1"/>
    <cellStyle name="Followed Hyperlink" xfId="17164" builtinId="9" hidden="1"/>
    <cellStyle name="Followed Hyperlink" xfId="17165" builtinId="9" hidden="1"/>
    <cellStyle name="Followed Hyperlink" xfId="17166" builtinId="9" hidden="1"/>
    <cellStyle name="Followed Hyperlink" xfId="17167" builtinId="9" hidden="1"/>
    <cellStyle name="Followed Hyperlink" xfId="17168" builtinId="9" hidden="1"/>
    <cellStyle name="Followed Hyperlink" xfId="17169" builtinId="9" hidden="1"/>
    <cellStyle name="Followed Hyperlink" xfId="17170" builtinId="9" hidden="1"/>
    <cellStyle name="Followed Hyperlink" xfId="17171" builtinId="9" hidden="1"/>
    <cellStyle name="Followed Hyperlink" xfId="17172" builtinId="9" hidden="1"/>
    <cellStyle name="Followed Hyperlink" xfId="17173" builtinId="9" hidden="1"/>
    <cellStyle name="Followed Hyperlink" xfId="17174" builtinId="9" hidden="1"/>
    <cellStyle name="Followed Hyperlink" xfId="17175" builtinId="9" hidden="1"/>
    <cellStyle name="Followed Hyperlink" xfId="17176" builtinId="9" hidden="1"/>
    <cellStyle name="Followed Hyperlink" xfId="17177" builtinId="9" hidden="1"/>
    <cellStyle name="Followed Hyperlink" xfId="17178" builtinId="9" hidden="1"/>
    <cellStyle name="Followed Hyperlink" xfId="17179" builtinId="9" hidden="1"/>
    <cellStyle name="Followed Hyperlink" xfId="17180" builtinId="9" hidden="1"/>
    <cellStyle name="Followed Hyperlink" xfId="17181" builtinId="9" hidden="1"/>
    <cellStyle name="Followed Hyperlink" xfId="17182" builtinId="9" hidden="1"/>
    <cellStyle name="Followed Hyperlink" xfId="17183" builtinId="9" hidden="1"/>
    <cellStyle name="Followed Hyperlink" xfId="17184" builtinId="9" hidden="1"/>
    <cellStyle name="Followed Hyperlink" xfId="17185" builtinId="9" hidden="1"/>
    <cellStyle name="Followed Hyperlink" xfId="17186" builtinId="9" hidden="1"/>
    <cellStyle name="Followed Hyperlink" xfId="17187" builtinId="9" hidden="1"/>
    <cellStyle name="Followed Hyperlink" xfId="17188" builtinId="9" hidden="1"/>
    <cellStyle name="Followed Hyperlink" xfId="17189" builtinId="9" hidden="1"/>
    <cellStyle name="Followed Hyperlink" xfId="17190" builtinId="9" hidden="1"/>
    <cellStyle name="Followed Hyperlink" xfId="17191" builtinId="9" hidden="1"/>
    <cellStyle name="Followed Hyperlink" xfId="17192" builtinId="9" hidden="1"/>
    <cellStyle name="Followed Hyperlink" xfId="17193" builtinId="9" hidden="1"/>
    <cellStyle name="Followed Hyperlink" xfId="17194" builtinId="9" hidden="1"/>
    <cellStyle name="Followed Hyperlink" xfId="17195" builtinId="9" hidden="1"/>
    <cellStyle name="Followed Hyperlink" xfId="17196" builtinId="9" hidden="1"/>
    <cellStyle name="Followed Hyperlink" xfId="17197" builtinId="9" hidden="1"/>
    <cellStyle name="Followed Hyperlink" xfId="17198" builtinId="9" hidden="1"/>
    <cellStyle name="Followed Hyperlink" xfId="17199" builtinId="9" hidden="1"/>
    <cellStyle name="Followed Hyperlink" xfId="17200" builtinId="9" hidden="1"/>
    <cellStyle name="Followed Hyperlink" xfId="17201" builtinId="9" hidden="1"/>
    <cellStyle name="Followed Hyperlink" xfId="17202" builtinId="9" hidden="1"/>
    <cellStyle name="Followed Hyperlink" xfId="17203" builtinId="9" hidden="1"/>
    <cellStyle name="Followed Hyperlink" xfId="17204" builtinId="9" hidden="1"/>
    <cellStyle name="Followed Hyperlink" xfId="17205" builtinId="9" hidden="1"/>
    <cellStyle name="Followed Hyperlink" xfId="17206" builtinId="9" hidden="1"/>
    <cellStyle name="Followed Hyperlink" xfId="17207" builtinId="9" hidden="1"/>
    <cellStyle name="Followed Hyperlink" xfId="17208" builtinId="9" hidden="1"/>
    <cellStyle name="Followed Hyperlink" xfId="17209" builtinId="9" hidden="1"/>
    <cellStyle name="Followed Hyperlink" xfId="17210" builtinId="9" hidden="1"/>
    <cellStyle name="Followed Hyperlink" xfId="17211" builtinId="9" hidden="1"/>
    <cellStyle name="Followed Hyperlink" xfId="17212" builtinId="9" hidden="1"/>
    <cellStyle name="Followed Hyperlink" xfId="17213" builtinId="9" hidden="1"/>
    <cellStyle name="Followed Hyperlink" xfId="17214" builtinId="9" hidden="1"/>
    <cellStyle name="Followed Hyperlink" xfId="17215" builtinId="9" hidden="1"/>
    <cellStyle name="Followed Hyperlink" xfId="17216" builtinId="9" hidden="1"/>
    <cellStyle name="Followed Hyperlink" xfId="17217" builtinId="9" hidden="1"/>
    <cellStyle name="Followed Hyperlink" xfId="17218" builtinId="9" hidden="1"/>
    <cellStyle name="Followed Hyperlink" xfId="17219" builtinId="9" hidden="1"/>
    <cellStyle name="Followed Hyperlink" xfId="17220" builtinId="9" hidden="1"/>
    <cellStyle name="Followed Hyperlink" xfId="17221" builtinId="9" hidden="1"/>
    <cellStyle name="Followed Hyperlink" xfId="17222" builtinId="9" hidden="1"/>
    <cellStyle name="Followed Hyperlink" xfId="17223" builtinId="9" hidden="1"/>
    <cellStyle name="Followed Hyperlink" xfId="17224" builtinId="9" hidden="1"/>
    <cellStyle name="Followed Hyperlink" xfId="17225" builtinId="9" hidden="1"/>
    <cellStyle name="Followed Hyperlink" xfId="17226" builtinId="9" hidden="1"/>
    <cellStyle name="Followed Hyperlink" xfId="17227" builtinId="9" hidden="1"/>
    <cellStyle name="Followed Hyperlink" xfId="17228" builtinId="9" hidden="1"/>
    <cellStyle name="Followed Hyperlink" xfId="17229" builtinId="9" hidden="1"/>
    <cellStyle name="Followed Hyperlink" xfId="17230" builtinId="9" hidden="1"/>
    <cellStyle name="Followed Hyperlink" xfId="17231" builtinId="9" hidden="1"/>
    <cellStyle name="Followed Hyperlink" xfId="17232" builtinId="9" hidden="1"/>
    <cellStyle name="Followed Hyperlink" xfId="17233" builtinId="9" hidden="1"/>
    <cellStyle name="Followed Hyperlink" xfId="17234" builtinId="9" hidden="1"/>
    <cellStyle name="Followed Hyperlink" xfId="17235" builtinId="9" hidden="1"/>
    <cellStyle name="Followed Hyperlink" xfId="17236" builtinId="9" hidden="1"/>
    <cellStyle name="Followed Hyperlink" xfId="17237" builtinId="9" hidden="1"/>
    <cellStyle name="Followed Hyperlink" xfId="17238" builtinId="9" hidden="1"/>
    <cellStyle name="Followed Hyperlink" xfId="17239" builtinId="9" hidden="1"/>
    <cellStyle name="Followed Hyperlink" xfId="17240" builtinId="9" hidden="1"/>
    <cellStyle name="Followed Hyperlink" xfId="17241" builtinId="9" hidden="1"/>
    <cellStyle name="Followed Hyperlink" xfId="17242" builtinId="9" hidden="1"/>
    <cellStyle name="Followed Hyperlink" xfId="17243" builtinId="9" hidden="1"/>
    <cellStyle name="Followed Hyperlink" xfId="17244" builtinId="9" hidden="1"/>
    <cellStyle name="Followed Hyperlink" xfId="17245" builtinId="9" hidden="1"/>
    <cellStyle name="Followed Hyperlink" xfId="17246" builtinId="9" hidden="1"/>
    <cellStyle name="Followed Hyperlink" xfId="17247" builtinId="9" hidden="1"/>
    <cellStyle name="Followed Hyperlink" xfId="17248" builtinId="9" hidden="1"/>
    <cellStyle name="Followed Hyperlink" xfId="17249" builtinId="9" hidden="1"/>
    <cellStyle name="Followed Hyperlink" xfId="17250" builtinId="9" hidden="1"/>
    <cellStyle name="Followed Hyperlink" xfId="17251" builtinId="9" hidden="1"/>
    <cellStyle name="Followed Hyperlink" xfId="17252" builtinId="9" hidden="1"/>
    <cellStyle name="Followed Hyperlink" xfId="17253" builtinId="9" hidden="1"/>
    <cellStyle name="Followed Hyperlink" xfId="17254" builtinId="9" hidden="1"/>
    <cellStyle name="Followed Hyperlink" xfId="17255" builtinId="9" hidden="1"/>
    <cellStyle name="Followed Hyperlink" xfId="17256" builtinId="9" hidden="1"/>
    <cellStyle name="Followed Hyperlink" xfId="17257" builtinId="9" hidden="1"/>
    <cellStyle name="Followed Hyperlink" xfId="17258" builtinId="9" hidden="1"/>
    <cellStyle name="Followed Hyperlink" xfId="17259" builtinId="9" hidden="1"/>
    <cellStyle name="Followed Hyperlink" xfId="17260" builtinId="9" hidden="1"/>
    <cellStyle name="Followed Hyperlink" xfId="17261" builtinId="9" hidden="1"/>
    <cellStyle name="Followed Hyperlink" xfId="17262" builtinId="9" hidden="1"/>
    <cellStyle name="Followed Hyperlink" xfId="17263" builtinId="9" hidden="1"/>
    <cellStyle name="Followed Hyperlink" xfId="17264" builtinId="9" hidden="1"/>
    <cellStyle name="Followed Hyperlink" xfId="17265" builtinId="9" hidden="1"/>
    <cellStyle name="Followed Hyperlink" xfId="17266" builtinId="9" hidden="1"/>
    <cellStyle name="Followed Hyperlink" xfId="17267" builtinId="9" hidden="1"/>
    <cellStyle name="Followed Hyperlink" xfId="17268" builtinId="9" hidden="1"/>
    <cellStyle name="Followed Hyperlink" xfId="17269" builtinId="9" hidden="1"/>
    <cellStyle name="Followed Hyperlink" xfId="17270" builtinId="9" hidden="1"/>
    <cellStyle name="Followed Hyperlink" xfId="17271" builtinId="9" hidden="1"/>
    <cellStyle name="Followed Hyperlink" xfId="17272" builtinId="9" hidden="1"/>
    <cellStyle name="Followed Hyperlink" xfId="17273" builtinId="9" hidden="1"/>
    <cellStyle name="Followed Hyperlink" xfId="17274" builtinId="9" hidden="1"/>
    <cellStyle name="Followed Hyperlink" xfId="17275" builtinId="9" hidden="1"/>
    <cellStyle name="Followed Hyperlink" xfId="17276" builtinId="9" hidden="1"/>
    <cellStyle name="Followed Hyperlink" xfId="17277" builtinId="9" hidden="1"/>
    <cellStyle name="Followed Hyperlink" xfId="17278" builtinId="9" hidden="1"/>
    <cellStyle name="Followed Hyperlink" xfId="17279" builtinId="9" hidden="1"/>
    <cellStyle name="Followed Hyperlink" xfId="17280" builtinId="9" hidden="1"/>
    <cellStyle name="Followed Hyperlink" xfId="17281" builtinId="9" hidden="1"/>
    <cellStyle name="Followed Hyperlink" xfId="17282" builtinId="9" hidden="1"/>
    <cellStyle name="Followed Hyperlink" xfId="17283" builtinId="9" hidden="1"/>
    <cellStyle name="Followed Hyperlink" xfId="17284" builtinId="9" hidden="1"/>
    <cellStyle name="Followed Hyperlink" xfId="17285" builtinId="9" hidden="1"/>
    <cellStyle name="Followed Hyperlink" xfId="17286" builtinId="9" hidden="1"/>
    <cellStyle name="Followed Hyperlink" xfId="17287" builtinId="9" hidden="1"/>
    <cellStyle name="Followed Hyperlink" xfId="17288" builtinId="9" hidden="1"/>
    <cellStyle name="Followed Hyperlink" xfId="17289" builtinId="9" hidden="1"/>
    <cellStyle name="Followed Hyperlink" xfId="17290" builtinId="9" hidden="1"/>
    <cellStyle name="Followed Hyperlink" xfId="17291" builtinId="9" hidden="1"/>
    <cellStyle name="Followed Hyperlink" xfId="17292" builtinId="9" hidden="1"/>
    <cellStyle name="Followed Hyperlink" xfId="17293" builtinId="9" hidden="1"/>
    <cellStyle name="Followed Hyperlink" xfId="17294" builtinId="9" hidden="1"/>
    <cellStyle name="Followed Hyperlink" xfId="17295" builtinId="9" hidden="1"/>
    <cellStyle name="Followed Hyperlink" xfId="17296" builtinId="9" hidden="1"/>
    <cellStyle name="Followed Hyperlink" xfId="17297" builtinId="9" hidden="1"/>
    <cellStyle name="Followed Hyperlink" xfId="17298" builtinId="9" hidden="1"/>
    <cellStyle name="Followed Hyperlink" xfId="17299" builtinId="9" hidden="1"/>
    <cellStyle name="Followed Hyperlink" xfId="17300" builtinId="9" hidden="1"/>
    <cellStyle name="Followed Hyperlink" xfId="17301" builtinId="9" hidden="1"/>
    <cellStyle name="Followed Hyperlink" xfId="17302" builtinId="9" hidden="1"/>
    <cellStyle name="Followed Hyperlink" xfId="17303" builtinId="9" hidden="1"/>
    <cellStyle name="Followed Hyperlink" xfId="17304" builtinId="9" hidden="1"/>
    <cellStyle name="Followed Hyperlink" xfId="17305" builtinId="9" hidden="1"/>
    <cellStyle name="Followed Hyperlink" xfId="17306" builtinId="9" hidden="1"/>
    <cellStyle name="Followed Hyperlink" xfId="17307" builtinId="9" hidden="1"/>
    <cellStyle name="Followed Hyperlink" xfId="17308" builtinId="9" hidden="1"/>
    <cellStyle name="Followed Hyperlink" xfId="17309" builtinId="9" hidden="1"/>
    <cellStyle name="Followed Hyperlink" xfId="17310" builtinId="9" hidden="1"/>
    <cellStyle name="Followed Hyperlink" xfId="17311" builtinId="9" hidden="1"/>
    <cellStyle name="Followed Hyperlink" xfId="17312" builtinId="9" hidden="1"/>
    <cellStyle name="Followed Hyperlink" xfId="17313" builtinId="9" hidden="1"/>
    <cellStyle name="Followed Hyperlink" xfId="17314" builtinId="9" hidden="1"/>
    <cellStyle name="Followed Hyperlink" xfId="17315" builtinId="9" hidden="1"/>
    <cellStyle name="Followed Hyperlink" xfId="17316" builtinId="9" hidden="1"/>
    <cellStyle name="Followed Hyperlink" xfId="17317" builtinId="9" hidden="1"/>
    <cellStyle name="Followed Hyperlink" xfId="17318" builtinId="9" hidden="1"/>
    <cellStyle name="Followed Hyperlink" xfId="17319" builtinId="9" hidden="1"/>
    <cellStyle name="Followed Hyperlink" xfId="17320" builtinId="9" hidden="1"/>
    <cellStyle name="Followed Hyperlink" xfId="17321" builtinId="9" hidden="1"/>
    <cellStyle name="Followed Hyperlink" xfId="17322" builtinId="9" hidden="1"/>
    <cellStyle name="Followed Hyperlink" xfId="17323" builtinId="9" hidden="1"/>
    <cellStyle name="Followed Hyperlink" xfId="17324" builtinId="9" hidden="1"/>
    <cellStyle name="Followed Hyperlink" xfId="17325" builtinId="9" hidden="1"/>
    <cellStyle name="Followed Hyperlink" xfId="17326" builtinId="9" hidden="1"/>
    <cellStyle name="Followed Hyperlink" xfId="17327" builtinId="9" hidden="1"/>
    <cellStyle name="Followed Hyperlink" xfId="17328" builtinId="9" hidden="1"/>
    <cellStyle name="Followed Hyperlink" xfId="17329" builtinId="9" hidden="1"/>
    <cellStyle name="Followed Hyperlink" xfId="17330" builtinId="9" hidden="1"/>
    <cellStyle name="Followed Hyperlink" xfId="17331" builtinId="9" hidden="1"/>
    <cellStyle name="Followed Hyperlink" xfId="17332" builtinId="9" hidden="1"/>
    <cellStyle name="Followed Hyperlink" xfId="17333" builtinId="9" hidden="1"/>
    <cellStyle name="Followed Hyperlink" xfId="17334" builtinId="9" hidden="1"/>
    <cellStyle name="Followed Hyperlink" xfId="17335" builtinId="9" hidden="1"/>
    <cellStyle name="Followed Hyperlink" xfId="17336" builtinId="9" hidden="1"/>
    <cellStyle name="Followed Hyperlink" xfId="17337" builtinId="9" hidden="1"/>
    <cellStyle name="Followed Hyperlink" xfId="17338" builtinId="9" hidden="1"/>
    <cellStyle name="Followed Hyperlink" xfId="17339" builtinId="9" hidden="1"/>
    <cellStyle name="Followed Hyperlink" xfId="17340" builtinId="9" hidden="1"/>
    <cellStyle name="Followed Hyperlink" xfId="17341" builtinId="9" hidden="1"/>
    <cellStyle name="Followed Hyperlink" xfId="17342" builtinId="9" hidden="1"/>
    <cellStyle name="Followed Hyperlink" xfId="17343" builtinId="9" hidden="1"/>
    <cellStyle name="Followed Hyperlink" xfId="17344" builtinId="9" hidden="1"/>
    <cellStyle name="Followed Hyperlink" xfId="17345" builtinId="9" hidden="1"/>
    <cellStyle name="Followed Hyperlink" xfId="17346" builtinId="9" hidden="1"/>
    <cellStyle name="Followed Hyperlink" xfId="17347" builtinId="9" hidden="1"/>
    <cellStyle name="Followed Hyperlink" xfId="17348" builtinId="9" hidden="1"/>
    <cellStyle name="Followed Hyperlink" xfId="17349" builtinId="9" hidden="1"/>
    <cellStyle name="Followed Hyperlink" xfId="17350" builtinId="9" hidden="1"/>
    <cellStyle name="Followed Hyperlink" xfId="17351" builtinId="9" hidden="1"/>
    <cellStyle name="Followed Hyperlink" xfId="17352" builtinId="9" hidden="1"/>
    <cellStyle name="Followed Hyperlink" xfId="17353" builtinId="9" hidden="1"/>
    <cellStyle name="Followed Hyperlink" xfId="17354" builtinId="9" hidden="1"/>
    <cellStyle name="Followed Hyperlink" xfId="17355" builtinId="9" hidden="1"/>
    <cellStyle name="Followed Hyperlink" xfId="17356" builtinId="9" hidden="1"/>
    <cellStyle name="Followed Hyperlink" xfId="17357" builtinId="9" hidden="1"/>
    <cellStyle name="Followed Hyperlink" xfId="17358" builtinId="9" hidden="1"/>
    <cellStyle name="Followed Hyperlink" xfId="17359" builtinId="9" hidden="1"/>
    <cellStyle name="Followed Hyperlink" xfId="17360" builtinId="9" hidden="1"/>
    <cellStyle name="Followed Hyperlink" xfId="17361" builtinId="9" hidden="1"/>
    <cellStyle name="Followed Hyperlink" xfId="17362" builtinId="9" hidden="1"/>
    <cellStyle name="Followed Hyperlink" xfId="17363" builtinId="9" hidden="1"/>
    <cellStyle name="Followed Hyperlink" xfId="17364" builtinId="9" hidden="1"/>
    <cellStyle name="Followed Hyperlink" xfId="17365" builtinId="9" hidden="1"/>
    <cellStyle name="Followed Hyperlink" xfId="17366" builtinId="9" hidden="1"/>
    <cellStyle name="Followed Hyperlink" xfId="17367" builtinId="9" hidden="1"/>
    <cellStyle name="Followed Hyperlink" xfId="17368" builtinId="9" hidden="1"/>
    <cellStyle name="Followed Hyperlink" xfId="17369" builtinId="9" hidden="1"/>
    <cellStyle name="Followed Hyperlink" xfId="17370" builtinId="9" hidden="1"/>
    <cellStyle name="Followed Hyperlink" xfId="17371" builtinId="9" hidden="1"/>
    <cellStyle name="Followed Hyperlink" xfId="17372" builtinId="9" hidden="1"/>
    <cellStyle name="Followed Hyperlink" xfId="17373" builtinId="9" hidden="1"/>
    <cellStyle name="Followed Hyperlink" xfId="17374" builtinId="9" hidden="1"/>
    <cellStyle name="Followed Hyperlink" xfId="17375" builtinId="9" hidden="1"/>
    <cellStyle name="Followed Hyperlink" xfId="17376" builtinId="9" hidden="1"/>
    <cellStyle name="Followed Hyperlink" xfId="17377" builtinId="9" hidden="1"/>
    <cellStyle name="Followed Hyperlink" xfId="17378" builtinId="9" hidden="1"/>
    <cellStyle name="Followed Hyperlink" xfId="17379" builtinId="9" hidden="1"/>
    <cellStyle name="Followed Hyperlink" xfId="17380" builtinId="9" hidden="1"/>
    <cellStyle name="Followed Hyperlink" xfId="17381" builtinId="9" hidden="1"/>
    <cellStyle name="Followed Hyperlink" xfId="17382" builtinId="9" hidden="1"/>
    <cellStyle name="Followed Hyperlink" xfId="17383" builtinId="9" hidden="1"/>
    <cellStyle name="Followed Hyperlink" xfId="17384" builtinId="9" hidden="1"/>
    <cellStyle name="Followed Hyperlink" xfId="17385" builtinId="9" hidden="1"/>
    <cellStyle name="Followed Hyperlink" xfId="17386" builtinId="9" hidden="1"/>
    <cellStyle name="Followed Hyperlink" xfId="17387" builtinId="9" hidden="1"/>
    <cellStyle name="Followed Hyperlink" xfId="17388" builtinId="9" hidden="1"/>
    <cellStyle name="Followed Hyperlink" xfId="17389" builtinId="9" hidden="1"/>
    <cellStyle name="Followed Hyperlink" xfId="17390" builtinId="9" hidden="1"/>
    <cellStyle name="Followed Hyperlink" xfId="17391" builtinId="9" hidden="1"/>
    <cellStyle name="Followed Hyperlink" xfId="17392" builtinId="9" hidden="1"/>
    <cellStyle name="Followed Hyperlink" xfId="17393" builtinId="9" hidden="1"/>
    <cellStyle name="Followed Hyperlink" xfId="17394" builtinId="9" hidden="1"/>
    <cellStyle name="Followed Hyperlink" xfId="17395" builtinId="9" hidden="1"/>
    <cellStyle name="Followed Hyperlink" xfId="17396" builtinId="9" hidden="1"/>
    <cellStyle name="Followed Hyperlink" xfId="17397" builtinId="9" hidden="1"/>
    <cellStyle name="Followed Hyperlink" xfId="17398" builtinId="9" hidden="1"/>
    <cellStyle name="Followed Hyperlink" xfId="17399" builtinId="9" hidden="1"/>
    <cellStyle name="Followed Hyperlink" xfId="17400" builtinId="9" hidden="1"/>
    <cellStyle name="Followed Hyperlink" xfId="17401" builtinId="9" hidden="1"/>
    <cellStyle name="Followed Hyperlink" xfId="17402" builtinId="9" hidden="1"/>
    <cellStyle name="Followed Hyperlink" xfId="17403" builtinId="9" hidden="1"/>
    <cellStyle name="Followed Hyperlink" xfId="17404" builtinId="9" hidden="1"/>
    <cellStyle name="Followed Hyperlink" xfId="17405" builtinId="9" hidden="1"/>
    <cellStyle name="Followed Hyperlink" xfId="17406" builtinId="9" hidden="1"/>
    <cellStyle name="Followed Hyperlink" xfId="17407" builtinId="9" hidden="1"/>
    <cellStyle name="Followed Hyperlink" xfId="17408" builtinId="9" hidden="1"/>
    <cellStyle name="Followed Hyperlink" xfId="17409" builtinId="9" hidden="1"/>
    <cellStyle name="Followed Hyperlink" xfId="17410" builtinId="9" hidden="1"/>
    <cellStyle name="Followed Hyperlink" xfId="17411" builtinId="9" hidden="1"/>
    <cellStyle name="Followed Hyperlink" xfId="17412" builtinId="9" hidden="1"/>
    <cellStyle name="Followed Hyperlink" xfId="17413" builtinId="9" hidden="1"/>
    <cellStyle name="Followed Hyperlink" xfId="17414" builtinId="9" hidden="1"/>
    <cellStyle name="Followed Hyperlink" xfId="17415" builtinId="9" hidden="1"/>
    <cellStyle name="Followed Hyperlink" xfId="17416" builtinId="9" hidden="1"/>
    <cellStyle name="Followed Hyperlink" xfId="17417" builtinId="9" hidden="1"/>
    <cellStyle name="Followed Hyperlink" xfId="17418" builtinId="9" hidden="1"/>
    <cellStyle name="Followed Hyperlink" xfId="17419" builtinId="9" hidden="1"/>
    <cellStyle name="Followed Hyperlink" xfId="17420" builtinId="9" hidden="1"/>
    <cellStyle name="Followed Hyperlink" xfId="17421" builtinId="9" hidden="1"/>
    <cellStyle name="Followed Hyperlink" xfId="17422" builtinId="9" hidden="1"/>
    <cellStyle name="Followed Hyperlink" xfId="17423" builtinId="9" hidden="1"/>
    <cellStyle name="Followed Hyperlink" xfId="17424" builtinId="9" hidden="1"/>
    <cellStyle name="Followed Hyperlink" xfId="17425" builtinId="9" hidden="1"/>
    <cellStyle name="Followed Hyperlink" xfId="17426" builtinId="9" hidden="1"/>
    <cellStyle name="Followed Hyperlink" xfId="17427" builtinId="9" hidden="1"/>
    <cellStyle name="Followed Hyperlink" xfId="17428" builtinId="9" hidden="1"/>
    <cellStyle name="Followed Hyperlink" xfId="17429" builtinId="9" hidden="1"/>
    <cellStyle name="Followed Hyperlink" xfId="17430" builtinId="9" hidden="1"/>
    <cellStyle name="Followed Hyperlink" xfId="17431" builtinId="9" hidden="1"/>
    <cellStyle name="Followed Hyperlink" xfId="17432" builtinId="9" hidden="1"/>
    <cellStyle name="Followed Hyperlink" xfId="17433" builtinId="9" hidden="1"/>
    <cellStyle name="Followed Hyperlink" xfId="17434" builtinId="9" hidden="1"/>
    <cellStyle name="Followed Hyperlink" xfId="17435" builtinId="9" hidden="1"/>
    <cellStyle name="Followed Hyperlink" xfId="17436" builtinId="9" hidden="1"/>
    <cellStyle name="Followed Hyperlink" xfId="17437" builtinId="9" hidden="1"/>
    <cellStyle name="Followed Hyperlink" xfId="17438" builtinId="9" hidden="1"/>
    <cellStyle name="Followed Hyperlink" xfId="17439" builtinId="9" hidden="1"/>
    <cellStyle name="Followed Hyperlink" xfId="17440" builtinId="9" hidden="1"/>
    <cellStyle name="Followed Hyperlink" xfId="17441" builtinId="9" hidden="1"/>
    <cellStyle name="Followed Hyperlink" xfId="17442" builtinId="9" hidden="1"/>
    <cellStyle name="Followed Hyperlink" xfId="17443" builtinId="9" hidden="1"/>
    <cellStyle name="Followed Hyperlink" xfId="17444" builtinId="9" hidden="1"/>
    <cellStyle name="Followed Hyperlink" xfId="17445" builtinId="9" hidden="1"/>
    <cellStyle name="Followed Hyperlink" xfId="17446" builtinId="9" hidden="1"/>
    <cellStyle name="Followed Hyperlink" xfId="17447" builtinId="9" hidden="1"/>
    <cellStyle name="Followed Hyperlink" xfId="17448" builtinId="9" hidden="1"/>
    <cellStyle name="Followed Hyperlink" xfId="17449" builtinId="9" hidden="1"/>
    <cellStyle name="Followed Hyperlink" xfId="17450" builtinId="9" hidden="1"/>
    <cellStyle name="Followed Hyperlink" xfId="17451" builtinId="9" hidden="1"/>
    <cellStyle name="Followed Hyperlink" xfId="17452" builtinId="9" hidden="1"/>
    <cellStyle name="Followed Hyperlink" xfId="17453" builtinId="9" hidden="1"/>
    <cellStyle name="Followed Hyperlink" xfId="17454" builtinId="9" hidden="1"/>
    <cellStyle name="Followed Hyperlink" xfId="17455" builtinId="9" hidden="1"/>
    <cellStyle name="Followed Hyperlink" xfId="17456" builtinId="9" hidden="1"/>
    <cellStyle name="Followed Hyperlink" xfId="17457" builtinId="9" hidden="1"/>
    <cellStyle name="Followed Hyperlink" xfId="17458" builtinId="9" hidden="1"/>
    <cellStyle name="Followed Hyperlink" xfId="17459" builtinId="9" hidden="1"/>
    <cellStyle name="Followed Hyperlink" xfId="17460" builtinId="9" hidden="1"/>
    <cellStyle name="Followed Hyperlink" xfId="17461" builtinId="9" hidden="1"/>
    <cellStyle name="Followed Hyperlink" xfId="17462" builtinId="9" hidden="1"/>
    <cellStyle name="Followed Hyperlink" xfId="17463" builtinId="9" hidden="1"/>
    <cellStyle name="Followed Hyperlink" xfId="17464" builtinId="9" hidden="1"/>
    <cellStyle name="Followed Hyperlink" xfId="17465" builtinId="9" hidden="1"/>
    <cellStyle name="Followed Hyperlink" xfId="17466" builtinId="9" hidden="1"/>
    <cellStyle name="Followed Hyperlink" xfId="17467" builtinId="9" hidden="1"/>
    <cellStyle name="Followed Hyperlink" xfId="17468" builtinId="9" hidden="1"/>
    <cellStyle name="Followed Hyperlink" xfId="17469" builtinId="9" hidden="1"/>
    <cellStyle name="Followed Hyperlink" xfId="17470" builtinId="9" hidden="1"/>
    <cellStyle name="Followed Hyperlink" xfId="17471" builtinId="9" hidden="1"/>
    <cellStyle name="Followed Hyperlink" xfId="17472" builtinId="9" hidden="1"/>
    <cellStyle name="Followed Hyperlink" xfId="17473" builtinId="9" hidden="1"/>
    <cellStyle name="Followed Hyperlink" xfId="17474" builtinId="9" hidden="1"/>
    <cellStyle name="Followed Hyperlink" xfId="17475" builtinId="9" hidden="1"/>
    <cellStyle name="Followed Hyperlink" xfId="17476" builtinId="9" hidden="1"/>
    <cellStyle name="Followed Hyperlink" xfId="17477" builtinId="9" hidden="1"/>
    <cellStyle name="Followed Hyperlink" xfId="17478" builtinId="9" hidden="1"/>
    <cellStyle name="Followed Hyperlink" xfId="17479" builtinId="9" hidden="1"/>
    <cellStyle name="Followed Hyperlink" xfId="17480" builtinId="9" hidden="1"/>
    <cellStyle name="Followed Hyperlink" xfId="17481" builtinId="9" hidden="1"/>
    <cellStyle name="Followed Hyperlink" xfId="17482" builtinId="9" hidden="1"/>
    <cellStyle name="Followed Hyperlink" xfId="17483" builtinId="9" hidden="1"/>
    <cellStyle name="Followed Hyperlink" xfId="17484" builtinId="9" hidden="1"/>
    <cellStyle name="Followed Hyperlink" xfId="17485" builtinId="9" hidden="1"/>
    <cellStyle name="Followed Hyperlink" xfId="17486" builtinId="9" hidden="1"/>
    <cellStyle name="Followed Hyperlink" xfId="17487" builtinId="9" hidden="1"/>
    <cellStyle name="Followed Hyperlink" xfId="17488" builtinId="9" hidden="1"/>
    <cellStyle name="Followed Hyperlink" xfId="17489" builtinId="9" hidden="1"/>
    <cellStyle name="Followed Hyperlink" xfId="17490" builtinId="9" hidden="1"/>
    <cellStyle name="Followed Hyperlink" xfId="17491" builtinId="9" hidden="1"/>
    <cellStyle name="Followed Hyperlink" xfId="17492" builtinId="9" hidden="1"/>
    <cellStyle name="Followed Hyperlink" xfId="17493" builtinId="9" hidden="1"/>
    <cellStyle name="Followed Hyperlink" xfId="17494" builtinId="9" hidden="1"/>
    <cellStyle name="Followed Hyperlink" xfId="17495" builtinId="9" hidden="1"/>
    <cellStyle name="Followed Hyperlink" xfId="17496" builtinId="9" hidden="1"/>
    <cellStyle name="Followed Hyperlink" xfId="17497" builtinId="9" hidden="1"/>
    <cellStyle name="Followed Hyperlink" xfId="17498" builtinId="9" hidden="1"/>
    <cellStyle name="Followed Hyperlink" xfId="17499" builtinId="9" hidden="1"/>
    <cellStyle name="Followed Hyperlink" xfId="17500" builtinId="9" hidden="1"/>
    <cellStyle name="Followed Hyperlink" xfId="17501" builtinId="9" hidden="1"/>
    <cellStyle name="Followed Hyperlink" xfId="17502" builtinId="9" hidden="1"/>
    <cellStyle name="Followed Hyperlink" xfId="17503" builtinId="9" hidden="1"/>
    <cellStyle name="Followed Hyperlink" xfId="17504" builtinId="9" hidden="1"/>
    <cellStyle name="Followed Hyperlink" xfId="17505" builtinId="9" hidden="1"/>
    <cellStyle name="Followed Hyperlink" xfId="17506" builtinId="9" hidden="1"/>
    <cellStyle name="Followed Hyperlink" xfId="17507" builtinId="9" hidden="1"/>
    <cellStyle name="Followed Hyperlink" xfId="17508" builtinId="9" hidden="1"/>
    <cellStyle name="Followed Hyperlink" xfId="17509" builtinId="9" hidden="1"/>
    <cellStyle name="Followed Hyperlink" xfId="17510" builtinId="9" hidden="1"/>
    <cellStyle name="Followed Hyperlink" xfId="17511" builtinId="9" hidden="1"/>
    <cellStyle name="Followed Hyperlink" xfId="17512" builtinId="9" hidden="1"/>
    <cellStyle name="Followed Hyperlink" xfId="17513" builtinId="9" hidden="1"/>
    <cellStyle name="Followed Hyperlink" xfId="17514" builtinId="9" hidden="1"/>
    <cellStyle name="Followed Hyperlink" xfId="17515" builtinId="9" hidden="1"/>
    <cellStyle name="Followed Hyperlink" xfId="17516" builtinId="9" hidden="1"/>
    <cellStyle name="Followed Hyperlink" xfId="17517" builtinId="9" hidden="1"/>
    <cellStyle name="Followed Hyperlink" xfId="17518" builtinId="9" hidden="1"/>
    <cellStyle name="Followed Hyperlink" xfId="17519" builtinId="9" hidden="1"/>
    <cellStyle name="Followed Hyperlink" xfId="17520" builtinId="9" hidden="1"/>
    <cellStyle name="Followed Hyperlink" xfId="17521" builtinId="9" hidden="1"/>
    <cellStyle name="Followed Hyperlink" xfId="17522" builtinId="9" hidden="1"/>
    <cellStyle name="Followed Hyperlink" xfId="17523" builtinId="9" hidden="1"/>
    <cellStyle name="Followed Hyperlink" xfId="17524" builtinId="9" hidden="1"/>
    <cellStyle name="Followed Hyperlink" xfId="17525" builtinId="9" hidden="1"/>
    <cellStyle name="Followed Hyperlink" xfId="17526" builtinId="9" hidden="1"/>
    <cellStyle name="Followed Hyperlink" xfId="17527" builtinId="9" hidden="1"/>
    <cellStyle name="Followed Hyperlink" xfId="17528" builtinId="9" hidden="1"/>
    <cellStyle name="Followed Hyperlink" xfId="17529" builtinId="9" hidden="1"/>
    <cellStyle name="Followed Hyperlink" xfId="17530" builtinId="9" hidden="1"/>
    <cellStyle name="Followed Hyperlink" xfId="17531" builtinId="9" hidden="1"/>
    <cellStyle name="Followed Hyperlink" xfId="17532" builtinId="9" hidden="1"/>
    <cellStyle name="Followed Hyperlink" xfId="17533" builtinId="9" hidden="1"/>
    <cellStyle name="Followed Hyperlink" xfId="17534" builtinId="9" hidden="1"/>
    <cellStyle name="Followed Hyperlink" xfId="17535" builtinId="9" hidden="1"/>
    <cellStyle name="Followed Hyperlink" xfId="17536" builtinId="9" hidden="1"/>
    <cellStyle name="Followed Hyperlink" xfId="17537" builtinId="9" hidden="1"/>
    <cellStyle name="Followed Hyperlink" xfId="17538" builtinId="9" hidden="1"/>
    <cellStyle name="Followed Hyperlink" xfId="17539" builtinId="9" hidden="1"/>
    <cellStyle name="Followed Hyperlink" xfId="17540" builtinId="9" hidden="1"/>
    <cellStyle name="Followed Hyperlink" xfId="17541" builtinId="9" hidden="1"/>
    <cellStyle name="Followed Hyperlink" xfId="17542" builtinId="9" hidden="1"/>
    <cellStyle name="Followed Hyperlink" xfId="17543" builtinId="9" hidden="1"/>
    <cellStyle name="Followed Hyperlink" xfId="17544" builtinId="9" hidden="1"/>
    <cellStyle name="Followed Hyperlink" xfId="17545" builtinId="9" hidden="1"/>
    <cellStyle name="Followed Hyperlink" xfId="17546" builtinId="9" hidden="1"/>
    <cellStyle name="Followed Hyperlink" xfId="17547" builtinId="9" hidden="1"/>
    <cellStyle name="Followed Hyperlink" xfId="17548" builtinId="9" hidden="1"/>
    <cellStyle name="Followed Hyperlink" xfId="17549" builtinId="9" hidden="1"/>
    <cellStyle name="Followed Hyperlink" xfId="17550" builtinId="9" hidden="1"/>
    <cellStyle name="Followed Hyperlink" xfId="17551" builtinId="9" hidden="1"/>
    <cellStyle name="Followed Hyperlink" xfId="17552" builtinId="9" hidden="1"/>
    <cellStyle name="Followed Hyperlink" xfId="17553" builtinId="9" hidden="1"/>
    <cellStyle name="Followed Hyperlink" xfId="17554" builtinId="9" hidden="1"/>
    <cellStyle name="Followed Hyperlink" xfId="17555" builtinId="9" hidden="1"/>
    <cellStyle name="Followed Hyperlink" xfId="17556" builtinId="9" hidden="1"/>
    <cellStyle name="Followed Hyperlink" xfId="17557" builtinId="9" hidden="1"/>
    <cellStyle name="Followed Hyperlink" xfId="17558" builtinId="9" hidden="1"/>
    <cellStyle name="Followed Hyperlink" xfId="17559" builtinId="9" hidden="1"/>
    <cellStyle name="Followed Hyperlink" xfId="17560" builtinId="9" hidden="1"/>
    <cellStyle name="Followed Hyperlink" xfId="17561" builtinId="9" hidden="1"/>
    <cellStyle name="Followed Hyperlink" xfId="17562" builtinId="9" hidden="1"/>
    <cellStyle name="Followed Hyperlink" xfId="17563" builtinId="9" hidden="1"/>
    <cellStyle name="Followed Hyperlink" xfId="17564" builtinId="9" hidden="1"/>
    <cellStyle name="Followed Hyperlink" xfId="17565" builtinId="9" hidden="1"/>
    <cellStyle name="Followed Hyperlink" xfId="17566" builtinId="9" hidden="1"/>
    <cellStyle name="Followed Hyperlink" xfId="17567" builtinId="9" hidden="1"/>
    <cellStyle name="Followed Hyperlink" xfId="17568" builtinId="9" hidden="1"/>
    <cellStyle name="Followed Hyperlink" xfId="17569" builtinId="9" hidden="1"/>
    <cellStyle name="Followed Hyperlink" xfId="17570" builtinId="9" hidden="1"/>
    <cellStyle name="Followed Hyperlink" xfId="17571" builtinId="9" hidden="1"/>
    <cellStyle name="Followed Hyperlink" xfId="17572" builtinId="9" hidden="1"/>
    <cellStyle name="Followed Hyperlink" xfId="17573" builtinId="9" hidden="1"/>
    <cellStyle name="Followed Hyperlink" xfId="17574" builtinId="9" hidden="1"/>
    <cellStyle name="Followed Hyperlink" xfId="17575" builtinId="9" hidden="1"/>
    <cellStyle name="Followed Hyperlink" xfId="17576" builtinId="9" hidden="1"/>
    <cellStyle name="Followed Hyperlink" xfId="17577" builtinId="9" hidden="1"/>
    <cellStyle name="Followed Hyperlink" xfId="17578" builtinId="9" hidden="1"/>
    <cellStyle name="Followed Hyperlink" xfId="17579" builtinId="9" hidden="1"/>
    <cellStyle name="Followed Hyperlink" xfId="17580" builtinId="9" hidden="1"/>
    <cellStyle name="Followed Hyperlink" xfId="17581" builtinId="9" hidden="1"/>
    <cellStyle name="Followed Hyperlink" xfId="17582" builtinId="9" hidden="1"/>
    <cellStyle name="Followed Hyperlink" xfId="17583" builtinId="9" hidden="1"/>
    <cellStyle name="Followed Hyperlink" xfId="17584" builtinId="9" hidden="1"/>
    <cellStyle name="Followed Hyperlink" xfId="17585" builtinId="9" hidden="1"/>
    <cellStyle name="Followed Hyperlink" xfId="17586" builtinId="9" hidden="1"/>
    <cellStyle name="Followed Hyperlink" xfId="17587" builtinId="9" hidden="1"/>
    <cellStyle name="Followed Hyperlink" xfId="17588" builtinId="9" hidden="1"/>
    <cellStyle name="Followed Hyperlink" xfId="17589" builtinId="9" hidden="1"/>
    <cellStyle name="Followed Hyperlink" xfId="17590" builtinId="9" hidden="1"/>
    <cellStyle name="Followed Hyperlink" xfId="17591" builtinId="9" hidden="1"/>
    <cellStyle name="Followed Hyperlink" xfId="17592" builtinId="9" hidden="1"/>
    <cellStyle name="Followed Hyperlink" xfId="17593" builtinId="9" hidden="1"/>
    <cellStyle name="Followed Hyperlink" xfId="17594" builtinId="9" hidden="1"/>
    <cellStyle name="Followed Hyperlink" xfId="17595" builtinId="9" hidden="1"/>
    <cellStyle name="Followed Hyperlink" xfId="17596" builtinId="9" hidden="1"/>
    <cellStyle name="Followed Hyperlink" xfId="17597" builtinId="9" hidden="1"/>
    <cellStyle name="Followed Hyperlink" xfId="17598" builtinId="9" hidden="1"/>
    <cellStyle name="Followed Hyperlink" xfId="17599" builtinId="9" hidden="1"/>
    <cellStyle name="Followed Hyperlink" xfId="17600" builtinId="9" hidden="1"/>
    <cellStyle name="Followed Hyperlink" xfId="17601" builtinId="9" hidden="1"/>
    <cellStyle name="Followed Hyperlink" xfId="17602" builtinId="9" hidden="1"/>
    <cellStyle name="Followed Hyperlink" xfId="17603" builtinId="9" hidden="1"/>
    <cellStyle name="Followed Hyperlink" xfId="17604" builtinId="9" hidden="1"/>
    <cellStyle name="Followed Hyperlink" xfId="17605" builtinId="9" hidden="1"/>
    <cellStyle name="Followed Hyperlink" xfId="17606" builtinId="9" hidden="1"/>
    <cellStyle name="Followed Hyperlink" xfId="17607" builtinId="9" hidden="1"/>
    <cellStyle name="Followed Hyperlink" xfId="17608" builtinId="9" hidden="1"/>
    <cellStyle name="Followed Hyperlink" xfId="17609" builtinId="9" hidden="1"/>
    <cellStyle name="Followed Hyperlink" xfId="17610" builtinId="9" hidden="1"/>
    <cellStyle name="Followed Hyperlink" xfId="17611" builtinId="9" hidden="1"/>
    <cellStyle name="Followed Hyperlink" xfId="17612" builtinId="9" hidden="1"/>
    <cellStyle name="Followed Hyperlink" xfId="17613" builtinId="9" hidden="1"/>
    <cellStyle name="Followed Hyperlink" xfId="17614" builtinId="9" hidden="1"/>
    <cellStyle name="Followed Hyperlink" xfId="17615" builtinId="9" hidden="1"/>
    <cellStyle name="Followed Hyperlink" xfId="17616" builtinId="9" hidden="1"/>
    <cellStyle name="Followed Hyperlink" xfId="17617" builtinId="9" hidden="1"/>
    <cellStyle name="Followed Hyperlink" xfId="17618" builtinId="9" hidden="1"/>
    <cellStyle name="Followed Hyperlink" xfId="17619" builtinId="9" hidden="1"/>
    <cellStyle name="Followed Hyperlink" xfId="17620" builtinId="9" hidden="1"/>
    <cellStyle name="Followed Hyperlink" xfId="17621" builtinId="9" hidden="1"/>
    <cellStyle name="Followed Hyperlink" xfId="17622" builtinId="9" hidden="1"/>
    <cellStyle name="Followed Hyperlink" xfId="17623" builtinId="9" hidden="1"/>
    <cellStyle name="Followed Hyperlink" xfId="17624" builtinId="9" hidden="1"/>
    <cellStyle name="Followed Hyperlink" xfId="17625" builtinId="9" hidden="1"/>
    <cellStyle name="Followed Hyperlink" xfId="17626" builtinId="9" hidden="1"/>
    <cellStyle name="Followed Hyperlink" xfId="17627" builtinId="9" hidden="1"/>
    <cellStyle name="Followed Hyperlink" xfId="17628" builtinId="9" hidden="1"/>
    <cellStyle name="Followed Hyperlink" xfId="17629" builtinId="9" hidden="1"/>
    <cellStyle name="Followed Hyperlink" xfId="17630" builtinId="9" hidden="1"/>
    <cellStyle name="Followed Hyperlink" xfId="17631" builtinId="9" hidden="1"/>
    <cellStyle name="Followed Hyperlink" xfId="17632" builtinId="9" hidden="1"/>
    <cellStyle name="Followed Hyperlink" xfId="17633" builtinId="9" hidden="1"/>
    <cellStyle name="Followed Hyperlink" xfId="17634" builtinId="9" hidden="1"/>
    <cellStyle name="Followed Hyperlink" xfId="17635" builtinId="9" hidden="1"/>
    <cellStyle name="Followed Hyperlink" xfId="17636" builtinId="9" hidden="1"/>
    <cellStyle name="Followed Hyperlink" xfId="17637" builtinId="9" hidden="1"/>
    <cellStyle name="Followed Hyperlink" xfId="17638" builtinId="9" hidden="1"/>
    <cellStyle name="Followed Hyperlink" xfId="17639" builtinId="9" hidden="1"/>
    <cellStyle name="Followed Hyperlink" xfId="17640" builtinId="9" hidden="1"/>
    <cellStyle name="Followed Hyperlink" xfId="17641" builtinId="9" hidden="1"/>
    <cellStyle name="Followed Hyperlink" xfId="17642" builtinId="9" hidden="1"/>
    <cellStyle name="Followed Hyperlink" xfId="17643" builtinId="9" hidden="1"/>
    <cellStyle name="Followed Hyperlink" xfId="17644" builtinId="9" hidden="1"/>
    <cellStyle name="Followed Hyperlink" xfId="17645" builtinId="9" hidden="1"/>
    <cellStyle name="Followed Hyperlink" xfId="17646" builtinId="9" hidden="1"/>
    <cellStyle name="Followed Hyperlink" xfId="17647" builtinId="9" hidden="1"/>
    <cellStyle name="Followed Hyperlink" xfId="17648" builtinId="9" hidden="1"/>
    <cellStyle name="Followed Hyperlink" xfId="17649" builtinId="9" hidden="1"/>
    <cellStyle name="Followed Hyperlink" xfId="17650" builtinId="9" hidden="1"/>
    <cellStyle name="Followed Hyperlink" xfId="17651" builtinId="9" hidden="1"/>
    <cellStyle name="Followed Hyperlink" xfId="17652" builtinId="9" hidden="1"/>
    <cellStyle name="Followed Hyperlink" xfId="17653" builtinId="9" hidden="1"/>
    <cellStyle name="Followed Hyperlink" xfId="17654" builtinId="9" hidden="1"/>
    <cellStyle name="Followed Hyperlink" xfId="17655" builtinId="9" hidden="1"/>
    <cellStyle name="Followed Hyperlink" xfId="17656" builtinId="9" hidden="1"/>
    <cellStyle name="Followed Hyperlink" xfId="17657" builtinId="9" hidden="1"/>
    <cellStyle name="Followed Hyperlink" xfId="17658" builtinId="9" hidden="1"/>
    <cellStyle name="Followed Hyperlink" xfId="17659" builtinId="9" hidden="1"/>
    <cellStyle name="Followed Hyperlink" xfId="17660" builtinId="9" hidden="1"/>
    <cellStyle name="Followed Hyperlink" xfId="17661" builtinId="9" hidden="1"/>
    <cellStyle name="Followed Hyperlink" xfId="17662" builtinId="9" hidden="1"/>
    <cellStyle name="Followed Hyperlink" xfId="17663" builtinId="9" hidden="1"/>
    <cellStyle name="Followed Hyperlink" xfId="17664" builtinId="9" hidden="1"/>
    <cellStyle name="Followed Hyperlink" xfId="17665" builtinId="9" hidden="1"/>
    <cellStyle name="Followed Hyperlink" xfId="17666" builtinId="9" hidden="1"/>
    <cellStyle name="Followed Hyperlink" xfId="17667" builtinId="9" hidden="1"/>
    <cellStyle name="Followed Hyperlink" xfId="17668" builtinId="9" hidden="1"/>
    <cellStyle name="Followed Hyperlink" xfId="17669" builtinId="9" hidden="1"/>
    <cellStyle name="Followed Hyperlink" xfId="17670" builtinId="9" hidden="1"/>
    <cellStyle name="Followed Hyperlink" xfId="17671" builtinId="9" hidden="1"/>
    <cellStyle name="Followed Hyperlink" xfId="17672" builtinId="9" hidden="1"/>
    <cellStyle name="Followed Hyperlink" xfId="17673" builtinId="9" hidden="1"/>
    <cellStyle name="Followed Hyperlink" xfId="17674" builtinId="9" hidden="1"/>
    <cellStyle name="Followed Hyperlink" xfId="17675" builtinId="9" hidden="1"/>
    <cellStyle name="Followed Hyperlink" xfId="17676" builtinId="9" hidden="1"/>
    <cellStyle name="Followed Hyperlink" xfId="17677" builtinId="9" hidden="1"/>
    <cellStyle name="Followed Hyperlink" xfId="17678" builtinId="9" hidden="1"/>
    <cellStyle name="Followed Hyperlink" xfId="17679" builtinId="9" hidden="1"/>
    <cellStyle name="Followed Hyperlink" xfId="17680" builtinId="9" hidden="1"/>
    <cellStyle name="Followed Hyperlink" xfId="17681" builtinId="9" hidden="1"/>
    <cellStyle name="Followed Hyperlink" xfId="17682" builtinId="9" hidden="1"/>
    <cellStyle name="Followed Hyperlink" xfId="17683" builtinId="9" hidden="1"/>
    <cellStyle name="Followed Hyperlink" xfId="17684" builtinId="9" hidden="1"/>
    <cellStyle name="Followed Hyperlink" xfId="17685" builtinId="9" hidden="1"/>
    <cellStyle name="Followed Hyperlink" xfId="17686" builtinId="9" hidden="1"/>
    <cellStyle name="Followed Hyperlink" xfId="17687" builtinId="9" hidden="1"/>
    <cellStyle name="Followed Hyperlink" xfId="17688" builtinId="9" hidden="1"/>
    <cellStyle name="Followed Hyperlink" xfId="17689" builtinId="9" hidden="1"/>
    <cellStyle name="Followed Hyperlink" xfId="17690" builtinId="9" hidden="1"/>
    <cellStyle name="Followed Hyperlink" xfId="17691" builtinId="9" hidden="1"/>
    <cellStyle name="Followed Hyperlink" xfId="17692" builtinId="9" hidden="1"/>
    <cellStyle name="Followed Hyperlink" xfId="17693" builtinId="9" hidden="1"/>
    <cellStyle name="Followed Hyperlink" xfId="17694" builtinId="9" hidden="1"/>
    <cellStyle name="Followed Hyperlink" xfId="17695" builtinId="9" hidden="1"/>
    <cellStyle name="Followed Hyperlink" xfId="17696" builtinId="9" hidden="1"/>
    <cellStyle name="Followed Hyperlink" xfId="17697" builtinId="9" hidden="1"/>
    <cellStyle name="Followed Hyperlink" xfId="17698" builtinId="9" hidden="1"/>
    <cellStyle name="Followed Hyperlink" xfId="17699" builtinId="9" hidden="1"/>
    <cellStyle name="Followed Hyperlink" xfId="17700" builtinId="9" hidden="1"/>
    <cellStyle name="Followed Hyperlink" xfId="17701" builtinId="9" hidden="1"/>
    <cellStyle name="Followed Hyperlink" xfId="17702" builtinId="9" hidden="1"/>
    <cellStyle name="Followed Hyperlink" xfId="17703" builtinId="9" hidden="1"/>
    <cellStyle name="Followed Hyperlink" xfId="17704" builtinId="9" hidden="1"/>
    <cellStyle name="Followed Hyperlink" xfId="17705" builtinId="9" hidden="1"/>
    <cellStyle name="Followed Hyperlink" xfId="17706" builtinId="9" hidden="1"/>
    <cellStyle name="Followed Hyperlink" xfId="17707" builtinId="9" hidden="1"/>
    <cellStyle name="Followed Hyperlink" xfId="17708" builtinId="9" hidden="1"/>
    <cellStyle name="Followed Hyperlink" xfId="17709" builtinId="9" hidden="1"/>
    <cellStyle name="Followed Hyperlink" xfId="17710" builtinId="9" hidden="1"/>
    <cellStyle name="Followed Hyperlink" xfId="17711" builtinId="9" hidden="1"/>
    <cellStyle name="Followed Hyperlink" xfId="17712" builtinId="9" hidden="1"/>
    <cellStyle name="Followed Hyperlink" xfId="17713" builtinId="9" hidden="1"/>
    <cellStyle name="Followed Hyperlink" xfId="17714" builtinId="9" hidden="1"/>
    <cellStyle name="Followed Hyperlink" xfId="17715" builtinId="9" hidden="1"/>
    <cellStyle name="Followed Hyperlink" xfId="17716" builtinId="9" hidden="1"/>
    <cellStyle name="Followed Hyperlink" xfId="17717" builtinId="9" hidden="1"/>
    <cellStyle name="Followed Hyperlink" xfId="17718" builtinId="9" hidden="1"/>
    <cellStyle name="Followed Hyperlink" xfId="17719" builtinId="9" hidden="1"/>
    <cellStyle name="Followed Hyperlink" xfId="17720" builtinId="9" hidden="1"/>
    <cellStyle name="Followed Hyperlink" xfId="17721" builtinId="9" hidden="1"/>
    <cellStyle name="Followed Hyperlink" xfId="17722" builtinId="9" hidden="1"/>
    <cellStyle name="Followed Hyperlink" xfId="17723" builtinId="9" hidden="1"/>
    <cellStyle name="Followed Hyperlink" xfId="17724" builtinId="9" hidden="1"/>
    <cellStyle name="Followed Hyperlink" xfId="17725" builtinId="9" hidden="1"/>
    <cellStyle name="Followed Hyperlink" xfId="17726" builtinId="9" hidden="1"/>
    <cellStyle name="Followed Hyperlink" xfId="17727" builtinId="9" hidden="1"/>
    <cellStyle name="Followed Hyperlink" xfId="17728" builtinId="9" hidden="1"/>
    <cellStyle name="Followed Hyperlink" xfId="17729" builtinId="9" hidden="1"/>
    <cellStyle name="Followed Hyperlink" xfId="17730" builtinId="9" hidden="1"/>
    <cellStyle name="Followed Hyperlink" xfId="17731" builtinId="9" hidden="1"/>
    <cellStyle name="Followed Hyperlink" xfId="17732" builtinId="9" hidden="1"/>
    <cellStyle name="Followed Hyperlink" xfId="17733" builtinId="9" hidden="1"/>
    <cellStyle name="Followed Hyperlink" xfId="17734" builtinId="9" hidden="1"/>
    <cellStyle name="Followed Hyperlink" xfId="17735" builtinId="9" hidden="1"/>
    <cellStyle name="Followed Hyperlink" xfId="17736" builtinId="9" hidden="1"/>
    <cellStyle name="Followed Hyperlink" xfId="17737" builtinId="9" hidden="1"/>
    <cellStyle name="Followed Hyperlink" xfId="17738" builtinId="9" hidden="1"/>
    <cellStyle name="Followed Hyperlink" xfId="17739" builtinId="9" hidden="1"/>
    <cellStyle name="Followed Hyperlink" xfId="17740" builtinId="9" hidden="1"/>
    <cellStyle name="Followed Hyperlink" xfId="17741" builtinId="9" hidden="1"/>
    <cellStyle name="Followed Hyperlink" xfId="17742" builtinId="9" hidden="1"/>
    <cellStyle name="Followed Hyperlink" xfId="17743" builtinId="9" hidden="1"/>
    <cellStyle name="Followed Hyperlink" xfId="17744" builtinId="9" hidden="1"/>
    <cellStyle name="Followed Hyperlink" xfId="17745" builtinId="9" hidden="1"/>
    <cellStyle name="Followed Hyperlink" xfId="17746" builtinId="9" hidden="1"/>
    <cellStyle name="Followed Hyperlink" xfId="17747" builtinId="9" hidden="1"/>
    <cellStyle name="Followed Hyperlink" xfId="17748" builtinId="9" hidden="1"/>
    <cellStyle name="Followed Hyperlink" xfId="17749" builtinId="9" hidden="1"/>
    <cellStyle name="Followed Hyperlink" xfId="17750" builtinId="9" hidden="1"/>
    <cellStyle name="Followed Hyperlink" xfId="17751" builtinId="9" hidden="1"/>
    <cellStyle name="Followed Hyperlink" xfId="17752" builtinId="9" hidden="1"/>
    <cellStyle name="Followed Hyperlink" xfId="17753" builtinId="9" hidden="1"/>
    <cellStyle name="Followed Hyperlink" xfId="17754" builtinId="9" hidden="1"/>
    <cellStyle name="Followed Hyperlink" xfId="17755" builtinId="9" hidden="1"/>
    <cellStyle name="Followed Hyperlink" xfId="17756" builtinId="9" hidden="1"/>
    <cellStyle name="Followed Hyperlink" xfId="17757" builtinId="9" hidden="1"/>
    <cellStyle name="Followed Hyperlink" xfId="17758" builtinId="9" hidden="1"/>
    <cellStyle name="Followed Hyperlink" xfId="17759" builtinId="9" hidden="1"/>
    <cellStyle name="Followed Hyperlink" xfId="17760" builtinId="9" hidden="1"/>
    <cellStyle name="Followed Hyperlink" xfId="17761" builtinId="9" hidden="1"/>
    <cellStyle name="Followed Hyperlink" xfId="17762" builtinId="9" hidden="1"/>
    <cellStyle name="Followed Hyperlink" xfId="17763" builtinId="9" hidden="1"/>
    <cellStyle name="Followed Hyperlink" xfId="17764" builtinId="9" hidden="1"/>
    <cellStyle name="Followed Hyperlink" xfId="17765" builtinId="9" hidden="1"/>
    <cellStyle name="Followed Hyperlink" xfId="17766" builtinId="9" hidden="1"/>
    <cellStyle name="Followed Hyperlink" xfId="17767" builtinId="9" hidden="1"/>
    <cellStyle name="Followed Hyperlink" xfId="17768" builtinId="9" hidden="1"/>
    <cellStyle name="Followed Hyperlink" xfId="17769" builtinId="9" hidden="1"/>
    <cellStyle name="Followed Hyperlink" xfId="17770" builtinId="9" hidden="1"/>
    <cellStyle name="Followed Hyperlink" xfId="17771" builtinId="9" hidden="1"/>
    <cellStyle name="Followed Hyperlink" xfId="17772" builtinId="9" hidden="1"/>
    <cellStyle name="Followed Hyperlink" xfId="17773" builtinId="9" hidden="1"/>
    <cellStyle name="Followed Hyperlink" xfId="17774" builtinId="9" hidden="1"/>
    <cellStyle name="Followed Hyperlink" xfId="17775" builtinId="9" hidden="1"/>
    <cellStyle name="Followed Hyperlink" xfId="17776" builtinId="9" hidden="1"/>
    <cellStyle name="Followed Hyperlink" xfId="17777" builtinId="9" hidden="1"/>
    <cellStyle name="Followed Hyperlink" xfId="17778" builtinId="9" hidden="1"/>
    <cellStyle name="Followed Hyperlink" xfId="17779" builtinId="9" hidden="1"/>
    <cellStyle name="Followed Hyperlink" xfId="17780" builtinId="9" hidden="1"/>
    <cellStyle name="Followed Hyperlink" xfId="17781" builtinId="9" hidden="1"/>
    <cellStyle name="Followed Hyperlink" xfId="17782" builtinId="9" hidden="1"/>
    <cellStyle name="Followed Hyperlink" xfId="17783" builtinId="9" hidden="1"/>
    <cellStyle name="Followed Hyperlink" xfId="17784" builtinId="9" hidden="1"/>
    <cellStyle name="Followed Hyperlink" xfId="17785" builtinId="9" hidden="1"/>
    <cellStyle name="Followed Hyperlink" xfId="17786" builtinId="9" hidden="1"/>
    <cellStyle name="Followed Hyperlink" xfId="17787" builtinId="9" hidden="1"/>
    <cellStyle name="Followed Hyperlink" xfId="17788" builtinId="9" hidden="1"/>
    <cellStyle name="Followed Hyperlink" xfId="17789" builtinId="9" hidden="1"/>
    <cellStyle name="Followed Hyperlink" xfId="17790" builtinId="9" hidden="1"/>
    <cellStyle name="Followed Hyperlink" xfId="17791" builtinId="9" hidden="1"/>
    <cellStyle name="Followed Hyperlink" xfId="17792" builtinId="9" hidden="1"/>
    <cellStyle name="Followed Hyperlink" xfId="17793" builtinId="9" hidden="1"/>
    <cellStyle name="Followed Hyperlink" xfId="17794" builtinId="9" hidden="1"/>
    <cellStyle name="Followed Hyperlink" xfId="17795" builtinId="9" hidden="1"/>
    <cellStyle name="Followed Hyperlink" xfId="17796" builtinId="9" hidden="1"/>
    <cellStyle name="Followed Hyperlink" xfId="17797" builtinId="9" hidden="1"/>
    <cellStyle name="Followed Hyperlink" xfId="17798" builtinId="9" hidden="1"/>
    <cellStyle name="Followed Hyperlink" xfId="17799" builtinId="9" hidden="1"/>
    <cellStyle name="Followed Hyperlink" xfId="17800" builtinId="9" hidden="1"/>
    <cellStyle name="Followed Hyperlink" xfId="17801" builtinId="9" hidden="1"/>
    <cellStyle name="Followed Hyperlink" xfId="17802" builtinId="9" hidden="1"/>
    <cellStyle name="Followed Hyperlink" xfId="17803" builtinId="9" hidden="1"/>
    <cellStyle name="Followed Hyperlink" xfId="17804" builtinId="9" hidden="1"/>
    <cellStyle name="Followed Hyperlink" xfId="17805" builtinId="9" hidden="1"/>
    <cellStyle name="Followed Hyperlink" xfId="17806" builtinId="9" hidden="1"/>
    <cellStyle name="Followed Hyperlink" xfId="17807" builtinId="9" hidden="1"/>
    <cellStyle name="Followed Hyperlink" xfId="17808" builtinId="9" hidden="1"/>
    <cellStyle name="Followed Hyperlink" xfId="17809" builtinId="9" hidden="1"/>
    <cellStyle name="Followed Hyperlink" xfId="17810" builtinId="9" hidden="1"/>
    <cellStyle name="Followed Hyperlink" xfId="17811" builtinId="9" hidden="1"/>
    <cellStyle name="Followed Hyperlink" xfId="17812" builtinId="9" hidden="1"/>
    <cellStyle name="Followed Hyperlink" xfId="17813" builtinId="9" hidden="1"/>
    <cellStyle name="Followed Hyperlink" xfId="17814" builtinId="9" hidden="1"/>
    <cellStyle name="Followed Hyperlink" xfId="17815" builtinId="9" hidden="1"/>
    <cellStyle name="Followed Hyperlink" xfId="17816" builtinId="9" hidden="1"/>
    <cellStyle name="Followed Hyperlink" xfId="17817" builtinId="9" hidden="1"/>
    <cellStyle name="Followed Hyperlink" xfId="17818" builtinId="9" hidden="1"/>
    <cellStyle name="Followed Hyperlink" xfId="17819" builtinId="9" hidden="1"/>
    <cellStyle name="Followed Hyperlink" xfId="17820" builtinId="9" hidden="1"/>
    <cellStyle name="Followed Hyperlink" xfId="17821" builtinId="9" hidden="1"/>
    <cellStyle name="Followed Hyperlink" xfId="17822" builtinId="9" hidden="1"/>
    <cellStyle name="Followed Hyperlink" xfId="17823" builtinId="9" hidden="1"/>
    <cellStyle name="Followed Hyperlink" xfId="17824" builtinId="9" hidden="1"/>
    <cellStyle name="Followed Hyperlink" xfId="17825" builtinId="9" hidden="1"/>
    <cellStyle name="Followed Hyperlink" xfId="17826" builtinId="9" hidden="1"/>
    <cellStyle name="Followed Hyperlink" xfId="17827" builtinId="9" hidden="1"/>
    <cellStyle name="Followed Hyperlink" xfId="17828" builtinId="9" hidden="1"/>
    <cellStyle name="Followed Hyperlink" xfId="17829" builtinId="9" hidden="1"/>
    <cellStyle name="Followed Hyperlink" xfId="17830" builtinId="9" hidden="1"/>
    <cellStyle name="Followed Hyperlink" xfId="17831" builtinId="9" hidden="1"/>
    <cellStyle name="Followed Hyperlink" xfId="17832" builtinId="9" hidden="1"/>
    <cellStyle name="Followed Hyperlink" xfId="17833" builtinId="9" hidden="1"/>
    <cellStyle name="Followed Hyperlink" xfId="17834" builtinId="9" hidden="1"/>
    <cellStyle name="Followed Hyperlink" xfId="17835" builtinId="9" hidden="1"/>
    <cellStyle name="Followed Hyperlink" xfId="17836" builtinId="9" hidden="1"/>
    <cellStyle name="Followed Hyperlink" xfId="17837" builtinId="9" hidden="1"/>
    <cellStyle name="Followed Hyperlink" xfId="17838" builtinId="9" hidden="1"/>
    <cellStyle name="Followed Hyperlink" xfId="17839" builtinId="9" hidden="1"/>
    <cellStyle name="Followed Hyperlink" xfId="17840" builtinId="9" hidden="1"/>
    <cellStyle name="Followed Hyperlink" xfId="17841" builtinId="9" hidden="1"/>
    <cellStyle name="Followed Hyperlink" xfId="17842" builtinId="9" hidden="1"/>
    <cellStyle name="Followed Hyperlink" xfId="17843" builtinId="9" hidden="1"/>
    <cellStyle name="Followed Hyperlink" xfId="17844" builtinId="9" hidden="1"/>
    <cellStyle name="Followed Hyperlink" xfId="17845" builtinId="9" hidden="1"/>
    <cellStyle name="Followed Hyperlink" xfId="17846" builtinId="9" hidden="1"/>
    <cellStyle name="Followed Hyperlink" xfId="17847" builtinId="9" hidden="1"/>
    <cellStyle name="Followed Hyperlink" xfId="17848" builtinId="9" hidden="1"/>
    <cellStyle name="Followed Hyperlink" xfId="17849" builtinId="9" hidden="1"/>
    <cellStyle name="Followed Hyperlink" xfId="17850" builtinId="9" hidden="1"/>
    <cellStyle name="Followed Hyperlink" xfId="17851" builtinId="9" hidden="1"/>
    <cellStyle name="Followed Hyperlink" xfId="17852" builtinId="9" hidden="1"/>
    <cellStyle name="Followed Hyperlink" xfId="17853" builtinId="9" hidden="1"/>
    <cellStyle name="Followed Hyperlink" xfId="17854" builtinId="9" hidden="1"/>
    <cellStyle name="Followed Hyperlink" xfId="17855" builtinId="9" hidden="1"/>
    <cellStyle name="Followed Hyperlink" xfId="17856" builtinId="9" hidden="1"/>
    <cellStyle name="Followed Hyperlink" xfId="17857" builtinId="9" hidden="1"/>
    <cellStyle name="Followed Hyperlink" xfId="17858" builtinId="9" hidden="1"/>
    <cellStyle name="Followed Hyperlink" xfId="17859" builtinId="9" hidden="1"/>
    <cellStyle name="Followed Hyperlink" xfId="17860" builtinId="9" hidden="1"/>
    <cellStyle name="Followed Hyperlink" xfId="17861" builtinId="9" hidden="1"/>
    <cellStyle name="Followed Hyperlink" xfId="17862" builtinId="9" hidden="1"/>
    <cellStyle name="Followed Hyperlink" xfId="17863" builtinId="9" hidden="1"/>
    <cellStyle name="Followed Hyperlink" xfId="17864" builtinId="9" hidden="1"/>
    <cellStyle name="Followed Hyperlink" xfId="17865" builtinId="9" hidden="1"/>
    <cellStyle name="Followed Hyperlink" xfId="17866" builtinId="9" hidden="1"/>
    <cellStyle name="Followed Hyperlink" xfId="17867" builtinId="9" hidden="1"/>
    <cellStyle name="Followed Hyperlink" xfId="17868" builtinId="9" hidden="1"/>
    <cellStyle name="Followed Hyperlink" xfId="17869" builtinId="9" hidden="1"/>
    <cellStyle name="Followed Hyperlink" xfId="17870" builtinId="9" hidden="1"/>
    <cellStyle name="Followed Hyperlink" xfId="17871" builtinId="9" hidden="1"/>
    <cellStyle name="Followed Hyperlink" xfId="17872" builtinId="9" hidden="1"/>
    <cellStyle name="Followed Hyperlink" xfId="17873" builtinId="9" hidden="1"/>
    <cellStyle name="Followed Hyperlink" xfId="17874" builtinId="9" hidden="1"/>
    <cellStyle name="Followed Hyperlink" xfId="17875" builtinId="9" hidden="1"/>
    <cellStyle name="Followed Hyperlink" xfId="17876" builtinId="9" hidden="1"/>
    <cellStyle name="Followed Hyperlink" xfId="17877" builtinId="9" hidden="1"/>
    <cellStyle name="Followed Hyperlink" xfId="17878" builtinId="9" hidden="1"/>
    <cellStyle name="Followed Hyperlink" xfId="17879" builtinId="9" hidden="1"/>
    <cellStyle name="Followed Hyperlink" xfId="17880" builtinId="9" hidden="1"/>
    <cellStyle name="Followed Hyperlink" xfId="17881" builtinId="9" hidden="1"/>
    <cellStyle name="Followed Hyperlink" xfId="17882" builtinId="9" hidden="1"/>
    <cellStyle name="Followed Hyperlink" xfId="17883" builtinId="9" hidden="1"/>
    <cellStyle name="Followed Hyperlink" xfId="17884" builtinId="9" hidden="1"/>
    <cellStyle name="Followed Hyperlink" xfId="17885" builtinId="9" hidden="1"/>
    <cellStyle name="Followed Hyperlink" xfId="17886" builtinId="9" hidden="1"/>
    <cellStyle name="Followed Hyperlink" xfId="17887" builtinId="9" hidden="1"/>
    <cellStyle name="Followed Hyperlink" xfId="17888" builtinId="9" hidden="1"/>
    <cellStyle name="Followed Hyperlink" xfId="17889" builtinId="9" hidden="1"/>
    <cellStyle name="Followed Hyperlink" xfId="17890" builtinId="9" hidden="1"/>
    <cellStyle name="Followed Hyperlink" xfId="17891" builtinId="9" hidden="1"/>
    <cellStyle name="Followed Hyperlink" xfId="17892" builtinId="9" hidden="1"/>
    <cellStyle name="Followed Hyperlink" xfId="17893" builtinId="9" hidden="1"/>
    <cellStyle name="Followed Hyperlink" xfId="17894" builtinId="9" hidden="1"/>
    <cellStyle name="Followed Hyperlink" xfId="17895" builtinId="9" hidden="1"/>
    <cellStyle name="Followed Hyperlink" xfId="17896" builtinId="9" hidden="1"/>
    <cellStyle name="Followed Hyperlink" xfId="17897" builtinId="9" hidden="1"/>
    <cellStyle name="Followed Hyperlink" xfId="17898" builtinId="9" hidden="1"/>
    <cellStyle name="Followed Hyperlink" xfId="17899" builtinId="9" hidden="1"/>
    <cellStyle name="Followed Hyperlink" xfId="17900" builtinId="9" hidden="1"/>
    <cellStyle name="Followed Hyperlink" xfId="17901" builtinId="9" hidden="1"/>
    <cellStyle name="Followed Hyperlink" xfId="17902" builtinId="9" hidden="1"/>
    <cellStyle name="Followed Hyperlink" xfId="17903" builtinId="9" hidden="1"/>
    <cellStyle name="Followed Hyperlink" xfId="17904" builtinId="9" hidden="1"/>
    <cellStyle name="Followed Hyperlink" xfId="17905" builtinId="9" hidden="1"/>
    <cellStyle name="Followed Hyperlink" xfId="17906" builtinId="9" hidden="1"/>
    <cellStyle name="Followed Hyperlink" xfId="17907" builtinId="9" hidden="1"/>
    <cellStyle name="Followed Hyperlink" xfId="17908" builtinId="9" hidden="1"/>
    <cellStyle name="Followed Hyperlink" xfId="17909" builtinId="9" hidden="1"/>
    <cellStyle name="Followed Hyperlink" xfId="17910" builtinId="9" hidden="1"/>
    <cellStyle name="Followed Hyperlink" xfId="17911" builtinId="9" hidden="1"/>
    <cellStyle name="Followed Hyperlink" xfId="17912" builtinId="9" hidden="1"/>
    <cellStyle name="Followed Hyperlink" xfId="17913" builtinId="9" hidden="1"/>
    <cellStyle name="Followed Hyperlink" xfId="17914" builtinId="9" hidden="1"/>
    <cellStyle name="Followed Hyperlink" xfId="17915" builtinId="9" hidden="1"/>
    <cellStyle name="Followed Hyperlink" xfId="17916" builtinId="9" hidden="1"/>
    <cellStyle name="Followed Hyperlink" xfId="17917" builtinId="9" hidden="1"/>
    <cellStyle name="Followed Hyperlink" xfId="17918" builtinId="9" hidden="1"/>
    <cellStyle name="Followed Hyperlink" xfId="17919" builtinId="9" hidden="1"/>
    <cellStyle name="Followed Hyperlink" xfId="17920" builtinId="9" hidden="1"/>
    <cellStyle name="Followed Hyperlink" xfId="17921" builtinId="9" hidden="1"/>
    <cellStyle name="Followed Hyperlink" xfId="17922" builtinId="9" hidden="1"/>
    <cellStyle name="Followed Hyperlink" xfId="17923" builtinId="9" hidden="1"/>
    <cellStyle name="Followed Hyperlink" xfId="17924" builtinId="9" hidden="1"/>
    <cellStyle name="Followed Hyperlink" xfId="17925" builtinId="9" hidden="1"/>
    <cellStyle name="Followed Hyperlink" xfId="17926" builtinId="9" hidden="1"/>
    <cellStyle name="Followed Hyperlink" xfId="17927" builtinId="9" hidden="1"/>
    <cellStyle name="Followed Hyperlink" xfId="17928" builtinId="9" hidden="1"/>
    <cellStyle name="Followed Hyperlink" xfId="17929" builtinId="9" hidden="1"/>
    <cellStyle name="Followed Hyperlink" xfId="17930" builtinId="9" hidden="1"/>
    <cellStyle name="Followed Hyperlink" xfId="17931" builtinId="9" hidden="1"/>
    <cellStyle name="Followed Hyperlink" xfId="17932" builtinId="9" hidden="1"/>
    <cellStyle name="Followed Hyperlink" xfId="17933" builtinId="9" hidden="1"/>
    <cellStyle name="Followed Hyperlink" xfId="17934" builtinId="9" hidden="1"/>
    <cellStyle name="Followed Hyperlink" xfId="17935" builtinId="9" hidden="1"/>
    <cellStyle name="Followed Hyperlink" xfId="17936" builtinId="9" hidden="1"/>
    <cellStyle name="Followed Hyperlink" xfId="17937" builtinId="9" hidden="1"/>
    <cellStyle name="Followed Hyperlink" xfId="17938" builtinId="9" hidden="1"/>
    <cellStyle name="Followed Hyperlink" xfId="17939" builtinId="9" hidden="1"/>
    <cellStyle name="Followed Hyperlink" xfId="17940" builtinId="9" hidden="1"/>
    <cellStyle name="Followed Hyperlink" xfId="17941" builtinId="9" hidden="1"/>
    <cellStyle name="Followed Hyperlink" xfId="17942" builtinId="9" hidden="1"/>
    <cellStyle name="Followed Hyperlink" xfId="17943" builtinId="9" hidden="1"/>
    <cellStyle name="Followed Hyperlink" xfId="17944" builtinId="9" hidden="1"/>
    <cellStyle name="Followed Hyperlink" xfId="17945" builtinId="9" hidden="1"/>
    <cellStyle name="Followed Hyperlink" xfId="17946" builtinId="9" hidden="1"/>
    <cellStyle name="Followed Hyperlink" xfId="17947" builtinId="9" hidden="1"/>
    <cellStyle name="Followed Hyperlink" xfId="17948" builtinId="9" hidden="1"/>
    <cellStyle name="Followed Hyperlink" xfId="17949" builtinId="9" hidden="1"/>
    <cellStyle name="Followed Hyperlink" xfId="17950" builtinId="9" hidden="1"/>
    <cellStyle name="Followed Hyperlink" xfId="17951" builtinId="9" hidden="1"/>
    <cellStyle name="Followed Hyperlink" xfId="17952" builtinId="9" hidden="1"/>
    <cellStyle name="Followed Hyperlink" xfId="17953" builtinId="9" hidden="1"/>
    <cellStyle name="Followed Hyperlink" xfId="17954" builtinId="9" hidden="1"/>
    <cellStyle name="Followed Hyperlink" xfId="17955" builtinId="9" hidden="1"/>
    <cellStyle name="Followed Hyperlink" xfId="17956" builtinId="9" hidden="1"/>
    <cellStyle name="Followed Hyperlink" xfId="17957" builtinId="9" hidden="1"/>
    <cellStyle name="Followed Hyperlink" xfId="17958" builtinId="9" hidden="1"/>
    <cellStyle name="Followed Hyperlink" xfId="17959" builtinId="9" hidden="1"/>
    <cellStyle name="Followed Hyperlink" xfId="17960" builtinId="9" hidden="1"/>
    <cellStyle name="Followed Hyperlink" xfId="17961" builtinId="9" hidden="1"/>
    <cellStyle name="Followed Hyperlink" xfId="17962" builtinId="9" hidden="1"/>
    <cellStyle name="Followed Hyperlink" xfId="17963" builtinId="9" hidden="1"/>
    <cellStyle name="Followed Hyperlink" xfId="17964" builtinId="9" hidden="1"/>
    <cellStyle name="Followed Hyperlink" xfId="17965" builtinId="9" hidden="1"/>
    <cellStyle name="Followed Hyperlink" xfId="17966" builtinId="9" hidden="1"/>
    <cellStyle name="Followed Hyperlink" xfId="17967" builtinId="9" hidden="1"/>
    <cellStyle name="Followed Hyperlink" xfId="17968" builtinId="9" hidden="1"/>
    <cellStyle name="Followed Hyperlink" xfId="17969" builtinId="9" hidden="1"/>
    <cellStyle name="Followed Hyperlink" xfId="17970" builtinId="9" hidden="1"/>
    <cellStyle name="Followed Hyperlink" xfId="17971" builtinId="9" hidden="1"/>
    <cellStyle name="Followed Hyperlink" xfId="17972" builtinId="9" hidden="1"/>
    <cellStyle name="Followed Hyperlink" xfId="17973" builtinId="9" hidden="1"/>
    <cellStyle name="Followed Hyperlink" xfId="17974" builtinId="9" hidden="1"/>
    <cellStyle name="Followed Hyperlink" xfId="17975" builtinId="9" hidden="1"/>
    <cellStyle name="Followed Hyperlink" xfId="17976" builtinId="9" hidden="1"/>
    <cellStyle name="Followed Hyperlink" xfId="17977" builtinId="9" hidden="1"/>
    <cellStyle name="Followed Hyperlink" xfId="17978" builtinId="9" hidden="1"/>
    <cellStyle name="Followed Hyperlink" xfId="17979" builtinId="9" hidden="1"/>
    <cellStyle name="Followed Hyperlink" xfId="17980" builtinId="9" hidden="1"/>
    <cellStyle name="Followed Hyperlink" xfId="17981" builtinId="9" hidden="1"/>
    <cellStyle name="Followed Hyperlink" xfId="17982" builtinId="9" hidden="1"/>
    <cellStyle name="Followed Hyperlink" xfId="17983" builtinId="9" hidden="1"/>
    <cellStyle name="Followed Hyperlink" xfId="17984" builtinId="9" hidden="1"/>
    <cellStyle name="Followed Hyperlink" xfId="17985" builtinId="9" hidden="1"/>
    <cellStyle name="Followed Hyperlink" xfId="17986" builtinId="9" hidden="1"/>
    <cellStyle name="Followed Hyperlink" xfId="17987" builtinId="9" hidden="1"/>
    <cellStyle name="Followed Hyperlink" xfId="17988" builtinId="9" hidden="1"/>
    <cellStyle name="Followed Hyperlink" xfId="17989" builtinId="9" hidden="1"/>
    <cellStyle name="Followed Hyperlink" xfId="17990" builtinId="9" hidden="1"/>
    <cellStyle name="Followed Hyperlink" xfId="17991" builtinId="9" hidden="1"/>
    <cellStyle name="Followed Hyperlink" xfId="17992" builtinId="9" hidden="1"/>
    <cellStyle name="Followed Hyperlink" xfId="17993" builtinId="9" hidden="1"/>
    <cellStyle name="Followed Hyperlink" xfId="17994" builtinId="9" hidden="1"/>
    <cellStyle name="Followed Hyperlink" xfId="17995" builtinId="9" hidden="1"/>
    <cellStyle name="Followed Hyperlink" xfId="17996" builtinId="9" hidden="1"/>
    <cellStyle name="Followed Hyperlink" xfId="17997" builtinId="9" hidden="1"/>
    <cellStyle name="Followed Hyperlink" xfId="17998" builtinId="9" hidden="1"/>
    <cellStyle name="Followed Hyperlink" xfId="17999" builtinId="9" hidden="1"/>
    <cellStyle name="Followed Hyperlink" xfId="18000" builtinId="9" hidden="1"/>
    <cellStyle name="Followed Hyperlink" xfId="18001" builtinId="9" hidden="1"/>
    <cellStyle name="Followed Hyperlink" xfId="18002" builtinId="9" hidden="1"/>
    <cellStyle name="Followed Hyperlink" xfId="18003" builtinId="9" hidden="1"/>
    <cellStyle name="Followed Hyperlink" xfId="18004" builtinId="9" hidden="1"/>
    <cellStyle name="Followed Hyperlink" xfId="18005" builtinId="9" hidden="1"/>
    <cellStyle name="Followed Hyperlink" xfId="18006" builtinId="9" hidden="1"/>
    <cellStyle name="Followed Hyperlink" xfId="18007" builtinId="9" hidden="1"/>
    <cellStyle name="Followed Hyperlink" xfId="18008" builtinId="9" hidden="1"/>
    <cellStyle name="Followed Hyperlink" xfId="18009" builtinId="9" hidden="1"/>
    <cellStyle name="Followed Hyperlink" xfId="18010" builtinId="9" hidden="1"/>
    <cellStyle name="Followed Hyperlink" xfId="18011" builtinId="9" hidden="1"/>
    <cellStyle name="Followed Hyperlink" xfId="18012" builtinId="9" hidden="1"/>
    <cellStyle name="Followed Hyperlink" xfId="18013" builtinId="9" hidden="1"/>
    <cellStyle name="Followed Hyperlink" xfId="18014" builtinId="9" hidden="1"/>
    <cellStyle name="Followed Hyperlink" xfId="18015" builtinId="9" hidden="1"/>
    <cellStyle name="Followed Hyperlink" xfId="18016" builtinId="9" hidden="1"/>
    <cellStyle name="Followed Hyperlink" xfId="18017" builtinId="9" hidden="1"/>
    <cellStyle name="Followed Hyperlink" xfId="18018" builtinId="9" hidden="1"/>
    <cellStyle name="Followed Hyperlink" xfId="18019" builtinId="9" hidden="1"/>
    <cellStyle name="Followed Hyperlink" xfId="18020" builtinId="9" hidden="1"/>
    <cellStyle name="Followed Hyperlink" xfId="18021" builtinId="9" hidden="1"/>
    <cellStyle name="Followed Hyperlink" xfId="18022" builtinId="9" hidden="1"/>
    <cellStyle name="Followed Hyperlink" xfId="18023" builtinId="9" hidden="1"/>
    <cellStyle name="Followed Hyperlink" xfId="18024" builtinId="9" hidden="1"/>
    <cellStyle name="Followed Hyperlink" xfId="18025" builtinId="9" hidden="1"/>
    <cellStyle name="Followed Hyperlink" xfId="18026" builtinId="9" hidden="1"/>
    <cellStyle name="Followed Hyperlink" xfId="18027" builtinId="9" hidden="1"/>
    <cellStyle name="Followed Hyperlink" xfId="18028" builtinId="9" hidden="1"/>
    <cellStyle name="Followed Hyperlink" xfId="18029" builtinId="9" hidden="1"/>
    <cellStyle name="Followed Hyperlink" xfId="18030" builtinId="9" hidden="1"/>
    <cellStyle name="Followed Hyperlink" xfId="18031" builtinId="9" hidden="1"/>
    <cellStyle name="Followed Hyperlink" xfId="18032" builtinId="9" hidden="1"/>
    <cellStyle name="Followed Hyperlink" xfId="18033" builtinId="9" hidden="1"/>
    <cellStyle name="Followed Hyperlink" xfId="18034" builtinId="9" hidden="1"/>
    <cellStyle name="Followed Hyperlink" xfId="18035" builtinId="9" hidden="1"/>
    <cellStyle name="Followed Hyperlink" xfId="18036" builtinId="9" hidden="1"/>
    <cellStyle name="Followed Hyperlink" xfId="18037" builtinId="9" hidden="1"/>
    <cellStyle name="Followed Hyperlink" xfId="18038" builtinId="9" hidden="1"/>
    <cellStyle name="Followed Hyperlink" xfId="18039" builtinId="9" hidden="1"/>
    <cellStyle name="Followed Hyperlink" xfId="18040" builtinId="9" hidden="1"/>
    <cellStyle name="Followed Hyperlink" xfId="18041" builtinId="9" hidden="1"/>
    <cellStyle name="Followed Hyperlink" xfId="18042" builtinId="9" hidden="1"/>
    <cellStyle name="Followed Hyperlink" xfId="18043" builtinId="9" hidden="1"/>
    <cellStyle name="Followed Hyperlink" xfId="18044" builtinId="9" hidden="1"/>
    <cellStyle name="Followed Hyperlink" xfId="18045" builtinId="9" hidden="1"/>
    <cellStyle name="Followed Hyperlink" xfId="18046" builtinId="9" hidden="1"/>
    <cellStyle name="Followed Hyperlink" xfId="18047" builtinId="9" hidden="1"/>
    <cellStyle name="Followed Hyperlink" xfId="18048" builtinId="9" hidden="1"/>
    <cellStyle name="Followed Hyperlink" xfId="18049" builtinId="9" hidden="1"/>
    <cellStyle name="Followed Hyperlink" xfId="18050" builtinId="9" hidden="1"/>
    <cellStyle name="Followed Hyperlink" xfId="18051" builtinId="9" hidden="1"/>
    <cellStyle name="Followed Hyperlink" xfId="18052" builtinId="9" hidden="1"/>
    <cellStyle name="Followed Hyperlink" xfId="18053" builtinId="9" hidden="1"/>
    <cellStyle name="Followed Hyperlink" xfId="18054" builtinId="9" hidden="1"/>
    <cellStyle name="Followed Hyperlink" xfId="18055" builtinId="9" hidden="1"/>
    <cellStyle name="Followed Hyperlink" xfId="18056" builtinId="9" hidden="1"/>
    <cellStyle name="Followed Hyperlink" xfId="18057" builtinId="9" hidden="1"/>
    <cellStyle name="Followed Hyperlink" xfId="18058" builtinId="9" hidden="1"/>
    <cellStyle name="Followed Hyperlink" xfId="18059" builtinId="9" hidden="1"/>
    <cellStyle name="Followed Hyperlink" xfId="18060" builtinId="9" hidden="1"/>
    <cellStyle name="Followed Hyperlink" xfId="18061" builtinId="9" hidden="1"/>
    <cellStyle name="Followed Hyperlink" xfId="18062" builtinId="9" hidden="1"/>
    <cellStyle name="Followed Hyperlink" xfId="18063" builtinId="9" hidden="1"/>
    <cellStyle name="Followed Hyperlink" xfId="18064" builtinId="9" hidden="1"/>
    <cellStyle name="Followed Hyperlink" xfId="18065" builtinId="9" hidden="1"/>
    <cellStyle name="Followed Hyperlink" xfId="18066" builtinId="9" hidden="1"/>
    <cellStyle name="Followed Hyperlink" xfId="18067" builtinId="9" hidden="1"/>
    <cellStyle name="Followed Hyperlink" xfId="18068" builtinId="9" hidden="1"/>
    <cellStyle name="Followed Hyperlink" xfId="18069" builtinId="9" hidden="1"/>
    <cellStyle name="Followed Hyperlink" xfId="18070" builtinId="9" hidden="1"/>
    <cellStyle name="Followed Hyperlink" xfId="18071" builtinId="9" hidden="1"/>
    <cellStyle name="Followed Hyperlink" xfId="18072" builtinId="9" hidden="1"/>
    <cellStyle name="Followed Hyperlink" xfId="18073" builtinId="9" hidden="1"/>
    <cellStyle name="Followed Hyperlink" xfId="18074" builtinId="9" hidden="1"/>
    <cellStyle name="Followed Hyperlink" xfId="18075" builtinId="9" hidden="1"/>
    <cellStyle name="Followed Hyperlink" xfId="18076" builtinId="9" hidden="1"/>
    <cellStyle name="Followed Hyperlink" xfId="18077" builtinId="9" hidden="1"/>
    <cellStyle name="Followed Hyperlink" xfId="18078" builtinId="9" hidden="1"/>
    <cellStyle name="Followed Hyperlink" xfId="18079" builtinId="9" hidden="1"/>
    <cellStyle name="Followed Hyperlink" xfId="18080" builtinId="9" hidden="1"/>
    <cellStyle name="Followed Hyperlink" xfId="18081" builtinId="9" hidden="1"/>
    <cellStyle name="Followed Hyperlink" xfId="18082" builtinId="9" hidden="1"/>
    <cellStyle name="Followed Hyperlink" xfId="18083" builtinId="9" hidden="1"/>
    <cellStyle name="Followed Hyperlink" xfId="18084" builtinId="9" hidden="1"/>
    <cellStyle name="Followed Hyperlink" xfId="18085" builtinId="9" hidden="1"/>
    <cellStyle name="Followed Hyperlink" xfId="18086" builtinId="9" hidden="1"/>
    <cellStyle name="Followed Hyperlink" xfId="18087" builtinId="9" hidden="1"/>
    <cellStyle name="Followed Hyperlink" xfId="18088" builtinId="9" hidden="1"/>
    <cellStyle name="Followed Hyperlink" xfId="18089" builtinId="9" hidden="1"/>
    <cellStyle name="Followed Hyperlink" xfId="18090" builtinId="9" hidden="1"/>
    <cellStyle name="Followed Hyperlink" xfId="18091" builtinId="9" hidden="1"/>
    <cellStyle name="Followed Hyperlink" xfId="18092" builtinId="9" hidden="1"/>
    <cellStyle name="Followed Hyperlink" xfId="18093" builtinId="9" hidden="1"/>
    <cellStyle name="Followed Hyperlink" xfId="18094" builtinId="9" hidden="1"/>
    <cellStyle name="Followed Hyperlink" xfId="18095" builtinId="9" hidden="1"/>
    <cellStyle name="Followed Hyperlink" xfId="18096" builtinId="9" hidden="1"/>
    <cellStyle name="Followed Hyperlink" xfId="18097" builtinId="9" hidden="1"/>
    <cellStyle name="Followed Hyperlink" xfId="18098" builtinId="9" hidden="1"/>
    <cellStyle name="Followed Hyperlink" xfId="18099" builtinId="9" hidden="1"/>
    <cellStyle name="Followed Hyperlink" xfId="18100" builtinId="9" hidden="1"/>
    <cellStyle name="Followed Hyperlink" xfId="18101" builtinId="9" hidden="1"/>
    <cellStyle name="Followed Hyperlink" xfId="18102" builtinId="9" hidden="1"/>
    <cellStyle name="Followed Hyperlink" xfId="18103" builtinId="9" hidden="1"/>
    <cellStyle name="Followed Hyperlink" xfId="18104" builtinId="9" hidden="1"/>
    <cellStyle name="Followed Hyperlink" xfId="18105" builtinId="9" hidden="1"/>
    <cellStyle name="Followed Hyperlink" xfId="18106" builtinId="9" hidden="1"/>
    <cellStyle name="Followed Hyperlink" xfId="18107" builtinId="9" hidden="1"/>
    <cellStyle name="Followed Hyperlink" xfId="18108" builtinId="9" hidden="1"/>
    <cellStyle name="Followed Hyperlink" xfId="18109" builtinId="9" hidden="1"/>
    <cellStyle name="Followed Hyperlink" xfId="18110" builtinId="9" hidden="1"/>
    <cellStyle name="Followed Hyperlink" xfId="18111" builtinId="9" hidden="1"/>
    <cellStyle name="Followed Hyperlink" xfId="18112" builtinId="9" hidden="1"/>
    <cellStyle name="Followed Hyperlink" xfId="18113" builtinId="9" hidden="1"/>
    <cellStyle name="Followed Hyperlink" xfId="18114" builtinId="9" hidden="1"/>
    <cellStyle name="Followed Hyperlink" xfId="18115" builtinId="9" hidden="1"/>
    <cellStyle name="Followed Hyperlink" xfId="18116" builtinId="9" hidden="1"/>
    <cellStyle name="Followed Hyperlink" xfId="18117" builtinId="9" hidden="1"/>
    <cellStyle name="Followed Hyperlink" xfId="18118" builtinId="9" hidden="1"/>
    <cellStyle name="Followed Hyperlink" xfId="18119" builtinId="9" hidden="1"/>
    <cellStyle name="Followed Hyperlink" xfId="18120" builtinId="9" hidden="1"/>
    <cellStyle name="Followed Hyperlink" xfId="18121" builtinId="9" hidden="1"/>
    <cellStyle name="Followed Hyperlink" xfId="18122" builtinId="9" hidden="1"/>
    <cellStyle name="Followed Hyperlink" xfId="18123" builtinId="9" hidden="1"/>
    <cellStyle name="Followed Hyperlink" xfId="18124" builtinId="9" hidden="1"/>
    <cellStyle name="Followed Hyperlink" xfId="18125" builtinId="9" hidden="1"/>
    <cellStyle name="Followed Hyperlink" xfId="18126" builtinId="9" hidden="1"/>
    <cellStyle name="Followed Hyperlink" xfId="18127" builtinId="9" hidden="1"/>
    <cellStyle name="Followed Hyperlink" xfId="18128" builtinId="9" hidden="1"/>
    <cellStyle name="Followed Hyperlink" xfId="18129" builtinId="9" hidden="1"/>
    <cellStyle name="Followed Hyperlink" xfId="18130" builtinId="9" hidden="1"/>
    <cellStyle name="Followed Hyperlink" xfId="18131" builtinId="9" hidden="1"/>
    <cellStyle name="Followed Hyperlink" xfId="18132" builtinId="9" hidden="1"/>
    <cellStyle name="Followed Hyperlink" xfId="18133" builtinId="9" hidden="1"/>
    <cellStyle name="Followed Hyperlink" xfId="18134" builtinId="9" hidden="1"/>
    <cellStyle name="Followed Hyperlink" xfId="18135" builtinId="9" hidden="1"/>
    <cellStyle name="Followed Hyperlink" xfId="18136" builtinId="9" hidden="1"/>
    <cellStyle name="Followed Hyperlink" xfId="18137" builtinId="9" hidden="1"/>
    <cellStyle name="Followed Hyperlink" xfId="18138" builtinId="9" hidden="1"/>
    <cellStyle name="Followed Hyperlink" xfId="18139" builtinId="9" hidden="1"/>
    <cellStyle name="Followed Hyperlink" xfId="18140" builtinId="9" hidden="1"/>
    <cellStyle name="Followed Hyperlink" xfId="18141" builtinId="9" hidden="1"/>
    <cellStyle name="Followed Hyperlink" xfId="18142" builtinId="9" hidden="1"/>
    <cellStyle name="Followed Hyperlink" xfId="18143" builtinId="9" hidden="1"/>
    <cellStyle name="Followed Hyperlink" xfId="18144" builtinId="9" hidden="1"/>
    <cellStyle name="Followed Hyperlink" xfId="18145" builtinId="9" hidden="1"/>
    <cellStyle name="Followed Hyperlink" xfId="18146" builtinId="9" hidden="1"/>
    <cellStyle name="Followed Hyperlink" xfId="18147" builtinId="9" hidden="1"/>
    <cellStyle name="Followed Hyperlink" xfId="18148" builtinId="9" hidden="1"/>
    <cellStyle name="Followed Hyperlink" xfId="18149" builtinId="9" hidden="1"/>
    <cellStyle name="Followed Hyperlink" xfId="18150" builtinId="9" hidden="1"/>
    <cellStyle name="Followed Hyperlink" xfId="18151" builtinId="9" hidden="1"/>
    <cellStyle name="Followed Hyperlink" xfId="18152" builtinId="9" hidden="1"/>
    <cellStyle name="Followed Hyperlink" xfId="18153" builtinId="9" hidden="1"/>
    <cellStyle name="Followed Hyperlink" xfId="18154" builtinId="9" hidden="1"/>
    <cellStyle name="Followed Hyperlink" xfId="18155" builtinId="9" hidden="1"/>
    <cellStyle name="Followed Hyperlink" xfId="18156" builtinId="9" hidden="1"/>
    <cellStyle name="Followed Hyperlink" xfId="18157" builtinId="9" hidden="1"/>
    <cellStyle name="Followed Hyperlink" xfId="18158" builtinId="9" hidden="1"/>
    <cellStyle name="Followed Hyperlink" xfId="18159" builtinId="9" hidden="1"/>
    <cellStyle name="Followed Hyperlink" xfId="18160" builtinId="9" hidden="1"/>
    <cellStyle name="Followed Hyperlink" xfId="18161" builtinId="9" hidden="1"/>
    <cellStyle name="Followed Hyperlink" xfId="18162" builtinId="9" hidden="1"/>
    <cellStyle name="Followed Hyperlink" xfId="18163" builtinId="9" hidden="1"/>
    <cellStyle name="Followed Hyperlink" xfId="18164" builtinId="9" hidden="1"/>
    <cellStyle name="Followed Hyperlink" xfId="18165" builtinId="9" hidden="1"/>
    <cellStyle name="Followed Hyperlink" xfId="18166" builtinId="9" hidden="1"/>
    <cellStyle name="Followed Hyperlink" xfId="18167" builtinId="9" hidden="1"/>
    <cellStyle name="Followed Hyperlink" xfId="18168" builtinId="9" hidden="1"/>
    <cellStyle name="Followed Hyperlink" xfId="18169" builtinId="9" hidden="1"/>
    <cellStyle name="Followed Hyperlink" xfId="18170" builtinId="9" hidden="1"/>
    <cellStyle name="Followed Hyperlink" xfId="18171" builtinId="9" hidden="1"/>
    <cellStyle name="Followed Hyperlink" xfId="18172" builtinId="9" hidden="1"/>
    <cellStyle name="Followed Hyperlink" xfId="18173" builtinId="9" hidden="1"/>
    <cellStyle name="Followed Hyperlink" xfId="18174" builtinId="9" hidden="1"/>
    <cellStyle name="Followed Hyperlink" xfId="18175" builtinId="9" hidden="1"/>
    <cellStyle name="Followed Hyperlink" xfId="18176" builtinId="9" hidden="1"/>
    <cellStyle name="Followed Hyperlink" xfId="18177" builtinId="9" hidden="1"/>
    <cellStyle name="Followed Hyperlink" xfId="18178" builtinId="9" hidden="1"/>
    <cellStyle name="Followed Hyperlink" xfId="18179" builtinId="9" hidden="1"/>
    <cellStyle name="Followed Hyperlink" xfId="18180" builtinId="9" hidden="1"/>
    <cellStyle name="Followed Hyperlink" xfId="18181" builtinId="9" hidden="1"/>
    <cellStyle name="Followed Hyperlink" xfId="18182" builtinId="9" hidden="1"/>
    <cellStyle name="Followed Hyperlink" xfId="18183" builtinId="9" hidden="1"/>
    <cellStyle name="Followed Hyperlink" xfId="18184" builtinId="9" hidden="1"/>
    <cellStyle name="Followed Hyperlink" xfId="18185" builtinId="9" hidden="1"/>
    <cellStyle name="Followed Hyperlink" xfId="18186" builtinId="9" hidden="1"/>
    <cellStyle name="Followed Hyperlink" xfId="18187" builtinId="9" hidden="1"/>
    <cellStyle name="Followed Hyperlink" xfId="18188" builtinId="9" hidden="1"/>
    <cellStyle name="Followed Hyperlink" xfId="18189" builtinId="9" hidden="1"/>
    <cellStyle name="Followed Hyperlink" xfId="18190" builtinId="9" hidden="1"/>
    <cellStyle name="Followed Hyperlink" xfId="18191" builtinId="9" hidden="1"/>
    <cellStyle name="Followed Hyperlink" xfId="18192" builtinId="9" hidden="1"/>
    <cellStyle name="Followed Hyperlink" xfId="18193" builtinId="9" hidden="1"/>
    <cellStyle name="Followed Hyperlink" xfId="18194" builtinId="9" hidden="1"/>
    <cellStyle name="Followed Hyperlink" xfId="18195" builtinId="9" hidden="1"/>
    <cellStyle name="Followed Hyperlink" xfId="18196" builtinId="9" hidden="1"/>
    <cellStyle name="Followed Hyperlink" xfId="18197" builtinId="9" hidden="1"/>
    <cellStyle name="Followed Hyperlink" xfId="18198" builtinId="9" hidden="1"/>
    <cellStyle name="Followed Hyperlink" xfId="18199" builtinId="9" hidden="1"/>
    <cellStyle name="Followed Hyperlink" xfId="18200" builtinId="9" hidden="1"/>
    <cellStyle name="Followed Hyperlink" xfId="18201" builtinId="9" hidden="1"/>
    <cellStyle name="Followed Hyperlink" xfId="18202" builtinId="9" hidden="1"/>
    <cellStyle name="Followed Hyperlink" xfId="18203" builtinId="9" hidden="1"/>
    <cellStyle name="Followed Hyperlink" xfId="18204" builtinId="9" hidden="1"/>
    <cellStyle name="Followed Hyperlink" xfId="18205" builtinId="9" hidden="1"/>
    <cellStyle name="Followed Hyperlink" xfId="18206" builtinId="9" hidden="1"/>
    <cellStyle name="Followed Hyperlink" xfId="18207" builtinId="9" hidden="1"/>
    <cellStyle name="Followed Hyperlink" xfId="18208" builtinId="9" hidden="1"/>
    <cellStyle name="Followed Hyperlink" xfId="18209" builtinId="9" hidden="1"/>
    <cellStyle name="Followed Hyperlink" xfId="18210" builtinId="9" hidden="1"/>
    <cellStyle name="Followed Hyperlink" xfId="18211" builtinId="9" hidden="1"/>
    <cellStyle name="Followed Hyperlink" xfId="18212" builtinId="9" hidden="1"/>
    <cellStyle name="Followed Hyperlink" xfId="18213" builtinId="9" hidden="1"/>
    <cellStyle name="Followed Hyperlink" xfId="18214" builtinId="9" hidden="1"/>
    <cellStyle name="Followed Hyperlink" xfId="18215" builtinId="9" hidden="1"/>
    <cellStyle name="Followed Hyperlink" xfId="18216" builtinId="9" hidden="1"/>
    <cellStyle name="Followed Hyperlink" xfId="18217" builtinId="9" hidden="1"/>
    <cellStyle name="Followed Hyperlink" xfId="18218" builtinId="9" hidden="1"/>
    <cellStyle name="Followed Hyperlink" xfId="18219" builtinId="9" hidden="1"/>
    <cellStyle name="Followed Hyperlink" xfId="18220" builtinId="9" hidden="1"/>
    <cellStyle name="Followed Hyperlink" xfId="18221" builtinId="9" hidden="1"/>
    <cellStyle name="Followed Hyperlink" xfId="18222" builtinId="9" hidden="1"/>
    <cellStyle name="Followed Hyperlink" xfId="18223" builtinId="9" hidden="1"/>
    <cellStyle name="Followed Hyperlink" xfId="18224" builtinId="9" hidden="1"/>
    <cellStyle name="Followed Hyperlink" xfId="18225" builtinId="9" hidden="1"/>
    <cellStyle name="Followed Hyperlink" xfId="18226" builtinId="9" hidden="1"/>
    <cellStyle name="Followed Hyperlink" xfId="18227" builtinId="9" hidden="1"/>
    <cellStyle name="Followed Hyperlink" xfId="18228" builtinId="9" hidden="1"/>
    <cellStyle name="Followed Hyperlink" xfId="18229" builtinId="9" hidden="1"/>
    <cellStyle name="Followed Hyperlink" xfId="18230" builtinId="9" hidden="1"/>
    <cellStyle name="Followed Hyperlink" xfId="18231" builtinId="9" hidden="1"/>
    <cellStyle name="Followed Hyperlink" xfId="18232" builtinId="9" hidden="1"/>
    <cellStyle name="Followed Hyperlink" xfId="18233" builtinId="9" hidden="1"/>
    <cellStyle name="Followed Hyperlink" xfId="18234" builtinId="9" hidden="1"/>
    <cellStyle name="Followed Hyperlink" xfId="18235" builtinId="9" hidden="1"/>
    <cellStyle name="Followed Hyperlink" xfId="18236" builtinId="9" hidden="1"/>
    <cellStyle name="Followed Hyperlink" xfId="18237" builtinId="9" hidden="1"/>
    <cellStyle name="Followed Hyperlink" xfId="18238" builtinId="9" hidden="1"/>
    <cellStyle name="Followed Hyperlink" xfId="18239" builtinId="9" hidden="1"/>
    <cellStyle name="Followed Hyperlink" xfId="18240" builtinId="9" hidden="1"/>
    <cellStyle name="Followed Hyperlink" xfId="18241" builtinId="9" hidden="1"/>
    <cellStyle name="Followed Hyperlink" xfId="18242" builtinId="9" hidden="1"/>
    <cellStyle name="Followed Hyperlink" xfId="18243" builtinId="9" hidden="1"/>
    <cellStyle name="Followed Hyperlink" xfId="18244" builtinId="9" hidden="1"/>
    <cellStyle name="Followed Hyperlink" xfId="18245" builtinId="9" hidden="1"/>
    <cellStyle name="Followed Hyperlink" xfId="18246" builtinId="9" hidden="1"/>
    <cellStyle name="Followed Hyperlink" xfId="18247" builtinId="9" hidden="1"/>
    <cellStyle name="Followed Hyperlink" xfId="18248" builtinId="9" hidden="1"/>
    <cellStyle name="Followed Hyperlink" xfId="18249" builtinId="9" hidden="1"/>
    <cellStyle name="Followed Hyperlink" xfId="18250" builtinId="9" hidden="1"/>
    <cellStyle name="Followed Hyperlink" xfId="18251" builtinId="9" hidden="1"/>
    <cellStyle name="Followed Hyperlink" xfId="18252" builtinId="9" hidden="1"/>
    <cellStyle name="Followed Hyperlink" xfId="18253" builtinId="9" hidden="1"/>
    <cellStyle name="Followed Hyperlink" xfId="18254" builtinId="9" hidden="1"/>
    <cellStyle name="Followed Hyperlink" xfId="18255" builtinId="9" hidden="1"/>
    <cellStyle name="Followed Hyperlink" xfId="18256" builtinId="9" hidden="1"/>
    <cellStyle name="Followed Hyperlink" xfId="18257" builtinId="9" hidden="1"/>
    <cellStyle name="Followed Hyperlink" xfId="18258" builtinId="9" hidden="1"/>
    <cellStyle name="Followed Hyperlink" xfId="18259" builtinId="9" hidden="1"/>
    <cellStyle name="Followed Hyperlink" xfId="18260" builtinId="9" hidden="1"/>
    <cellStyle name="Followed Hyperlink" xfId="18261" builtinId="9" hidden="1"/>
    <cellStyle name="Followed Hyperlink" xfId="18262" builtinId="9" hidden="1"/>
    <cellStyle name="Followed Hyperlink" xfId="18263" builtinId="9" hidden="1"/>
    <cellStyle name="Followed Hyperlink" xfId="18264" builtinId="9" hidden="1"/>
    <cellStyle name="Followed Hyperlink" xfId="18265" builtinId="9" hidden="1"/>
    <cellStyle name="Followed Hyperlink" xfId="18266" builtinId="9" hidden="1"/>
    <cellStyle name="Followed Hyperlink" xfId="18267" builtinId="9" hidden="1"/>
    <cellStyle name="Followed Hyperlink" xfId="18268" builtinId="9" hidden="1"/>
    <cellStyle name="Followed Hyperlink" xfId="18269" builtinId="9" hidden="1"/>
    <cellStyle name="Followed Hyperlink" xfId="18270" builtinId="9" hidden="1"/>
    <cellStyle name="Followed Hyperlink" xfId="18271" builtinId="9" hidden="1"/>
    <cellStyle name="Followed Hyperlink" xfId="18272" builtinId="9" hidden="1"/>
    <cellStyle name="Followed Hyperlink" xfId="18273" builtinId="9" hidden="1"/>
    <cellStyle name="Followed Hyperlink" xfId="18274" builtinId="9" hidden="1"/>
    <cellStyle name="Followed Hyperlink" xfId="18275" builtinId="9" hidden="1"/>
    <cellStyle name="Followed Hyperlink" xfId="18276" builtinId="9" hidden="1"/>
    <cellStyle name="Followed Hyperlink" xfId="18277" builtinId="9" hidden="1"/>
    <cellStyle name="Followed Hyperlink" xfId="18278" builtinId="9" hidden="1"/>
    <cellStyle name="Followed Hyperlink" xfId="18279" builtinId="9" hidden="1"/>
    <cellStyle name="Followed Hyperlink" xfId="18280" builtinId="9" hidden="1"/>
    <cellStyle name="Followed Hyperlink" xfId="18281" builtinId="9" hidden="1"/>
    <cellStyle name="Followed Hyperlink" xfId="18282" builtinId="9" hidden="1"/>
    <cellStyle name="Followed Hyperlink" xfId="18283" builtinId="9" hidden="1"/>
    <cellStyle name="Followed Hyperlink" xfId="18284" builtinId="9" hidden="1"/>
    <cellStyle name="Followed Hyperlink" xfId="18285" builtinId="9" hidden="1"/>
    <cellStyle name="Followed Hyperlink" xfId="18286" builtinId="9" hidden="1"/>
    <cellStyle name="Followed Hyperlink" xfId="18287" builtinId="9" hidden="1"/>
    <cellStyle name="Followed Hyperlink" xfId="18288" builtinId="9" hidden="1"/>
    <cellStyle name="Followed Hyperlink" xfId="18289" builtinId="9" hidden="1"/>
    <cellStyle name="Followed Hyperlink" xfId="18290" builtinId="9" hidden="1"/>
    <cellStyle name="Followed Hyperlink" xfId="18291" builtinId="9" hidden="1"/>
    <cellStyle name="Followed Hyperlink" xfId="18292" builtinId="9" hidden="1"/>
    <cellStyle name="Followed Hyperlink" xfId="18293" builtinId="9" hidden="1"/>
    <cellStyle name="Followed Hyperlink" xfId="18294" builtinId="9" hidden="1"/>
    <cellStyle name="Followed Hyperlink" xfId="18295" builtinId="9" hidden="1"/>
    <cellStyle name="Followed Hyperlink" xfId="18296" builtinId="9" hidden="1"/>
    <cellStyle name="Followed Hyperlink" xfId="18297" builtinId="9" hidden="1"/>
    <cellStyle name="Followed Hyperlink" xfId="18298" builtinId="9" hidden="1"/>
    <cellStyle name="Followed Hyperlink" xfId="18299" builtinId="9" hidden="1"/>
    <cellStyle name="Followed Hyperlink" xfId="18300" builtinId="9" hidden="1"/>
    <cellStyle name="Followed Hyperlink" xfId="18301" builtinId="9" hidden="1"/>
    <cellStyle name="Followed Hyperlink" xfId="18302" builtinId="9" hidden="1"/>
    <cellStyle name="Followed Hyperlink" xfId="18303" builtinId="9" hidden="1"/>
    <cellStyle name="Followed Hyperlink" xfId="18304" builtinId="9" hidden="1"/>
    <cellStyle name="Followed Hyperlink" xfId="18305" builtinId="9" hidden="1"/>
    <cellStyle name="Followed Hyperlink" xfId="18306" builtinId="9" hidden="1"/>
    <cellStyle name="Followed Hyperlink" xfId="18307" builtinId="9" hidden="1"/>
    <cellStyle name="Followed Hyperlink" xfId="18308" builtinId="9" hidden="1"/>
    <cellStyle name="Followed Hyperlink" xfId="18309" builtinId="9" hidden="1"/>
    <cellStyle name="Followed Hyperlink" xfId="18310" builtinId="9" hidden="1"/>
    <cellStyle name="Followed Hyperlink" xfId="18311" builtinId="9" hidden="1"/>
    <cellStyle name="Followed Hyperlink" xfId="15092" builtinId="9" hidden="1"/>
    <cellStyle name="Followed Hyperlink" xfId="18312" builtinId="9" hidden="1"/>
    <cellStyle name="Followed Hyperlink" xfId="18313" builtinId="9" hidden="1"/>
    <cellStyle name="Followed Hyperlink" xfId="18314" builtinId="9" hidden="1"/>
    <cellStyle name="Followed Hyperlink" xfId="18315" builtinId="9" hidden="1"/>
    <cellStyle name="Followed Hyperlink" xfId="18316" builtinId="9" hidden="1"/>
    <cellStyle name="Followed Hyperlink" xfId="18317" builtinId="9" hidden="1"/>
    <cellStyle name="Followed Hyperlink" xfId="18318" builtinId="9" hidden="1"/>
    <cellStyle name="Followed Hyperlink" xfId="18319" builtinId="9" hidden="1"/>
    <cellStyle name="Followed Hyperlink" xfId="18320" builtinId="9" hidden="1"/>
    <cellStyle name="Followed Hyperlink" xfId="18321" builtinId="9" hidden="1"/>
    <cellStyle name="Followed Hyperlink" xfId="18322" builtinId="9" hidden="1"/>
    <cellStyle name="Followed Hyperlink" xfId="18323" builtinId="9" hidden="1"/>
    <cellStyle name="Followed Hyperlink" xfId="18324" builtinId="9" hidden="1"/>
    <cellStyle name="Followed Hyperlink" xfId="18325" builtinId="9" hidden="1"/>
    <cellStyle name="Followed Hyperlink" xfId="18326" builtinId="9" hidden="1"/>
    <cellStyle name="Followed Hyperlink" xfId="18327" builtinId="9" hidden="1"/>
    <cellStyle name="Followed Hyperlink" xfId="18328" builtinId="9" hidden="1"/>
    <cellStyle name="Followed Hyperlink" xfId="18329" builtinId="9" hidden="1"/>
    <cellStyle name="Followed Hyperlink" xfId="18330" builtinId="9" hidden="1"/>
    <cellStyle name="Followed Hyperlink" xfId="18331" builtinId="9" hidden="1"/>
    <cellStyle name="Followed Hyperlink" xfId="18332" builtinId="9" hidden="1"/>
    <cellStyle name="Followed Hyperlink" xfId="18333" builtinId="9" hidden="1"/>
    <cellStyle name="Followed Hyperlink" xfId="18334" builtinId="9" hidden="1"/>
    <cellStyle name="Followed Hyperlink" xfId="18335" builtinId="9" hidden="1"/>
    <cellStyle name="Followed Hyperlink" xfId="18336" builtinId="9" hidden="1"/>
    <cellStyle name="Followed Hyperlink" xfId="18337" builtinId="9" hidden="1"/>
    <cellStyle name="Followed Hyperlink" xfId="18338" builtinId="9" hidden="1"/>
    <cellStyle name="Followed Hyperlink" xfId="18339" builtinId="9" hidden="1"/>
    <cellStyle name="Followed Hyperlink" xfId="18340" builtinId="9" hidden="1"/>
    <cellStyle name="Followed Hyperlink" xfId="18341" builtinId="9" hidden="1"/>
    <cellStyle name="Followed Hyperlink" xfId="18342" builtinId="9" hidden="1"/>
    <cellStyle name="Followed Hyperlink" xfId="18343" builtinId="9" hidden="1"/>
    <cellStyle name="Followed Hyperlink" xfId="18344" builtinId="9" hidden="1"/>
    <cellStyle name="Followed Hyperlink" xfId="18345" builtinId="9" hidden="1"/>
    <cellStyle name="Followed Hyperlink" xfId="18346" builtinId="9" hidden="1"/>
    <cellStyle name="Followed Hyperlink" xfId="18347" builtinId="9" hidden="1"/>
    <cellStyle name="Followed Hyperlink" xfId="18348" builtinId="9" hidden="1"/>
    <cellStyle name="Followed Hyperlink" xfId="18349" builtinId="9" hidden="1"/>
    <cellStyle name="Followed Hyperlink" xfId="18350" builtinId="9" hidden="1"/>
    <cellStyle name="Followed Hyperlink" xfId="18351" builtinId="9" hidden="1"/>
    <cellStyle name="Followed Hyperlink" xfId="18352" builtinId="9" hidden="1"/>
    <cellStyle name="Followed Hyperlink" xfId="18353" builtinId="9" hidden="1"/>
    <cellStyle name="Followed Hyperlink" xfId="18354" builtinId="9" hidden="1"/>
    <cellStyle name="Followed Hyperlink" xfId="18355" builtinId="9" hidden="1"/>
    <cellStyle name="Followed Hyperlink" xfId="18356" builtinId="9" hidden="1"/>
    <cellStyle name="Followed Hyperlink" xfId="18357" builtinId="9" hidden="1"/>
    <cellStyle name="Followed Hyperlink" xfId="18358" builtinId="9" hidden="1"/>
    <cellStyle name="Followed Hyperlink" xfId="18359" builtinId="9" hidden="1"/>
    <cellStyle name="Followed Hyperlink" xfId="18360" builtinId="9" hidden="1"/>
    <cellStyle name="Followed Hyperlink" xfId="18361" builtinId="9" hidden="1"/>
    <cellStyle name="Followed Hyperlink" xfId="18362" builtinId="9" hidden="1"/>
    <cellStyle name="Followed Hyperlink" xfId="18363" builtinId="9" hidden="1"/>
    <cellStyle name="Followed Hyperlink" xfId="18364" builtinId="9" hidden="1"/>
    <cellStyle name="Followed Hyperlink" xfId="18365" builtinId="9" hidden="1"/>
    <cellStyle name="Followed Hyperlink" xfId="18366" builtinId="9" hidden="1"/>
    <cellStyle name="Followed Hyperlink" xfId="18367" builtinId="9" hidden="1"/>
    <cellStyle name="Followed Hyperlink" xfId="18368" builtinId="9" hidden="1"/>
    <cellStyle name="Followed Hyperlink" xfId="18369" builtinId="9" hidden="1"/>
    <cellStyle name="Followed Hyperlink" xfId="18370" builtinId="9" hidden="1"/>
    <cellStyle name="Followed Hyperlink" xfId="18371" builtinId="9" hidden="1"/>
    <cellStyle name="Followed Hyperlink" xfId="18372" builtinId="9" hidden="1"/>
    <cellStyle name="Followed Hyperlink" xfId="18373" builtinId="9" hidden="1"/>
    <cellStyle name="Followed Hyperlink" xfId="18374" builtinId="9" hidden="1"/>
    <cellStyle name="Followed Hyperlink" xfId="18375" builtinId="9" hidden="1"/>
    <cellStyle name="Followed Hyperlink" xfId="18376" builtinId="9" hidden="1"/>
    <cellStyle name="Followed Hyperlink" xfId="18377" builtinId="9" hidden="1"/>
    <cellStyle name="Followed Hyperlink" xfId="18378" builtinId="9" hidden="1"/>
    <cellStyle name="Followed Hyperlink" xfId="18379" builtinId="9" hidden="1"/>
    <cellStyle name="Followed Hyperlink" xfId="18380" builtinId="9" hidden="1"/>
    <cellStyle name="Followed Hyperlink" xfId="18381" builtinId="9" hidden="1"/>
    <cellStyle name="Followed Hyperlink" xfId="18382" builtinId="9" hidden="1"/>
    <cellStyle name="Followed Hyperlink" xfId="18383" builtinId="9" hidden="1"/>
    <cellStyle name="Followed Hyperlink" xfId="18384" builtinId="9" hidden="1"/>
    <cellStyle name="Followed Hyperlink" xfId="18385" builtinId="9" hidden="1"/>
    <cellStyle name="Followed Hyperlink" xfId="18386" builtinId="9" hidden="1"/>
    <cellStyle name="Followed Hyperlink" xfId="18387" builtinId="9" hidden="1"/>
    <cellStyle name="Followed Hyperlink" xfId="18388" builtinId="9" hidden="1"/>
    <cellStyle name="Followed Hyperlink" xfId="18389" builtinId="9" hidden="1"/>
    <cellStyle name="Followed Hyperlink" xfId="18390" builtinId="9" hidden="1"/>
    <cellStyle name="Followed Hyperlink" xfId="18391" builtinId="9" hidden="1"/>
    <cellStyle name="Followed Hyperlink" xfId="18392" builtinId="9" hidden="1"/>
    <cellStyle name="Followed Hyperlink" xfId="18393" builtinId="9" hidden="1"/>
    <cellStyle name="Followed Hyperlink" xfId="18394" builtinId="9" hidden="1"/>
    <cellStyle name="Followed Hyperlink" xfId="18395" builtinId="9" hidden="1"/>
    <cellStyle name="Followed Hyperlink" xfId="18396" builtinId="9" hidden="1"/>
    <cellStyle name="Followed Hyperlink" xfId="18397" builtinId="9" hidden="1"/>
    <cellStyle name="Followed Hyperlink" xfId="18398" builtinId="9" hidden="1"/>
    <cellStyle name="Followed Hyperlink" xfId="18399" builtinId="9" hidden="1"/>
    <cellStyle name="Followed Hyperlink" xfId="18400" builtinId="9" hidden="1"/>
    <cellStyle name="Followed Hyperlink" xfId="18401" builtinId="9" hidden="1"/>
    <cellStyle name="Followed Hyperlink" xfId="18402" builtinId="9" hidden="1"/>
    <cellStyle name="Followed Hyperlink" xfId="18403" builtinId="9" hidden="1"/>
    <cellStyle name="Followed Hyperlink" xfId="18404" builtinId="9" hidden="1"/>
    <cellStyle name="Followed Hyperlink" xfId="18405" builtinId="9" hidden="1"/>
    <cellStyle name="Followed Hyperlink" xfId="18406" builtinId="9" hidden="1"/>
    <cellStyle name="Followed Hyperlink" xfId="18407" builtinId="9" hidden="1"/>
    <cellStyle name="Followed Hyperlink" xfId="18408" builtinId="9" hidden="1"/>
    <cellStyle name="Followed Hyperlink" xfId="18409" builtinId="9" hidden="1"/>
    <cellStyle name="Followed Hyperlink" xfId="18410" builtinId="9" hidden="1"/>
    <cellStyle name="Followed Hyperlink" xfId="18411" builtinId="9" hidden="1"/>
    <cellStyle name="Followed Hyperlink" xfId="18412" builtinId="9" hidden="1"/>
    <cellStyle name="Followed Hyperlink" xfId="18413" builtinId="9" hidden="1"/>
    <cellStyle name="Followed Hyperlink" xfId="18414" builtinId="9" hidden="1"/>
    <cellStyle name="Followed Hyperlink" xfId="18415" builtinId="9" hidden="1"/>
    <cellStyle name="Followed Hyperlink" xfId="18416" builtinId="9" hidden="1"/>
    <cellStyle name="Followed Hyperlink" xfId="18417" builtinId="9" hidden="1"/>
    <cellStyle name="Followed Hyperlink" xfId="18418" builtinId="9" hidden="1"/>
    <cellStyle name="Followed Hyperlink" xfId="18419" builtinId="9" hidden="1"/>
    <cellStyle name="Followed Hyperlink" xfId="18420" builtinId="9" hidden="1"/>
    <cellStyle name="Followed Hyperlink" xfId="18421" builtinId="9" hidden="1"/>
    <cellStyle name="Followed Hyperlink" xfId="18422" builtinId="9" hidden="1"/>
    <cellStyle name="Followed Hyperlink" xfId="18423" builtinId="9" hidden="1"/>
    <cellStyle name="Followed Hyperlink" xfId="18424" builtinId="9" hidden="1"/>
    <cellStyle name="Followed Hyperlink" xfId="18425" builtinId="9" hidden="1"/>
    <cellStyle name="Followed Hyperlink" xfId="18426" builtinId="9" hidden="1"/>
    <cellStyle name="Followed Hyperlink" xfId="18427" builtinId="9" hidden="1"/>
    <cellStyle name="Followed Hyperlink" xfId="18428" builtinId="9" hidden="1"/>
    <cellStyle name="Followed Hyperlink" xfId="18429" builtinId="9" hidden="1"/>
    <cellStyle name="Followed Hyperlink" xfId="18430" builtinId="9" hidden="1"/>
    <cellStyle name="Followed Hyperlink" xfId="18431" builtinId="9" hidden="1"/>
    <cellStyle name="Followed Hyperlink" xfId="18432" builtinId="9" hidden="1"/>
    <cellStyle name="Followed Hyperlink" xfId="18433" builtinId="9" hidden="1"/>
    <cellStyle name="Followed Hyperlink" xfId="18434" builtinId="9" hidden="1"/>
    <cellStyle name="Followed Hyperlink" xfId="18435" builtinId="9" hidden="1"/>
    <cellStyle name="Followed Hyperlink" xfId="18436" builtinId="9" hidden="1"/>
    <cellStyle name="Followed Hyperlink" xfId="18437" builtinId="9" hidden="1"/>
    <cellStyle name="Followed Hyperlink" xfId="18438" builtinId="9" hidden="1"/>
    <cellStyle name="Followed Hyperlink" xfId="18439" builtinId="9" hidden="1"/>
    <cellStyle name="Followed Hyperlink" xfId="18440" builtinId="9" hidden="1"/>
    <cellStyle name="Followed Hyperlink" xfId="18441" builtinId="9" hidden="1"/>
    <cellStyle name="Followed Hyperlink" xfId="18442" builtinId="9" hidden="1"/>
    <cellStyle name="Followed Hyperlink" xfId="18443" builtinId="9" hidden="1"/>
    <cellStyle name="Followed Hyperlink" xfId="18444" builtinId="9" hidden="1"/>
    <cellStyle name="Followed Hyperlink" xfId="18445" builtinId="9" hidden="1"/>
    <cellStyle name="Followed Hyperlink" xfId="18446" builtinId="9" hidden="1"/>
    <cellStyle name="Followed Hyperlink" xfId="18447" builtinId="9" hidden="1"/>
    <cellStyle name="Followed Hyperlink" xfId="18448" builtinId="9" hidden="1"/>
    <cellStyle name="Followed Hyperlink" xfId="18449" builtinId="9" hidden="1"/>
    <cellStyle name="Followed Hyperlink" xfId="18450" builtinId="9" hidden="1"/>
    <cellStyle name="Followed Hyperlink" xfId="18451" builtinId="9" hidden="1"/>
    <cellStyle name="Followed Hyperlink" xfId="18452" builtinId="9" hidden="1"/>
    <cellStyle name="Followed Hyperlink" xfId="18453" builtinId="9" hidden="1"/>
    <cellStyle name="Followed Hyperlink" xfId="18454" builtinId="9" hidden="1"/>
    <cellStyle name="Followed Hyperlink" xfId="18455" builtinId="9" hidden="1"/>
    <cellStyle name="Followed Hyperlink" xfId="18456" builtinId="9" hidden="1"/>
    <cellStyle name="Followed Hyperlink" xfId="18457" builtinId="9" hidden="1"/>
    <cellStyle name="Followed Hyperlink" xfId="18458" builtinId="9" hidden="1"/>
    <cellStyle name="Followed Hyperlink" xfId="18459" builtinId="9" hidden="1"/>
    <cellStyle name="Followed Hyperlink" xfId="18460" builtinId="9" hidden="1"/>
    <cellStyle name="Followed Hyperlink" xfId="18461" builtinId="9" hidden="1"/>
    <cellStyle name="Followed Hyperlink" xfId="18462" builtinId="9" hidden="1"/>
    <cellStyle name="Followed Hyperlink" xfId="18463" builtinId="9" hidden="1"/>
    <cellStyle name="Followed Hyperlink" xfId="18464" builtinId="9" hidden="1"/>
    <cellStyle name="Followed Hyperlink" xfId="18465" builtinId="9" hidden="1"/>
    <cellStyle name="Followed Hyperlink" xfId="18466" builtinId="9" hidden="1"/>
    <cellStyle name="Followed Hyperlink" xfId="18467" builtinId="9" hidden="1"/>
    <cellStyle name="Followed Hyperlink" xfId="18468" builtinId="9" hidden="1"/>
    <cellStyle name="Followed Hyperlink" xfId="18469" builtinId="9" hidden="1"/>
    <cellStyle name="Followed Hyperlink" xfId="18470" builtinId="9" hidden="1"/>
    <cellStyle name="Followed Hyperlink" xfId="18471" builtinId="9" hidden="1"/>
    <cellStyle name="Followed Hyperlink" xfId="18472" builtinId="9" hidden="1"/>
    <cellStyle name="Followed Hyperlink" xfId="18473" builtinId="9" hidden="1"/>
    <cellStyle name="Followed Hyperlink" xfId="18474" builtinId="9" hidden="1"/>
    <cellStyle name="Followed Hyperlink" xfId="18475" builtinId="9" hidden="1"/>
    <cellStyle name="Followed Hyperlink" xfId="18476" builtinId="9" hidden="1"/>
    <cellStyle name="Followed Hyperlink" xfId="18477" builtinId="9" hidden="1"/>
    <cellStyle name="Followed Hyperlink" xfId="18478" builtinId="9" hidden="1"/>
    <cellStyle name="Followed Hyperlink" xfId="18479" builtinId="9" hidden="1"/>
    <cellStyle name="Followed Hyperlink" xfId="18480" builtinId="9" hidden="1"/>
    <cellStyle name="Followed Hyperlink" xfId="18481" builtinId="9" hidden="1"/>
    <cellStyle name="Followed Hyperlink" xfId="18482" builtinId="9" hidden="1"/>
    <cellStyle name="Followed Hyperlink" xfId="18483" builtinId="9" hidden="1"/>
    <cellStyle name="Followed Hyperlink" xfId="18484" builtinId="9" hidden="1"/>
    <cellStyle name="Followed Hyperlink" xfId="18485" builtinId="9" hidden="1"/>
    <cellStyle name="Followed Hyperlink" xfId="18486" builtinId="9" hidden="1"/>
    <cellStyle name="Followed Hyperlink" xfId="18487" builtinId="9" hidden="1"/>
    <cellStyle name="Followed Hyperlink" xfId="18488" builtinId="9" hidden="1"/>
    <cellStyle name="Followed Hyperlink" xfId="18489" builtinId="9" hidden="1"/>
    <cellStyle name="Followed Hyperlink" xfId="18490" builtinId="9" hidden="1"/>
    <cellStyle name="Followed Hyperlink" xfId="18491" builtinId="9" hidden="1"/>
    <cellStyle name="Followed Hyperlink" xfId="18492" builtinId="9" hidden="1"/>
    <cellStyle name="Followed Hyperlink" xfId="18493" builtinId="9" hidden="1"/>
    <cellStyle name="Followed Hyperlink" xfId="18494" builtinId="9" hidden="1"/>
    <cellStyle name="Followed Hyperlink" xfId="18495" builtinId="9" hidden="1"/>
    <cellStyle name="Followed Hyperlink" xfId="18496" builtinId="9" hidden="1"/>
    <cellStyle name="Followed Hyperlink" xfId="18497" builtinId="9" hidden="1"/>
    <cellStyle name="Followed Hyperlink" xfId="18498" builtinId="9" hidden="1"/>
    <cellStyle name="Followed Hyperlink" xfId="18499" builtinId="9" hidden="1"/>
    <cellStyle name="Followed Hyperlink" xfId="18500" builtinId="9" hidden="1"/>
    <cellStyle name="Followed Hyperlink" xfId="18501" builtinId="9" hidden="1"/>
    <cellStyle name="Followed Hyperlink" xfId="18502" builtinId="9" hidden="1"/>
    <cellStyle name="Followed Hyperlink" xfId="18503" builtinId="9" hidden="1"/>
    <cellStyle name="Followed Hyperlink" xfId="18504" builtinId="9" hidden="1"/>
    <cellStyle name="Followed Hyperlink" xfId="18505" builtinId="9" hidden="1"/>
    <cellStyle name="Followed Hyperlink" xfId="18506" builtinId="9" hidden="1"/>
    <cellStyle name="Followed Hyperlink" xfId="18507" builtinId="9" hidden="1"/>
    <cellStyle name="Followed Hyperlink" xfId="18508" builtinId="9" hidden="1"/>
    <cellStyle name="Followed Hyperlink" xfId="18509" builtinId="9" hidden="1"/>
    <cellStyle name="Followed Hyperlink" xfId="18510" builtinId="9" hidden="1"/>
    <cellStyle name="Followed Hyperlink" xfId="18511" builtinId="9" hidden="1"/>
    <cellStyle name="Followed Hyperlink" xfId="18512" builtinId="9" hidden="1"/>
    <cellStyle name="Followed Hyperlink" xfId="18513" builtinId="9" hidden="1"/>
    <cellStyle name="Followed Hyperlink" xfId="18514" builtinId="9" hidden="1"/>
    <cellStyle name="Followed Hyperlink" xfId="18515" builtinId="9" hidden="1"/>
    <cellStyle name="Followed Hyperlink" xfId="18516" builtinId="9" hidden="1"/>
    <cellStyle name="Followed Hyperlink" xfId="18517" builtinId="9" hidden="1"/>
    <cellStyle name="Followed Hyperlink" xfId="18518" builtinId="9" hidden="1"/>
    <cellStyle name="Followed Hyperlink" xfId="18519" builtinId="9" hidden="1"/>
    <cellStyle name="Followed Hyperlink" xfId="18520" builtinId="9" hidden="1"/>
    <cellStyle name="Followed Hyperlink" xfId="18521" builtinId="9" hidden="1"/>
    <cellStyle name="Followed Hyperlink" xfId="18522" builtinId="9" hidden="1"/>
    <cellStyle name="Followed Hyperlink" xfId="18523" builtinId="9" hidden="1"/>
    <cellStyle name="Followed Hyperlink" xfId="18524" builtinId="9" hidden="1"/>
    <cellStyle name="Followed Hyperlink" xfId="18525" builtinId="9" hidden="1"/>
    <cellStyle name="Followed Hyperlink" xfId="18526" builtinId="9" hidden="1"/>
    <cellStyle name="Followed Hyperlink" xfId="18527" builtinId="9" hidden="1"/>
    <cellStyle name="Followed Hyperlink" xfId="18528" builtinId="9" hidden="1"/>
    <cellStyle name="Followed Hyperlink" xfId="18529" builtinId="9" hidden="1"/>
    <cellStyle name="Followed Hyperlink" xfId="18530" builtinId="9" hidden="1"/>
    <cellStyle name="Followed Hyperlink" xfId="18531" builtinId="9" hidden="1"/>
    <cellStyle name="Followed Hyperlink" xfId="18532" builtinId="9" hidden="1"/>
    <cellStyle name="Followed Hyperlink" xfId="18533" builtinId="9" hidden="1"/>
    <cellStyle name="Followed Hyperlink" xfId="18534" builtinId="9" hidden="1"/>
    <cellStyle name="Followed Hyperlink" xfId="18535" builtinId="9" hidden="1"/>
    <cellStyle name="Followed Hyperlink" xfId="18536" builtinId="9" hidden="1"/>
    <cellStyle name="Followed Hyperlink" xfId="18537" builtinId="9" hidden="1"/>
    <cellStyle name="Followed Hyperlink" xfId="18538" builtinId="9" hidden="1"/>
    <cellStyle name="Followed Hyperlink" xfId="18539" builtinId="9" hidden="1"/>
    <cellStyle name="Followed Hyperlink" xfId="18540" builtinId="9" hidden="1"/>
    <cellStyle name="Followed Hyperlink" xfId="18541" builtinId="9" hidden="1"/>
    <cellStyle name="Followed Hyperlink" xfId="18542" builtinId="9" hidden="1"/>
    <cellStyle name="Followed Hyperlink" xfId="18543" builtinId="9" hidden="1"/>
    <cellStyle name="Followed Hyperlink" xfId="18544" builtinId="9" hidden="1"/>
    <cellStyle name="Followed Hyperlink" xfId="18545" builtinId="9" hidden="1"/>
    <cellStyle name="Followed Hyperlink" xfId="18546" builtinId="9" hidden="1"/>
    <cellStyle name="Followed Hyperlink" xfId="18547" builtinId="9" hidden="1"/>
    <cellStyle name="Followed Hyperlink" xfId="18548" builtinId="9" hidden="1"/>
    <cellStyle name="Followed Hyperlink" xfId="18549" builtinId="9" hidden="1"/>
    <cellStyle name="Followed Hyperlink" xfId="18550" builtinId="9" hidden="1"/>
    <cellStyle name="Followed Hyperlink" xfId="18551" builtinId="9" hidden="1"/>
    <cellStyle name="Followed Hyperlink" xfId="18552" builtinId="9" hidden="1"/>
    <cellStyle name="Followed Hyperlink" xfId="18553" builtinId="9" hidden="1"/>
    <cellStyle name="Followed Hyperlink" xfId="18554" builtinId="9" hidden="1"/>
    <cellStyle name="Followed Hyperlink" xfId="18555" builtinId="9" hidden="1"/>
    <cellStyle name="Followed Hyperlink" xfId="18556" builtinId="9" hidden="1"/>
    <cellStyle name="Followed Hyperlink" xfId="18557" builtinId="9" hidden="1"/>
    <cellStyle name="Followed Hyperlink" xfId="18558" builtinId="9" hidden="1"/>
    <cellStyle name="Followed Hyperlink" xfId="18559" builtinId="9" hidden="1"/>
    <cellStyle name="Followed Hyperlink" xfId="18560" builtinId="9" hidden="1"/>
    <cellStyle name="Followed Hyperlink" xfId="18561" builtinId="9" hidden="1"/>
    <cellStyle name="Followed Hyperlink" xfId="18562" builtinId="9" hidden="1"/>
    <cellStyle name="Followed Hyperlink" xfId="18563" builtinId="9" hidden="1"/>
    <cellStyle name="Followed Hyperlink" xfId="18564" builtinId="9" hidden="1"/>
    <cellStyle name="Followed Hyperlink" xfId="18565" builtinId="9" hidden="1"/>
    <cellStyle name="Followed Hyperlink" xfId="18566" builtinId="9" hidden="1"/>
    <cellStyle name="Followed Hyperlink" xfId="18567" builtinId="9" hidden="1"/>
    <cellStyle name="Followed Hyperlink" xfId="18568" builtinId="9" hidden="1"/>
    <cellStyle name="Followed Hyperlink" xfId="18569" builtinId="9" hidden="1"/>
    <cellStyle name="Followed Hyperlink" xfId="18570" builtinId="9" hidden="1"/>
    <cellStyle name="Followed Hyperlink" xfId="18571" builtinId="9" hidden="1"/>
    <cellStyle name="Followed Hyperlink" xfId="18572" builtinId="9" hidden="1"/>
    <cellStyle name="Followed Hyperlink" xfId="18573" builtinId="9" hidden="1"/>
    <cellStyle name="Followed Hyperlink" xfId="18574" builtinId="9" hidden="1"/>
    <cellStyle name="Followed Hyperlink" xfId="18575" builtinId="9" hidden="1"/>
    <cellStyle name="Followed Hyperlink" xfId="18576" builtinId="9" hidden="1"/>
    <cellStyle name="Followed Hyperlink" xfId="18577" builtinId="9" hidden="1"/>
    <cellStyle name="Followed Hyperlink" xfId="18578" builtinId="9" hidden="1"/>
    <cellStyle name="Followed Hyperlink" xfId="18579" builtinId="9" hidden="1"/>
    <cellStyle name="Followed Hyperlink" xfId="18580" builtinId="9" hidden="1"/>
    <cellStyle name="Followed Hyperlink" xfId="18581" builtinId="9" hidden="1"/>
    <cellStyle name="Followed Hyperlink" xfId="18582" builtinId="9" hidden="1"/>
    <cellStyle name="Followed Hyperlink" xfId="18583" builtinId="9" hidden="1"/>
    <cellStyle name="Followed Hyperlink" xfId="18584" builtinId="9" hidden="1"/>
    <cellStyle name="Followed Hyperlink" xfId="18585" builtinId="9" hidden="1"/>
    <cellStyle name="Followed Hyperlink" xfId="18586" builtinId="9" hidden="1"/>
    <cellStyle name="Followed Hyperlink" xfId="18587" builtinId="9" hidden="1"/>
    <cellStyle name="Followed Hyperlink" xfId="18588" builtinId="9" hidden="1"/>
    <cellStyle name="Followed Hyperlink" xfId="18589" builtinId="9" hidden="1"/>
    <cellStyle name="Followed Hyperlink" xfId="18590" builtinId="9" hidden="1"/>
    <cellStyle name="Followed Hyperlink" xfId="18591" builtinId="9" hidden="1"/>
    <cellStyle name="Followed Hyperlink" xfId="18592" builtinId="9" hidden="1"/>
    <cellStyle name="Followed Hyperlink" xfId="18593" builtinId="9" hidden="1"/>
    <cellStyle name="Followed Hyperlink" xfId="18594" builtinId="9" hidden="1"/>
    <cellStyle name="Followed Hyperlink" xfId="18595" builtinId="9" hidden="1"/>
    <cellStyle name="Followed Hyperlink" xfId="18596" builtinId="9" hidden="1"/>
    <cellStyle name="Followed Hyperlink" xfId="18597" builtinId="9" hidden="1"/>
    <cellStyle name="Followed Hyperlink" xfId="18598" builtinId="9" hidden="1"/>
    <cellStyle name="Followed Hyperlink" xfId="18599" builtinId="9" hidden="1"/>
    <cellStyle name="Followed Hyperlink" xfId="18600" builtinId="9" hidden="1"/>
    <cellStyle name="Followed Hyperlink" xfId="18601" builtinId="9" hidden="1"/>
    <cellStyle name="Followed Hyperlink" xfId="18602" builtinId="9" hidden="1"/>
    <cellStyle name="Followed Hyperlink" xfId="18603" builtinId="9" hidden="1"/>
    <cellStyle name="Followed Hyperlink" xfId="18604" builtinId="9" hidden="1"/>
    <cellStyle name="Followed Hyperlink" xfId="18605" builtinId="9" hidden="1"/>
    <cellStyle name="Followed Hyperlink" xfId="18606" builtinId="9" hidden="1"/>
    <cellStyle name="Followed Hyperlink" xfId="18607" builtinId="9" hidden="1"/>
    <cellStyle name="Followed Hyperlink" xfId="18608" builtinId="9" hidden="1"/>
    <cellStyle name="Followed Hyperlink" xfId="18609" builtinId="9" hidden="1"/>
    <cellStyle name="Followed Hyperlink" xfId="18610" builtinId="9" hidden="1"/>
    <cellStyle name="Followed Hyperlink" xfId="18611" builtinId="9" hidden="1"/>
    <cellStyle name="Followed Hyperlink" xfId="18612" builtinId="9" hidden="1"/>
    <cellStyle name="Followed Hyperlink" xfId="18613" builtinId="9" hidden="1"/>
    <cellStyle name="Followed Hyperlink" xfId="18614" builtinId="9" hidden="1"/>
    <cellStyle name="Followed Hyperlink" xfId="18615" builtinId="9" hidden="1"/>
    <cellStyle name="Followed Hyperlink" xfId="18616" builtinId="9" hidden="1"/>
    <cellStyle name="Followed Hyperlink" xfId="18617" builtinId="9" hidden="1"/>
    <cellStyle name="Followed Hyperlink" xfId="18618" builtinId="9" hidden="1"/>
    <cellStyle name="Followed Hyperlink" xfId="18619" builtinId="9" hidden="1"/>
    <cellStyle name="Followed Hyperlink" xfId="18620" builtinId="9" hidden="1"/>
    <cellStyle name="Followed Hyperlink" xfId="18621" builtinId="9" hidden="1"/>
    <cellStyle name="Followed Hyperlink" xfId="18622" builtinId="9" hidden="1"/>
    <cellStyle name="Followed Hyperlink" xfId="18623" builtinId="9" hidden="1"/>
    <cellStyle name="Followed Hyperlink" xfId="18624" builtinId="9" hidden="1"/>
    <cellStyle name="Followed Hyperlink" xfId="18625" builtinId="9" hidden="1"/>
    <cellStyle name="Followed Hyperlink" xfId="18626" builtinId="9" hidden="1"/>
    <cellStyle name="Followed Hyperlink" xfId="18627" builtinId="9" hidden="1"/>
    <cellStyle name="Followed Hyperlink" xfId="18628" builtinId="9" hidden="1"/>
    <cellStyle name="Followed Hyperlink" xfId="18629" builtinId="9" hidden="1"/>
    <cellStyle name="Followed Hyperlink" xfId="18630" builtinId="9" hidden="1"/>
    <cellStyle name="Followed Hyperlink" xfId="18631" builtinId="9" hidden="1"/>
    <cellStyle name="Followed Hyperlink" xfId="18632" builtinId="9" hidden="1"/>
    <cellStyle name="Followed Hyperlink" xfId="18633" builtinId="9" hidden="1"/>
    <cellStyle name="Followed Hyperlink" xfId="18634" builtinId="9" hidden="1"/>
    <cellStyle name="Followed Hyperlink" xfId="18635" builtinId="9" hidden="1"/>
    <cellStyle name="Followed Hyperlink" xfId="18636" builtinId="9" hidden="1"/>
    <cellStyle name="Followed Hyperlink" xfId="18637" builtinId="9" hidden="1"/>
    <cellStyle name="Followed Hyperlink" xfId="18638" builtinId="9" hidden="1"/>
    <cellStyle name="Followed Hyperlink" xfId="18639" builtinId="9" hidden="1"/>
    <cellStyle name="Followed Hyperlink" xfId="18640" builtinId="9" hidden="1"/>
    <cellStyle name="Followed Hyperlink" xfId="18641" builtinId="9" hidden="1"/>
    <cellStyle name="Followed Hyperlink" xfId="18642" builtinId="9" hidden="1"/>
    <cellStyle name="Followed Hyperlink" xfId="18643" builtinId="9" hidden="1"/>
    <cellStyle name="Followed Hyperlink" xfId="18644" builtinId="9" hidden="1"/>
    <cellStyle name="Followed Hyperlink" xfId="18645" builtinId="9" hidden="1"/>
    <cellStyle name="Followed Hyperlink" xfId="18646" builtinId="9" hidden="1"/>
    <cellStyle name="Followed Hyperlink" xfId="18647" builtinId="9" hidden="1"/>
    <cellStyle name="Followed Hyperlink" xfId="18648" builtinId="9" hidden="1"/>
    <cellStyle name="Followed Hyperlink" xfId="18649" builtinId="9" hidden="1"/>
    <cellStyle name="Followed Hyperlink" xfId="18650" builtinId="9" hidden="1"/>
    <cellStyle name="Followed Hyperlink" xfId="18651" builtinId="9" hidden="1"/>
    <cellStyle name="Followed Hyperlink" xfId="18652" builtinId="9" hidden="1"/>
    <cellStyle name="Followed Hyperlink" xfId="18653" builtinId="9" hidden="1"/>
    <cellStyle name="Followed Hyperlink" xfId="18654" builtinId="9" hidden="1"/>
    <cellStyle name="Followed Hyperlink" xfId="18655" builtinId="9" hidden="1"/>
    <cellStyle name="Followed Hyperlink" xfId="18656" builtinId="9" hidden="1"/>
    <cellStyle name="Followed Hyperlink" xfId="18657" builtinId="9" hidden="1"/>
    <cellStyle name="Followed Hyperlink" xfId="18658" builtinId="9" hidden="1"/>
    <cellStyle name="Followed Hyperlink" xfId="18659" builtinId="9" hidden="1"/>
    <cellStyle name="Followed Hyperlink" xfId="18660" builtinId="9" hidden="1"/>
    <cellStyle name="Followed Hyperlink" xfId="18661" builtinId="9" hidden="1"/>
    <cellStyle name="Followed Hyperlink" xfId="18662" builtinId="9" hidden="1"/>
    <cellStyle name="Followed Hyperlink" xfId="18663" builtinId="9" hidden="1"/>
    <cellStyle name="Followed Hyperlink" xfId="18664" builtinId="9" hidden="1"/>
    <cellStyle name="Followed Hyperlink" xfId="18665" builtinId="9" hidden="1"/>
    <cellStyle name="Followed Hyperlink" xfId="18666" builtinId="9" hidden="1"/>
    <cellStyle name="Followed Hyperlink" xfId="18667" builtinId="9" hidden="1"/>
    <cellStyle name="Followed Hyperlink" xfId="18668" builtinId="9" hidden="1"/>
    <cellStyle name="Followed Hyperlink" xfId="18669" builtinId="9" hidden="1"/>
    <cellStyle name="Followed Hyperlink" xfId="18670" builtinId="9" hidden="1"/>
    <cellStyle name="Followed Hyperlink" xfId="18671" builtinId="9" hidden="1"/>
    <cellStyle name="Followed Hyperlink" xfId="18672" builtinId="9" hidden="1"/>
    <cellStyle name="Followed Hyperlink" xfId="18673" builtinId="9" hidden="1"/>
    <cellStyle name="Followed Hyperlink" xfId="18674" builtinId="9" hidden="1"/>
    <cellStyle name="Followed Hyperlink" xfId="18675" builtinId="9" hidden="1"/>
    <cellStyle name="Followed Hyperlink" xfId="18676" builtinId="9" hidden="1"/>
    <cellStyle name="Followed Hyperlink" xfId="18677" builtinId="9" hidden="1"/>
    <cellStyle name="Followed Hyperlink" xfId="18678" builtinId="9" hidden="1"/>
    <cellStyle name="Followed Hyperlink" xfId="18679" builtinId="9" hidden="1"/>
    <cellStyle name="Followed Hyperlink" xfId="18680" builtinId="9" hidden="1"/>
    <cellStyle name="Followed Hyperlink" xfId="18681" builtinId="9" hidden="1"/>
    <cellStyle name="Followed Hyperlink" xfId="18682" builtinId="9" hidden="1"/>
    <cellStyle name="Followed Hyperlink" xfId="18683" builtinId="9" hidden="1"/>
    <cellStyle name="Followed Hyperlink" xfId="18684" builtinId="9" hidden="1"/>
    <cellStyle name="Followed Hyperlink" xfId="18685" builtinId="9" hidden="1"/>
    <cellStyle name="Followed Hyperlink" xfId="18686" builtinId="9" hidden="1"/>
    <cellStyle name="Followed Hyperlink" xfId="18687" builtinId="9" hidden="1"/>
    <cellStyle name="Followed Hyperlink" xfId="18688" builtinId="9" hidden="1"/>
    <cellStyle name="Followed Hyperlink" xfId="18689" builtinId="9" hidden="1"/>
    <cellStyle name="Followed Hyperlink" xfId="18690" builtinId="9" hidden="1"/>
    <cellStyle name="Followed Hyperlink" xfId="18691" builtinId="9" hidden="1"/>
    <cellStyle name="Followed Hyperlink" xfId="18692" builtinId="9" hidden="1"/>
    <cellStyle name="Followed Hyperlink" xfId="18693" builtinId="9" hidden="1"/>
    <cellStyle name="Followed Hyperlink" xfId="18694" builtinId="9" hidden="1"/>
    <cellStyle name="Followed Hyperlink" xfId="18695" builtinId="9" hidden="1"/>
    <cellStyle name="Followed Hyperlink" xfId="18696" builtinId="9" hidden="1"/>
    <cellStyle name="Followed Hyperlink" xfId="18697" builtinId="9" hidden="1"/>
    <cellStyle name="Followed Hyperlink" xfId="18698" builtinId="9" hidden="1"/>
    <cellStyle name="Followed Hyperlink" xfId="18699" builtinId="9" hidden="1"/>
    <cellStyle name="Followed Hyperlink" xfId="18700" builtinId="9" hidden="1"/>
    <cellStyle name="Followed Hyperlink" xfId="18701" builtinId="9" hidden="1"/>
    <cellStyle name="Followed Hyperlink" xfId="18702" builtinId="9" hidden="1"/>
    <cellStyle name="Followed Hyperlink" xfId="18703" builtinId="9" hidden="1"/>
    <cellStyle name="Followed Hyperlink" xfId="18704" builtinId="9" hidden="1"/>
    <cellStyle name="Followed Hyperlink" xfId="18705" builtinId="9" hidden="1"/>
    <cellStyle name="Followed Hyperlink" xfId="18706" builtinId="9" hidden="1"/>
    <cellStyle name="Followed Hyperlink" xfId="18707" builtinId="9" hidden="1"/>
    <cellStyle name="Followed Hyperlink" xfId="18708" builtinId="9" hidden="1"/>
    <cellStyle name="Followed Hyperlink" xfId="18709" builtinId="9" hidden="1"/>
    <cellStyle name="Followed Hyperlink" xfId="18710" builtinId="9" hidden="1"/>
    <cellStyle name="Followed Hyperlink" xfId="18711" builtinId="9" hidden="1"/>
    <cellStyle name="Followed Hyperlink" xfId="18712" builtinId="9" hidden="1"/>
    <cellStyle name="Followed Hyperlink" xfId="18713" builtinId="9" hidden="1"/>
    <cellStyle name="Followed Hyperlink" xfId="18714" builtinId="9" hidden="1"/>
    <cellStyle name="Followed Hyperlink" xfId="18715" builtinId="9" hidden="1"/>
    <cellStyle name="Followed Hyperlink" xfId="18716" builtinId="9" hidden="1"/>
    <cellStyle name="Followed Hyperlink" xfId="18717" builtinId="9" hidden="1"/>
    <cellStyle name="Followed Hyperlink" xfId="18718" builtinId="9" hidden="1"/>
    <cellStyle name="Followed Hyperlink" xfId="18719" builtinId="9" hidden="1"/>
    <cellStyle name="Followed Hyperlink" xfId="18720" builtinId="9" hidden="1"/>
    <cellStyle name="Followed Hyperlink" xfId="18721" builtinId="9" hidden="1"/>
    <cellStyle name="Followed Hyperlink" xfId="18722" builtinId="9" hidden="1"/>
    <cellStyle name="Followed Hyperlink" xfId="18723" builtinId="9" hidden="1"/>
    <cellStyle name="Followed Hyperlink" xfId="18724" builtinId="9" hidden="1"/>
    <cellStyle name="Followed Hyperlink" xfId="18725" builtinId="9" hidden="1"/>
    <cellStyle name="Followed Hyperlink" xfId="18726" builtinId="9" hidden="1"/>
    <cellStyle name="Followed Hyperlink" xfId="18727" builtinId="9" hidden="1"/>
    <cellStyle name="Followed Hyperlink" xfId="18728" builtinId="9" hidden="1"/>
    <cellStyle name="Followed Hyperlink" xfId="18729" builtinId="9" hidden="1"/>
    <cellStyle name="Followed Hyperlink" xfId="18730" builtinId="9" hidden="1"/>
    <cellStyle name="Followed Hyperlink" xfId="18731" builtinId="9" hidden="1"/>
    <cellStyle name="Followed Hyperlink" xfId="18732" builtinId="9" hidden="1"/>
    <cellStyle name="Followed Hyperlink" xfId="18733" builtinId="9" hidden="1"/>
    <cellStyle name="Followed Hyperlink" xfId="18734" builtinId="9" hidden="1"/>
    <cellStyle name="Followed Hyperlink" xfId="18735" builtinId="9" hidden="1"/>
    <cellStyle name="Followed Hyperlink" xfId="18736" builtinId="9" hidden="1"/>
    <cellStyle name="Followed Hyperlink" xfId="18737" builtinId="9" hidden="1"/>
    <cellStyle name="Followed Hyperlink" xfId="18738" builtinId="9" hidden="1"/>
    <cellStyle name="Followed Hyperlink" xfId="18739" builtinId="9" hidden="1"/>
    <cellStyle name="Followed Hyperlink" xfId="18740" builtinId="9" hidden="1"/>
    <cellStyle name="Followed Hyperlink" xfId="18741" builtinId="9" hidden="1"/>
    <cellStyle name="Followed Hyperlink" xfId="18742" builtinId="9" hidden="1"/>
    <cellStyle name="Followed Hyperlink" xfId="18743" builtinId="9" hidden="1"/>
    <cellStyle name="Followed Hyperlink" xfId="18744" builtinId="9" hidden="1"/>
    <cellStyle name="Followed Hyperlink" xfId="18745" builtinId="9" hidden="1"/>
    <cellStyle name="Followed Hyperlink" xfId="18746" builtinId="9" hidden="1"/>
    <cellStyle name="Followed Hyperlink" xfId="18747" builtinId="9" hidden="1"/>
    <cellStyle name="Followed Hyperlink" xfId="18748" builtinId="9" hidden="1"/>
    <cellStyle name="Followed Hyperlink" xfId="18749" builtinId="9" hidden="1"/>
    <cellStyle name="Followed Hyperlink" xfId="18750" builtinId="9" hidden="1"/>
    <cellStyle name="Followed Hyperlink" xfId="18751" builtinId="9" hidden="1"/>
    <cellStyle name="Followed Hyperlink" xfId="18752" builtinId="9" hidden="1"/>
    <cellStyle name="Followed Hyperlink" xfId="18753" builtinId="9" hidden="1"/>
    <cellStyle name="Followed Hyperlink" xfId="18754" builtinId="9" hidden="1"/>
    <cellStyle name="Followed Hyperlink" xfId="18755" builtinId="9" hidden="1"/>
    <cellStyle name="Followed Hyperlink" xfId="18756" builtinId="9" hidden="1"/>
    <cellStyle name="Followed Hyperlink" xfId="18757" builtinId="9" hidden="1"/>
    <cellStyle name="Followed Hyperlink" xfId="18758" builtinId="9" hidden="1"/>
    <cellStyle name="Followed Hyperlink" xfId="18759" builtinId="9" hidden="1"/>
    <cellStyle name="Followed Hyperlink" xfId="18760" builtinId="9" hidden="1"/>
    <cellStyle name="Followed Hyperlink" xfId="18761" builtinId="9" hidden="1"/>
    <cellStyle name="Followed Hyperlink" xfId="18762" builtinId="9" hidden="1"/>
    <cellStyle name="Followed Hyperlink" xfId="18763" builtinId="9" hidden="1"/>
    <cellStyle name="Followed Hyperlink" xfId="18764" builtinId="9" hidden="1"/>
    <cellStyle name="Followed Hyperlink" xfId="18765" builtinId="9" hidden="1"/>
    <cellStyle name="Followed Hyperlink" xfId="18766" builtinId="9" hidden="1"/>
    <cellStyle name="Followed Hyperlink" xfId="18767" builtinId="9" hidden="1"/>
    <cellStyle name="Followed Hyperlink" xfId="18768" builtinId="9" hidden="1"/>
    <cellStyle name="Followed Hyperlink" xfId="18769" builtinId="9" hidden="1"/>
    <cellStyle name="Followed Hyperlink" xfId="18770" builtinId="9" hidden="1"/>
    <cellStyle name="Followed Hyperlink" xfId="18771" builtinId="9" hidden="1"/>
    <cellStyle name="Followed Hyperlink" xfId="18772" builtinId="9" hidden="1"/>
    <cellStyle name="Followed Hyperlink" xfId="18773" builtinId="9" hidden="1"/>
    <cellStyle name="Followed Hyperlink" xfId="18774" builtinId="9" hidden="1"/>
    <cellStyle name="Followed Hyperlink" xfId="18775" builtinId="9" hidden="1"/>
    <cellStyle name="Followed Hyperlink" xfId="18776" builtinId="9" hidden="1"/>
    <cellStyle name="Followed Hyperlink" xfId="18777" builtinId="9" hidden="1"/>
    <cellStyle name="Followed Hyperlink" xfId="18778" builtinId="9" hidden="1"/>
    <cellStyle name="Followed Hyperlink" xfId="18779" builtinId="9" hidden="1"/>
    <cellStyle name="Followed Hyperlink" xfId="18780" builtinId="9" hidden="1"/>
    <cellStyle name="Followed Hyperlink" xfId="18781" builtinId="9" hidden="1"/>
    <cellStyle name="Followed Hyperlink" xfId="18782" builtinId="9" hidden="1"/>
    <cellStyle name="Followed Hyperlink" xfId="18783" builtinId="9" hidden="1"/>
    <cellStyle name="Followed Hyperlink" xfId="18784" builtinId="9" hidden="1"/>
    <cellStyle name="Followed Hyperlink" xfId="18785" builtinId="9" hidden="1"/>
    <cellStyle name="Followed Hyperlink" xfId="18786" builtinId="9" hidden="1"/>
    <cellStyle name="Followed Hyperlink" xfId="18787" builtinId="9" hidden="1"/>
    <cellStyle name="Followed Hyperlink" xfId="18788" builtinId="9" hidden="1"/>
    <cellStyle name="Followed Hyperlink" xfId="18789" builtinId="9" hidden="1"/>
    <cellStyle name="Followed Hyperlink" xfId="18790" builtinId="9" hidden="1"/>
    <cellStyle name="Followed Hyperlink" xfId="18791" builtinId="9" hidden="1"/>
    <cellStyle name="Followed Hyperlink" xfId="18792" builtinId="9" hidden="1"/>
    <cellStyle name="Followed Hyperlink" xfId="18793" builtinId="9" hidden="1"/>
    <cellStyle name="Followed Hyperlink" xfId="18794" builtinId="9" hidden="1"/>
    <cellStyle name="Followed Hyperlink" xfId="18795" builtinId="9" hidden="1"/>
    <cellStyle name="Followed Hyperlink" xfId="18796" builtinId="9" hidden="1"/>
    <cellStyle name="Followed Hyperlink" xfId="18797" builtinId="9" hidden="1"/>
    <cellStyle name="Followed Hyperlink" xfId="18798" builtinId="9" hidden="1"/>
    <cellStyle name="Followed Hyperlink" xfId="18799" builtinId="9" hidden="1"/>
    <cellStyle name="Followed Hyperlink" xfId="18800" builtinId="9" hidden="1"/>
    <cellStyle name="Followed Hyperlink" xfId="18801" builtinId="9" hidden="1"/>
    <cellStyle name="Followed Hyperlink" xfId="18802" builtinId="9" hidden="1"/>
    <cellStyle name="Followed Hyperlink" xfId="18803" builtinId="9" hidden="1"/>
    <cellStyle name="Followed Hyperlink" xfId="18804" builtinId="9" hidden="1"/>
    <cellStyle name="Followed Hyperlink" xfId="18805" builtinId="9" hidden="1"/>
    <cellStyle name="Followed Hyperlink" xfId="18806" builtinId="9" hidden="1"/>
    <cellStyle name="Followed Hyperlink" xfId="18807" builtinId="9" hidden="1"/>
    <cellStyle name="Followed Hyperlink" xfId="18808" builtinId="9" hidden="1"/>
    <cellStyle name="Followed Hyperlink" xfId="18809" builtinId="9" hidden="1"/>
    <cellStyle name="Followed Hyperlink" xfId="18810" builtinId="9" hidden="1"/>
    <cellStyle name="Followed Hyperlink" xfId="18811" builtinId="9" hidden="1"/>
    <cellStyle name="Followed Hyperlink" xfId="18812" builtinId="9" hidden="1"/>
    <cellStyle name="Followed Hyperlink" xfId="18813" builtinId="9" hidden="1"/>
    <cellStyle name="Followed Hyperlink" xfId="18814" builtinId="9" hidden="1"/>
    <cellStyle name="Followed Hyperlink" xfId="18815" builtinId="9" hidden="1"/>
    <cellStyle name="Followed Hyperlink" xfId="18816" builtinId="9" hidden="1"/>
    <cellStyle name="Followed Hyperlink" xfId="18817" builtinId="9" hidden="1"/>
    <cellStyle name="Followed Hyperlink" xfId="18818" builtinId="9" hidden="1"/>
    <cellStyle name="Followed Hyperlink" xfId="18819" builtinId="9" hidden="1"/>
    <cellStyle name="Followed Hyperlink" xfId="18820" builtinId="9" hidden="1"/>
    <cellStyle name="Followed Hyperlink" xfId="18821" builtinId="9" hidden="1"/>
    <cellStyle name="Followed Hyperlink" xfId="18822" builtinId="9" hidden="1"/>
    <cellStyle name="Followed Hyperlink" xfId="18823" builtinId="9" hidden="1"/>
    <cellStyle name="Followed Hyperlink" xfId="18824" builtinId="9" hidden="1"/>
    <cellStyle name="Followed Hyperlink" xfId="18825" builtinId="9" hidden="1"/>
    <cellStyle name="Followed Hyperlink" xfId="18826" builtinId="9" hidden="1"/>
    <cellStyle name="Followed Hyperlink" xfId="18827" builtinId="9" hidden="1"/>
    <cellStyle name="Followed Hyperlink" xfId="18828" builtinId="9" hidden="1"/>
    <cellStyle name="Followed Hyperlink" xfId="18829" builtinId="9" hidden="1"/>
    <cellStyle name="Followed Hyperlink" xfId="18830" builtinId="9" hidden="1"/>
    <cellStyle name="Followed Hyperlink" xfId="18831" builtinId="9" hidden="1"/>
    <cellStyle name="Followed Hyperlink" xfId="18832" builtinId="9" hidden="1"/>
    <cellStyle name="Followed Hyperlink" xfId="18833" builtinId="9" hidden="1"/>
    <cellStyle name="Followed Hyperlink" xfId="18834" builtinId="9" hidden="1"/>
    <cellStyle name="Followed Hyperlink" xfId="18835" builtinId="9" hidden="1"/>
    <cellStyle name="Followed Hyperlink" xfId="18836" builtinId="9" hidden="1"/>
    <cellStyle name="Followed Hyperlink" xfId="18837" builtinId="9" hidden="1"/>
    <cellStyle name="Followed Hyperlink" xfId="18838" builtinId="9" hidden="1"/>
    <cellStyle name="Followed Hyperlink" xfId="18839" builtinId="9" hidden="1"/>
    <cellStyle name="Followed Hyperlink" xfId="18840" builtinId="9" hidden="1"/>
    <cellStyle name="Followed Hyperlink" xfId="18841" builtinId="9" hidden="1"/>
    <cellStyle name="Followed Hyperlink" xfId="18842" builtinId="9" hidden="1"/>
    <cellStyle name="Followed Hyperlink" xfId="18843" builtinId="9" hidden="1"/>
    <cellStyle name="Followed Hyperlink" xfId="18844" builtinId="9" hidden="1"/>
    <cellStyle name="Followed Hyperlink" xfId="18845" builtinId="9" hidden="1"/>
    <cellStyle name="Followed Hyperlink" xfId="18846" builtinId="9" hidden="1"/>
    <cellStyle name="Followed Hyperlink" xfId="18847" builtinId="9" hidden="1"/>
    <cellStyle name="Followed Hyperlink" xfId="18848" builtinId="9" hidden="1"/>
    <cellStyle name="Followed Hyperlink" xfId="18849" builtinId="9" hidden="1"/>
    <cellStyle name="Followed Hyperlink" xfId="18850" builtinId="9" hidden="1"/>
    <cellStyle name="Followed Hyperlink" xfId="18851" builtinId="9" hidden="1"/>
    <cellStyle name="Followed Hyperlink" xfId="18852" builtinId="9" hidden="1"/>
    <cellStyle name="Followed Hyperlink" xfId="18853" builtinId="9" hidden="1"/>
    <cellStyle name="Followed Hyperlink" xfId="18854" builtinId="9" hidden="1"/>
    <cellStyle name="Followed Hyperlink" xfId="18855" builtinId="9" hidden="1"/>
    <cellStyle name="Followed Hyperlink" xfId="18856" builtinId="9" hidden="1"/>
    <cellStyle name="Followed Hyperlink" xfId="18857" builtinId="9" hidden="1"/>
    <cellStyle name="Followed Hyperlink" xfId="18858" builtinId="9" hidden="1"/>
    <cellStyle name="Followed Hyperlink" xfId="18859" builtinId="9" hidden="1"/>
    <cellStyle name="Followed Hyperlink" xfId="18860" builtinId="9" hidden="1"/>
    <cellStyle name="Followed Hyperlink" xfId="18861" builtinId="9" hidden="1"/>
    <cellStyle name="Followed Hyperlink" xfId="18862" builtinId="9" hidden="1"/>
    <cellStyle name="Followed Hyperlink" xfId="18863" builtinId="9" hidden="1"/>
    <cellStyle name="Followed Hyperlink" xfId="18864" builtinId="9" hidden="1"/>
    <cellStyle name="Followed Hyperlink" xfId="18865" builtinId="9" hidden="1"/>
    <cellStyle name="Followed Hyperlink" xfId="18866" builtinId="9" hidden="1"/>
    <cellStyle name="Followed Hyperlink" xfId="18867" builtinId="9" hidden="1"/>
    <cellStyle name="Followed Hyperlink" xfId="18868" builtinId="9" hidden="1"/>
    <cellStyle name="Followed Hyperlink" xfId="18869" builtinId="9" hidden="1"/>
    <cellStyle name="Followed Hyperlink" xfId="18870" builtinId="9" hidden="1"/>
    <cellStyle name="Followed Hyperlink" xfId="18871" builtinId="9" hidden="1"/>
    <cellStyle name="Followed Hyperlink" xfId="18872" builtinId="9" hidden="1"/>
    <cellStyle name="Followed Hyperlink" xfId="18873" builtinId="9" hidden="1"/>
    <cellStyle name="Followed Hyperlink" xfId="18874" builtinId="9" hidden="1"/>
    <cellStyle name="Followed Hyperlink" xfId="18875" builtinId="9" hidden="1"/>
    <cellStyle name="Followed Hyperlink" xfId="18876" builtinId="9" hidden="1"/>
    <cellStyle name="Followed Hyperlink" xfId="18877" builtinId="9" hidden="1"/>
    <cellStyle name="Followed Hyperlink" xfId="18878" builtinId="9" hidden="1"/>
    <cellStyle name="Followed Hyperlink" xfId="18879" builtinId="9" hidden="1"/>
    <cellStyle name="Followed Hyperlink" xfId="18880" builtinId="9" hidden="1"/>
    <cellStyle name="Followed Hyperlink" xfId="18881" builtinId="9" hidden="1"/>
    <cellStyle name="Followed Hyperlink" xfId="18882" builtinId="9" hidden="1"/>
    <cellStyle name="Followed Hyperlink" xfId="18883" builtinId="9" hidden="1"/>
    <cellStyle name="Followed Hyperlink" xfId="18884" builtinId="9" hidden="1"/>
    <cellStyle name="Followed Hyperlink" xfId="18885" builtinId="9" hidden="1"/>
    <cellStyle name="Followed Hyperlink" xfId="18886" builtinId="9" hidden="1"/>
    <cellStyle name="Followed Hyperlink" xfId="18887" builtinId="9" hidden="1"/>
    <cellStyle name="Followed Hyperlink" xfId="18888" builtinId="9" hidden="1"/>
    <cellStyle name="Followed Hyperlink" xfId="18889" builtinId="9" hidden="1"/>
    <cellStyle name="Followed Hyperlink" xfId="18890" builtinId="9" hidden="1"/>
    <cellStyle name="Followed Hyperlink" xfId="18891" builtinId="9" hidden="1"/>
    <cellStyle name="Followed Hyperlink" xfId="18892" builtinId="9" hidden="1"/>
    <cellStyle name="Followed Hyperlink" xfId="18893" builtinId="9" hidden="1"/>
    <cellStyle name="Followed Hyperlink" xfId="18894" builtinId="9" hidden="1"/>
    <cellStyle name="Followed Hyperlink" xfId="18895" builtinId="9" hidden="1"/>
    <cellStyle name="Followed Hyperlink" xfId="18896" builtinId="9" hidden="1"/>
    <cellStyle name="Followed Hyperlink" xfId="18897" builtinId="9" hidden="1"/>
    <cellStyle name="Followed Hyperlink" xfId="18898" builtinId="9" hidden="1"/>
    <cellStyle name="Followed Hyperlink" xfId="18899" builtinId="9" hidden="1"/>
    <cellStyle name="Followed Hyperlink" xfId="18900" builtinId="9" hidden="1"/>
    <cellStyle name="Followed Hyperlink" xfId="18901" builtinId="9" hidden="1"/>
    <cellStyle name="Followed Hyperlink" xfId="18902" builtinId="9" hidden="1"/>
    <cellStyle name="Followed Hyperlink" xfId="18903" builtinId="9" hidden="1"/>
    <cellStyle name="Followed Hyperlink" xfId="18904" builtinId="9" hidden="1"/>
    <cellStyle name="Followed Hyperlink" xfId="18905" builtinId="9" hidden="1"/>
    <cellStyle name="Followed Hyperlink" xfId="18906" builtinId="9" hidden="1"/>
    <cellStyle name="Followed Hyperlink" xfId="18907" builtinId="9" hidden="1"/>
    <cellStyle name="Followed Hyperlink" xfId="18908" builtinId="9" hidden="1"/>
    <cellStyle name="Followed Hyperlink" xfId="18909" builtinId="9" hidden="1"/>
    <cellStyle name="Followed Hyperlink" xfId="18910" builtinId="9" hidden="1"/>
    <cellStyle name="Followed Hyperlink" xfId="18911" builtinId="9" hidden="1"/>
    <cellStyle name="Followed Hyperlink" xfId="18912" builtinId="9" hidden="1"/>
    <cellStyle name="Followed Hyperlink" xfId="18913" builtinId="9" hidden="1"/>
    <cellStyle name="Followed Hyperlink" xfId="18914" builtinId="9" hidden="1"/>
    <cellStyle name="Followed Hyperlink" xfId="18915" builtinId="9" hidden="1"/>
    <cellStyle name="Followed Hyperlink" xfId="18916" builtinId="9" hidden="1"/>
    <cellStyle name="Followed Hyperlink" xfId="18917" builtinId="9" hidden="1"/>
    <cellStyle name="Followed Hyperlink" xfId="18918" builtinId="9" hidden="1"/>
    <cellStyle name="Followed Hyperlink" xfId="18919" builtinId="9" hidden="1"/>
    <cellStyle name="Followed Hyperlink" xfId="18920" builtinId="9" hidden="1"/>
    <cellStyle name="Followed Hyperlink" xfId="18921" builtinId="9" hidden="1"/>
    <cellStyle name="Followed Hyperlink" xfId="18922" builtinId="9" hidden="1"/>
    <cellStyle name="Followed Hyperlink" xfId="18923" builtinId="9" hidden="1"/>
    <cellStyle name="Followed Hyperlink" xfId="18924" builtinId="9" hidden="1"/>
    <cellStyle name="Followed Hyperlink" xfId="18925" builtinId="9" hidden="1"/>
    <cellStyle name="Followed Hyperlink" xfId="18926" builtinId="9" hidden="1"/>
    <cellStyle name="Followed Hyperlink" xfId="18927" builtinId="9" hidden="1"/>
    <cellStyle name="Followed Hyperlink" xfId="18928" builtinId="9" hidden="1"/>
    <cellStyle name="Followed Hyperlink" xfId="18929" builtinId="9" hidden="1"/>
    <cellStyle name="Followed Hyperlink" xfId="18930" builtinId="9" hidden="1"/>
    <cellStyle name="Followed Hyperlink" xfId="18931" builtinId="9" hidden="1"/>
    <cellStyle name="Followed Hyperlink" xfId="18932" builtinId="9" hidden="1"/>
    <cellStyle name="Followed Hyperlink" xfId="18933" builtinId="9" hidden="1"/>
    <cellStyle name="Followed Hyperlink" xfId="18934" builtinId="9" hidden="1"/>
    <cellStyle name="Followed Hyperlink" xfId="18935" builtinId="9" hidden="1"/>
    <cellStyle name="Followed Hyperlink" xfId="18936" builtinId="9" hidden="1"/>
    <cellStyle name="Followed Hyperlink" xfId="18937" builtinId="9" hidden="1"/>
    <cellStyle name="Followed Hyperlink" xfId="18938" builtinId="9" hidden="1"/>
    <cellStyle name="Followed Hyperlink" xfId="18939" builtinId="9" hidden="1"/>
    <cellStyle name="Followed Hyperlink" xfId="18940" builtinId="9" hidden="1"/>
    <cellStyle name="Followed Hyperlink" xfId="18941" builtinId="9" hidden="1"/>
    <cellStyle name="Followed Hyperlink" xfId="18942" builtinId="9" hidden="1"/>
    <cellStyle name="Followed Hyperlink" xfId="18943" builtinId="9" hidden="1"/>
    <cellStyle name="Followed Hyperlink" xfId="18944" builtinId="9" hidden="1"/>
    <cellStyle name="Followed Hyperlink" xfId="18945" builtinId="9" hidden="1"/>
    <cellStyle name="Followed Hyperlink" xfId="18946" builtinId="9" hidden="1"/>
    <cellStyle name="Followed Hyperlink" xfId="18947" builtinId="9" hidden="1"/>
    <cellStyle name="Followed Hyperlink" xfId="18948" builtinId="9" hidden="1"/>
    <cellStyle name="Followed Hyperlink" xfId="18949" builtinId="9" hidden="1"/>
    <cellStyle name="Followed Hyperlink" xfId="18950" builtinId="9" hidden="1"/>
    <cellStyle name="Followed Hyperlink" xfId="18951" builtinId="9" hidden="1"/>
    <cellStyle name="Followed Hyperlink" xfId="18952" builtinId="9" hidden="1"/>
    <cellStyle name="Followed Hyperlink" xfId="18953" builtinId="9" hidden="1"/>
    <cellStyle name="Followed Hyperlink" xfId="18954" builtinId="9" hidden="1"/>
    <cellStyle name="Followed Hyperlink" xfId="18955" builtinId="9" hidden="1"/>
    <cellStyle name="Followed Hyperlink" xfId="18956" builtinId="9" hidden="1"/>
    <cellStyle name="Followed Hyperlink" xfId="18957" builtinId="9" hidden="1"/>
    <cellStyle name="Followed Hyperlink" xfId="18958" builtinId="9" hidden="1"/>
    <cellStyle name="Followed Hyperlink" xfId="18959" builtinId="9" hidden="1"/>
    <cellStyle name="Followed Hyperlink" xfId="18960" builtinId="9" hidden="1"/>
    <cellStyle name="Followed Hyperlink" xfId="18961" builtinId="9" hidden="1"/>
    <cellStyle name="Followed Hyperlink" xfId="18962" builtinId="9" hidden="1"/>
    <cellStyle name="Followed Hyperlink" xfId="18963" builtinId="9" hidden="1"/>
    <cellStyle name="Followed Hyperlink" xfId="18964" builtinId="9" hidden="1"/>
    <cellStyle name="Followed Hyperlink" xfId="18965" builtinId="9" hidden="1"/>
    <cellStyle name="Followed Hyperlink" xfId="18966" builtinId="9" hidden="1"/>
    <cellStyle name="Followed Hyperlink" xfId="18967" builtinId="9" hidden="1"/>
    <cellStyle name="Followed Hyperlink" xfId="18968" builtinId="9" hidden="1"/>
    <cellStyle name="Followed Hyperlink" xfId="18969" builtinId="9" hidden="1"/>
    <cellStyle name="Followed Hyperlink" xfId="18970" builtinId="9" hidden="1"/>
    <cellStyle name="Followed Hyperlink" xfId="18971" builtinId="9" hidden="1"/>
    <cellStyle name="Followed Hyperlink" xfId="18972" builtinId="9" hidden="1"/>
    <cellStyle name="Followed Hyperlink" xfId="18973" builtinId="9" hidden="1"/>
    <cellStyle name="Followed Hyperlink" xfId="18974" builtinId="9" hidden="1"/>
    <cellStyle name="Followed Hyperlink" xfId="18975" builtinId="9" hidden="1"/>
    <cellStyle name="Followed Hyperlink" xfId="18976" builtinId="9" hidden="1"/>
    <cellStyle name="Followed Hyperlink" xfId="18977" builtinId="9" hidden="1"/>
    <cellStyle name="Followed Hyperlink" xfId="18978" builtinId="9" hidden="1"/>
    <cellStyle name="Followed Hyperlink" xfId="18979" builtinId="9" hidden="1"/>
    <cellStyle name="Followed Hyperlink" xfId="18980" builtinId="9" hidden="1"/>
    <cellStyle name="Followed Hyperlink" xfId="18981" builtinId="9" hidden="1"/>
    <cellStyle name="Followed Hyperlink" xfId="18982" builtinId="9" hidden="1"/>
    <cellStyle name="Followed Hyperlink" xfId="18983" builtinId="9" hidden="1"/>
    <cellStyle name="Followed Hyperlink" xfId="18984" builtinId="9" hidden="1"/>
    <cellStyle name="Followed Hyperlink" xfId="18985" builtinId="9" hidden="1"/>
    <cellStyle name="Followed Hyperlink" xfId="18986" builtinId="9" hidden="1"/>
    <cellStyle name="Followed Hyperlink" xfId="18987" builtinId="9" hidden="1"/>
    <cellStyle name="Followed Hyperlink" xfId="18988" builtinId="9" hidden="1"/>
    <cellStyle name="Followed Hyperlink" xfId="18989" builtinId="9" hidden="1"/>
    <cellStyle name="Followed Hyperlink" xfId="18990" builtinId="9" hidden="1"/>
    <cellStyle name="Followed Hyperlink" xfId="18991" builtinId="9" hidden="1"/>
    <cellStyle name="Followed Hyperlink" xfId="18992" builtinId="9" hidden="1"/>
    <cellStyle name="Followed Hyperlink" xfId="18993" builtinId="9" hidden="1"/>
    <cellStyle name="Followed Hyperlink" xfId="18994" builtinId="9" hidden="1"/>
    <cellStyle name="Followed Hyperlink" xfId="18995" builtinId="9" hidden="1"/>
    <cellStyle name="Followed Hyperlink" xfId="18996" builtinId="9" hidden="1"/>
    <cellStyle name="Followed Hyperlink" xfId="18997" builtinId="9" hidden="1"/>
    <cellStyle name="Followed Hyperlink" xfId="18998" builtinId="9" hidden="1"/>
    <cellStyle name="Followed Hyperlink" xfId="18999" builtinId="9" hidden="1"/>
    <cellStyle name="Followed Hyperlink" xfId="19000" builtinId="9" hidden="1"/>
    <cellStyle name="Followed Hyperlink" xfId="19001" builtinId="9" hidden="1"/>
    <cellStyle name="Followed Hyperlink" xfId="19002" builtinId="9" hidden="1"/>
    <cellStyle name="Followed Hyperlink" xfId="19003" builtinId="9" hidden="1"/>
    <cellStyle name="Followed Hyperlink" xfId="19004" builtinId="9" hidden="1"/>
    <cellStyle name="Followed Hyperlink" xfId="19005" builtinId="9" hidden="1"/>
    <cellStyle name="Followed Hyperlink" xfId="19006" builtinId="9" hidden="1"/>
    <cellStyle name="Followed Hyperlink" xfId="19007" builtinId="9" hidden="1"/>
    <cellStyle name="Followed Hyperlink" xfId="19008" builtinId="9" hidden="1"/>
    <cellStyle name="Followed Hyperlink" xfId="19009" builtinId="9" hidden="1"/>
    <cellStyle name="Followed Hyperlink" xfId="19010" builtinId="9" hidden="1"/>
    <cellStyle name="Followed Hyperlink" xfId="19011" builtinId="9" hidden="1"/>
    <cellStyle name="Followed Hyperlink" xfId="19012" builtinId="9" hidden="1"/>
    <cellStyle name="Followed Hyperlink" xfId="19013" builtinId="9" hidden="1"/>
    <cellStyle name="Followed Hyperlink" xfId="19014" builtinId="9" hidden="1"/>
    <cellStyle name="Followed Hyperlink" xfId="19015" builtinId="9" hidden="1"/>
    <cellStyle name="Followed Hyperlink" xfId="19016" builtinId="9" hidden="1"/>
    <cellStyle name="Followed Hyperlink" xfId="19017" builtinId="9" hidden="1"/>
    <cellStyle name="Followed Hyperlink" xfId="19018" builtinId="9" hidden="1"/>
    <cellStyle name="Followed Hyperlink" xfId="19019" builtinId="9" hidden="1"/>
    <cellStyle name="Followed Hyperlink" xfId="19020" builtinId="9" hidden="1"/>
    <cellStyle name="Followed Hyperlink" xfId="19021" builtinId="9" hidden="1"/>
    <cellStyle name="Followed Hyperlink" xfId="19022" builtinId="9" hidden="1"/>
    <cellStyle name="Followed Hyperlink" xfId="19023" builtinId="9" hidden="1"/>
    <cellStyle name="Followed Hyperlink" xfId="19024" builtinId="9" hidden="1"/>
    <cellStyle name="Followed Hyperlink" xfId="19025" builtinId="9" hidden="1"/>
    <cellStyle name="Followed Hyperlink" xfId="19026" builtinId="9" hidden="1"/>
    <cellStyle name="Followed Hyperlink" xfId="19027" builtinId="9" hidden="1"/>
    <cellStyle name="Followed Hyperlink" xfId="19028" builtinId="9" hidden="1"/>
    <cellStyle name="Followed Hyperlink" xfId="19029" builtinId="9" hidden="1"/>
    <cellStyle name="Followed Hyperlink" xfId="19030" builtinId="9" hidden="1"/>
    <cellStyle name="Followed Hyperlink" xfId="19031" builtinId="9" hidden="1"/>
    <cellStyle name="Followed Hyperlink" xfId="19032" builtinId="9" hidden="1"/>
    <cellStyle name="Followed Hyperlink" xfId="19033" builtinId="9" hidden="1"/>
    <cellStyle name="Followed Hyperlink" xfId="19034" builtinId="9" hidden="1"/>
    <cellStyle name="Followed Hyperlink" xfId="19035" builtinId="9" hidden="1"/>
    <cellStyle name="Followed Hyperlink" xfId="19036" builtinId="9" hidden="1"/>
    <cellStyle name="Followed Hyperlink" xfId="19037" builtinId="9" hidden="1"/>
    <cellStyle name="Followed Hyperlink" xfId="19038" builtinId="9" hidden="1"/>
    <cellStyle name="Followed Hyperlink" xfId="19039" builtinId="9" hidden="1"/>
    <cellStyle name="Followed Hyperlink" xfId="19040" builtinId="9" hidden="1"/>
    <cellStyle name="Followed Hyperlink" xfId="19041" builtinId="9" hidden="1"/>
    <cellStyle name="Followed Hyperlink" xfId="19042" builtinId="9" hidden="1"/>
    <cellStyle name="Followed Hyperlink" xfId="19043" builtinId="9" hidden="1"/>
    <cellStyle name="Followed Hyperlink" xfId="19044" builtinId="9" hidden="1"/>
    <cellStyle name="Followed Hyperlink" xfId="19045" builtinId="9" hidden="1"/>
    <cellStyle name="Followed Hyperlink" xfId="19046" builtinId="9" hidden="1"/>
    <cellStyle name="Followed Hyperlink" xfId="19047" builtinId="9" hidden="1"/>
    <cellStyle name="Followed Hyperlink" xfId="19048" builtinId="9" hidden="1"/>
    <cellStyle name="Followed Hyperlink" xfId="19049" builtinId="9" hidden="1"/>
    <cellStyle name="Followed Hyperlink" xfId="19050" builtinId="9" hidden="1"/>
    <cellStyle name="Followed Hyperlink" xfId="19051" builtinId="9" hidden="1"/>
    <cellStyle name="Followed Hyperlink" xfId="19052" builtinId="9" hidden="1"/>
    <cellStyle name="Followed Hyperlink" xfId="19053" builtinId="9" hidden="1"/>
    <cellStyle name="Followed Hyperlink" xfId="19054" builtinId="9" hidden="1"/>
    <cellStyle name="Followed Hyperlink" xfId="19055" builtinId="9" hidden="1"/>
    <cellStyle name="Followed Hyperlink" xfId="19056" builtinId="9" hidden="1"/>
    <cellStyle name="Followed Hyperlink" xfId="19057" builtinId="9" hidden="1"/>
    <cellStyle name="Followed Hyperlink" xfId="19058" builtinId="9" hidden="1"/>
    <cellStyle name="Followed Hyperlink" xfId="19059" builtinId="9" hidden="1"/>
    <cellStyle name="Followed Hyperlink" xfId="19060" builtinId="9" hidden="1"/>
    <cellStyle name="Followed Hyperlink" xfId="19061" builtinId="9" hidden="1"/>
    <cellStyle name="Followed Hyperlink" xfId="19062" builtinId="9" hidden="1"/>
    <cellStyle name="Followed Hyperlink" xfId="19063" builtinId="9" hidden="1"/>
    <cellStyle name="Followed Hyperlink" xfId="19064" builtinId="9" hidden="1"/>
    <cellStyle name="Followed Hyperlink" xfId="19065" builtinId="9" hidden="1"/>
    <cellStyle name="Followed Hyperlink" xfId="19066" builtinId="9" hidden="1"/>
    <cellStyle name="Followed Hyperlink" xfId="19067" builtinId="9" hidden="1"/>
    <cellStyle name="Followed Hyperlink" xfId="19068" builtinId="9" hidden="1"/>
    <cellStyle name="Followed Hyperlink" xfId="19069" builtinId="9" hidden="1"/>
    <cellStyle name="Followed Hyperlink" xfId="19070" builtinId="9" hidden="1"/>
    <cellStyle name="Followed Hyperlink" xfId="19071" builtinId="9" hidden="1"/>
    <cellStyle name="Followed Hyperlink" xfId="19072" builtinId="9" hidden="1"/>
    <cellStyle name="Followed Hyperlink" xfId="19073" builtinId="9" hidden="1"/>
    <cellStyle name="Followed Hyperlink" xfId="19074" builtinId="9" hidden="1"/>
    <cellStyle name="Followed Hyperlink" xfId="19075" builtinId="9" hidden="1"/>
    <cellStyle name="Followed Hyperlink" xfId="19076" builtinId="9" hidden="1"/>
    <cellStyle name="Followed Hyperlink" xfId="19077" builtinId="9" hidden="1"/>
    <cellStyle name="Followed Hyperlink" xfId="19078" builtinId="9" hidden="1"/>
    <cellStyle name="Followed Hyperlink" xfId="19079" builtinId="9" hidden="1"/>
    <cellStyle name="Followed Hyperlink" xfId="19080" builtinId="9" hidden="1"/>
    <cellStyle name="Followed Hyperlink" xfId="19081" builtinId="9" hidden="1"/>
    <cellStyle name="Followed Hyperlink" xfId="19082" builtinId="9" hidden="1"/>
    <cellStyle name="Followed Hyperlink" xfId="19083" builtinId="9" hidden="1"/>
    <cellStyle name="Followed Hyperlink" xfId="19084" builtinId="9" hidden="1"/>
    <cellStyle name="Followed Hyperlink" xfId="19085" builtinId="9" hidden="1"/>
    <cellStyle name="Followed Hyperlink" xfId="19086" builtinId="9" hidden="1"/>
    <cellStyle name="Followed Hyperlink" xfId="19087" builtinId="9" hidden="1"/>
    <cellStyle name="Followed Hyperlink" xfId="19088" builtinId="9" hidden="1"/>
    <cellStyle name="Followed Hyperlink" xfId="19089" builtinId="9" hidden="1"/>
    <cellStyle name="Followed Hyperlink" xfId="19090" builtinId="9" hidden="1"/>
    <cellStyle name="Followed Hyperlink" xfId="19091" builtinId="9" hidden="1"/>
    <cellStyle name="Followed Hyperlink" xfId="19092" builtinId="9" hidden="1"/>
    <cellStyle name="Followed Hyperlink" xfId="19093" builtinId="9" hidden="1"/>
    <cellStyle name="Followed Hyperlink" xfId="19094" builtinId="9" hidden="1"/>
    <cellStyle name="Followed Hyperlink" xfId="19095" builtinId="9" hidden="1"/>
    <cellStyle name="Followed Hyperlink" xfId="19096" builtinId="9" hidden="1"/>
    <cellStyle name="Followed Hyperlink" xfId="19097" builtinId="9" hidden="1"/>
    <cellStyle name="Followed Hyperlink" xfId="19098" builtinId="9" hidden="1"/>
    <cellStyle name="Followed Hyperlink" xfId="19099" builtinId="9" hidden="1"/>
    <cellStyle name="Followed Hyperlink" xfId="19100" builtinId="9" hidden="1"/>
    <cellStyle name="Followed Hyperlink" xfId="19101" builtinId="9" hidden="1"/>
    <cellStyle name="Followed Hyperlink" xfId="19102" builtinId="9" hidden="1"/>
    <cellStyle name="Followed Hyperlink" xfId="19103" builtinId="9" hidden="1"/>
    <cellStyle name="Followed Hyperlink" xfId="19104" builtinId="9" hidden="1"/>
    <cellStyle name="Followed Hyperlink" xfId="19105" builtinId="9" hidden="1"/>
    <cellStyle name="Followed Hyperlink" xfId="19106" builtinId="9" hidden="1"/>
    <cellStyle name="Followed Hyperlink" xfId="19107" builtinId="9" hidden="1"/>
    <cellStyle name="Followed Hyperlink" xfId="19108" builtinId="9" hidden="1"/>
    <cellStyle name="Followed Hyperlink" xfId="19109" builtinId="9" hidden="1"/>
    <cellStyle name="Followed Hyperlink" xfId="19110" builtinId="9" hidden="1"/>
    <cellStyle name="Followed Hyperlink" xfId="19111" builtinId="9" hidden="1"/>
    <cellStyle name="Followed Hyperlink" xfId="19112" builtinId="9" hidden="1"/>
    <cellStyle name="Followed Hyperlink" xfId="19113" builtinId="9" hidden="1"/>
    <cellStyle name="Followed Hyperlink" xfId="19114" builtinId="9" hidden="1"/>
    <cellStyle name="Followed Hyperlink" xfId="19115" builtinId="9" hidden="1"/>
    <cellStyle name="Followed Hyperlink" xfId="19116" builtinId="9" hidden="1"/>
    <cellStyle name="Followed Hyperlink" xfId="19117" builtinId="9" hidden="1"/>
    <cellStyle name="Followed Hyperlink" xfId="19118" builtinId="9" hidden="1"/>
    <cellStyle name="Followed Hyperlink" xfId="19119" builtinId="9" hidden="1"/>
    <cellStyle name="Followed Hyperlink" xfId="19120" builtinId="9" hidden="1"/>
    <cellStyle name="Followed Hyperlink" xfId="19121" builtinId="9" hidden="1"/>
    <cellStyle name="Followed Hyperlink" xfId="19122" builtinId="9" hidden="1"/>
    <cellStyle name="Followed Hyperlink" xfId="19123" builtinId="9" hidden="1"/>
    <cellStyle name="Followed Hyperlink" xfId="19124" builtinId="9" hidden="1"/>
    <cellStyle name="Followed Hyperlink" xfId="19125" builtinId="9" hidden="1"/>
    <cellStyle name="Followed Hyperlink" xfId="19126" builtinId="9" hidden="1"/>
    <cellStyle name="Followed Hyperlink" xfId="19127" builtinId="9" hidden="1"/>
    <cellStyle name="Followed Hyperlink" xfId="19128" builtinId="9" hidden="1"/>
    <cellStyle name="Followed Hyperlink" xfId="19129" builtinId="9" hidden="1"/>
    <cellStyle name="Followed Hyperlink" xfId="19130" builtinId="9" hidden="1"/>
    <cellStyle name="Followed Hyperlink" xfId="19131" builtinId="9" hidden="1"/>
    <cellStyle name="Followed Hyperlink" xfId="19132" builtinId="9" hidden="1"/>
    <cellStyle name="Followed Hyperlink" xfId="19133" builtinId="9" hidden="1"/>
    <cellStyle name="Followed Hyperlink" xfId="19134" builtinId="9" hidden="1"/>
    <cellStyle name="Followed Hyperlink" xfId="19135" builtinId="9" hidden="1"/>
    <cellStyle name="Followed Hyperlink" xfId="19136" builtinId="9" hidden="1"/>
    <cellStyle name="Followed Hyperlink" xfId="19137" builtinId="9" hidden="1"/>
    <cellStyle name="Followed Hyperlink" xfId="19138" builtinId="9" hidden="1"/>
    <cellStyle name="Followed Hyperlink" xfId="19139" builtinId="9" hidden="1"/>
    <cellStyle name="Followed Hyperlink" xfId="19140" builtinId="9" hidden="1"/>
    <cellStyle name="Followed Hyperlink" xfId="19141" builtinId="9" hidden="1"/>
    <cellStyle name="Followed Hyperlink" xfId="19142" builtinId="9" hidden="1"/>
    <cellStyle name="Followed Hyperlink" xfId="19143" builtinId="9" hidden="1"/>
    <cellStyle name="Followed Hyperlink" xfId="19144" builtinId="9" hidden="1"/>
    <cellStyle name="Followed Hyperlink" xfId="19145" builtinId="9" hidden="1"/>
    <cellStyle name="Followed Hyperlink" xfId="19146" builtinId="9" hidden="1"/>
    <cellStyle name="Followed Hyperlink" xfId="19147" builtinId="9" hidden="1"/>
    <cellStyle name="Followed Hyperlink" xfId="19148" builtinId="9" hidden="1"/>
    <cellStyle name="Followed Hyperlink" xfId="19149" builtinId="9" hidden="1"/>
    <cellStyle name="Followed Hyperlink" xfId="19150" builtinId="9" hidden="1"/>
    <cellStyle name="Followed Hyperlink" xfId="19151" builtinId="9" hidden="1"/>
    <cellStyle name="Followed Hyperlink" xfId="19152" builtinId="9" hidden="1"/>
    <cellStyle name="Followed Hyperlink" xfId="19153" builtinId="9" hidden="1"/>
    <cellStyle name="Followed Hyperlink" xfId="19154" builtinId="9" hidden="1"/>
    <cellStyle name="Followed Hyperlink" xfId="19155" builtinId="9" hidden="1"/>
    <cellStyle name="Followed Hyperlink" xfId="19156" builtinId="9" hidden="1"/>
    <cellStyle name="Followed Hyperlink" xfId="19157" builtinId="9" hidden="1"/>
    <cellStyle name="Followed Hyperlink" xfId="19158" builtinId="9" hidden="1"/>
    <cellStyle name="Followed Hyperlink" xfId="19159" builtinId="9" hidden="1"/>
    <cellStyle name="Followed Hyperlink" xfId="19160" builtinId="9" hidden="1"/>
    <cellStyle name="Followed Hyperlink" xfId="19161" builtinId="9" hidden="1"/>
    <cellStyle name="Followed Hyperlink" xfId="19162" builtinId="9" hidden="1"/>
    <cellStyle name="Followed Hyperlink" xfId="19163" builtinId="9" hidden="1"/>
    <cellStyle name="Followed Hyperlink" xfId="19164" builtinId="9" hidden="1"/>
    <cellStyle name="Followed Hyperlink" xfId="19165" builtinId="9" hidden="1"/>
    <cellStyle name="Followed Hyperlink" xfId="19166" builtinId="9" hidden="1"/>
    <cellStyle name="Followed Hyperlink" xfId="19167" builtinId="9" hidden="1"/>
    <cellStyle name="Followed Hyperlink" xfId="19168" builtinId="9" hidden="1"/>
    <cellStyle name="Followed Hyperlink" xfId="19169" builtinId="9" hidden="1"/>
    <cellStyle name="Followed Hyperlink" xfId="19170" builtinId="9" hidden="1"/>
    <cellStyle name="Followed Hyperlink" xfId="19171" builtinId="9" hidden="1"/>
    <cellStyle name="Followed Hyperlink" xfId="19172" builtinId="9" hidden="1"/>
    <cellStyle name="Followed Hyperlink" xfId="19173" builtinId="9" hidden="1"/>
    <cellStyle name="Followed Hyperlink" xfId="19174" builtinId="9" hidden="1"/>
    <cellStyle name="Followed Hyperlink" xfId="19175" builtinId="9" hidden="1"/>
    <cellStyle name="Followed Hyperlink" xfId="19176" builtinId="9" hidden="1"/>
    <cellStyle name="Followed Hyperlink" xfId="19177" builtinId="9" hidden="1"/>
    <cellStyle name="Followed Hyperlink" xfId="19178" builtinId="9" hidden="1"/>
    <cellStyle name="Followed Hyperlink" xfId="19179" builtinId="9" hidden="1"/>
    <cellStyle name="Followed Hyperlink" xfId="19180" builtinId="9" hidden="1"/>
    <cellStyle name="Followed Hyperlink" xfId="19181" builtinId="9" hidden="1"/>
    <cellStyle name="Followed Hyperlink" xfId="19182" builtinId="9" hidden="1"/>
    <cellStyle name="Followed Hyperlink" xfId="19183" builtinId="9" hidden="1"/>
    <cellStyle name="Followed Hyperlink" xfId="19184" builtinId="9" hidden="1"/>
    <cellStyle name="Followed Hyperlink" xfId="19185" builtinId="9" hidden="1"/>
    <cellStyle name="Followed Hyperlink" xfId="19186" builtinId="9" hidden="1"/>
    <cellStyle name="Followed Hyperlink" xfId="19187" builtinId="9" hidden="1"/>
    <cellStyle name="Followed Hyperlink" xfId="19188" builtinId="9" hidden="1"/>
    <cellStyle name="Followed Hyperlink" xfId="19189" builtinId="9" hidden="1"/>
    <cellStyle name="Followed Hyperlink" xfId="19190" builtinId="9" hidden="1"/>
    <cellStyle name="Followed Hyperlink" xfId="19191" builtinId="9" hidden="1"/>
    <cellStyle name="Followed Hyperlink" xfId="19192" builtinId="9" hidden="1"/>
    <cellStyle name="Followed Hyperlink" xfId="19193" builtinId="9" hidden="1"/>
    <cellStyle name="Followed Hyperlink" xfId="19194" builtinId="9" hidden="1"/>
    <cellStyle name="Followed Hyperlink" xfId="19195" builtinId="9" hidden="1"/>
    <cellStyle name="Followed Hyperlink" xfId="19196" builtinId="9" hidden="1"/>
    <cellStyle name="Followed Hyperlink" xfId="19197" builtinId="9" hidden="1"/>
    <cellStyle name="Followed Hyperlink" xfId="19198" builtinId="9" hidden="1"/>
    <cellStyle name="Followed Hyperlink" xfId="19199" builtinId="9" hidden="1"/>
    <cellStyle name="Followed Hyperlink" xfId="19200" builtinId="9" hidden="1"/>
    <cellStyle name="Followed Hyperlink" xfId="19201" builtinId="9" hidden="1"/>
    <cellStyle name="Followed Hyperlink" xfId="19202" builtinId="9" hidden="1"/>
    <cellStyle name="Followed Hyperlink" xfId="19203" builtinId="9" hidden="1"/>
    <cellStyle name="Followed Hyperlink" xfId="19204" builtinId="9" hidden="1"/>
    <cellStyle name="Followed Hyperlink" xfId="19205" builtinId="9" hidden="1"/>
    <cellStyle name="Followed Hyperlink" xfId="19206" builtinId="9" hidden="1"/>
    <cellStyle name="Followed Hyperlink" xfId="19207" builtinId="9" hidden="1"/>
    <cellStyle name="Followed Hyperlink" xfId="19208" builtinId="9" hidden="1"/>
    <cellStyle name="Followed Hyperlink" xfId="19209" builtinId="9" hidden="1"/>
    <cellStyle name="Followed Hyperlink" xfId="19210" builtinId="9" hidden="1"/>
    <cellStyle name="Followed Hyperlink" xfId="19211" builtinId="9" hidden="1"/>
    <cellStyle name="Followed Hyperlink" xfId="19212" builtinId="9" hidden="1"/>
    <cellStyle name="Followed Hyperlink" xfId="19213" builtinId="9" hidden="1"/>
    <cellStyle name="Followed Hyperlink" xfId="19214" builtinId="9" hidden="1"/>
    <cellStyle name="Followed Hyperlink" xfId="19215" builtinId="9" hidden="1"/>
    <cellStyle name="Followed Hyperlink" xfId="19216" builtinId="9" hidden="1"/>
    <cellStyle name="Followed Hyperlink" xfId="19217" builtinId="9" hidden="1"/>
    <cellStyle name="Followed Hyperlink" xfId="19218" builtinId="9" hidden="1"/>
    <cellStyle name="Followed Hyperlink" xfId="19219" builtinId="9" hidden="1"/>
    <cellStyle name="Followed Hyperlink" xfId="19220" builtinId="9" hidden="1"/>
    <cellStyle name="Followed Hyperlink" xfId="19221" builtinId="9" hidden="1"/>
    <cellStyle name="Followed Hyperlink" xfId="19222" builtinId="9" hidden="1"/>
    <cellStyle name="Followed Hyperlink" xfId="19223" builtinId="9" hidden="1"/>
    <cellStyle name="Followed Hyperlink" xfId="19224" builtinId="9" hidden="1"/>
    <cellStyle name="Followed Hyperlink" xfId="19225" builtinId="9" hidden="1"/>
    <cellStyle name="Followed Hyperlink" xfId="19226" builtinId="9" hidden="1"/>
    <cellStyle name="Followed Hyperlink" xfId="19227" builtinId="9" hidden="1"/>
    <cellStyle name="Followed Hyperlink" xfId="19228" builtinId="9" hidden="1"/>
    <cellStyle name="Followed Hyperlink" xfId="19229" builtinId="9" hidden="1"/>
    <cellStyle name="Followed Hyperlink" xfId="19230" builtinId="9" hidden="1"/>
    <cellStyle name="Followed Hyperlink" xfId="19231" builtinId="9" hidden="1"/>
    <cellStyle name="Followed Hyperlink" xfId="19232" builtinId="9" hidden="1"/>
    <cellStyle name="Followed Hyperlink" xfId="19233" builtinId="9" hidden="1"/>
    <cellStyle name="Followed Hyperlink" xfId="19234" builtinId="9" hidden="1"/>
    <cellStyle name="Followed Hyperlink" xfId="19235" builtinId="9" hidden="1"/>
    <cellStyle name="Followed Hyperlink" xfId="19236" builtinId="9" hidden="1"/>
    <cellStyle name="Followed Hyperlink" xfId="19237" builtinId="9" hidden="1"/>
    <cellStyle name="Followed Hyperlink" xfId="19238" builtinId="9" hidden="1"/>
    <cellStyle name="Followed Hyperlink" xfId="19239" builtinId="9" hidden="1"/>
    <cellStyle name="Followed Hyperlink" xfId="19240" builtinId="9" hidden="1"/>
    <cellStyle name="Followed Hyperlink" xfId="19241" builtinId="9" hidden="1"/>
    <cellStyle name="Followed Hyperlink" xfId="19242" builtinId="9" hidden="1"/>
    <cellStyle name="Followed Hyperlink" xfId="19243" builtinId="9" hidden="1"/>
    <cellStyle name="Followed Hyperlink" xfId="19244" builtinId="9" hidden="1"/>
    <cellStyle name="Followed Hyperlink" xfId="19245" builtinId="9" hidden="1"/>
    <cellStyle name="Followed Hyperlink" xfId="19246" builtinId="9" hidden="1"/>
    <cellStyle name="Followed Hyperlink" xfId="19247" builtinId="9" hidden="1"/>
    <cellStyle name="Followed Hyperlink" xfId="19248" builtinId="9" hidden="1"/>
    <cellStyle name="Followed Hyperlink" xfId="19249" builtinId="9" hidden="1"/>
    <cellStyle name="Followed Hyperlink" xfId="19250" builtinId="9" hidden="1"/>
    <cellStyle name="Followed Hyperlink" xfId="19251" builtinId="9" hidden="1"/>
    <cellStyle name="Followed Hyperlink" xfId="19252" builtinId="9" hidden="1"/>
    <cellStyle name="Followed Hyperlink" xfId="19253" builtinId="9" hidden="1"/>
    <cellStyle name="Followed Hyperlink" xfId="19254" builtinId="9" hidden="1"/>
    <cellStyle name="Followed Hyperlink" xfId="19255" builtinId="9" hidden="1"/>
    <cellStyle name="Followed Hyperlink" xfId="19256" builtinId="9" hidden="1"/>
    <cellStyle name="Followed Hyperlink" xfId="19257" builtinId="9" hidden="1"/>
    <cellStyle name="Followed Hyperlink" xfId="19258" builtinId="9" hidden="1"/>
    <cellStyle name="Followed Hyperlink" xfId="19259" builtinId="9" hidden="1"/>
    <cellStyle name="Followed Hyperlink" xfId="19260" builtinId="9" hidden="1"/>
    <cellStyle name="Followed Hyperlink" xfId="19261" builtinId="9" hidden="1"/>
    <cellStyle name="Followed Hyperlink" xfId="19262" builtinId="9" hidden="1"/>
    <cellStyle name="Followed Hyperlink" xfId="19263" builtinId="9" hidden="1"/>
    <cellStyle name="Followed Hyperlink" xfId="19264" builtinId="9" hidden="1"/>
    <cellStyle name="Followed Hyperlink" xfId="19265" builtinId="9" hidden="1"/>
    <cellStyle name="Followed Hyperlink" xfId="19266" builtinId="9" hidden="1"/>
    <cellStyle name="Followed Hyperlink" xfId="19267" builtinId="9" hidden="1"/>
    <cellStyle name="Followed Hyperlink" xfId="19268" builtinId="9" hidden="1"/>
    <cellStyle name="Followed Hyperlink" xfId="19269" builtinId="9" hidden="1"/>
    <cellStyle name="Followed Hyperlink" xfId="19270" builtinId="9" hidden="1"/>
    <cellStyle name="Followed Hyperlink" xfId="19271" builtinId="9" hidden="1"/>
    <cellStyle name="Followed Hyperlink" xfId="19272" builtinId="9" hidden="1"/>
    <cellStyle name="Followed Hyperlink" xfId="19273" builtinId="9" hidden="1"/>
    <cellStyle name="Followed Hyperlink" xfId="19274" builtinId="9" hidden="1"/>
    <cellStyle name="Followed Hyperlink" xfId="19275" builtinId="9" hidden="1"/>
    <cellStyle name="Followed Hyperlink" xfId="19276" builtinId="9" hidden="1"/>
    <cellStyle name="Followed Hyperlink" xfId="19277" builtinId="9" hidden="1"/>
    <cellStyle name="Followed Hyperlink" xfId="19278" builtinId="9" hidden="1"/>
    <cellStyle name="Followed Hyperlink" xfId="19279" builtinId="9" hidden="1"/>
    <cellStyle name="Followed Hyperlink" xfId="19280" builtinId="9" hidden="1"/>
    <cellStyle name="Followed Hyperlink" xfId="19281" builtinId="9" hidden="1"/>
    <cellStyle name="Followed Hyperlink" xfId="19282" builtinId="9" hidden="1"/>
    <cellStyle name="Followed Hyperlink" xfId="19283" builtinId="9" hidden="1"/>
    <cellStyle name="Followed Hyperlink" xfId="19284" builtinId="9" hidden="1"/>
    <cellStyle name="Followed Hyperlink" xfId="19285" builtinId="9" hidden="1"/>
    <cellStyle name="Followed Hyperlink" xfId="19286" builtinId="9" hidden="1"/>
    <cellStyle name="Followed Hyperlink" xfId="19287" builtinId="9" hidden="1"/>
    <cellStyle name="Followed Hyperlink" xfId="19288" builtinId="9" hidden="1"/>
    <cellStyle name="Followed Hyperlink" xfId="19289" builtinId="9" hidden="1"/>
    <cellStyle name="Followed Hyperlink" xfId="19290" builtinId="9" hidden="1"/>
    <cellStyle name="Followed Hyperlink" xfId="19291" builtinId="9" hidden="1"/>
    <cellStyle name="Followed Hyperlink" xfId="19292" builtinId="9" hidden="1"/>
    <cellStyle name="Followed Hyperlink" xfId="19293" builtinId="9" hidden="1"/>
    <cellStyle name="Followed Hyperlink" xfId="19294" builtinId="9" hidden="1"/>
    <cellStyle name="Followed Hyperlink" xfId="19295" builtinId="9" hidden="1"/>
    <cellStyle name="Followed Hyperlink" xfId="19296" builtinId="9" hidden="1"/>
    <cellStyle name="Followed Hyperlink" xfId="19297" builtinId="9" hidden="1"/>
    <cellStyle name="Followed Hyperlink" xfId="19298" builtinId="9" hidden="1"/>
    <cellStyle name="Followed Hyperlink" xfId="19299" builtinId="9" hidden="1"/>
    <cellStyle name="Followed Hyperlink" xfId="19300" builtinId="9" hidden="1"/>
    <cellStyle name="Followed Hyperlink" xfId="19301" builtinId="9" hidden="1"/>
    <cellStyle name="Followed Hyperlink" xfId="19302" builtinId="9" hidden="1"/>
    <cellStyle name="Followed Hyperlink" xfId="19303" builtinId="9" hidden="1"/>
    <cellStyle name="Followed Hyperlink" xfId="19304" builtinId="9" hidden="1"/>
    <cellStyle name="Followed Hyperlink" xfId="19305" builtinId="9" hidden="1"/>
    <cellStyle name="Followed Hyperlink" xfId="19306" builtinId="9" hidden="1"/>
    <cellStyle name="Followed Hyperlink" xfId="19307" builtinId="9" hidden="1"/>
    <cellStyle name="Followed Hyperlink" xfId="19308" builtinId="9" hidden="1"/>
    <cellStyle name="Followed Hyperlink" xfId="19309" builtinId="9" hidden="1"/>
    <cellStyle name="Followed Hyperlink" xfId="19310" builtinId="9" hidden="1"/>
    <cellStyle name="Followed Hyperlink" xfId="19311" builtinId="9" hidden="1"/>
    <cellStyle name="Followed Hyperlink" xfId="19312" builtinId="9" hidden="1"/>
    <cellStyle name="Followed Hyperlink" xfId="19313" builtinId="9" hidden="1"/>
    <cellStyle name="Followed Hyperlink" xfId="19314" builtinId="9" hidden="1"/>
    <cellStyle name="Followed Hyperlink" xfId="19315" builtinId="9" hidden="1"/>
    <cellStyle name="Followed Hyperlink" xfId="19316" builtinId="9" hidden="1"/>
    <cellStyle name="Followed Hyperlink" xfId="19317" builtinId="9" hidden="1"/>
    <cellStyle name="Followed Hyperlink" xfId="19318" builtinId="9" hidden="1"/>
    <cellStyle name="Followed Hyperlink" xfId="19319" builtinId="9" hidden="1"/>
    <cellStyle name="Followed Hyperlink" xfId="19320" builtinId="9" hidden="1"/>
    <cellStyle name="Followed Hyperlink" xfId="19321" builtinId="9" hidden="1"/>
    <cellStyle name="Followed Hyperlink" xfId="19322" builtinId="9" hidden="1"/>
    <cellStyle name="Followed Hyperlink" xfId="19323" builtinId="9" hidden="1"/>
    <cellStyle name="Followed Hyperlink" xfId="19324" builtinId="9" hidden="1"/>
    <cellStyle name="Followed Hyperlink" xfId="19325" builtinId="9" hidden="1"/>
    <cellStyle name="Followed Hyperlink" xfId="19326" builtinId="9" hidden="1"/>
    <cellStyle name="Followed Hyperlink" xfId="19327" builtinId="9" hidden="1"/>
    <cellStyle name="Followed Hyperlink" xfId="19328" builtinId="9" hidden="1"/>
    <cellStyle name="Followed Hyperlink" xfId="19329" builtinId="9" hidden="1"/>
    <cellStyle name="Followed Hyperlink" xfId="19330" builtinId="9" hidden="1"/>
    <cellStyle name="Followed Hyperlink" xfId="19331" builtinId="9" hidden="1"/>
    <cellStyle name="Followed Hyperlink" xfId="19332" builtinId="9" hidden="1"/>
    <cellStyle name="Followed Hyperlink" xfId="19333" builtinId="9" hidden="1"/>
    <cellStyle name="Followed Hyperlink" xfId="19334" builtinId="9" hidden="1"/>
    <cellStyle name="Followed Hyperlink" xfId="19335" builtinId="9" hidden="1"/>
    <cellStyle name="Followed Hyperlink" xfId="19336" builtinId="9" hidden="1"/>
    <cellStyle name="Followed Hyperlink" xfId="19337" builtinId="9" hidden="1"/>
    <cellStyle name="Followed Hyperlink" xfId="19338" builtinId="9" hidden="1"/>
    <cellStyle name="Followed Hyperlink" xfId="19339" builtinId="9" hidden="1"/>
    <cellStyle name="Followed Hyperlink" xfId="19340" builtinId="9" hidden="1"/>
    <cellStyle name="Followed Hyperlink" xfId="19341" builtinId="9" hidden="1"/>
    <cellStyle name="Followed Hyperlink" xfId="19342" builtinId="9" hidden="1"/>
    <cellStyle name="Followed Hyperlink" xfId="19343" builtinId="9" hidden="1"/>
    <cellStyle name="Followed Hyperlink" xfId="19344" builtinId="9" hidden="1"/>
    <cellStyle name="Followed Hyperlink" xfId="19345" builtinId="9" hidden="1"/>
    <cellStyle name="Followed Hyperlink" xfId="19346" builtinId="9" hidden="1"/>
    <cellStyle name="Followed Hyperlink" xfId="19347" builtinId="9" hidden="1"/>
    <cellStyle name="Followed Hyperlink" xfId="19348" builtinId="9" hidden="1"/>
    <cellStyle name="Followed Hyperlink" xfId="19349" builtinId="9" hidden="1"/>
    <cellStyle name="Followed Hyperlink" xfId="19350" builtinId="9" hidden="1"/>
    <cellStyle name="Followed Hyperlink" xfId="19351" builtinId="9" hidden="1"/>
    <cellStyle name="Followed Hyperlink" xfId="19352" builtinId="9" hidden="1"/>
    <cellStyle name="Followed Hyperlink" xfId="19353" builtinId="9" hidden="1"/>
    <cellStyle name="Followed Hyperlink" xfId="19354" builtinId="9" hidden="1"/>
    <cellStyle name="Followed Hyperlink" xfId="19355" builtinId="9" hidden="1"/>
    <cellStyle name="Followed Hyperlink" xfId="19356" builtinId="9" hidden="1"/>
    <cellStyle name="Followed Hyperlink" xfId="19357" builtinId="9" hidden="1"/>
    <cellStyle name="Followed Hyperlink" xfId="19358" builtinId="9" hidden="1"/>
    <cellStyle name="Followed Hyperlink" xfId="19359" builtinId="9" hidden="1"/>
    <cellStyle name="Followed Hyperlink" xfId="19360" builtinId="9" hidden="1"/>
    <cellStyle name="Followed Hyperlink" xfId="19361" builtinId="9" hidden="1"/>
    <cellStyle name="Followed Hyperlink" xfId="19362" builtinId="9" hidden="1"/>
    <cellStyle name="Followed Hyperlink" xfId="19363" builtinId="9" hidden="1"/>
    <cellStyle name="Followed Hyperlink" xfId="19364" builtinId="9" hidden="1"/>
    <cellStyle name="Followed Hyperlink" xfId="19365" builtinId="9" hidden="1"/>
    <cellStyle name="Followed Hyperlink" xfId="19366" builtinId="9" hidden="1"/>
    <cellStyle name="Followed Hyperlink" xfId="19367" builtinId="9" hidden="1"/>
    <cellStyle name="Followed Hyperlink" xfId="19368" builtinId="9" hidden="1"/>
    <cellStyle name="Followed Hyperlink" xfId="19369" builtinId="9" hidden="1"/>
    <cellStyle name="Followed Hyperlink" xfId="19370" builtinId="9" hidden="1"/>
    <cellStyle name="Followed Hyperlink" xfId="19371" builtinId="9" hidden="1"/>
    <cellStyle name="Followed Hyperlink" xfId="19372" builtinId="9" hidden="1"/>
    <cellStyle name="Followed Hyperlink" xfId="19373" builtinId="9" hidden="1"/>
    <cellStyle name="Followed Hyperlink" xfId="19374" builtinId="9" hidden="1"/>
    <cellStyle name="Followed Hyperlink" xfId="19375" builtinId="9" hidden="1"/>
    <cellStyle name="Followed Hyperlink" xfId="19376" builtinId="9" hidden="1"/>
    <cellStyle name="Followed Hyperlink" xfId="19377" builtinId="9" hidden="1"/>
    <cellStyle name="Followed Hyperlink" xfId="19378" builtinId="9" hidden="1"/>
    <cellStyle name="Followed Hyperlink" xfId="19379" builtinId="9" hidden="1"/>
    <cellStyle name="Followed Hyperlink" xfId="19380" builtinId="9" hidden="1"/>
    <cellStyle name="Followed Hyperlink" xfId="19381" builtinId="9" hidden="1"/>
    <cellStyle name="Followed Hyperlink" xfId="19382" builtinId="9" hidden="1"/>
    <cellStyle name="Followed Hyperlink" xfId="19383" builtinId="9" hidden="1"/>
    <cellStyle name="Followed Hyperlink" xfId="19384" builtinId="9" hidden="1"/>
    <cellStyle name="Followed Hyperlink" xfId="19385" builtinId="9" hidden="1"/>
    <cellStyle name="Followed Hyperlink" xfId="19386" builtinId="9" hidden="1"/>
    <cellStyle name="Followed Hyperlink" xfId="19387" builtinId="9" hidden="1"/>
    <cellStyle name="Followed Hyperlink" xfId="19388" builtinId="9" hidden="1"/>
    <cellStyle name="Followed Hyperlink" xfId="19389" builtinId="9" hidden="1"/>
    <cellStyle name="Followed Hyperlink" xfId="19390" builtinId="9" hidden="1"/>
    <cellStyle name="Followed Hyperlink" xfId="19391" builtinId="9" hidden="1"/>
    <cellStyle name="Followed Hyperlink" xfId="19392" builtinId="9" hidden="1"/>
    <cellStyle name="Followed Hyperlink" xfId="19393" builtinId="9" hidden="1"/>
    <cellStyle name="Followed Hyperlink" xfId="19394" builtinId="9" hidden="1"/>
    <cellStyle name="Followed Hyperlink" xfId="19395" builtinId="9" hidden="1"/>
    <cellStyle name="Followed Hyperlink" xfId="19396" builtinId="9" hidden="1"/>
    <cellStyle name="Followed Hyperlink" xfId="19397" builtinId="9" hidden="1"/>
    <cellStyle name="Followed Hyperlink" xfId="19398" builtinId="9" hidden="1"/>
    <cellStyle name="Followed Hyperlink" xfId="19399" builtinId="9" hidden="1"/>
    <cellStyle name="Followed Hyperlink" xfId="19400" builtinId="9" hidden="1"/>
    <cellStyle name="Followed Hyperlink" xfId="19401" builtinId="9" hidden="1"/>
    <cellStyle name="Followed Hyperlink" xfId="19402" builtinId="9" hidden="1"/>
    <cellStyle name="Followed Hyperlink" xfId="19403" builtinId="9" hidden="1"/>
    <cellStyle name="Followed Hyperlink" xfId="19404" builtinId="9" hidden="1"/>
    <cellStyle name="Followed Hyperlink" xfId="19405" builtinId="9" hidden="1"/>
    <cellStyle name="Followed Hyperlink" xfId="19406" builtinId="9" hidden="1"/>
    <cellStyle name="Followed Hyperlink" xfId="19407" builtinId="9" hidden="1"/>
    <cellStyle name="Followed Hyperlink" xfId="19408" builtinId="9" hidden="1"/>
    <cellStyle name="Followed Hyperlink" xfId="19409" builtinId="9" hidden="1"/>
    <cellStyle name="Followed Hyperlink" xfId="19410" builtinId="9" hidden="1"/>
    <cellStyle name="Followed Hyperlink" xfId="19411" builtinId="9" hidden="1"/>
    <cellStyle name="Followed Hyperlink" xfId="19412" builtinId="9" hidden="1"/>
    <cellStyle name="Followed Hyperlink" xfId="19413" builtinId="9" hidden="1"/>
    <cellStyle name="Followed Hyperlink" xfId="19414" builtinId="9" hidden="1"/>
    <cellStyle name="Followed Hyperlink" xfId="19415" builtinId="9" hidden="1"/>
    <cellStyle name="Followed Hyperlink" xfId="19416" builtinId="9" hidden="1"/>
    <cellStyle name="Followed Hyperlink" xfId="19417" builtinId="9" hidden="1"/>
    <cellStyle name="Followed Hyperlink" xfId="19418" builtinId="9" hidden="1"/>
    <cellStyle name="Followed Hyperlink" xfId="19419" builtinId="9" hidden="1"/>
    <cellStyle name="Followed Hyperlink" xfId="19420" builtinId="9" hidden="1"/>
    <cellStyle name="Followed Hyperlink" xfId="19421" builtinId="9" hidden="1"/>
    <cellStyle name="Followed Hyperlink" xfId="19422" builtinId="9" hidden="1"/>
    <cellStyle name="Followed Hyperlink" xfId="19423" builtinId="9" hidden="1"/>
    <cellStyle name="Followed Hyperlink" xfId="19424" builtinId="9" hidden="1"/>
    <cellStyle name="Followed Hyperlink" xfId="19425" builtinId="9" hidden="1"/>
    <cellStyle name="Followed Hyperlink" xfId="19426" builtinId="9" hidden="1"/>
    <cellStyle name="Followed Hyperlink" xfId="19427" builtinId="9" hidden="1"/>
    <cellStyle name="Followed Hyperlink" xfId="19428" builtinId="9" hidden="1"/>
    <cellStyle name="Followed Hyperlink" xfId="19429" builtinId="9" hidden="1"/>
    <cellStyle name="Followed Hyperlink" xfId="19430" builtinId="9" hidden="1"/>
    <cellStyle name="Followed Hyperlink" xfId="19431" builtinId="9" hidden="1"/>
    <cellStyle name="Followed Hyperlink" xfId="19432" builtinId="9" hidden="1"/>
    <cellStyle name="Followed Hyperlink" xfId="19433" builtinId="9" hidden="1"/>
    <cellStyle name="Followed Hyperlink" xfId="19434" builtinId="9" hidden="1"/>
    <cellStyle name="Followed Hyperlink" xfId="19435" builtinId="9" hidden="1"/>
    <cellStyle name="Followed Hyperlink" xfId="19436" builtinId="9" hidden="1"/>
    <cellStyle name="Followed Hyperlink" xfId="19437" builtinId="9" hidden="1"/>
    <cellStyle name="Followed Hyperlink" xfId="19438" builtinId="9" hidden="1"/>
    <cellStyle name="Followed Hyperlink" xfId="19439" builtinId="9" hidden="1"/>
    <cellStyle name="Followed Hyperlink" xfId="19440" builtinId="9" hidden="1"/>
    <cellStyle name="Followed Hyperlink" xfId="19441" builtinId="9" hidden="1"/>
    <cellStyle name="Followed Hyperlink" xfId="19442" builtinId="9" hidden="1"/>
    <cellStyle name="Followed Hyperlink" xfId="19443" builtinId="9" hidden="1"/>
    <cellStyle name="Followed Hyperlink" xfId="19444" builtinId="9" hidden="1"/>
    <cellStyle name="Followed Hyperlink" xfId="19445" builtinId="9" hidden="1"/>
    <cellStyle name="Followed Hyperlink" xfId="19446" builtinId="9" hidden="1"/>
    <cellStyle name="Followed Hyperlink" xfId="19447" builtinId="9" hidden="1"/>
    <cellStyle name="Followed Hyperlink" xfId="19448" builtinId="9" hidden="1"/>
    <cellStyle name="Followed Hyperlink" xfId="19449" builtinId="9" hidden="1"/>
    <cellStyle name="Followed Hyperlink" xfId="19450" builtinId="9" hidden="1"/>
    <cellStyle name="Followed Hyperlink" xfId="19451" builtinId="9" hidden="1"/>
    <cellStyle name="Followed Hyperlink" xfId="19452" builtinId="9" hidden="1"/>
    <cellStyle name="Followed Hyperlink" xfId="19453" builtinId="9" hidden="1"/>
    <cellStyle name="Followed Hyperlink" xfId="19454" builtinId="9" hidden="1"/>
    <cellStyle name="Followed Hyperlink" xfId="19455" builtinId="9" hidden="1"/>
    <cellStyle name="Followed Hyperlink" xfId="19456" builtinId="9" hidden="1"/>
    <cellStyle name="Followed Hyperlink" xfId="19457" builtinId="9" hidden="1"/>
    <cellStyle name="Followed Hyperlink" xfId="19458" builtinId="9" hidden="1"/>
    <cellStyle name="Followed Hyperlink" xfId="19459" builtinId="9" hidden="1"/>
    <cellStyle name="Followed Hyperlink" xfId="19460" builtinId="9" hidden="1"/>
    <cellStyle name="Followed Hyperlink" xfId="19461" builtinId="9" hidden="1"/>
    <cellStyle name="Followed Hyperlink" xfId="19462" builtinId="9" hidden="1"/>
    <cellStyle name="Followed Hyperlink" xfId="19463" builtinId="9" hidden="1"/>
    <cellStyle name="Followed Hyperlink" xfId="19464" builtinId="9" hidden="1"/>
    <cellStyle name="Followed Hyperlink" xfId="19465" builtinId="9" hidden="1"/>
    <cellStyle name="Followed Hyperlink" xfId="19466" builtinId="9" hidden="1"/>
    <cellStyle name="Followed Hyperlink" xfId="19467" builtinId="9" hidden="1"/>
    <cellStyle name="Followed Hyperlink" xfId="19468" builtinId="9" hidden="1"/>
    <cellStyle name="Followed Hyperlink" xfId="19469" builtinId="9" hidden="1"/>
    <cellStyle name="Followed Hyperlink" xfId="19470" builtinId="9" hidden="1"/>
    <cellStyle name="Followed Hyperlink" xfId="19471" builtinId="9" hidden="1"/>
    <cellStyle name="Followed Hyperlink" xfId="19472" builtinId="9" hidden="1"/>
    <cellStyle name="Followed Hyperlink" xfId="19473" builtinId="9" hidden="1"/>
    <cellStyle name="Followed Hyperlink" xfId="19474" builtinId="9" hidden="1"/>
    <cellStyle name="Followed Hyperlink" xfId="19475" builtinId="9" hidden="1"/>
    <cellStyle name="Followed Hyperlink" xfId="19476" builtinId="9" hidden="1"/>
    <cellStyle name="Followed Hyperlink" xfId="19477" builtinId="9" hidden="1"/>
    <cellStyle name="Followed Hyperlink" xfId="19478" builtinId="9" hidden="1"/>
    <cellStyle name="Followed Hyperlink" xfId="19479" builtinId="9" hidden="1"/>
    <cellStyle name="Followed Hyperlink" xfId="19480" builtinId="9" hidden="1"/>
    <cellStyle name="Followed Hyperlink" xfId="19481" builtinId="9" hidden="1"/>
    <cellStyle name="Followed Hyperlink" xfId="19482" builtinId="9" hidden="1"/>
    <cellStyle name="Followed Hyperlink" xfId="19483" builtinId="9" hidden="1"/>
    <cellStyle name="Followed Hyperlink" xfId="19484" builtinId="9" hidden="1"/>
    <cellStyle name="Followed Hyperlink" xfId="19485" builtinId="9" hidden="1"/>
    <cellStyle name="Followed Hyperlink" xfId="19486" builtinId="9" hidden="1"/>
    <cellStyle name="Followed Hyperlink" xfId="19487" builtinId="9" hidden="1"/>
    <cellStyle name="Followed Hyperlink" xfId="19488" builtinId="9" hidden="1"/>
    <cellStyle name="Followed Hyperlink" xfId="19489" builtinId="9" hidden="1"/>
    <cellStyle name="Followed Hyperlink" xfId="19490" builtinId="9" hidden="1"/>
    <cellStyle name="Followed Hyperlink" xfId="19491" builtinId="9" hidden="1"/>
    <cellStyle name="Followed Hyperlink" xfId="19492" builtinId="9" hidden="1"/>
    <cellStyle name="Followed Hyperlink" xfId="19493" builtinId="9" hidden="1"/>
    <cellStyle name="Followed Hyperlink" xfId="19494" builtinId="9" hidden="1"/>
    <cellStyle name="Followed Hyperlink" xfId="19495" builtinId="9" hidden="1"/>
    <cellStyle name="Followed Hyperlink" xfId="19496" builtinId="9" hidden="1"/>
    <cellStyle name="Followed Hyperlink" xfId="19497" builtinId="9" hidden="1"/>
    <cellStyle name="Followed Hyperlink" xfId="19498" builtinId="9" hidden="1"/>
    <cellStyle name="Followed Hyperlink" xfId="19499" builtinId="9" hidden="1"/>
    <cellStyle name="Followed Hyperlink" xfId="19500" builtinId="9" hidden="1"/>
    <cellStyle name="Followed Hyperlink" xfId="19501" builtinId="9" hidden="1"/>
    <cellStyle name="Followed Hyperlink" xfId="19502" builtinId="9" hidden="1"/>
    <cellStyle name="Followed Hyperlink" xfId="19503" builtinId="9" hidden="1"/>
    <cellStyle name="Followed Hyperlink" xfId="19504" builtinId="9" hidden="1"/>
    <cellStyle name="Followed Hyperlink" xfId="19505" builtinId="9" hidden="1"/>
    <cellStyle name="Followed Hyperlink" xfId="19506" builtinId="9" hidden="1"/>
    <cellStyle name="Followed Hyperlink" xfId="19507" builtinId="9" hidden="1"/>
    <cellStyle name="Followed Hyperlink" xfId="19508" builtinId="9" hidden="1"/>
    <cellStyle name="Followed Hyperlink" xfId="19509" builtinId="9" hidden="1"/>
    <cellStyle name="Followed Hyperlink" xfId="19510" builtinId="9" hidden="1"/>
    <cellStyle name="Followed Hyperlink" xfId="19511" builtinId="9" hidden="1"/>
    <cellStyle name="Followed Hyperlink" xfId="19512" builtinId="9" hidden="1"/>
    <cellStyle name="Followed Hyperlink" xfId="19513" builtinId="9" hidden="1"/>
    <cellStyle name="Followed Hyperlink" xfId="19514" builtinId="9" hidden="1"/>
    <cellStyle name="Followed Hyperlink" xfId="19515" builtinId="9" hidden="1"/>
    <cellStyle name="Followed Hyperlink" xfId="19516" builtinId="9" hidden="1"/>
    <cellStyle name="Followed Hyperlink" xfId="19517" builtinId="9" hidden="1"/>
    <cellStyle name="Followed Hyperlink" xfId="19518" builtinId="9" hidden="1"/>
    <cellStyle name="Followed Hyperlink" xfId="19519" builtinId="9" hidden="1"/>
    <cellStyle name="Followed Hyperlink" xfId="19520" builtinId="9" hidden="1"/>
    <cellStyle name="Followed Hyperlink" xfId="19521" builtinId="9" hidden="1"/>
    <cellStyle name="Followed Hyperlink" xfId="19522" builtinId="9" hidden="1"/>
    <cellStyle name="Followed Hyperlink" xfId="19523" builtinId="9" hidden="1"/>
    <cellStyle name="Followed Hyperlink" xfId="19524" builtinId="9" hidden="1"/>
    <cellStyle name="Followed Hyperlink" xfId="19525" builtinId="9" hidden="1"/>
    <cellStyle name="Followed Hyperlink" xfId="19526" builtinId="9" hidden="1"/>
    <cellStyle name="Followed Hyperlink" xfId="19527" builtinId="9" hidden="1"/>
    <cellStyle name="Followed Hyperlink" xfId="19528" builtinId="9" hidden="1"/>
    <cellStyle name="Followed Hyperlink" xfId="19529" builtinId="9" hidden="1"/>
    <cellStyle name="Followed Hyperlink" xfId="19530" builtinId="9" hidden="1"/>
    <cellStyle name="Followed Hyperlink" xfId="19531" builtinId="9" hidden="1"/>
    <cellStyle name="Followed Hyperlink" xfId="19532" builtinId="9" hidden="1"/>
    <cellStyle name="Followed Hyperlink" xfId="19533" builtinId="9" hidden="1"/>
    <cellStyle name="Followed Hyperlink" xfId="19534" builtinId="9" hidden="1"/>
    <cellStyle name="Followed Hyperlink" xfId="19535" builtinId="9" hidden="1"/>
    <cellStyle name="Followed Hyperlink" xfId="19536" builtinId="9" hidden="1"/>
    <cellStyle name="Followed Hyperlink" xfId="19537" builtinId="9" hidden="1"/>
    <cellStyle name="Followed Hyperlink" xfId="19538" builtinId="9" hidden="1"/>
    <cellStyle name="Followed Hyperlink" xfId="19539" builtinId="9" hidden="1"/>
    <cellStyle name="Followed Hyperlink" xfId="19540" builtinId="9" hidden="1"/>
    <cellStyle name="Followed Hyperlink" xfId="19541" builtinId="9" hidden="1"/>
    <cellStyle name="Followed Hyperlink" xfId="19542" builtinId="9" hidden="1"/>
    <cellStyle name="Followed Hyperlink" xfId="19543" builtinId="9" hidden="1"/>
    <cellStyle name="Followed Hyperlink" xfId="19544" builtinId="9" hidden="1"/>
    <cellStyle name="Followed Hyperlink" xfId="19545" builtinId="9" hidden="1"/>
    <cellStyle name="Followed Hyperlink" xfId="19546" builtinId="9" hidden="1"/>
    <cellStyle name="Followed Hyperlink" xfId="19547" builtinId="9" hidden="1"/>
    <cellStyle name="Followed Hyperlink" xfId="19548" builtinId="9" hidden="1"/>
    <cellStyle name="Followed Hyperlink" xfId="19549" builtinId="9" hidden="1"/>
    <cellStyle name="Followed Hyperlink" xfId="19550" builtinId="9" hidden="1"/>
    <cellStyle name="Followed Hyperlink" xfId="19551" builtinId="9" hidden="1"/>
    <cellStyle name="Followed Hyperlink" xfId="19552" builtinId="9" hidden="1"/>
    <cellStyle name="Followed Hyperlink" xfId="19553" builtinId="9" hidden="1"/>
    <cellStyle name="Followed Hyperlink" xfId="19554" builtinId="9" hidden="1"/>
    <cellStyle name="Followed Hyperlink" xfId="19555" builtinId="9" hidden="1"/>
    <cellStyle name="Followed Hyperlink" xfId="19556" builtinId="9" hidden="1"/>
    <cellStyle name="Followed Hyperlink" xfId="19557" builtinId="9" hidden="1"/>
    <cellStyle name="Followed Hyperlink" xfId="19558" builtinId="9" hidden="1"/>
    <cellStyle name="Followed Hyperlink" xfId="19559" builtinId="9" hidden="1"/>
    <cellStyle name="Followed Hyperlink" xfId="19560" builtinId="9" hidden="1"/>
    <cellStyle name="Followed Hyperlink" xfId="19561" builtinId="9" hidden="1"/>
    <cellStyle name="Followed Hyperlink" xfId="19562" builtinId="9" hidden="1"/>
    <cellStyle name="Followed Hyperlink" xfId="19563" builtinId="9" hidden="1"/>
    <cellStyle name="Followed Hyperlink" xfId="19564" builtinId="9" hidden="1"/>
    <cellStyle name="Followed Hyperlink" xfId="19565" builtinId="9" hidden="1"/>
    <cellStyle name="Followed Hyperlink" xfId="19566" builtinId="9" hidden="1"/>
    <cellStyle name="Followed Hyperlink" xfId="19567" builtinId="9" hidden="1"/>
    <cellStyle name="Followed Hyperlink" xfId="19568" builtinId="9" hidden="1"/>
    <cellStyle name="Followed Hyperlink" xfId="19569" builtinId="9" hidden="1"/>
    <cellStyle name="Followed Hyperlink" xfId="19570" builtinId="9" hidden="1"/>
    <cellStyle name="Followed Hyperlink" xfId="19571" builtinId="9" hidden="1"/>
    <cellStyle name="Followed Hyperlink" xfId="19572" builtinId="9" hidden="1"/>
    <cellStyle name="Followed Hyperlink" xfId="19573" builtinId="9" hidden="1"/>
    <cellStyle name="Followed Hyperlink" xfId="19574" builtinId="9" hidden="1"/>
    <cellStyle name="Followed Hyperlink" xfId="19575" builtinId="9" hidden="1"/>
    <cellStyle name="Followed Hyperlink" xfId="19576" builtinId="9" hidden="1"/>
    <cellStyle name="Followed Hyperlink" xfId="19577" builtinId="9" hidden="1"/>
    <cellStyle name="Followed Hyperlink" xfId="19578" builtinId="9" hidden="1"/>
    <cellStyle name="Followed Hyperlink" xfId="19579" builtinId="9" hidden="1"/>
    <cellStyle name="Followed Hyperlink" xfId="19580" builtinId="9" hidden="1"/>
    <cellStyle name="Followed Hyperlink" xfId="19581" builtinId="9" hidden="1"/>
    <cellStyle name="Followed Hyperlink" xfId="19582" builtinId="9" hidden="1"/>
    <cellStyle name="Followed Hyperlink" xfId="19583" builtinId="9" hidden="1"/>
    <cellStyle name="Followed Hyperlink" xfId="19584" builtinId="9" hidden="1"/>
    <cellStyle name="Followed Hyperlink" xfId="19585" builtinId="9" hidden="1"/>
    <cellStyle name="Followed Hyperlink" xfId="19586" builtinId="9" hidden="1"/>
    <cellStyle name="Followed Hyperlink" xfId="19587" builtinId="9" hidden="1"/>
    <cellStyle name="Followed Hyperlink" xfId="19588" builtinId="9" hidden="1"/>
    <cellStyle name="Followed Hyperlink" xfId="19589" builtinId="9" hidden="1"/>
    <cellStyle name="Followed Hyperlink" xfId="19590" builtinId="9" hidden="1"/>
    <cellStyle name="Followed Hyperlink" xfId="19591" builtinId="9" hidden="1"/>
    <cellStyle name="Followed Hyperlink" xfId="19592" builtinId="9" hidden="1"/>
    <cellStyle name="Followed Hyperlink" xfId="19593" builtinId="9" hidden="1"/>
    <cellStyle name="Followed Hyperlink" xfId="19594" builtinId="9" hidden="1"/>
    <cellStyle name="Followed Hyperlink" xfId="19595" builtinId="9" hidden="1"/>
    <cellStyle name="Followed Hyperlink" xfId="19596" builtinId="9" hidden="1"/>
    <cellStyle name="Followed Hyperlink" xfId="19597" builtinId="9" hidden="1"/>
    <cellStyle name="Followed Hyperlink" xfId="19598" builtinId="9" hidden="1"/>
    <cellStyle name="Followed Hyperlink" xfId="19599" builtinId="9" hidden="1"/>
    <cellStyle name="Followed Hyperlink" xfId="19600" builtinId="9" hidden="1"/>
    <cellStyle name="Followed Hyperlink" xfId="19601" builtinId="9" hidden="1"/>
    <cellStyle name="Followed Hyperlink" xfId="19602" builtinId="9" hidden="1"/>
    <cellStyle name="Followed Hyperlink" xfId="19603" builtinId="9" hidden="1"/>
    <cellStyle name="Followed Hyperlink" xfId="19604" builtinId="9" hidden="1"/>
    <cellStyle name="Followed Hyperlink" xfId="19605" builtinId="9" hidden="1"/>
    <cellStyle name="Followed Hyperlink" xfId="19606" builtinId="9" hidden="1"/>
    <cellStyle name="Followed Hyperlink" xfId="19607" builtinId="9" hidden="1"/>
    <cellStyle name="Followed Hyperlink" xfId="19608" builtinId="9" hidden="1"/>
    <cellStyle name="Followed Hyperlink" xfId="19609" builtinId="9" hidden="1"/>
    <cellStyle name="Followed Hyperlink" xfId="19610" builtinId="9" hidden="1"/>
    <cellStyle name="Followed Hyperlink" xfId="19611" builtinId="9" hidden="1"/>
    <cellStyle name="Followed Hyperlink" xfId="19612" builtinId="9" hidden="1"/>
    <cellStyle name="Followed Hyperlink" xfId="19613" builtinId="9" hidden="1"/>
    <cellStyle name="Followed Hyperlink" xfId="19614" builtinId="9" hidden="1"/>
    <cellStyle name="Followed Hyperlink" xfId="19615" builtinId="9" hidden="1"/>
    <cellStyle name="Followed Hyperlink" xfId="19616" builtinId="9" hidden="1"/>
    <cellStyle name="Followed Hyperlink" xfId="19617" builtinId="9" hidden="1"/>
    <cellStyle name="Followed Hyperlink" xfId="19618" builtinId="9" hidden="1"/>
    <cellStyle name="Followed Hyperlink" xfId="19619" builtinId="9" hidden="1"/>
    <cellStyle name="Followed Hyperlink" xfId="19620" builtinId="9" hidden="1"/>
    <cellStyle name="Followed Hyperlink" xfId="19621" builtinId="9" hidden="1"/>
    <cellStyle name="Followed Hyperlink" xfId="19622" builtinId="9" hidden="1"/>
    <cellStyle name="Followed Hyperlink" xfId="19623" builtinId="9" hidden="1"/>
    <cellStyle name="Followed Hyperlink" xfId="19624" builtinId="9" hidden="1"/>
    <cellStyle name="Followed Hyperlink" xfId="19625" builtinId="9" hidden="1"/>
    <cellStyle name="Followed Hyperlink" xfId="19626" builtinId="9" hidden="1"/>
    <cellStyle name="Followed Hyperlink" xfId="19627" builtinId="9" hidden="1"/>
    <cellStyle name="Followed Hyperlink" xfId="19628" builtinId="9" hidden="1"/>
    <cellStyle name="Followed Hyperlink" xfId="19629" builtinId="9" hidden="1"/>
    <cellStyle name="Followed Hyperlink" xfId="19630" builtinId="9" hidden="1"/>
    <cellStyle name="Followed Hyperlink" xfId="19631" builtinId="9" hidden="1"/>
    <cellStyle name="Followed Hyperlink" xfId="19632" builtinId="9" hidden="1"/>
    <cellStyle name="Followed Hyperlink" xfId="19633" builtinId="9" hidden="1"/>
    <cellStyle name="Followed Hyperlink" xfId="19634" builtinId="9" hidden="1"/>
    <cellStyle name="Followed Hyperlink" xfId="19635" builtinId="9" hidden="1"/>
    <cellStyle name="Followed Hyperlink" xfId="19636" builtinId="9" hidden="1"/>
    <cellStyle name="Followed Hyperlink" xfId="19637" builtinId="9" hidden="1"/>
    <cellStyle name="Followed Hyperlink" xfId="19638" builtinId="9" hidden="1"/>
    <cellStyle name="Followed Hyperlink" xfId="19639" builtinId="9" hidden="1"/>
    <cellStyle name="Followed Hyperlink" xfId="19640" builtinId="9" hidden="1"/>
    <cellStyle name="Followed Hyperlink" xfId="19641" builtinId="9" hidden="1"/>
    <cellStyle name="Followed Hyperlink" xfId="19642" builtinId="9" hidden="1"/>
    <cellStyle name="Followed Hyperlink" xfId="19643" builtinId="9" hidden="1"/>
    <cellStyle name="Followed Hyperlink" xfId="19644" builtinId="9" hidden="1"/>
    <cellStyle name="Followed Hyperlink" xfId="19645" builtinId="9" hidden="1"/>
    <cellStyle name="Followed Hyperlink" xfId="19646" builtinId="9" hidden="1"/>
    <cellStyle name="Followed Hyperlink" xfId="19647" builtinId="9" hidden="1"/>
    <cellStyle name="Followed Hyperlink" xfId="19648" builtinId="9" hidden="1"/>
    <cellStyle name="Followed Hyperlink" xfId="19649" builtinId="9" hidden="1"/>
    <cellStyle name="Followed Hyperlink" xfId="19650" builtinId="9" hidden="1"/>
    <cellStyle name="Followed Hyperlink" xfId="19651" builtinId="9" hidden="1"/>
    <cellStyle name="Followed Hyperlink" xfId="19652" builtinId="9" hidden="1"/>
    <cellStyle name="Followed Hyperlink" xfId="19653" builtinId="9" hidden="1"/>
    <cellStyle name="Followed Hyperlink" xfId="19654" builtinId="9" hidden="1"/>
    <cellStyle name="Followed Hyperlink" xfId="19655" builtinId="9" hidden="1"/>
    <cellStyle name="Followed Hyperlink" xfId="19656" builtinId="9" hidden="1"/>
    <cellStyle name="Followed Hyperlink" xfId="19657" builtinId="9" hidden="1"/>
    <cellStyle name="Followed Hyperlink" xfId="19658" builtinId="9" hidden="1"/>
    <cellStyle name="Followed Hyperlink" xfId="19659" builtinId="9" hidden="1"/>
    <cellStyle name="Followed Hyperlink" xfId="19660" builtinId="9" hidden="1"/>
    <cellStyle name="Followed Hyperlink" xfId="19661" builtinId="9" hidden="1"/>
    <cellStyle name="Followed Hyperlink" xfId="19662" builtinId="9" hidden="1"/>
    <cellStyle name="Followed Hyperlink" xfId="19663" builtinId="9" hidden="1"/>
    <cellStyle name="Followed Hyperlink" xfId="19664" builtinId="9" hidden="1"/>
    <cellStyle name="Followed Hyperlink" xfId="19665" builtinId="9" hidden="1"/>
    <cellStyle name="Followed Hyperlink" xfId="19666" builtinId="9" hidden="1"/>
    <cellStyle name="Followed Hyperlink" xfId="19667" builtinId="9" hidden="1"/>
    <cellStyle name="Followed Hyperlink" xfId="19668" builtinId="9" hidden="1"/>
    <cellStyle name="Followed Hyperlink" xfId="19669" builtinId="9" hidden="1"/>
    <cellStyle name="Followed Hyperlink" xfId="19670" builtinId="9" hidden="1"/>
    <cellStyle name="Followed Hyperlink" xfId="19671" builtinId="9" hidden="1"/>
    <cellStyle name="Followed Hyperlink" xfId="19672" builtinId="9" hidden="1"/>
    <cellStyle name="Followed Hyperlink" xfId="19673" builtinId="9" hidden="1"/>
    <cellStyle name="Followed Hyperlink" xfId="19674" builtinId="9" hidden="1"/>
    <cellStyle name="Followed Hyperlink" xfId="19675" builtinId="9" hidden="1"/>
    <cellStyle name="Followed Hyperlink" xfId="19676" builtinId="9" hidden="1"/>
    <cellStyle name="Followed Hyperlink" xfId="19677" builtinId="9" hidden="1"/>
    <cellStyle name="Followed Hyperlink" xfId="19678" builtinId="9" hidden="1"/>
    <cellStyle name="Followed Hyperlink" xfId="19679" builtinId="9" hidden="1"/>
    <cellStyle name="Followed Hyperlink" xfId="19680" builtinId="9" hidden="1"/>
    <cellStyle name="Followed Hyperlink" xfId="19681" builtinId="9" hidden="1"/>
    <cellStyle name="Followed Hyperlink" xfId="19682" builtinId="9" hidden="1"/>
    <cellStyle name="Followed Hyperlink" xfId="19683" builtinId="9" hidden="1"/>
    <cellStyle name="Followed Hyperlink" xfId="19684" builtinId="9" hidden="1"/>
    <cellStyle name="Followed Hyperlink" xfId="19685" builtinId="9" hidden="1"/>
    <cellStyle name="Followed Hyperlink" xfId="19686" builtinId="9" hidden="1"/>
    <cellStyle name="Followed Hyperlink" xfId="19687" builtinId="9" hidden="1"/>
    <cellStyle name="Followed Hyperlink" xfId="19688" builtinId="9" hidden="1"/>
    <cellStyle name="Followed Hyperlink" xfId="19689" builtinId="9" hidden="1"/>
    <cellStyle name="Followed Hyperlink" xfId="19690" builtinId="9" hidden="1"/>
    <cellStyle name="Followed Hyperlink" xfId="19691" builtinId="9" hidden="1"/>
    <cellStyle name="Followed Hyperlink" xfId="19692" builtinId="9" hidden="1"/>
    <cellStyle name="Followed Hyperlink" xfId="19693" builtinId="9" hidden="1"/>
    <cellStyle name="Followed Hyperlink" xfId="19694" builtinId="9" hidden="1"/>
    <cellStyle name="Followed Hyperlink" xfId="19695" builtinId="9" hidden="1"/>
    <cellStyle name="Followed Hyperlink" xfId="19696" builtinId="9" hidden="1"/>
    <cellStyle name="Followed Hyperlink" xfId="19697" builtinId="9" hidden="1"/>
    <cellStyle name="Followed Hyperlink" xfId="19698" builtinId="9" hidden="1"/>
    <cellStyle name="Followed Hyperlink" xfId="19699" builtinId="9" hidden="1"/>
    <cellStyle name="Followed Hyperlink" xfId="19700" builtinId="9" hidden="1"/>
    <cellStyle name="Followed Hyperlink" xfId="19701" builtinId="9" hidden="1"/>
    <cellStyle name="Followed Hyperlink" xfId="19702" builtinId="9" hidden="1"/>
    <cellStyle name="Followed Hyperlink" xfId="19703" builtinId="9" hidden="1"/>
    <cellStyle name="Followed Hyperlink" xfId="19704" builtinId="9" hidden="1"/>
    <cellStyle name="Followed Hyperlink" xfId="19705" builtinId="9" hidden="1"/>
    <cellStyle name="Followed Hyperlink" xfId="19706" builtinId="9" hidden="1"/>
    <cellStyle name="Followed Hyperlink" xfId="19707" builtinId="9" hidden="1"/>
    <cellStyle name="Followed Hyperlink" xfId="19708" builtinId="9" hidden="1"/>
    <cellStyle name="Followed Hyperlink" xfId="19709" builtinId="9" hidden="1"/>
    <cellStyle name="Followed Hyperlink" xfId="19710" builtinId="9" hidden="1"/>
    <cellStyle name="Followed Hyperlink" xfId="19711" builtinId="9" hidden="1"/>
    <cellStyle name="Followed Hyperlink" xfId="19712" builtinId="9" hidden="1"/>
    <cellStyle name="Followed Hyperlink" xfId="19713" builtinId="9" hidden="1"/>
    <cellStyle name="Followed Hyperlink" xfId="19714" builtinId="9" hidden="1"/>
    <cellStyle name="Followed Hyperlink" xfId="19715" builtinId="9" hidden="1"/>
    <cellStyle name="Followed Hyperlink" xfId="19716" builtinId="9" hidden="1"/>
    <cellStyle name="Followed Hyperlink" xfId="19717" builtinId="9" hidden="1"/>
    <cellStyle name="Followed Hyperlink" xfId="19718" builtinId="9" hidden="1"/>
    <cellStyle name="Followed Hyperlink" xfId="19719" builtinId="9" hidden="1"/>
    <cellStyle name="Followed Hyperlink" xfId="19720" builtinId="9" hidden="1"/>
    <cellStyle name="Followed Hyperlink" xfId="19721" builtinId="9" hidden="1"/>
    <cellStyle name="Followed Hyperlink" xfId="19722" builtinId="9" hidden="1"/>
    <cellStyle name="Followed Hyperlink" xfId="19723" builtinId="9" hidden="1"/>
    <cellStyle name="Followed Hyperlink" xfId="19724" builtinId="9" hidden="1"/>
    <cellStyle name="Followed Hyperlink" xfId="19725" builtinId="9" hidden="1"/>
    <cellStyle name="Followed Hyperlink" xfId="19726" builtinId="9" hidden="1"/>
    <cellStyle name="Followed Hyperlink" xfId="19727" builtinId="9" hidden="1"/>
    <cellStyle name="Followed Hyperlink" xfId="19728" builtinId="9" hidden="1"/>
    <cellStyle name="Followed Hyperlink" xfId="19729" builtinId="9" hidden="1"/>
    <cellStyle name="Followed Hyperlink" xfId="19730" builtinId="9" hidden="1"/>
    <cellStyle name="Followed Hyperlink" xfId="19731" builtinId="9" hidden="1"/>
    <cellStyle name="Followed Hyperlink" xfId="19732" builtinId="9" hidden="1"/>
    <cellStyle name="Followed Hyperlink" xfId="19733" builtinId="9" hidden="1"/>
    <cellStyle name="Followed Hyperlink" xfId="19734" builtinId="9" hidden="1"/>
    <cellStyle name="Followed Hyperlink" xfId="19735" builtinId="9" hidden="1"/>
    <cellStyle name="Followed Hyperlink" xfId="19736" builtinId="9" hidden="1"/>
    <cellStyle name="Followed Hyperlink" xfId="19737" builtinId="9" hidden="1"/>
    <cellStyle name="Followed Hyperlink" xfId="19738" builtinId="9" hidden="1"/>
    <cellStyle name="Followed Hyperlink" xfId="19739" builtinId="9" hidden="1"/>
    <cellStyle name="Followed Hyperlink" xfId="19740" builtinId="9" hidden="1"/>
    <cellStyle name="Followed Hyperlink" xfId="19741" builtinId="9" hidden="1"/>
    <cellStyle name="Followed Hyperlink" xfId="19742" builtinId="9" hidden="1"/>
    <cellStyle name="Followed Hyperlink" xfId="19743" builtinId="9" hidden="1"/>
    <cellStyle name="Followed Hyperlink" xfId="19744" builtinId="9" hidden="1"/>
    <cellStyle name="Followed Hyperlink" xfId="19745" builtinId="9" hidden="1"/>
    <cellStyle name="Followed Hyperlink" xfId="19746" builtinId="9" hidden="1"/>
    <cellStyle name="Followed Hyperlink" xfId="19747" builtinId="9" hidden="1"/>
    <cellStyle name="Followed Hyperlink" xfId="19748" builtinId="9" hidden="1"/>
    <cellStyle name="Followed Hyperlink" xfId="19749" builtinId="9" hidden="1"/>
    <cellStyle name="Followed Hyperlink" xfId="19750" builtinId="9" hidden="1"/>
    <cellStyle name="Followed Hyperlink" xfId="19751" builtinId="9" hidden="1"/>
    <cellStyle name="Followed Hyperlink" xfId="19752" builtinId="9" hidden="1"/>
    <cellStyle name="Followed Hyperlink" xfId="19753" builtinId="9" hidden="1"/>
    <cellStyle name="Followed Hyperlink" xfId="19754" builtinId="9" hidden="1"/>
    <cellStyle name="Followed Hyperlink" xfId="19755" builtinId="9" hidden="1"/>
    <cellStyle name="Followed Hyperlink" xfId="19756" builtinId="9" hidden="1"/>
    <cellStyle name="Followed Hyperlink" xfId="19757" builtinId="9" hidden="1"/>
    <cellStyle name="Followed Hyperlink" xfId="19758" builtinId="9" hidden="1"/>
    <cellStyle name="Followed Hyperlink" xfId="19759" builtinId="9" hidden="1"/>
    <cellStyle name="Followed Hyperlink" xfId="19760" builtinId="9" hidden="1"/>
    <cellStyle name="Followed Hyperlink" xfId="19761" builtinId="9" hidden="1"/>
    <cellStyle name="Followed Hyperlink" xfId="19762" builtinId="9" hidden="1"/>
    <cellStyle name="Followed Hyperlink" xfId="19763" builtinId="9" hidden="1"/>
    <cellStyle name="Followed Hyperlink" xfId="19764" builtinId="9" hidden="1"/>
    <cellStyle name="Followed Hyperlink" xfId="19765" builtinId="9" hidden="1"/>
    <cellStyle name="Followed Hyperlink" xfId="19766" builtinId="9" hidden="1"/>
    <cellStyle name="Followed Hyperlink" xfId="19767" builtinId="9" hidden="1"/>
    <cellStyle name="Followed Hyperlink" xfId="19768" builtinId="9" hidden="1"/>
    <cellStyle name="Followed Hyperlink" xfId="19769" builtinId="9" hidden="1"/>
    <cellStyle name="Followed Hyperlink" xfId="19770" builtinId="9" hidden="1"/>
    <cellStyle name="Followed Hyperlink" xfId="19771" builtinId="9" hidden="1"/>
    <cellStyle name="Followed Hyperlink" xfId="19772" builtinId="9" hidden="1"/>
    <cellStyle name="Followed Hyperlink" xfId="19773" builtinId="9" hidden="1"/>
    <cellStyle name="Followed Hyperlink" xfId="19774" builtinId="9" hidden="1"/>
    <cellStyle name="Followed Hyperlink" xfId="19775" builtinId="9" hidden="1"/>
    <cellStyle name="Followed Hyperlink" xfId="19776" builtinId="9" hidden="1"/>
    <cellStyle name="Followed Hyperlink" xfId="19777" builtinId="9" hidden="1"/>
    <cellStyle name="Followed Hyperlink" xfId="19778" builtinId="9" hidden="1"/>
    <cellStyle name="Followed Hyperlink" xfId="19779" builtinId="9" hidden="1"/>
    <cellStyle name="Followed Hyperlink" xfId="19780" builtinId="9" hidden="1"/>
    <cellStyle name="Followed Hyperlink" xfId="19781" builtinId="9" hidden="1"/>
    <cellStyle name="Followed Hyperlink" xfId="19782" builtinId="9" hidden="1"/>
    <cellStyle name="Followed Hyperlink" xfId="19783" builtinId="9" hidden="1"/>
    <cellStyle name="Followed Hyperlink" xfId="19784" builtinId="9" hidden="1"/>
    <cellStyle name="Followed Hyperlink" xfId="19785" builtinId="9" hidden="1"/>
    <cellStyle name="Followed Hyperlink" xfId="19786" builtinId="9" hidden="1"/>
    <cellStyle name="Followed Hyperlink" xfId="19787" builtinId="9" hidden="1"/>
    <cellStyle name="Followed Hyperlink" xfId="19788" builtinId="9" hidden="1"/>
    <cellStyle name="Followed Hyperlink" xfId="19789" builtinId="9" hidden="1"/>
    <cellStyle name="Followed Hyperlink" xfId="19790" builtinId="9" hidden="1"/>
    <cellStyle name="Followed Hyperlink" xfId="19791" builtinId="9" hidden="1"/>
    <cellStyle name="Followed Hyperlink" xfId="19792" builtinId="9" hidden="1"/>
    <cellStyle name="Followed Hyperlink" xfId="19793" builtinId="9" hidden="1"/>
    <cellStyle name="Followed Hyperlink" xfId="19794" builtinId="9" hidden="1"/>
    <cellStyle name="Followed Hyperlink" xfId="19795" builtinId="9" hidden="1"/>
    <cellStyle name="Followed Hyperlink" xfId="19796" builtinId="9" hidden="1"/>
    <cellStyle name="Followed Hyperlink" xfId="19797" builtinId="9" hidden="1"/>
    <cellStyle name="Followed Hyperlink" xfId="19798" builtinId="9" hidden="1"/>
    <cellStyle name="Followed Hyperlink" xfId="19799" builtinId="9" hidden="1"/>
    <cellStyle name="Followed Hyperlink" xfId="19800" builtinId="9" hidden="1"/>
    <cellStyle name="Followed Hyperlink" xfId="19801" builtinId="9" hidden="1"/>
    <cellStyle name="Followed Hyperlink" xfId="19802" builtinId="9" hidden="1"/>
    <cellStyle name="Followed Hyperlink" xfId="19803" builtinId="9" hidden="1"/>
    <cellStyle name="Followed Hyperlink" xfId="19804" builtinId="9" hidden="1"/>
    <cellStyle name="Followed Hyperlink" xfId="19805" builtinId="9" hidden="1"/>
    <cellStyle name="Followed Hyperlink" xfId="19806" builtinId="9" hidden="1"/>
    <cellStyle name="Followed Hyperlink" xfId="19807" builtinId="9" hidden="1"/>
    <cellStyle name="Followed Hyperlink" xfId="19808" builtinId="9" hidden="1"/>
    <cellStyle name="Followed Hyperlink" xfId="19809" builtinId="9" hidden="1"/>
    <cellStyle name="Followed Hyperlink" xfId="19810" builtinId="9" hidden="1"/>
    <cellStyle name="Followed Hyperlink" xfId="19811" builtinId="9" hidden="1"/>
    <cellStyle name="Followed Hyperlink" xfId="19812" builtinId="9" hidden="1"/>
    <cellStyle name="Followed Hyperlink" xfId="19813" builtinId="9" hidden="1"/>
    <cellStyle name="Followed Hyperlink" xfId="19814" builtinId="9" hidden="1"/>
    <cellStyle name="Followed Hyperlink" xfId="19815" builtinId="9" hidden="1"/>
    <cellStyle name="Followed Hyperlink" xfId="19816" builtinId="9" hidden="1"/>
    <cellStyle name="Followed Hyperlink" xfId="19817" builtinId="9" hidden="1"/>
    <cellStyle name="Followed Hyperlink" xfId="19818" builtinId="9" hidden="1"/>
    <cellStyle name="Followed Hyperlink" xfId="19819" builtinId="9" hidden="1"/>
    <cellStyle name="Followed Hyperlink" xfId="19820" builtinId="9" hidden="1"/>
    <cellStyle name="Followed Hyperlink" xfId="19821" builtinId="9" hidden="1"/>
    <cellStyle name="Followed Hyperlink" xfId="19822" builtinId="9" hidden="1"/>
    <cellStyle name="Followed Hyperlink" xfId="19823" builtinId="9" hidden="1"/>
    <cellStyle name="Followed Hyperlink" xfId="19824" builtinId="9" hidden="1"/>
    <cellStyle name="Followed Hyperlink" xfId="19825" builtinId="9" hidden="1"/>
    <cellStyle name="Followed Hyperlink" xfId="19826" builtinId="9" hidden="1"/>
    <cellStyle name="Followed Hyperlink" xfId="19827" builtinId="9" hidden="1"/>
    <cellStyle name="Followed Hyperlink" xfId="19828" builtinId="9" hidden="1"/>
    <cellStyle name="Followed Hyperlink" xfId="19829" builtinId="9" hidden="1"/>
    <cellStyle name="Followed Hyperlink" xfId="19830" builtinId="9" hidden="1"/>
    <cellStyle name="Followed Hyperlink" xfId="19831" builtinId="9" hidden="1"/>
    <cellStyle name="Followed Hyperlink" xfId="19832" builtinId="9" hidden="1"/>
    <cellStyle name="Followed Hyperlink" xfId="19833" builtinId="9" hidden="1"/>
    <cellStyle name="Followed Hyperlink" xfId="19834" builtinId="9" hidden="1"/>
    <cellStyle name="Followed Hyperlink" xfId="19835" builtinId="9" hidden="1"/>
    <cellStyle name="Followed Hyperlink" xfId="19836" builtinId="9" hidden="1"/>
    <cellStyle name="Followed Hyperlink" xfId="19837" builtinId="9" hidden="1"/>
    <cellStyle name="Followed Hyperlink" xfId="19838" builtinId="9" hidden="1"/>
    <cellStyle name="Followed Hyperlink" xfId="19839" builtinId="9" hidden="1"/>
    <cellStyle name="Followed Hyperlink" xfId="19840" builtinId="9" hidden="1"/>
    <cellStyle name="Followed Hyperlink" xfId="19841" builtinId="9" hidden="1"/>
    <cellStyle name="Followed Hyperlink" xfId="19842" builtinId="9" hidden="1"/>
    <cellStyle name="Followed Hyperlink" xfId="19843" builtinId="9" hidden="1"/>
    <cellStyle name="Followed Hyperlink" xfId="19844" builtinId="9" hidden="1"/>
    <cellStyle name="Followed Hyperlink" xfId="19845" builtinId="9" hidden="1"/>
    <cellStyle name="Followed Hyperlink" xfId="19846" builtinId="9" hidden="1"/>
    <cellStyle name="Followed Hyperlink" xfId="19847" builtinId="9" hidden="1"/>
    <cellStyle name="Followed Hyperlink" xfId="19848" builtinId="9" hidden="1"/>
    <cellStyle name="Followed Hyperlink" xfId="19849" builtinId="9" hidden="1"/>
    <cellStyle name="Followed Hyperlink" xfId="19850" builtinId="9" hidden="1"/>
    <cellStyle name="Followed Hyperlink" xfId="19851" builtinId="9" hidden="1"/>
    <cellStyle name="Followed Hyperlink" xfId="19852" builtinId="9" hidden="1"/>
    <cellStyle name="Followed Hyperlink" xfId="19853" builtinId="9" hidden="1"/>
    <cellStyle name="Followed Hyperlink" xfId="19854" builtinId="9" hidden="1"/>
    <cellStyle name="Followed Hyperlink" xfId="19855" builtinId="9" hidden="1"/>
    <cellStyle name="Followed Hyperlink" xfId="19856" builtinId="9" hidden="1"/>
    <cellStyle name="Followed Hyperlink" xfId="19857" builtinId="9" hidden="1"/>
    <cellStyle name="Followed Hyperlink" xfId="19858" builtinId="9" hidden="1"/>
    <cellStyle name="Followed Hyperlink" xfId="19859" builtinId="9" hidden="1"/>
    <cellStyle name="Followed Hyperlink" xfId="19860" builtinId="9" hidden="1"/>
    <cellStyle name="Followed Hyperlink" xfId="19861" builtinId="9" hidden="1"/>
    <cellStyle name="Followed Hyperlink" xfId="19862" builtinId="9" hidden="1"/>
    <cellStyle name="Followed Hyperlink" xfId="19863" builtinId="9" hidden="1"/>
    <cellStyle name="Followed Hyperlink" xfId="19864" builtinId="9" hidden="1"/>
    <cellStyle name="Followed Hyperlink" xfId="19865" builtinId="9" hidden="1"/>
    <cellStyle name="Followed Hyperlink" xfId="19866" builtinId="9" hidden="1"/>
    <cellStyle name="Followed Hyperlink" xfId="19867" builtinId="9" hidden="1"/>
    <cellStyle name="Followed Hyperlink" xfId="19868" builtinId="9" hidden="1"/>
    <cellStyle name="Followed Hyperlink" xfId="19869" builtinId="9" hidden="1"/>
    <cellStyle name="Followed Hyperlink" xfId="19870" builtinId="9" hidden="1"/>
    <cellStyle name="Followed Hyperlink" xfId="19871" builtinId="9" hidden="1"/>
    <cellStyle name="Followed Hyperlink" xfId="19872" builtinId="9" hidden="1"/>
    <cellStyle name="Followed Hyperlink" xfId="19873" builtinId="9" hidden="1"/>
    <cellStyle name="Followed Hyperlink" xfId="19874" builtinId="9" hidden="1"/>
    <cellStyle name="Followed Hyperlink" xfId="19875" builtinId="9" hidden="1"/>
    <cellStyle name="Followed Hyperlink" xfId="19876" builtinId="9" hidden="1"/>
    <cellStyle name="Followed Hyperlink" xfId="19877" builtinId="9" hidden="1"/>
    <cellStyle name="Followed Hyperlink" xfId="19878" builtinId="9" hidden="1"/>
    <cellStyle name="Followed Hyperlink" xfId="19879" builtinId="9" hidden="1"/>
    <cellStyle name="Followed Hyperlink" xfId="19880" builtinId="9" hidden="1"/>
    <cellStyle name="Followed Hyperlink" xfId="19881" builtinId="9" hidden="1"/>
    <cellStyle name="Followed Hyperlink" xfId="19882" builtinId="9" hidden="1"/>
    <cellStyle name="Followed Hyperlink" xfId="19883" builtinId="9" hidden="1"/>
    <cellStyle name="Followed Hyperlink" xfId="19884" builtinId="9" hidden="1"/>
    <cellStyle name="Followed Hyperlink" xfId="19885" builtinId="9" hidden="1"/>
    <cellStyle name="Followed Hyperlink" xfId="19886" builtinId="9" hidden="1"/>
    <cellStyle name="Followed Hyperlink" xfId="19887" builtinId="9" hidden="1"/>
    <cellStyle name="Followed Hyperlink" xfId="19888" builtinId="9" hidden="1"/>
    <cellStyle name="Followed Hyperlink" xfId="19889" builtinId="9" hidden="1"/>
    <cellStyle name="Followed Hyperlink" xfId="19890" builtinId="9" hidden="1"/>
    <cellStyle name="Followed Hyperlink" xfId="19891" builtinId="9" hidden="1"/>
    <cellStyle name="Followed Hyperlink" xfId="19892" builtinId="9" hidden="1"/>
    <cellStyle name="Followed Hyperlink" xfId="19893" builtinId="9" hidden="1"/>
    <cellStyle name="Followed Hyperlink" xfId="19894" builtinId="9" hidden="1"/>
    <cellStyle name="Followed Hyperlink" xfId="19895" builtinId="9" hidden="1"/>
    <cellStyle name="Followed Hyperlink" xfId="19896" builtinId="9" hidden="1"/>
    <cellStyle name="Followed Hyperlink" xfId="19897" builtinId="9" hidden="1"/>
    <cellStyle name="Followed Hyperlink" xfId="19898" builtinId="9" hidden="1"/>
    <cellStyle name="Followed Hyperlink" xfId="19899" builtinId="9" hidden="1"/>
    <cellStyle name="Followed Hyperlink" xfId="19900" builtinId="9" hidden="1"/>
    <cellStyle name="Followed Hyperlink" xfId="19901" builtinId="9" hidden="1"/>
    <cellStyle name="Followed Hyperlink" xfId="19902" builtinId="9" hidden="1"/>
    <cellStyle name="Followed Hyperlink" xfId="19903" builtinId="9" hidden="1"/>
    <cellStyle name="Followed Hyperlink" xfId="19904" builtinId="9" hidden="1"/>
    <cellStyle name="Followed Hyperlink" xfId="19905" builtinId="9" hidden="1"/>
    <cellStyle name="Followed Hyperlink" xfId="19906" builtinId="9" hidden="1"/>
    <cellStyle name="Followed Hyperlink" xfId="19907" builtinId="9" hidden="1"/>
    <cellStyle name="Followed Hyperlink" xfId="19908" builtinId="9" hidden="1"/>
    <cellStyle name="Followed Hyperlink" xfId="19909" builtinId="9" hidden="1"/>
    <cellStyle name="Followed Hyperlink" xfId="19910" builtinId="9" hidden="1"/>
    <cellStyle name="Followed Hyperlink" xfId="19911" builtinId="9" hidden="1"/>
    <cellStyle name="Followed Hyperlink" xfId="19912" builtinId="9" hidden="1"/>
    <cellStyle name="Followed Hyperlink" xfId="19913" builtinId="9" hidden="1"/>
    <cellStyle name="Followed Hyperlink" xfId="19914" builtinId="9" hidden="1"/>
    <cellStyle name="Followed Hyperlink" xfId="19915" builtinId="9" hidden="1"/>
    <cellStyle name="Followed Hyperlink" xfId="19916" builtinId="9" hidden="1"/>
    <cellStyle name="Followed Hyperlink" xfId="15099" builtinId="9" hidden="1"/>
    <cellStyle name="Followed Hyperlink" xfId="10154" builtinId="9" hidden="1"/>
    <cellStyle name="Followed Hyperlink" xfId="15088" builtinId="9" hidden="1"/>
    <cellStyle name="Followed Hyperlink" xfId="15098" builtinId="9" hidden="1"/>
    <cellStyle name="Followed Hyperlink" xfId="10156" builtinId="9" hidden="1"/>
    <cellStyle name="Followed Hyperlink" xfId="10962" builtinId="9" hidden="1"/>
    <cellStyle name="Followed Hyperlink" xfId="15093" builtinId="9" hidden="1"/>
    <cellStyle name="Followed Hyperlink" xfId="10149" builtinId="9" hidden="1"/>
    <cellStyle name="Followed Hyperlink" xfId="10151" builtinId="9" hidden="1"/>
    <cellStyle name="Followed Hyperlink" xfId="15097" builtinId="9" hidden="1"/>
    <cellStyle name="Followed Hyperlink" xfId="10150" builtinId="9" hidden="1"/>
    <cellStyle name="Followed Hyperlink" xfId="19917" builtinId="9" hidden="1"/>
    <cellStyle name="Followed Hyperlink" xfId="19918" builtinId="9" hidden="1"/>
    <cellStyle name="Followed Hyperlink" xfId="19919" builtinId="9" hidden="1"/>
    <cellStyle name="Followed Hyperlink" xfId="19920" builtinId="9" hidden="1"/>
    <cellStyle name="Followed Hyperlink" xfId="19921" builtinId="9" hidden="1"/>
    <cellStyle name="Followed Hyperlink" xfId="19922" builtinId="9" hidden="1"/>
    <cellStyle name="Followed Hyperlink" xfId="19923" builtinId="9" hidden="1"/>
    <cellStyle name="Followed Hyperlink" xfId="19924" builtinId="9" hidden="1"/>
    <cellStyle name="Followed Hyperlink" xfId="19925" builtinId="9" hidden="1"/>
    <cellStyle name="Followed Hyperlink" xfId="19926" builtinId="9" hidden="1"/>
    <cellStyle name="Followed Hyperlink" xfId="19927" builtinId="9" hidden="1"/>
    <cellStyle name="Followed Hyperlink" xfId="19928" builtinId="9" hidden="1"/>
    <cellStyle name="Followed Hyperlink" xfId="19929" builtinId="9" hidden="1"/>
    <cellStyle name="Followed Hyperlink" xfId="19930" builtinId="9" hidden="1"/>
    <cellStyle name="Followed Hyperlink" xfId="19931" builtinId="9" hidden="1"/>
    <cellStyle name="Followed Hyperlink" xfId="19932" builtinId="9" hidden="1"/>
    <cellStyle name="Followed Hyperlink" xfId="19933" builtinId="9" hidden="1"/>
    <cellStyle name="Followed Hyperlink" xfId="19934" builtinId="9" hidden="1"/>
    <cellStyle name="Followed Hyperlink" xfId="19935" builtinId="9" hidden="1"/>
    <cellStyle name="Followed Hyperlink" xfId="19936" builtinId="9" hidden="1"/>
    <cellStyle name="Followed Hyperlink" xfId="19937" builtinId="9" hidden="1"/>
    <cellStyle name="Followed Hyperlink" xfId="19938" builtinId="9" hidden="1"/>
    <cellStyle name="Followed Hyperlink" xfId="19939" builtinId="9" hidden="1"/>
    <cellStyle name="Followed Hyperlink" xfId="19940" builtinId="9" hidden="1"/>
    <cellStyle name="Followed Hyperlink" xfId="19941" builtinId="9" hidden="1"/>
    <cellStyle name="Followed Hyperlink" xfId="19942" builtinId="9" hidden="1"/>
    <cellStyle name="Followed Hyperlink" xfId="19943" builtinId="9" hidden="1"/>
    <cellStyle name="Followed Hyperlink" xfId="19944" builtinId="9" hidden="1"/>
    <cellStyle name="Followed Hyperlink" xfId="19945" builtinId="9" hidden="1"/>
    <cellStyle name="Followed Hyperlink" xfId="19946" builtinId="9" hidden="1"/>
    <cellStyle name="Followed Hyperlink" xfId="19947" builtinId="9" hidden="1"/>
    <cellStyle name="Followed Hyperlink" xfId="19948" builtinId="9" hidden="1"/>
    <cellStyle name="Followed Hyperlink" xfId="19949" builtinId="9" hidden="1"/>
    <cellStyle name="Followed Hyperlink" xfId="19950" builtinId="9" hidden="1"/>
    <cellStyle name="Followed Hyperlink" xfId="19951" builtinId="9" hidden="1"/>
    <cellStyle name="Followed Hyperlink" xfId="19952" builtinId="9" hidden="1"/>
    <cellStyle name="Followed Hyperlink" xfId="19953" builtinId="9" hidden="1"/>
    <cellStyle name="Followed Hyperlink" xfId="19954" builtinId="9" hidden="1"/>
    <cellStyle name="Followed Hyperlink" xfId="19955" builtinId="9" hidden="1"/>
    <cellStyle name="Followed Hyperlink" xfId="19956" builtinId="9" hidden="1"/>
    <cellStyle name="Followed Hyperlink" xfId="19957" builtinId="9" hidden="1"/>
    <cellStyle name="Followed Hyperlink" xfId="19958" builtinId="9" hidden="1"/>
    <cellStyle name="Followed Hyperlink" xfId="19959" builtinId="9" hidden="1"/>
    <cellStyle name="Followed Hyperlink" xfId="19960" builtinId="9" hidden="1"/>
    <cellStyle name="Followed Hyperlink" xfId="19961" builtinId="9" hidden="1"/>
    <cellStyle name="Followed Hyperlink" xfId="19962" builtinId="9" hidden="1"/>
    <cellStyle name="Followed Hyperlink" xfId="19963" builtinId="9" hidden="1"/>
    <cellStyle name="Followed Hyperlink" xfId="19964" builtinId="9" hidden="1"/>
    <cellStyle name="Followed Hyperlink" xfId="19965" builtinId="9" hidden="1"/>
    <cellStyle name="Followed Hyperlink" xfId="19966" builtinId="9" hidden="1"/>
    <cellStyle name="Followed Hyperlink" xfId="19967" builtinId="9" hidden="1"/>
    <cellStyle name="Followed Hyperlink" xfId="19968" builtinId="9" hidden="1"/>
    <cellStyle name="Followed Hyperlink" xfId="19969" builtinId="9" hidden="1"/>
    <cellStyle name="Followed Hyperlink" xfId="19970" builtinId="9" hidden="1"/>
    <cellStyle name="Followed Hyperlink" xfId="19971" builtinId="9" hidden="1"/>
    <cellStyle name="Followed Hyperlink" xfId="19972" builtinId="9" hidden="1"/>
    <cellStyle name="Followed Hyperlink" xfId="19973" builtinId="9" hidden="1"/>
    <cellStyle name="Followed Hyperlink" xfId="19974" builtinId="9" hidden="1"/>
    <cellStyle name="Followed Hyperlink" xfId="19975" builtinId="9" hidden="1"/>
    <cellStyle name="Followed Hyperlink" xfId="19976" builtinId="9" hidden="1"/>
    <cellStyle name="Followed Hyperlink" xfId="19977" builtinId="9" hidden="1"/>
    <cellStyle name="Followed Hyperlink" xfId="19978" builtinId="9" hidden="1"/>
    <cellStyle name="Followed Hyperlink" xfId="19979" builtinId="9" hidden="1"/>
    <cellStyle name="Followed Hyperlink" xfId="19980" builtinId="9" hidden="1"/>
    <cellStyle name="Followed Hyperlink" xfId="19981" builtinId="9" hidden="1"/>
    <cellStyle name="Followed Hyperlink" xfId="19982" builtinId="9" hidden="1"/>
    <cellStyle name="Followed Hyperlink" xfId="19983" builtinId="9" hidden="1"/>
    <cellStyle name="Followed Hyperlink" xfId="19984" builtinId="9" hidden="1"/>
    <cellStyle name="Followed Hyperlink" xfId="19985" builtinId="9" hidden="1"/>
    <cellStyle name="Followed Hyperlink" xfId="19986" builtinId="9" hidden="1"/>
    <cellStyle name="Followed Hyperlink" xfId="19987" builtinId="9" hidden="1"/>
    <cellStyle name="Followed Hyperlink" xfId="19988" builtinId="9" hidden="1"/>
    <cellStyle name="Followed Hyperlink" xfId="19989" builtinId="9" hidden="1"/>
    <cellStyle name="Followed Hyperlink" xfId="19990" builtinId="9" hidden="1"/>
    <cellStyle name="Followed Hyperlink" xfId="19991" builtinId="9" hidden="1"/>
    <cellStyle name="Followed Hyperlink" xfId="19992" builtinId="9" hidden="1"/>
    <cellStyle name="Followed Hyperlink" xfId="19993" builtinId="9" hidden="1"/>
    <cellStyle name="Followed Hyperlink" xfId="19994" builtinId="9" hidden="1"/>
    <cellStyle name="Followed Hyperlink" xfId="19995" builtinId="9" hidden="1"/>
    <cellStyle name="Followed Hyperlink" xfId="19996" builtinId="9" hidden="1"/>
    <cellStyle name="Followed Hyperlink" xfId="19997" builtinId="9" hidden="1"/>
    <cellStyle name="Followed Hyperlink" xfId="19998" builtinId="9" hidden="1"/>
    <cellStyle name="Followed Hyperlink" xfId="19999" builtinId="9" hidden="1"/>
    <cellStyle name="Followed Hyperlink" xfId="20000" builtinId="9" hidden="1"/>
    <cellStyle name="Followed Hyperlink" xfId="20001" builtinId="9" hidden="1"/>
    <cellStyle name="Followed Hyperlink" xfId="20002" builtinId="9" hidden="1"/>
    <cellStyle name="Followed Hyperlink" xfId="20003" builtinId="9" hidden="1"/>
    <cellStyle name="Followed Hyperlink" xfId="20004" builtinId="9" hidden="1"/>
    <cellStyle name="Followed Hyperlink" xfId="20005" builtinId="9" hidden="1"/>
    <cellStyle name="Followed Hyperlink" xfId="20006" builtinId="9" hidden="1"/>
    <cellStyle name="Followed Hyperlink" xfId="20007" builtinId="9" hidden="1"/>
    <cellStyle name="Followed Hyperlink" xfId="20008" builtinId="9" hidden="1"/>
    <cellStyle name="Followed Hyperlink" xfId="20009" builtinId="9" hidden="1"/>
    <cellStyle name="Followed Hyperlink" xfId="20010" builtinId="9" hidden="1"/>
    <cellStyle name="Followed Hyperlink" xfId="20011" builtinId="9" hidden="1"/>
    <cellStyle name="Followed Hyperlink" xfId="20012" builtinId="9" hidden="1"/>
    <cellStyle name="Followed Hyperlink" xfId="20013" builtinId="9" hidden="1"/>
    <cellStyle name="Followed Hyperlink" xfId="20014" builtinId="9" hidden="1"/>
    <cellStyle name="Followed Hyperlink" xfId="20015" builtinId="9" hidden="1"/>
    <cellStyle name="Followed Hyperlink" xfId="20016" builtinId="9" hidden="1"/>
    <cellStyle name="Followed Hyperlink" xfId="20017" builtinId="9" hidden="1"/>
    <cellStyle name="Followed Hyperlink" xfId="20018" builtinId="9" hidden="1"/>
    <cellStyle name="Followed Hyperlink" xfId="20019" builtinId="9" hidden="1"/>
    <cellStyle name="Followed Hyperlink" xfId="20020" builtinId="9" hidden="1"/>
    <cellStyle name="Followed Hyperlink" xfId="20021" builtinId="9" hidden="1"/>
    <cellStyle name="Followed Hyperlink" xfId="20022" builtinId="9" hidden="1"/>
    <cellStyle name="Followed Hyperlink" xfId="20023" builtinId="9" hidden="1"/>
    <cellStyle name="Followed Hyperlink" xfId="20024" builtinId="9" hidden="1"/>
    <cellStyle name="Followed Hyperlink" xfId="20025" builtinId="9" hidden="1"/>
    <cellStyle name="Followed Hyperlink" xfId="20026" builtinId="9" hidden="1"/>
    <cellStyle name="Followed Hyperlink" xfId="20027" builtinId="9" hidden="1"/>
    <cellStyle name="Followed Hyperlink" xfId="20034" builtinId="9" hidden="1"/>
    <cellStyle name="Followed Hyperlink" xfId="20039" builtinId="9" hidden="1"/>
    <cellStyle name="Followed Hyperlink" xfId="20040" builtinId="9" hidden="1"/>
    <cellStyle name="Followed Hyperlink" xfId="20041" builtinId="9" hidden="1"/>
    <cellStyle name="Followed Hyperlink" xfId="20042" builtinId="9" hidden="1"/>
    <cellStyle name="Followed Hyperlink" xfId="20043" builtinId="9" hidden="1"/>
    <cellStyle name="Followed Hyperlink" xfId="20044" builtinId="9" hidden="1"/>
    <cellStyle name="Followed Hyperlink" xfId="20045" builtinId="9" hidden="1"/>
    <cellStyle name="Followed Hyperlink" xfId="20046" builtinId="9" hidden="1"/>
    <cellStyle name="Followed Hyperlink" xfId="20047" builtinId="9" hidden="1"/>
    <cellStyle name="Followed Hyperlink" xfId="20048" builtinId="9" hidden="1"/>
    <cellStyle name="Followed Hyperlink" xfId="20049" builtinId="9" hidden="1"/>
    <cellStyle name="Followed Hyperlink" xfId="20050" builtinId="9" hidden="1"/>
    <cellStyle name="Followed Hyperlink" xfId="20051" builtinId="9" hidden="1"/>
    <cellStyle name="Followed Hyperlink" xfId="20052" builtinId="9" hidden="1"/>
    <cellStyle name="Followed Hyperlink" xfId="20053" builtinId="9" hidden="1"/>
    <cellStyle name="Followed Hyperlink" xfId="20054" builtinId="9" hidden="1"/>
    <cellStyle name="Followed Hyperlink" xfId="20055" builtinId="9" hidden="1"/>
    <cellStyle name="Followed Hyperlink" xfId="20056" builtinId="9" hidden="1"/>
    <cellStyle name="Followed Hyperlink" xfId="20057" builtinId="9" hidden="1"/>
    <cellStyle name="Followed Hyperlink" xfId="20058" builtinId="9" hidden="1"/>
    <cellStyle name="Followed Hyperlink" xfId="20059" builtinId="9" hidden="1"/>
    <cellStyle name="Followed Hyperlink" xfId="20060" builtinId="9" hidden="1"/>
    <cellStyle name="Followed Hyperlink" xfId="20061" builtinId="9" hidden="1"/>
    <cellStyle name="Followed Hyperlink" xfId="20062" builtinId="9" hidden="1"/>
    <cellStyle name="Followed Hyperlink" xfId="20063" builtinId="9" hidden="1"/>
    <cellStyle name="Followed Hyperlink" xfId="20064" builtinId="9" hidden="1"/>
    <cellStyle name="Followed Hyperlink" xfId="20065" builtinId="9" hidden="1"/>
    <cellStyle name="Followed Hyperlink" xfId="20066" builtinId="9" hidden="1"/>
    <cellStyle name="Followed Hyperlink" xfId="20067" builtinId="9" hidden="1"/>
    <cellStyle name="Followed Hyperlink" xfId="20068" builtinId="9" hidden="1"/>
    <cellStyle name="Followed Hyperlink" xfId="20069" builtinId="9" hidden="1"/>
    <cellStyle name="Followed Hyperlink" xfId="20070" builtinId="9" hidden="1"/>
    <cellStyle name="Followed Hyperlink" xfId="20071" builtinId="9" hidden="1"/>
    <cellStyle name="Followed Hyperlink" xfId="20072" builtinId="9" hidden="1"/>
    <cellStyle name="Followed Hyperlink" xfId="20073" builtinId="9" hidden="1"/>
    <cellStyle name="Followed Hyperlink" xfId="20074" builtinId="9" hidden="1"/>
    <cellStyle name="Followed Hyperlink" xfId="20075" builtinId="9" hidden="1"/>
    <cellStyle name="Followed Hyperlink" xfId="20076" builtinId="9" hidden="1"/>
    <cellStyle name="Followed Hyperlink" xfId="20077" builtinId="9" hidden="1"/>
    <cellStyle name="Followed Hyperlink" xfId="20078" builtinId="9" hidden="1"/>
    <cellStyle name="Followed Hyperlink" xfId="20079" builtinId="9" hidden="1"/>
    <cellStyle name="Followed Hyperlink" xfId="20080" builtinId="9" hidden="1"/>
    <cellStyle name="Followed Hyperlink" xfId="20081" builtinId="9" hidden="1"/>
    <cellStyle name="Followed Hyperlink" xfId="20082" builtinId="9" hidden="1"/>
    <cellStyle name="Followed Hyperlink" xfId="20083" builtinId="9" hidden="1"/>
    <cellStyle name="Followed Hyperlink" xfId="20084" builtinId="9" hidden="1"/>
    <cellStyle name="Followed Hyperlink" xfId="20085" builtinId="9" hidden="1"/>
    <cellStyle name="Followed Hyperlink" xfId="20086" builtinId="9" hidden="1"/>
    <cellStyle name="Followed Hyperlink" xfId="20087" builtinId="9" hidden="1"/>
    <cellStyle name="Followed Hyperlink" xfId="20088" builtinId="9" hidden="1"/>
    <cellStyle name="Followed Hyperlink" xfId="20089" builtinId="9" hidden="1"/>
    <cellStyle name="Followed Hyperlink" xfId="20090" builtinId="9" hidden="1"/>
    <cellStyle name="Followed Hyperlink" xfId="20091" builtinId="9" hidden="1"/>
    <cellStyle name="Followed Hyperlink" xfId="20092" builtinId="9" hidden="1"/>
    <cellStyle name="Followed Hyperlink" xfId="20093" builtinId="9" hidden="1"/>
    <cellStyle name="Followed Hyperlink" xfId="20094" builtinId="9" hidden="1"/>
    <cellStyle name="Followed Hyperlink" xfId="20095" builtinId="9" hidden="1"/>
    <cellStyle name="Followed Hyperlink" xfId="20096" builtinId="9" hidden="1"/>
    <cellStyle name="Followed Hyperlink" xfId="20097" builtinId="9" hidden="1"/>
    <cellStyle name="Followed Hyperlink" xfId="20098" builtinId="9" hidden="1"/>
    <cellStyle name="Followed Hyperlink" xfId="20099" builtinId="9" hidden="1"/>
    <cellStyle name="Followed Hyperlink" xfId="20100" builtinId="9" hidden="1"/>
    <cellStyle name="Followed Hyperlink" xfId="20101" builtinId="9" hidden="1"/>
    <cellStyle name="Followed Hyperlink" xfId="20102" builtinId="9" hidden="1"/>
    <cellStyle name="Followed Hyperlink" xfId="20103" builtinId="9" hidden="1"/>
    <cellStyle name="Followed Hyperlink" xfId="20104" builtinId="9" hidden="1"/>
    <cellStyle name="Followed Hyperlink" xfId="20105" builtinId="9" hidden="1"/>
    <cellStyle name="Followed Hyperlink" xfId="20106" builtinId="9" hidden="1"/>
    <cellStyle name="Followed Hyperlink" xfId="20107" builtinId="9" hidden="1"/>
    <cellStyle name="Followed Hyperlink" xfId="20108" builtinId="9" hidden="1"/>
    <cellStyle name="Followed Hyperlink" xfId="20109" builtinId="9" hidden="1"/>
    <cellStyle name="Followed Hyperlink" xfId="20110" builtinId="9" hidden="1"/>
    <cellStyle name="Followed Hyperlink" xfId="20111" builtinId="9" hidden="1"/>
    <cellStyle name="Followed Hyperlink" xfId="20112" builtinId="9" hidden="1"/>
    <cellStyle name="Followed Hyperlink" xfId="20113" builtinId="9" hidden="1"/>
    <cellStyle name="Followed Hyperlink" xfId="20114" builtinId="9" hidden="1"/>
    <cellStyle name="Followed Hyperlink" xfId="20115" builtinId="9" hidden="1"/>
    <cellStyle name="Followed Hyperlink" xfId="20116" builtinId="9" hidden="1"/>
    <cellStyle name="Followed Hyperlink" xfId="20117" builtinId="9" hidden="1"/>
    <cellStyle name="Followed Hyperlink" xfId="20118" builtinId="9" hidden="1"/>
    <cellStyle name="Followed Hyperlink" xfId="20119" builtinId="9" hidden="1"/>
    <cellStyle name="Followed Hyperlink" xfId="20120" builtinId="9" hidden="1"/>
    <cellStyle name="Followed Hyperlink" xfId="20121" builtinId="9" hidden="1"/>
    <cellStyle name="Followed Hyperlink" xfId="20122" builtinId="9" hidden="1"/>
    <cellStyle name="Followed Hyperlink" xfId="20123" builtinId="9" hidden="1"/>
    <cellStyle name="Followed Hyperlink" xfId="20124" builtinId="9" hidden="1"/>
    <cellStyle name="Followed Hyperlink" xfId="20125" builtinId="9" hidden="1"/>
    <cellStyle name="Followed Hyperlink" xfId="20126" builtinId="9" hidden="1"/>
    <cellStyle name="Followed Hyperlink" xfId="20127" builtinId="9" hidden="1"/>
    <cellStyle name="Followed Hyperlink" xfId="20128" builtinId="9" hidden="1"/>
    <cellStyle name="Followed Hyperlink" xfId="20129" builtinId="9" hidden="1"/>
    <cellStyle name="Followed Hyperlink" xfId="20130" builtinId="9" hidden="1"/>
    <cellStyle name="Followed Hyperlink" xfId="20131" builtinId="9" hidden="1"/>
    <cellStyle name="Followed Hyperlink" xfId="20132" builtinId="9" hidden="1"/>
    <cellStyle name="Followed Hyperlink" xfId="20133" builtinId="9" hidden="1"/>
    <cellStyle name="Followed Hyperlink" xfId="20134" builtinId="9" hidden="1"/>
    <cellStyle name="Followed Hyperlink" xfId="20135" builtinId="9" hidden="1"/>
    <cellStyle name="Followed Hyperlink" xfId="20136" builtinId="9" hidden="1"/>
    <cellStyle name="Followed Hyperlink" xfId="20137" builtinId="9" hidden="1"/>
    <cellStyle name="Followed Hyperlink" xfId="20138" builtinId="9" hidden="1"/>
    <cellStyle name="Followed Hyperlink" xfId="20139" builtinId="9" hidden="1"/>
    <cellStyle name="Followed Hyperlink" xfId="20140" builtinId="9" hidden="1"/>
    <cellStyle name="Followed Hyperlink" xfId="20141" builtinId="9" hidden="1"/>
    <cellStyle name="Followed Hyperlink" xfId="20142" builtinId="9" hidden="1"/>
    <cellStyle name="Followed Hyperlink" xfId="20143" builtinId="9" hidden="1"/>
    <cellStyle name="Followed Hyperlink" xfId="20144" builtinId="9" hidden="1"/>
    <cellStyle name="Followed Hyperlink" xfId="20145" builtinId="9" hidden="1"/>
    <cellStyle name="Followed Hyperlink" xfId="20146" builtinId="9" hidden="1"/>
    <cellStyle name="Followed Hyperlink" xfId="20147" builtinId="9" hidden="1"/>
    <cellStyle name="Followed Hyperlink" xfId="20148" builtinId="9" hidden="1"/>
    <cellStyle name="Followed Hyperlink" xfId="20149" builtinId="9" hidden="1"/>
    <cellStyle name="Followed Hyperlink" xfId="20150" builtinId="9" hidden="1"/>
    <cellStyle name="Followed Hyperlink" xfId="20151" builtinId="9" hidden="1"/>
    <cellStyle name="Followed Hyperlink" xfId="20152" builtinId="9" hidden="1"/>
    <cellStyle name="Followed Hyperlink" xfId="20153" builtinId="9" hidden="1"/>
    <cellStyle name="Followed Hyperlink" xfId="20154" builtinId="9" hidden="1"/>
    <cellStyle name="Followed Hyperlink" xfId="20155" builtinId="9" hidden="1"/>
    <cellStyle name="Followed Hyperlink" xfId="20156" builtinId="9" hidden="1"/>
    <cellStyle name="Followed Hyperlink" xfId="20157" builtinId="9" hidden="1"/>
    <cellStyle name="Followed Hyperlink" xfId="20158" builtinId="9" hidden="1"/>
    <cellStyle name="Followed Hyperlink" xfId="20159" builtinId="9" hidden="1"/>
    <cellStyle name="Followed Hyperlink" xfId="20160" builtinId="9" hidden="1"/>
    <cellStyle name="Followed Hyperlink" xfId="20161" builtinId="9" hidden="1"/>
    <cellStyle name="Followed Hyperlink" xfId="20162" builtinId="9" hidden="1"/>
    <cellStyle name="Followed Hyperlink" xfId="20163" builtinId="9" hidden="1"/>
    <cellStyle name="Followed Hyperlink" xfId="20164" builtinId="9" hidden="1"/>
    <cellStyle name="Followed Hyperlink" xfId="20165" builtinId="9" hidden="1"/>
    <cellStyle name="Followed Hyperlink" xfId="20166" builtinId="9" hidden="1"/>
    <cellStyle name="Followed Hyperlink" xfId="20167" builtinId="9" hidden="1"/>
    <cellStyle name="Followed Hyperlink" xfId="20168" builtinId="9" hidden="1"/>
    <cellStyle name="Followed Hyperlink" xfId="20169" builtinId="9" hidden="1"/>
    <cellStyle name="Followed Hyperlink" xfId="20170" builtinId="9" hidden="1"/>
    <cellStyle name="Followed Hyperlink" xfId="20171" builtinId="9" hidden="1"/>
    <cellStyle name="Followed Hyperlink" xfId="20172" builtinId="9" hidden="1"/>
    <cellStyle name="Followed Hyperlink" xfId="20173" builtinId="9" hidden="1"/>
    <cellStyle name="Followed Hyperlink" xfId="20174" builtinId="9" hidden="1"/>
    <cellStyle name="Followed Hyperlink" xfId="20175" builtinId="9" hidden="1"/>
    <cellStyle name="Followed Hyperlink" xfId="20176" builtinId="9" hidden="1"/>
    <cellStyle name="Followed Hyperlink" xfId="20177" builtinId="9" hidden="1"/>
    <cellStyle name="Followed Hyperlink" xfId="20178" builtinId="9" hidden="1"/>
    <cellStyle name="Followed Hyperlink" xfId="20179" builtinId="9" hidden="1"/>
    <cellStyle name="Followed Hyperlink" xfId="20180" builtinId="9" hidden="1"/>
    <cellStyle name="Followed Hyperlink" xfId="20181" builtinId="9" hidden="1"/>
    <cellStyle name="Followed Hyperlink" xfId="20182" builtinId="9" hidden="1"/>
    <cellStyle name="Followed Hyperlink" xfId="20183" builtinId="9" hidden="1"/>
    <cellStyle name="Followed Hyperlink" xfId="20184" builtinId="9" hidden="1"/>
    <cellStyle name="Followed Hyperlink" xfId="20185" builtinId="9" hidden="1"/>
    <cellStyle name="Followed Hyperlink" xfId="20186" builtinId="9" hidden="1"/>
    <cellStyle name="Followed Hyperlink" xfId="20187" builtinId="9" hidden="1"/>
    <cellStyle name="Followed Hyperlink" xfId="20188" builtinId="9" hidden="1"/>
    <cellStyle name="Followed Hyperlink" xfId="20189" builtinId="9" hidden="1"/>
    <cellStyle name="Followed Hyperlink" xfId="20190" builtinId="9" hidden="1"/>
    <cellStyle name="Followed Hyperlink" xfId="20191" builtinId="9" hidden="1"/>
    <cellStyle name="Followed Hyperlink" xfId="20192" builtinId="9" hidden="1"/>
    <cellStyle name="Followed Hyperlink" xfId="20193" builtinId="9" hidden="1"/>
    <cellStyle name="Followed Hyperlink" xfId="20194" builtinId="9" hidden="1"/>
    <cellStyle name="Followed Hyperlink" xfId="20195" builtinId="9" hidden="1"/>
    <cellStyle name="Followed Hyperlink" xfId="20196" builtinId="9" hidden="1"/>
    <cellStyle name="Followed Hyperlink" xfId="20197" builtinId="9" hidden="1"/>
    <cellStyle name="Followed Hyperlink" xfId="20198" builtinId="9" hidden="1"/>
    <cellStyle name="Followed Hyperlink" xfId="20199" builtinId="9" hidden="1"/>
    <cellStyle name="Followed Hyperlink" xfId="20200" builtinId="9" hidden="1"/>
    <cellStyle name="Followed Hyperlink" xfId="20201" builtinId="9" hidden="1"/>
    <cellStyle name="Followed Hyperlink" xfId="20202" builtinId="9" hidden="1"/>
    <cellStyle name="Followed Hyperlink" xfId="20203" builtinId="9" hidden="1"/>
    <cellStyle name="Followed Hyperlink" xfId="20204" builtinId="9" hidden="1"/>
    <cellStyle name="Followed Hyperlink" xfId="20205" builtinId="9" hidden="1"/>
    <cellStyle name="Followed Hyperlink" xfId="20206" builtinId="9" hidden="1"/>
    <cellStyle name="Followed Hyperlink" xfId="20207" builtinId="9" hidden="1"/>
    <cellStyle name="Followed Hyperlink" xfId="20208" builtinId="9" hidden="1"/>
    <cellStyle name="Followed Hyperlink" xfId="20209" builtinId="9" hidden="1"/>
    <cellStyle name="Followed Hyperlink" xfId="20210" builtinId="9" hidden="1"/>
    <cellStyle name="Followed Hyperlink" xfId="20211" builtinId="9" hidden="1"/>
    <cellStyle name="Followed Hyperlink" xfId="20212" builtinId="9" hidden="1"/>
    <cellStyle name="Followed Hyperlink" xfId="20213" builtinId="9" hidden="1"/>
    <cellStyle name="Followed Hyperlink" xfId="20214" builtinId="9" hidden="1"/>
    <cellStyle name="Followed Hyperlink" xfId="20215" builtinId="9" hidden="1"/>
    <cellStyle name="Followed Hyperlink" xfId="20216" builtinId="9" hidden="1"/>
    <cellStyle name="Followed Hyperlink" xfId="20217" builtinId="9" hidden="1"/>
    <cellStyle name="Followed Hyperlink" xfId="20218" builtinId="9" hidden="1"/>
    <cellStyle name="Followed Hyperlink" xfId="20219" builtinId="9" hidden="1"/>
    <cellStyle name="Followed Hyperlink" xfId="20220" builtinId="9" hidden="1"/>
    <cellStyle name="Followed Hyperlink" xfId="20221" builtinId="9" hidden="1"/>
    <cellStyle name="Followed Hyperlink" xfId="20222" builtinId="9" hidden="1"/>
    <cellStyle name="Followed Hyperlink" xfId="20223" builtinId="9" hidden="1"/>
    <cellStyle name="Followed Hyperlink" xfId="20224" builtinId="9" hidden="1"/>
    <cellStyle name="Followed Hyperlink" xfId="20225" builtinId="9" hidden="1"/>
    <cellStyle name="Followed Hyperlink" xfId="20226" builtinId="9" hidden="1"/>
    <cellStyle name="Followed Hyperlink" xfId="20227" builtinId="9" hidden="1"/>
    <cellStyle name="Followed Hyperlink" xfId="20228" builtinId="9" hidden="1"/>
    <cellStyle name="Followed Hyperlink" xfId="20229" builtinId="9" hidden="1"/>
    <cellStyle name="Followed Hyperlink" xfId="20230" builtinId="9" hidden="1"/>
    <cellStyle name="Followed Hyperlink" xfId="20231" builtinId="9" hidden="1"/>
    <cellStyle name="Followed Hyperlink" xfId="20232" builtinId="9" hidden="1"/>
    <cellStyle name="Followed Hyperlink" xfId="20233" builtinId="9" hidden="1"/>
    <cellStyle name="Followed Hyperlink" xfId="20234" builtinId="9" hidden="1"/>
    <cellStyle name="Followed Hyperlink" xfId="20235" builtinId="9" hidden="1"/>
    <cellStyle name="Followed Hyperlink" xfId="20236" builtinId="9" hidden="1"/>
    <cellStyle name="Followed Hyperlink" xfId="20237" builtinId="9" hidden="1"/>
    <cellStyle name="Followed Hyperlink" xfId="20238" builtinId="9" hidden="1"/>
    <cellStyle name="Followed Hyperlink" xfId="20239" builtinId="9" hidden="1"/>
    <cellStyle name="Followed Hyperlink" xfId="20240" builtinId="9" hidden="1"/>
    <cellStyle name="Followed Hyperlink" xfId="20241" builtinId="9" hidden="1"/>
    <cellStyle name="Followed Hyperlink" xfId="20242" builtinId="9" hidden="1"/>
    <cellStyle name="Followed Hyperlink" xfId="20243" builtinId="9" hidden="1"/>
    <cellStyle name="Followed Hyperlink" xfId="20244" builtinId="9" hidden="1"/>
    <cellStyle name="Followed Hyperlink" xfId="20245" builtinId="9" hidden="1"/>
    <cellStyle name="Followed Hyperlink" xfId="20246" builtinId="9" hidden="1"/>
    <cellStyle name="Followed Hyperlink" xfId="20247" builtinId="9" hidden="1"/>
    <cellStyle name="Followed Hyperlink" xfId="20248" builtinId="9" hidden="1"/>
    <cellStyle name="Followed Hyperlink" xfId="20249" builtinId="9" hidden="1"/>
    <cellStyle name="Followed Hyperlink" xfId="20250" builtinId="9" hidden="1"/>
    <cellStyle name="Followed Hyperlink" xfId="20251" builtinId="9" hidden="1"/>
    <cellStyle name="Followed Hyperlink" xfId="20252" builtinId="9" hidden="1"/>
    <cellStyle name="Followed Hyperlink" xfId="20253" builtinId="9" hidden="1"/>
    <cellStyle name="Followed Hyperlink" xfId="20254" builtinId="9" hidden="1"/>
    <cellStyle name="Followed Hyperlink" xfId="20255" builtinId="9" hidden="1"/>
    <cellStyle name="Followed Hyperlink" xfId="20256" builtinId="9" hidden="1"/>
    <cellStyle name="Followed Hyperlink" xfId="20257" builtinId="9" hidden="1"/>
    <cellStyle name="Followed Hyperlink" xfId="20258" builtinId="9" hidden="1"/>
    <cellStyle name="Followed Hyperlink" xfId="20259" builtinId="9" hidden="1"/>
    <cellStyle name="Followed Hyperlink" xfId="20260" builtinId="9" hidden="1"/>
    <cellStyle name="Followed Hyperlink" xfId="20261" builtinId="9" hidden="1"/>
    <cellStyle name="Followed Hyperlink" xfId="20262" builtinId="9" hidden="1"/>
    <cellStyle name="Followed Hyperlink" xfId="20263" builtinId="9" hidden="1"/>
    <cellStyle name="Followed Hyperlink" xfId="20264" builtinId="9" hidden="1"/>
    <cellStyle name="Followed Hyperlink" xfId="20265" builtinId="9" hidden="1"/>
    <cellStyle name="Followed Hyperlink" xfId="20266" builtinId="9" hidden="1"/>
    <cellStyle name="Followed Hyperlink" xfId="20267" builtinId="9" hidden="1"/>
    <cellStyle name="Followed Hyperlink" xfId="20268" builtinId="9" hidden="1"/>
    <cellStyle name="Followed Hyperlink" xfId="20269" builtinId="9" hidden="1"/>
    <cellStyle name="Followed Hyperlink" xfId="20270" builtinId="9" hidden="1"/>
    <cellStyle name="Followed Hyperlink" xfId="20271" builtinId="9" hidden="1"/>
    <cellStyle name="Followed Hyperlink" xfId="20272" builtinId="9" hidden="1"/>
    <cellStyle name="Followed Hyperlink" xfId="20273" builtinId="9" hidden="1"/>
    <cellStyle name="Followed Hyperlink" xfId="20274" builtinId="9" hidden="1"/>
    <cellStyle name="Followed Hyperlink" xfId="20275" builtinId="9" hidden="1"/>
    <cellStyle name="Followed Hyperlink" xfId="20276" builtinId="9" hidden="1"/>
    <cellStyle name="Followed Hyperlink" xfId="20277" builtinId="9" hidden="1"/>
    <cellStyle name="Followed Hyperlink" xfId="20278" builtinId="9" hidden="1"/>
    <cellStyle name="Followed Hyperlink" xfId="20279" builtinId="9" hidden="1"/>
    <cellStyle name="Followed Hyperlink" xfId="20280" builtinId="9" hidden="1"/>
    <cellStyle name="Followed Hyperlink" xfId="20281" builtinId="9" hidden="1"/>
    <cellStyle name="Followed Hyperlink" xfId="20282" builtinId="9" hidden="1"/>
    <cellStyle name="Followed Hyperlink" xfId="20283" builtinId="9" hidden="1"/>
    <cellStyle name="Followed Hyperlink" xfId="20284" builtinId="9" hidden="1"/>
    <cellStyle name="Followed Hyperlink" xfId="20285" builtinId="9" hidden="1"/>
    <cellStyle name="Followed Hyperlink" xfId="20286" builtinId="9" hidden="1"/>
    <cellStyle name="Followed Hyperlink" xfId="20287" builtinId="9" hidden="1"/>
    <cellStyle name="Followed Hyperlink" xfId="20288" builtinId="9" hidden="1"/>
    <cellStyle name="Followed Hyperlink" xfId="20289" builtinId="9" hidden="1"/>
    <cellStyle name="Followed Hyperlink" xfId="20290" builtinId="9" hidden="1"/>
    <cellStyle name="Followed Hyperlink" xfId="20291" builtinId="9" hidden="1"/>
    <cellStyle name="Followed Hyperlink" xfId="20292" builtinId="9" hidden="1"/>
    <cellStyle name="Followed Hyperlink" xfId="20293" builtinId="9" hidden="1"/>
    <cellStyle name="Followed Hyperlink" xfId="20294" builtinId="9" hidden="1"/>
    <cellStyle name="Followed Hyperlink" xfId="20295" builtinId="9" hidden="1"/>
    <cellStyle name="Followed Hyperlink" xfId="20296" builtinId="9" hidden="1"/>
    <cellStyle name="Followed Hyperlink" xfId="20297" builtinId="9" hidden="1"/>
    <cellStyle name="Followed Hyperlink" xfId="20298" builtinId="9" hidden="1"/>
    <cellStyle name="Followed Hyperlink" xfId="20299" builtinId="9" hidden="1"/>
    <cellStyle name="Followed Hyperlink" xfId="20300" builtinId="9" hidden="1"/>
    <cellStyle name="Followed Hyperlink" xfId="20301" builtinId="9" hidden="1"/>
    <cellStyle name="Followed Hyperlink" xfId="20302" builtinId="9" hidden="1"/>
    <cellStyle name="Followed Hyperlink" xfId="20303" builtinId="9" hidden="1"/>
    <cellStyle name="Followed Hyperlink" xfId="20304" builtinId="9" hidden="1"/>
    <cellStyle name="Followed Hyperlink" xfId="20305" builtinId="9" hidden="1"/>
    <cellStyle name="Followed Hyperlink" xfId="20306" builtinId="9" hidden="1"/>
    <cellStyle name="Followed Hyperlink" xfId="20307" builtinId="9" hidden="1"/>
    <cellStyle name="Followed Hyperlink" xfId="20308" builtinId="9" hidden="1"/>
    <cellStyle name="Followed Hyperlink" xfId="20309" builtinId="9" hidden="1"/>
    <cellStyle name="Followed Hyperlink" xfId="20310" builtinId="9" hidden="1"/>
    <cellStyle name="Followed Hyperlink" xfId="20311" builtinId="9" hidden="1"/>
    <cellStyle name="Followed Hyperlink" xfId="20312" builtinId="9" hidden="1"/>
    <cellStyle name="Followed Hyperlink" xfId="20313" builtinId="9" hidden="1"/>
    <cellStyle name="Followed Hyperlink" xfId="20314" builtinId="9" hidden="1"/>
    <cellStyle name="Followed Hyperlink" xfId="20315" builtinId="9" hidden="1"/>
    <cellStyle name="Followed Hyperlink" xfId="20316" builtinId="9" hidden="1"/>
    <cellStyle name="Followed Hyperlink" xfId="20317" builtinId="9" hidden="1"/>
    <cellStyle name="Followed Hyperlink" xfId="20318" builtinId="9" hidden="1"/>
    <cellStyle name="Followed Hyperlink" xfId="20319" builtinId="9" hidden="1"/>
    <cellStyle name="Followed Hyperlink" xfId="20320" builtinId="9" hidden="1"/>
    <cellStyle name="Followed Hyperlink" xfId="20321" builtinId="9" hidden="1"/>
    <cellStyle name="Followed Hyperlink" xfId="20322" builtinId="9" hidden="1"/>
    <cellStyle name="Followed Hyperlink" xfId="20323" builtinId="9" hidden="1"/>
    <cellStyle name="Followed Hyperlink" xfId="20324" builtinId="9" hidden="1"/>
    <cellStyle name="Followed Hyperlink" xfId="20325" builtinId="9" hidden="1"/>
    <cellStyle name="Followed Hyperlink" xfId="20326" builtinId="9" hidden="1"/>
    <cellStyle name="Followed Hyperlink" xfId="20327" builtinId="9" hidden="1"/>
    <cellStyle name="Followed Hyperlink" xfId="20328" builtinId="9" hidden="1"/>
    <cellStyle name="Followed Hyperlink" xfId="20329" builtinId="9" hidden="1"/>
    <cellStyle name="Followed Hyperlink" xfId="20330" builtinId="9" hidden="1"/>
    <cellStyle name="Followed Hyperlink" xfId="20331" builtinId="9" hidden="1"/>
    <cellStyle name="Followed Hyperlink" xfId="20332" builtinId="9" hidden="1"/>
    <cellStyle name="Followed Hyperlink" xfId="20333" builtinId="9" hidden="1"/>
    <cellStyle name="Followed Hyperlink" xfId="20334" builtinId="9" hidden="1"/>
    <cellStyle name="Followed Hyperlink" xfId="20335" builtinId="9" hidden="1"/>
    <cellStyle name="Followed Hyperlink" xfId="20336" builtinId="9" hidden="1"/>
    <cellStyle name="Followed Hyperlink" xfId="20337" builtinId="9" hidden="1"/>
    <cellStyle name="Followed Hyperlink" xfId="20338" builtinId="9" hidden="1"/>
    <cellStyle name="Followed Hyperlink" xfId="20339" builtinId="9" hidden="1"/>
    <cellStyle name="Followed Hyperlink" xfId="20340" builtinId="9" hidden="1"/>
    <cellStyle name="Followed Hyperlink" xfId="20341" builtinId="9" hidden="1"/>
    <cellStyle name="Followed Hyperlink" xfId="20342" builtinId="9" hidden="1"/>
    <cellStyle name="Followed Hyperlink" xfId="20343" builtinId="9" hidden="1"/>
    <cellStyle name="Followed Hyperlink" xfId="20344" builtinId="9" hidden="1"/>
    <cellStyle name="Followed Hyperlink" xfId="20345" builtinId="9" hidden="1"/>
    <cellStyle name="Followed Hyperlink" xfId="20346" builtinId="9" hidden="1"/>
    <cellStyle name="Followed Hyperlink" xfId="20347" builtinId="9" hidden="1"/>
    <cellStyle name="Followed Hyperlink" xfId="20348" builtinId="9" hidden="1"/>
    <cellStyle name="Followed Hyperlink" xfId="20349" builtinId="9" hidden="1"/>
    <cellStyle name="Followed Hyperlink" xfId="20350" builtinId="9" hidden="1"/>
    <cellStyle name="Followed Hyperlink" xfId="20351" builtinId="9" hidden="1"/>
    <cellStyle name="Followed Hyperlink" xfId="20352" builtinId="9" hidden="1"/>
    <cellStyle name="Followed Hyperlink" xfId="20353" builtinId="9" hidden="1"/>
    <cellStyle name="Followed Hyperlink" xfId="20354" builtinId="9" hidden="1"/>
    <cellStyle name="Followed Hyperlink" xfId="20355" builtinId="9" hidden="1"/>
    <cellStyle name="Followed Hyperlink" xfId="20356" builtinId="9" hidden="1"/>
    <cellStyle name="Followed Hyperlink" xfId="20357" builtinId="9" hidden="1"/>
    <cellStyle name="Followed Hyperlink" xfId="20358" builtinId="9" hidden="1"/>
    <cellStyle name="Followed Hyperlink" xfId="20359" builtinId="9" hidden="1"/>
    <cellStyle name="Followed Hyperlink" xfId="20360" builtinId="9" hidden="1"/>
    <cellStyle name="Followed Hyperlink" xfId="20361" builtinId="9" hidden="1"/>
    <cellStyle name="Followed Hyperlink" xfId="20362" builtinId="9" hidden="1"/>
    <cellStyle name="Followed Hyperlink" xfId="20363" builtinId="9" hidden="1"/>
    <cellStyle name="Followed Hyperlink" xfId="20364" builtinId="9" hidden="1"/>
    <cellStyle name="Followed Hyperlink" xfId="20365" builtinId="9" hidden="1"/>
    <cellStyle name="Followed Hyperlink" xfId="20366" builtinId="9" hidden="1"/>
    <cellStyle name="Followed Hyperlink" xfId="20367" builtinId="9" hidden="1"/>
    <cellStyle name="Followed Hyperlink" xfId="20368" builtinId="9" hidden="1"/>
    <cellStyle name="Followed Hyperlink" xfId="20369" builtinId="9" hidden="1"/>
    <cellStyle name="Followed Hyperlink" xfId="20370" builtinId="9" hidden="1"/>
    <cellStyle name="Followed Hyperlink" xfId="20371" builtinId="9" hidden="1"/>
    <cellStyle name="Followed Hyperlink" xfId="20372" builtinId="9" hidden="1"/>
    <cellStyle name="Followed Hyperlink" xfId="20373" builtinId="9" hidden="1"/>
    <cellStyle name="Followed Hyperlink" xfId="20374" builtinId="9" hidden="1"/>
    <cellStyle name="Followed Hyperlink" xfId="20375" builtinId="9" hidden="1"/>
    <cellStyle name="Followed Hyperlink" xfId="20376" builtinId="9" hidden="1"/>
    <cellStyle name="Followed Hyperlink" xfId="20377" builtinId="9" hidden="1"/>
    <cellStyle name="Followed Hyperlink" xfId="20378" builtinId="9" hidden="1"/>
    <cellStyle name="Followed Hyperlink" xfId="20379" builtinId="9" hidden="1"/>
    <cellStyle name="Followed Hyperlink" xfId="20380" builtinId="9" hidden="1"/>
    <cellStyle name="Followed Hyperlink" xfId="20381" builtinId="9" hidden="1"/>
    <cellStyle name="Followed Hyperlink" xfId="20382" builtinId="9" hidden="1"/>
    <cellStyle name="Followed Hyperlink" xfId="20383" builtinId="9" hidden="1"/>
    <cellStyle name="Followed Hyperlink" xfId="20384" builtinId="9" hidden="1"/>
    <cellStyle name="Followed Hyperlink" xfId="20385" builtinId="9" hidden="1"/>
    <cellStyle name="Followed Hyperlink" xfId="20386" builtinId="9" hidden="1"/>
    <cellStyle name="Followed Hyperlink" xfId="20387" builtinId="9" hidden="1"/>
    <cellStyle name="Followed Hyperlink" xfId="20388" builtinId="9" hidden="1"/>
    <cellStyle name="Followed Hyperlink" xfId="20389" builtinId="9" hidden="1"/>
    <cellStyle name="Followed Hyperlink" xfId="20390" builtinId="9" hidden="1"/>
    <cellStyle name="Followed Hyperlink" xfId="20391" builtinId="9" hidden="1"/>
    <cellStyle name="Followed Hyperlink" xfId="20392" builtinId="9" hidden="1"/>
    <cellStyle name="Followed Hyperlink" xfId="20393" builtinId="9" hidden="1"/>
    <cellStyle name="Followed Hyperlink" xfId="20394" builtinId="9" hidden="1"/>
    <cellStyle name="Followed Hyperlink" xfId="20395" builtinId="9" hidden="1"/>
    <cellStyle name="Followed Hyperlink" xfId="20396" builtinId="9" hidden="1"/>
    <cellStyle name="Followed Hyperlink" xfId="20397" builtinId="9" hidden="1"/>
    <cellStyle name="Followed Hyperlink" xfId="20398" builtinId="9" hidden="1"/>
    <cellStyle name="Followed Hyperlink" xfId="20399" builtinId="9" hidden="1"/>
    <cellStyle name="Followed Hyperlink" xfId="20400" builtinId="9" hidden="1"/>
    <cellStyle name="Followed Hyperlink" xfId="20401" builtinId="9" hidden="1"/>
    <cellStyle name="Followed Hyperlink" xfId="20402" builtinId="9" hidden="1"/>
    <cellStyle name="Followed Hyperlink" xfId="20403" builtinId="9" hidden="1"/>
    <cellStyle name="Followed Hyperlink" xfId="20404" builtinId="9" hidden="1"/>
    <cellStyle name="Followed Hyperlink" xfId="20405" builtinId="9" hidden="1"/>
    <cellStyle name="Followed Hyperlink" xfId="20406" builtinId="9" hidden="1"/>
    <cellStyle name="Followed Hyperlink" xfId="20407" builtinId="9" hidden="1"/>
    <cellStyle name="Followed Hyperlink" xfId="20408" builtinId="9" hidden="1"/>
    <cellStyle name="Followed Hyperlink" xfId="20409" builtinId="9" hidden="1"/>
    <cellStyle name="Followed Hyperlink" xfId="20410" builtinId="9" hidden="1"/>
    <cellStyle name="Followed Hyperlink" xfId="20411" builtinId="9" hidden="1"/>
    <cellStyle name="Followed Hyperlink" xfId="20412" builtinId="9" hidden="1"/>
    <cellStyle name="Followed Hyperlink" xfId="20413" builtinId="9" hidden="1"/>
    <cellStyle name="Followed Hyperlink" xfId="20414" builtinId="9" hidden="1"/>
    <cellStyle name="Followed Hyperlink" xfId="20415" builtinId="9" hidden="1"/>
    <cellStyle name="Followed Hyperlink" xfId="20416" builtinId="9" hidden="1"/>
    <cellStyle name="Followed Hyperlink" xfId="20417" builtinId="9" hidden="1"/>
    <cellStyle name="Followed Hyperlink" xfId="20418" builtinId="9" hidden="1"/>
    <cellStyle name="Followed Hyperlink" xfId="20419" builtinId="9" hidden="1"/>
    <cellStyle name="Followed Hyperlink" xfId="20420" builtinId="9" hidden="1"/>
    <cellStyle name="Followed Hyperlink" xfId="20421" builtinId="9" hidden="1"/>
    <cellStyle name="Followed Hyperlink" xfId="20422" builtinId="9" hidden="1"/>
    <cellStyle name="Followed Hyperlink" xfId="20423" builtinId="9" hidden="1"/>
    <cellStyle name="Followed Hyperlink" xfId="20424" builtinId="9" hidden="1"/>
    <cellStyle name="Followed Hyperlink" xfId="20425" builtinId="9" hidden="1"/>
    <cellStyle name="Followed Hyperlink" xfId="20426" builtinId="9" hidden="1"/>
    <cellStyle name="Followed Hyperlink" xfId="20427" builtinId="9" hidden="1"/>
    <cellStyle name="Followed Hyperlink" xfId="20428" builtinId="9" hidden="1"/>
    <cellStyle name="Followed Hyperlink" xfId="20429" builtinId="9" hidden="1"/>
    <cellStyle name="Followed Hyperlink" xfId="20430" builtinId="9" hidden="1"/>
    <cellStyle name="Followed Hyperlink" xfId="20431" builtinId="9" hidden="1"/>
    <cellStyle name="Followed Hyperlink" xfId="20432" builtinId="9" hidden="1"/>
    <cellStyle name="Followed Hyperlink" xfId="20433" builtinId="9" hidden="1"/>
    <cellStyle name="Followed Hyperlink" xfId="20434" builtinId="9" hidden="1"/>
    <cellStyle name="Followed Hyperlink" xfId="20435" builtinId="9" hidden="1"/>
    <cellStyle name="Followed Hyperlink" xfId="20436" builtinId="9" hidden="1"/>
    <cellStyle name="Followed Hyperlink" xfId="20437" builtinId="9" hidden="1"/>
    <cellStyle name="Followed Hyperlink" xfId="20438" builtinId="9" hidden="1"/>
    <cellStyle name="Followed Hyperlink" xfId="20439" builtinId="9" hidden="1"/>
    <cellStyle name="Followed Hyperlink" xfId="20440" builtinId="9" hidden="1"/>
    <cellStyle name="Followed Hyperlink" xfId="20441" builtinId="9" hidden="1"/>
    <cellStyle name="Followed Hyperlink" xfId="20442" builtinId="9" hidden="1"/>
    <cellStyle name="Followed Hyperlink" xfId="20443" builtinId="9" hidden="1"/>
    <cellStyle name="Followed Hyperlink" xfId="20444" builtinId="9" hidden="1"/>
    <cellStyle name="Followed Hyperlink" xfId="20445" builtinId="9" hidden="1"/>
    <cellStyle name="Followed Hyperlink" xfId="20446" builtinId="9" hidden="1"/>
    <cellStyle name="Followed Hyperlink" xfId="20447" builtinId="9" hidden="1"/>
    <cellStyle name="Followed Hyperlink" xfId="20448" builtinId="9" hidden="1"/>
    <cellStyle name="Followed Hyperlink" xfId="20449" builtinId="9" hidden="1"/>
    <cellStyle name="Followed Hyperlink" xfId="20450" builtinId="9" hidden="1"/>
    <cellStyle name="Followed Hyperlink" xfId="20451" builtinId="9" hidden="1"/>
    <cellStyle name="Followed Hyperlink" xfId="20452" builtinId="9" hidden="1"/>
    <cellStyle name="Followed Hyperlink" xfId="20453" builtinId="9" hidden="1"/>
    <cellStyle name="Followed Hyperlink" xfId="20454" builtinId="9" hidden="1"/>
    <cellStyle name="Followed Hyperlink" xfId="20455" builtinId="9" hidden="1"/>
    <cellStyle name="Followed Hyperlink" xfId="20456" builtinId="9" hidden="1"/>
    <cellStyle name="Followed Hyperlink" xfId="20457" builtinId="9" hidden="1"/>
    <cellStyle name="Followed Hyperlink" xfId="20458" builtinId="9" hidden="1"/>
    <cellStyle name="Followed Hyperlink" xfId="20459" builtinId="9" hidden="1"/>
    <cellStyle name="Followed Hyperlink" xfId="20460" builtinId="9" hidden="1"/>
    <cellStyle name="Followed Hyperlink" xfId="20461" builtinId="9" hidden="1"/>
    <cellStyle name="Followed Hyperlink" xfId="20462" builtinId="9" hidden="1"/>
    <cellStyle name="Followed Hyperlink" xfId="20463" builtinId="9" hidden="1"/>
    <cellStyle name="Followed Hyperlink" xfId="20464" builtinId="9" hidden="1"/>
    <cellStyle name="Followed Hyperlink" xfId="20465" builtinId="9" hidden="1"/>
    <cellStyle name="Followed Hyperlink" xfId="20466" builtinId="9" hidden="1"/>
    <cellStyle name="Followed Hyperlink" xfId="20467" builtinId="9" hidden="1"/>
    <cellStyle name="Followed Hyperlink" xfId="20468" builtinId="9" hidden="1"/>
    <cellStyle name="Followed Hyperlink" xfId="20469" builtinId="9" hidden="1"/>
    <cellStyle name="Followed Hyperlink" xfId="20470" builtinId="9" hidden="1"/>
    <cellStyle name="Followed Hyperlink" xfId="20471" builtinId="9" hidden="1"/>
    <cellStyle name="Followed Hyperlink" xfId="20472" builtinId="9" hidden="1"/>
    <cellStyle name="Followed Hyperlink" xfId="20473" builtinId="9" hidden="1"/>
    <cellStyle name="Followed Hyperlink" xfId="20474" builtinId="9" hidden="1"/>
    <cellStyle name="Followed Hyperlink" xfId="20475" builtinId="9" hidden="1"/>
    <cellStyle name="Followed Hyperlink" xfId="20476" builtinId="9" hidden="1"/>
    <cellStyle name="Followed Hyperlink" xfId="20477" builtinId="9" hidden="1"/>
    <cellStyle name="Followed Hyperlink" xfId="20478" builtinId="9" hidden="1"/>
    <cellStyle name="Followed Hyperlink" xfId="20479" builtinId="9" hidden="1"/>
    <cellStyle name="Followed Hyperlink" xfId="20480" builtinId="9" hidden="1"/>
    <cellStyle name="Followed Hyperlink" xfId="20481" builtinId="9" hidden="1"/>
    <cellStyle name="Followed Hyperlink" xfId="20482" builtinId="9" hidden="1"/>
    <cellStyle name="Followed Hyperlink" xfId="20483" builtinId="9" hidden="1"/>
    <cellStyle name="Followed Hyperlink" xfId="20484" builtinId="9" hidden="1"/>
    <cellStyle name="Followed Hyperlink" xfId="20485" builtinId="9" hidden="1"/>
    <cellStyle name="Followed Hyperlink" xfId="20486" builtinId="9" hidden="1"/>
    <cellStyle name="Followed Hyperlink" xfId="20487" builtinId="9" hidden="1"/>
    <cellStyle name="Followed Hyperlink" xfId="20488" builtinId="9" hidden="1"/>
    <cellStyle name="Followed Hyperlink" xfId="20489" builtinId="9" hidden="1"/>
    <cellStyle name="Followed Hyperlink" xfId="20490" builtinId="9" hidden="1"/>
    <cellStyle name="Followed Hyperlink" xfId="20491" builtinId="9" hidden="1"/>
    <cellStyle name="Followed Hyperlink" xfId="20492" builtinId="9" hidden="1"/>
    <cellStyle name="Followed Hyperlink" xfId="20493" builtinId="9" hidden="1"/>
    <cellStyle name="Followed Hyperlink" xfId="20494" builtinId="9" hidden="1"/>
    <cellStyle name="Followed Hyperlink" xfId="20495" builtinId="9" hidden="1"/>
    <cellStyle name="Followed Hyperlink" xfId="20496" builtinId="9" hidden="1"/>
    <cellStyle name="Followed Hyperlink" xfId="20497" builtinId="9" hidden="1"/>
    <cellStyle name="Followed Hyperlink" xfId="20498" builtinId="9" hidden="1"/>
    <cellStyle name="Followed Hyperlink" xfId="20499" builtinId="9" hidden="1"/>
    <cellStyle name="Followed Hyperlink" xfId="20500" builtinId="9" hidden="1"/>
    <cellStyle name="Followed Hyperlink" xfId="20501" builtinId="9" hidden="1"/>
    <cellStyle name="Followed Hyperlink" xfId="20502" builtinId="9" hidden="1"/>
    <cellStyle name="Followed Hyperlink" xfId="20503" builtinId="9" hidden="1"/>
    <cellStyle name="Followed Hyperlink" xfId="20504" builtinId="9" hidden="1"/>
    <cellStyle name="Followed Hyperlink" xfId="20505" builtinId="9" hidden="1"/>
    <cellStyle name="Followed Hyperlink" xfId="20506" builtinId="9" hidden="1"/>
    <cellStyle name="Followed Hyperlink" xfId="20507" builtinId="9" hidden="1"/>
    <cellStyle name="Followed Hyperlink" xfId="20508" builtinId="9" hidden="1"/>
    <cellStyle name="Followed Hyperlink" xfId="20509" builtinId="9" hidden="1"/>
    <cellStyle name="Followed Hyperlink" xfId="20510" builtinId="9" hidden="1"/>
    <cellStyle name="Followed Hyperlink" xfId="20511" builtinId="9" hidden="1"/>
    <cellStyle name="Followed Hyperlink" xfId="20512" builtinId="9" hidden="1"/>
    <cellStyle name="Followed Hyperlink" xfId="20513" builtinId="9" hidden="1"/>
    <cellStyle name="Followed Hyperlink" xfId="20514" builtinId="9" hidden="1"/>
    <cellStyle name="Followed Hyperlink" xfId="20515" builtinId="9" hidden="1"/>
    <cellStyle name="Followed Hyperlink" xfId="20516" builtinId="9" hidden="1"/>
    <cellStyle name="Followed Hyperlink" xfId="20517" builtinId="9" hidden="1"/>
    <cellStyle name="Followed Hyperlink" xfId="20518" builtinId="9" hidden="1"/>
    <cellStyle name="Followed Hyperlink" xfId="20519" builtinId="9" hidden="1"/>
    <cellStyle name="Followed Hyperlink" xfId="20520" builtinId="9" hidden="1"/>
    <cellStyle name="Followed Hyperlink" xfId="20521" builtinId="9" hidden="1"/>
    <cellStyle name="Followed Hyperlink" xfId="20522" builtinId="9" hidden="1"/>
    <cellStyle name="Followed Hyperlink" xfId="20523" builtinId="9" hidden="1"/>
    <cellStyle name="Followed Hyperlink" xfId="20524" builtinId="9" hidden="1"/>
    <cellStyle name="Followed Hyperlink" xfId="20525" builtinId="9" hidden="1"/>
    <cellStyle name="Followed Hyperlink" xfId="20526" builtinId="9" hidden="1"/>
    <cellStyle name="Followed Hyperlink" xfId="20527" builtinId="9" hidden="1"/>
    <cellStyle name="Followed Hyperlink" xfId="20528" builtinId="9" hidden="1"/>
    <cellStyle name="Followed Hyperlink" xfId="20529" builtinId="9" hidden="1"/>
    <cellStyle name="Followed Hyperlink" xfId="20530" builtinId="9" hidden="1"/>
    <cellStyle name="Followed Hyperlink" xfId="20531" builtinId="9" hidden="1"/>
    <cellStyle name="Followed Hyperlink" xfId="20532" builtinId="9" hidden="1"/>
    <cellStyle name="Followed Hyperlink" xfId="20533" builtinId="9" hidden="1"/>
    <cellStyle name="Followed Hyperlink" xfId="20534" builtinId="9" hidden="1"/>
    <cellStyle name="Followed Hyperlink" xfId="20535" builtinId="9" hidden="1"/>
    <cellStyle name="Followed Hyperlink" xfId="20536" builtinId="9" hidden="1"/>
    <cellStyle name="Followed Hyperlink" xfId="20537" builtinId="9" hidden="1"/>
    <cellStyle name="Followed Hyperlink" xfId="20538" builtinId="9" hidden="1"/>
    <cellStyle name="Followed Hyperlink" xfId="20539" builtinId="9" hidden="1"/>
    <cellStyle name="Followed Hyperlink" xfId="20540" builtinId="9" hidden="1"/>
    <cellStyle name="Followed Hyperlink" xfId="20541" builtinId="9" hidden="1"/>
    <cellStyle name="Followed Hyperlink" xfId="20542" builtinId="9" hidden="1"/>
    <cellStyle name="Followed Hyperlink" xfId="20543" builtinId="9" hidden="1"/>
    <cellStyle name="Followed Hyperlink" xfId="20544" builtinId="9" hidden="1"/>
    <cellStyle name="Followed Hyperlink" xfId="20545" builtinId="9" hidden="1"/>
    <cellStyle name="Followed Hyperlink" xfId="20546" builtinId="9" hidden="1"/>
    <cellStyle name="Followed Hyperlink" xfId="20547" builtinId="9" hidden="1"/>
    <cellStyle name="Followed Hyperlink" xfId="20548" builtinId="9" hidden="1"/>
    <cellStyle name="Followed Hyperlink" xfId="20549" builtinId="9" hidden="1"/>
    <cellStyle name="Followed Hyperlink" xfId="20550" builtinId="9" hidden="1"/>
    <cellStyle name="Followed Hyperlink" xfId="20551" builtinId="9" hidden="1"/>
    <cellStyle name="Followed Hyperlink" xfId="20552" builtinId="9" hidden="1"/>
    <cellStyle name="Followed Hyperlink" xfId="20553" builtinId="9" hidden="1"/>
    <cellStyle name="Followed Hyperlink" xfId="20554" builtinId="9" hidden="1"/>
    <cellStyle name="Followed Hyperlink" xfId="20555" builtinId="9" hidden="1"/>
    <cellStyle name="Followed Hyperlink" xfId="20556" builtinId="9" hidden="1"/>
    <cellStyle name="Followed Hyperlink" xfId="20557" builtinId="9" hidden="1"/>
    <cellStyle name="Followed Hyperlink" xfId="20558" builtinId="9" hidden="1"/>
    <cellStyle name="Followed Hyperlink" xfId="20559" builtinId="9" hidden="1"/>
    <cellStyle name="Followed Hyperlink" xfId="20560" builtinId="9" hidden="1"/>
    <cellStyle name="Followed Hyperlink" xfId="20561" builtinId="9" hidden="1"/>
    <cellStyle name="Followed Hyperlink" xfId="20562" builtinId="9" hidden="1"/>
    <cellStyle name="Followed Hyperlink" xfId="20563" builtinId="9" hidden="1"/>
    <cellStyle name="Followed Hyperlink" xfId="20564" builtinId="9" hidden="1"/>
    <cellStyle name="Followed Hyperlink" xfId="20565" builtinId="9" hidden="1"/>
    <cellStyle name="Followed Hyperlink" xfId="20566" builtinId="9" hidden="1"/>
    <cellStyle name="Followed Hyperlink" xfId="20567" builtinId="9" hidden="1"/>
    <cellStyle name="Followed Hyperlink" xfId="20568" builtinId="9" hidden="1"/>
    <cellStyle name="Followed Hyperlink" xfId="20569" builtinId="9" hidden="1"/>
    <cellStyle name="Followed Hyperlink" xfId="20570" builtinId="9" hidden="1"/>
    <cellStyle name="Followed Hyperlink" xfId="20571" builtinId="9" hidden="1"/>
    <cellStyle name="Followed Hyperlink" xfId="20572" builtinId="9" hidden="1"/>
    <cellStyle name="Followed Hyperlink" xfId="20573" builtinId="9" hidden="1"/>
    <cellStyle name="Followed Hyperlink" xfId="20574" builtinId="9" hidden="1"/>
    <cellStyle name="Followed Hyperlink" xfId="20575" builtinId="9" hidden="1"/>
    <cellStyle name="Followed Hyperlink" xfId="20576" builtinId="9" hidden="1"/>
    <cellStyle name="Followed Hyperlink" xfId="20577" builtinId="9" hidden="1"/>
    <cellStyle name="Followed Hyperlink" xfId="20578" builtinId="9" hidden="1"/>
    <cellStyle name="Followed Hyperlink" xfId="20579" builtinId="9" hidden="1"/>
    <cellStyle name="Followed Hyperlink" xfId="20580" builtinId="9" hidden="1"/>
    <cellStyle name="Followed Hyperlink" xfId="20581" builtinId="9" hidden="1"/>
    <cellStyle name="Followed Hyperlink" xfId="20582" builtinId="9" hidden="1"/>
    <cellStyle name="Followed Hyperlink" xfId="20583" builtinId="9" hidden="1"/>
    <cellStyle name="Followed Hyperlink" xfId="20584" builtinId="9" hidden="1"/>
    <cellStyle name="Followed Hyperlink" xfId="20585" builtinId="9" hidden="1"/>
    <cellStyle name="Followed Hyperlink" xfId="20586" builtinId="9" hidden="1"/>
    <cellStyle name="Followed Hyperlink" xfId="20587" builtinId="9" hidden="1"/>
    <cellStyle name="Followed Hyperlink" xfId="20588" builtinId="9" hidden="1"/>
    <cellStyle name="Followed Hyperlink" xfId="20589" builtinId="9" hidden="1"/>
    <cellStyle name="Followed Hyperlink" xfId="20590" builtinId="9" hidden="1"/>
    <cellStyle name="Followed Hyperlink" xfId="20591" builtinId="9" hidden="1"/>
    <cellStyle name="Followed Hyperlink" xfId="20592" builtinId="9" hidden="1"/>
    <cellStyle name="Followed Hyperlink" xfId="20593" builtinId="9" hidden="1"/>
    <cellStyle name="Followed Hyperlink" xfId="20594" builtinId="9" hidden="1"/>
    <cellStyle name="Followed Hyperlink" xfId="20595" builtinId="9" hidden="1"/>
    <cellStyle name="Followed Hyperlink" xfId="20596" builtinId="9" hidden="1"/>
    <cellStyle name="Followed Hyperlink" xfId="20597" builtinId="9" hidden="1"/>
    <cellStyle name="Followed Hyperlink" xfId="20598" builtinId="9" hidden="1"/>
    <cellStyle name="Followed Hyperlink" xfId="20599" builtinId="9" hidden="1"/>
    <cellStyle name="Followed Hyperlink" xfId="20600" builtinId="9" hidden="1"/>
    <cellStyle name="Followed Hyperlink" xfId="20601" builtinId="9" hidden="1"/>
    <cellStyle name="Followed Hyperlink" xfId="20602" builtinId="9" hidden="1"/>
    <cellStyle name="Followed Hyperlink" xfId="20603" builtinId="9" hidden="1"/>
    <cellStyle name="Followed Hyperlink" xfId="20604" builtinId="9" hidden="1"/>
    <cellStyle name="Followed Hyperlink" xfId="20605" builtinId="9" hidden="1"/>
    <cellStyle name="Followed Hyperlink" xfId="20606" builtinId="9" hidden="1"/>
    <cellStyle name="Followed Hyperlink" xfId="20607" builtinId="9" hidden="1"/>
    <cellStyle name="Followed Hyperlink" xfId="20608" builtinId="9" hidden="1"/>
    <cellStyle name="Followed Hyperlink" xfId="20609" builtinId="9" hidden="1"/>
    <cellStyle name="Followed Hyperlink" xfId="20610" builtinId="9" hidden="1"/>
    <cellStyle name="Followed Hyperlink" xfId="20611" builtinId="9" hidden="1"/>
    <cellStyle name="Followed Hyperlink" xfId="20612" builtinId="9" hidden="1"/>
    <cellStyle name="Followed Hyperlink" xfId="20613" builtinId="9" hidden="1"/>
    <cellStyle name="Followed Hyperlink" xfId="20614" builtinId="9" hidden="1"/>
    <cellStyle name="Followed Hyperlink" xfId="20615" builtinId="9" hidden="1"/>
    <cellStyle name="Followed Hyperlink" xfId="20616" builtinId="9" hidden="1"/>
    <cellStyle name="Followed Hyperlink" xfId="20617" builtinId="9" hidden="1"/>
    <cellStyle name="Followed Hyperlink" xfId="20618" builtinId="9" hidden="1"/>
    <cellStyle name="Followed Hyperlink" xfId="20619" builtinId="9" hidden="1"/>
    <cellStyle name="Followed Hyperlink" xfId="20620" builtinId="9" hidden="1"/>
    <cellStyle name="Followed Hyperlink" xfId="20621" builtinId="9" hidden="1"/>
    <cellStyle name="Followed Hyperlink" xfId="20622" builtinId="9" hidden="1"/>
    <cellStyle name="Followed Hyperlink" xfId="20623" builtinId="9" hidden="1"/>
    <cellStyle name="Followed Hyperlink" xfId="20624" builtinId="9" hidden="1"/>
    <cellStyle name="Followed Hyperlink" xfId="20625" builtinId="9" hidden="1"/>
    <cellStyle name="Followed Hyperlink" xfId="20626" builtinId="9" hidden="1"/>
    <cellStyle name="Followed Hyperlink" xfId="20627" builtinId="9" hidden="1"/>
    <cellStyle name="Followed Hyperlink" xfId="20628" builtinId="9" hidden="1"/>
    <cellStyle name="Followed Hyperlink" xfId="20629" builtinId="9" hidden="1"/>
    <cellStyle name="Followed Hyperlink" xfId="20630" builtinId="9" hidden="1"/>
    <cellStyle name="Followed Hyperlink" xfId="20631" builtinId="9" hidden="1"/>
    <cellStyle name="Followed Hyperlink" xfId="20632" builtinId="9" hidden="1"/>
    <cellStyle name="Followed Hyperlink" xfId="20633" builtinId="9" hidden="1"/>
    <cellStyle name="Followed Hyperlink" xfId="20634" builtinId="9" hidden="1"/>
    <cellStyle name="Followed Hyperlink" xfId="20635" builtinId="9" hidden="1"/>
    <cellStyle name="Followed Hyperlink" xfId="20636" builtinId="9" hidden="1"/>
    <cellStyle name="Followed Hyperlink" xfId="20637" builtinId="9" hidden="1"/>
    <cellStyle name="Followed Hyperlink" xfId="20638" builtinId="9" hidden="1"/>
    <cellStyle name="Followed Hyperlink" xfId="20639" builtinId="9" hidden="1"/>
    <cellStyle name="Followed Hyperlink" xfId="20640" builtinId="9" hidden="1"/>
    <cellStyle name="Followed Hyperlink" xfId="20641" builtinId="9" hidden="1"/>
    <cellStyle name="Followed Hyperlink" xfId="20642" builtinId="9" hidden="1"/>
    <cellStyle name="Followed Hyperlink" xfId="20643" builtinId="9" hidden="1"/>
    <cellStyle name="Followed Hyperlink" xfId="20644" builtinId="9" hidden="1"/>
    <cellStyle name="Followed Hyperlink" xfId="20645" builtinId="9" hidden="1"/>
    <cellStyle name="Followed Hyperlink" xfId="20646" builtinId="9" hidden="1"/>
    <cellStyle name="Followed Hyperlink" xfId="20647" builtinId="9" hidden="1"/>
    <cellStyle name="Followed Hyperlink" xfId="20648" builtinId="9" hidden="1"/>
    <cellStyle name="Followed Hyperlink" xfId="20649" builtinId="9" hidden="1"/>
    <cellStyle name="Followed Hyperlink" xfId="20650" builtinId="9" hidden="1"/>
    <cellStyle name="Followed Hyperlink" xfId="20651" builtinId="9" hidden="1"/>
    <cellStyle name="Followed Hyperlink" xfId="20652" builtinId="9" hidden="1"/>
    <cellStyle name="Followed Hyperlink" xfId="20653" builtinId="9" hidden="1"/>
    <cellStyle name="Followed Hyperlink" xfId="20654" builtinId="9" hidden="1"/>
    <cellStyle name="Followed Hyperlink" xfId="20655" builtinId="9" hidden="1"/>
    <cellStyle name="Followed Hyperlink" xfId="20656" builtinId="9" hidden="1"/>
    <cellStyle name="Followed Hyperlink" xfId="20657" builtinId="9" hidden="1"/>
    <cellStyle name="Followed Hyperlink" xfId="20658" builtinId="9" hidden="1"/>
    <cellStyle name="Followed Hyperlink" xfId="20659" builtinId="9" hidden="1"/>
    <cellStyle name="Followed Hyperlink" xfId="20660" builtinId="9" hidden="1"/>
    <cellStyle name="Followed Hyperlink" xfId="20661" builtinId="9" hidden="1"/>
    <cellStyle name="Followed Hyperlink" xfId="20662" builtinId="9" hidden="1"/>
    <cellStyle name="Followed Hyperlink" xfId="20663" builtinId="9" hidden="1"/>
    <cellStyle name="Followed Hyperlink" xfId="20664" builtinId="9" hidden="1"/>
    <cellStyle name="Followed Hyperlink" xfId="20665" builtinId="9" hidden="1"/>
    <cellStyle name="Followed Hyperlink" xfId="20666" builtinId="9" hidden="1"/>
    <cellStyle name="Followed Hyperlink" xfId="20667" builtinId="9" hidden="1"/>
    <cellStyle name="Followed Hyperlink" xfId="20668" builtinId="9" hidden="1"/>
    <cellStyle name="Followed Hyperlink" xfId="20669" builtinId="9" hidden="1"/>
    <cellStyle name="Followed Hyperlink" xfId="20670" builtinId="9" hidden="1"/>
    <cellStyle name="Followed Hyperlink" xfId="20671" builtinId="9" hidden="1"/>
    <cellStyle name="Followed Hyperlink" xfId="20672" builtinId="9" hidden="1"/>
    <cellStyle name="Followed Hyperlink" xfId="20673" builtinId="9" hidden="1"/>
    <cellStyle name="Followed Hyperlink" xfId="20674" builtinId="9" hidden="1"/>
    <cellStyle name="Followed Hyperlink" xfId="20675" builtinId="9" hidden="1"/>
    <cellStyle name="Followed Hyperlink" xfId="20676" builtinId="9" hidden="1"/>
    <cellStyle name="Followed Hyperlink" xfId="20677" builtinId="9" hidden="1"/>
    <cellStyle name="Followed Hyperlink" xfId="20678" builtinId="9" hidden="1"/>
    <cellStyle name="Followed Hyperlink" xfId="20679" builtinId="9" hidden="1"/>
    <cellStyle name="Followed Hyperlink" xfId="20680" builtinId="9" hidden="1"/>
    <cellStyle name="Followed Hyperlink" xfId="20681" builtinId="9" hidden="1"/>
    <cellStyle name="Followed Hyperlink" xfId="20682" builtinId="9" hidden="1"/>
    <cellStyle name="Followed Hyperlink" xfId="20683" builtinId="9" hidden="1"/>
    <cellStyle name="Followed Hyperlink" xfId="20684" builtinId="9" hidden="1"/>
    <cellStyle name="Followed Hyperlink" xfId="20685" builtinId="9" hidden="1"/>
    <cellStyle name="Followed Hyperlink" xfId="20686" builtinId="9" hidden="1"/>
    <cellStyle name="Followed Hyperlink" xfId="20687" builtinId="9" hidden="1"/>
    <cellStyle name="Followed Hyperlink" xfId="20688" builtinId="9" hidden="1"/>
    <cellStyle name="Followed Hyperlink" xfId="20689" builtinId="9" hidden="1"/>
    <cellStyle name="Followed Hyperlink" xfId="20690" builtinId="9" hidden="1"/>
    <cellStyle name="Followed Hyperlink" xfId="20691" builtinId="9" hidden="1"/>
    <cellStyle name="Followed Hyperlink" xfId="20692" builtinId="9" hidden="1"/>
    <cellStyle name="Followed Hyperlink" xfId="20693" builtinId="9" hidden="1"/>
    <cellStyle name="Followed Hyperlink" xfId="20694" builtinId="9" hidden="1"/>
    <cellStyle name="Followed Hyperlink" xfId="20695" builtinId="9" hidden="1"/>
    <cellStyle name="Followed Hyperlink" xfId="20696" builtinId="9" hidden="1"/>
    <cellStyle name="Followed Hyperlink" xfId="20697" builtinId="9" hidden="1"/>
    <cellStyle name="Followed Hyperlink" xfId="20698" builtinId="9" hidden="1"/>
    <cellStyle name="Followed Hyperlink" xfId="20699" builtinId="9" hidden="1"/>
    <cellStyle name="Followed Hyperlink" xfId="20700" builtinId="9" hidden="1"/>
    <cellStyle name="Followed Hyperlink" xfId="20701" builtinId="9" hidden="1"/>
    <cellStyle name="Followed Hyperlink" xfId="20702" builtinId="9" hidden="1"/>
    <cellStyle name="Followed Hyperlink" xfId="20703" builtinId="9" hidden="1"/>
    <cellStyle name="Followed Hyperlink" xfId="20704" builtinId="9" hidden="1"/>
    <cellStyle name="Followed Hyperlink" xfId="20705" builtinId="9" hidden="1"/>
    <cellStyle name="Followed Hyperlink" xfId="20706" builtinId="9" hidden="1"/>
    <cellStyle name="Followed Hyperlink" xfId="20707" builtinId="9" hidden="1"/>
    <cellStyle name="Followed Hyperlink" xfId="20708" builtinId="9" hidden="1"/>
    <cellStyle name="Followed Hyperlink" xfId="20709" builtinId="9" hidden="1"/>
    <cellStyle name="Followed Hyperlink" xfId="20710" builtinId="9" hidden="1"/>
    <cellStyle name="Followed Hyperlink" xfId="20711" builtinId="9" hidden="1"/>
    <cellStyle name="Followed Hyperlink" xfId="20712" builtinId="9" hidden="1"/>
    <cellStyle name="Followed Hyperlink" xfId="20713" builtinId="9" hidden="1"/>
    <cellStyle name="Followed Hyperlink" xfId="20714" builtinId="9" hidden="1"/>
    <cellStyle name="Followed Hyperlink" xfId="20715" builtinId="9" hidden="1"/>
    <cellStyle name="Followed Hyperlink" xfId="20716" builtinId="9" hidden="1"/>
    <cellStyle name="Followed Hyperlink" xfId="20717" builtinId="9" hidden="1"/>
    <cellStyle name="Followed Hyperlink" xfId="20718" builtinId="9" hidden="1"/>
    <cellStyle name="Followed Hyperlink" xfId="20719" builtinId="9" hidden="1"/>
    <cellStyle name="Followed Hyperlink" xfId="20720" builtinId="9" hidden="1"/>
    <cellStyle name="Followed Hyperlink" xfId="20721" builtinId="9" hidden="1"/>
    <cellStyle name="Followed Hyperlink" xfId="20722" builtinId="9" hidden="1"/>
    <cellStyle name="Followed Hyperlink" xfId="20723" builtinId="9" hidden="1"/>
    <cellStyle name="Followed Hyperlink" xfId="20724" builtinId="9" hidden="1"/>
    <cellStyle name="Followed Hyperlink" xfId="20725" builtinId="9" hidden="1"/>
    <cellStyle name="Followed Hyperlink" xfId="20726" builtinId="9" hidden="1"/>
    <cellStyle name="Followed Hyperlink" xfId="20727" builtinId="9" hidden="1"/>
    <cellStyle name="Followed Hyperlink" xfId="20728" builtinId="9" hidden="1"/>
    <cellStyle name="Followed Hyperlink" xfId="20729" builtinId="9" hidden="1"/>
    <cellStyle name="Followed Hyperlink" xfId="20730" builtinId="9" hidden="1"/>
    <cellStyle name="Followed Hyperlink" xfId="20731" builtinId="9" hidden="1"/>
    <cellStyle name="Followed Hyperlink" xfId="20732" builtinId="9" hidden="1"/>
    <cellStyle name="Followed Hyperlink" xfId="20733" builtinId="9" hidden="1"/>
    <cellStyle name="Followed Hyperlink" xfId="20734" builtinId="9" hidden="1"/>
    <cellStyle name="Followed Hyperlink" xfId="20735" builtinId="9" hidden="1"/>
    <cellStyle name="Followed Hyperlink" xfId="20736" builtinId="9" hidden="1"/>
    <cellStyle name="Followed Hyperlink" xfId="20737" builtinId="9" hidden="1"/>
    <cellStyle name="Followed Hyperlink" xfId="20738" builtinId="9" hidden="1"/>
    <cellStyle name="Followed Hyperlink" xfId="20739" builtinId="9" hidden="1"/>
    <cellStyle name="Followed Hyperlink" xfId="20740" builtinId="9" hidden="1"/>
    <cellStyle name="Followed Hyperlink" xfId="20741" builtinId="9" hidden="1"/>
    <cellStyle name="Followed Hyperlink" xfId="20742" builtinId="9" hidden="1"/>
    <cellStyle name="Followed Hyperlink" xfId="20743" builtinId="9" hidden="1"/>
    <cellStyle name="Followed Hyperlink" xfId="20744" builtinId="9" hidden="1"/>
    <cellStyle name="Followed Hyperlink" xfId="20745" builtinId="9" hidden="1"/>
    <cellStyle name="Followed Hyperlink" xfId="20746" builtinId="9" hidden="1"/>
    <cellStyle name="Followed Hyperlink" xfId="20747" builtinId="9" hidden="1"/>
    <cellStyle name="Followed Hyperlink" xfId="20748" builtinId="9" hidden="1"/>
    <cellStyle name="Followed Hyperlink" xfId="20749" builtinId="9" hidden="1"/>
    <cellStyle name="Followed Hyperlink" xfId="20750" builtinId="9" hidden="1"/>
    <cellStyle name="Followed Hyperlink" xfId="20751" builtinId="9" hidden="1"/>
    <cellStyle name="Followed Hyperlink" xfId="20752" builtinId="9" hidden="1"/>
    <cellStyle name="Followed Hyperlink" xfId="20753" builtinId="9" hidden="1"/>
    <cellStyle name="Followed Hyperlink" xfId="20754" builtinId="9" hidden="1"/>
    <cellStyle name="Followed Hyperlink" xfId="20755" builtinId="9" hidden="1"/>
    <cellStyle name="Followed Hyperlink" xfId="20756" builtinId="9" hidden="1"/>
    <cellStyle name="Followed Hyperlink" xfId="20757" builtinId="9" hidden="1"/>
    <cellStyle name="Followed Hyperlink" xfId="20758" builtinId="9" hidden="1"/>
    <cellStyle name="Followed Hyperlink" xfId="20759" builtinId="9" hidden="1"/>
    <cellStyle name="Followed Hyperlink" xfId="20760" builtinId="9" hidden="1"/>
    <cellStyle name="Followed Hyperlink" xfId="20761" builtinId="9" hidden="1"/>
    <cellStyle name="Followed Hyperlink" xfId="20762" builtinId="9" hidden="1"/>
    <cellStyle name="Followed Hyperlink" xfId="20763" builtinId="9" hidden="1"/>
    <cellStyle name="Followed Hyperlink" xfId="20764" builtinId="9" hidden="1"/>
    <cellStyle name="Followed Hyperlink" xfId="20765" builtinId="9" hidden="1"/>
    <cellStyle name="Followed Hyperlink" xfId="20766" builtinId="9" hidden="1"/>
    <cellStyle name="Followed Hyperlink" xfId="20767" builtinId="9" hidden="1"/>
    <cellStyle name="Followed Hyperlink" xfId="20768" builtinId="9" hidden="1"/>
    <cellStyle name="Followed Hyperlink" xfId="20769" builtinId="9" hidden="1"/>
    <cellStyle name="Followed Hyperlink" xfId="20770" builtinId="9" hidden="1"/>
    <cellStyle name="Followed Hyperlink" xfId="20771" builtinId="9" hidden="1"/>
    <cellStyle name="Followed Hyperlink" xfId="20772" builtinId="9" hidden="1"/>
    <cellStyle name="Followed Hyperlink" xfId="20773" builtinId="9" hidden="1"/>
    <cellStyle name="Followed Hyperlink" xfId="20774" builtinId="9" hidden="1"/>
    <cellStyle name="Followed Hyperlink" xfId="20775" builtinId="9" hidden="1"/>
    <cellStyle name="Followed Hyperlink" xfId="20776" builtinId="9" hidden="1"/>
    <cellStyle name="Followed Hyperlink" xfId="20777" builtinId="9" hidden="1"/>
    <cellStyle name="Followed Hyperlink" xfId="20778" builtinId="9" hidden="1"/>
    <cellStyle name="Followed Hyperlink" xfId="20779" builtinId="9" hidden="1"/>
    <cellStyle name="Followed Hyperlink" xfId="20780" builtinId="9" hidden="1"/>
    <cellStyle name="Followed Hyperlink" xfId="20781" builtinId="9" hidden="1"/>
    <cellStyle name="Followed Hyperlink" xfId="20782" builtinId="9" hidden="1"/>
    <cellStyle name="Followed Hyperlink" xfId="20783" builtinId="9" hidden="1"/>
    <cellStyle name="Followed Hyperlink" xfId="20784" builtinId="9" hidden="1"/>
    <cellStyle name="Followed Hyperlink" xfId="20785" builtinId="9" hidden="1"/>
    <cellStyle name="Followed Hyperlink" xfId="20786" builtinId="9" hidden="1"/>
    <cellStyle name="Followed Hyperlink" xfId="20787" builtinId="9" hidden="1"/>
    <cellStyle name="Followed Hyperlink" xfId="20788" builtinId="9" hidden="1"/>
    <cellStyle name="Followed Hyperlink" xfId="20789" builtinId="9" hidden="1"/>
    <cellStyle name="Followed Hyperlink" xfId="20790" builtinId="9" hidden="1"/>
    <cellStyle name="Followed Hyperlink" xfId="20791" builtinId="9" hidden="1"/>
    <cellStyle name="Followed Hyperlink" xfId="20792" builtinId="9" hidden="1"/>
    <cellStyle name="Followed Hyperlink" xfId="20793" builtinId="9" hidden="1"/>
    <cellStyle name="Followed Hyperlink" xfId="20794" builtinId="9" hidden="1"/>
    <cellStyle name="Followed Hyperlink" xfId="20795" builtinId="9" hidden="1"/>
    <cellStyle name="Followed Hyperlink" xfId="20796" builtinId="9" hidden="1"/>
    <cellStyle name="Followed Hyperlink" xfId="20797" builtinId="9" hidden="1"/>
    <cellStyle name="Followed Hyperlink" xfId="20798" builtinId="9" hidden="1"/>
    <cellStyle name="Followed Hyperlink" xfId="20799" builtinId="9" hidden="1"/>
    <cellStyle name="Followed Hyperlink" xfId="20800" builtinId="9" hidden="1"/>
    <cellStyle name="Followed Hyperlink" xfId="20801" builtinId="9" hidden="1"/>
    <cellStyle name="Followed Hyperlink" xfId="20802" builtinId="9" hidden="1"/>
    <cellStyle name="Followed Hyperlink" xfId="20803" builtinId="9" hidden="1"/>
    <cellStyle name="Followed Hyperlink" xfId="20804" builtinId="9" hidden="1"/>
    <cellStyle name="Followed Hyperlink" xfId="20805" builtinId="9" hidden="1"/>
    <cellStyle name="Followed Hyperlink" xfId="20806" builtinId="9" hidden="1"/>
    <cellStyle name="Followed Hyperlink" xfId="20807" builtinId="9" hidden="1"/>
    <cellStyle name="Followed Hyperlink" xfId="20808" builtinId="9" hidden="1"/>
    <cellStyle name="Followed Hyperlink" xfId="20809" builtinId="9" hidden="1"/>
    <cellStyle name="Followed Hyperlink" xfId="20810" builtinId="9" hidden="1"/>
    <cellStyle name="Followed Hyperlink" xfId="20811" builtinId="9" hidden="1"/>
    <cellStyle name="Followed Hyperlink" xfId="20812" builtinId="9" hidden="1"/>
    <cellStyle name="Followed Hyperlink" xfId="20813" builtinId="9" hidden="1"/>
    <cellStyle name="Followed Hyperlink" xfId="20814" builtinId="9" hidden="1"/>
    <cellStyle name="Followed Hyperlink" xfId="20815" builtinId="9" hidden="1"/>
    <cellStyle name="Followed Hyperlink" xfId="20816" builtinId="9" hidden="1"/>
    <cellStyle name="Followed Hyperlink" xfId="20817" builtinId="9" hidden="1"/>
    <cellStyle name="Followed Hyperlink" xfId="20818" builtinId="9" hidden="1"/>
    <cellStyle name="Followed Hyperlink" xfId="20819" builtinId="9" hidden="1"/>
    <cellStyle name="Followed Hyperlink" xfId="20820" builtinId="9" hidden="1"/>
    <cellStyle name="Followed Hyperlink" xfId="20821" builtinId="9" hidden="1"/>
    <cellStyle name="Followed Hyperlink" xfId="20822" builtinId="9" hidden="1"/>
    <cellStyle name="Followed Hyperlink" xfId="20823" builtinId="9" hidden="1"/>
    <cellStyle name="Followed Hyperlink" xfId="20824" builtinId="9" hidden="1"/>
    <cellStyle name="Followed Hyperlink" xfId="20825" builtinId="9" hidden="1"/>
    <cellStyle name="Followed Hyperlink" xfId="20826" builtinId="9" hidden="1"/>
    <cellStyle name="Followed Hyperlink" xfId="20827" builtinId="9" hidden="1"/>
    <cellStyle name="Followed Hyperlink" xfId="20828" builtinId="9" hidden="1"/>
    <cellStyle name="Followed Hyperlink" xfId="20829" builtinId="9" hidden="1"/>
    <cellStyle name="Followed Hyperlink" xfId="20830" builtinId="9" hidden="1"/>
    <cellStyle name="Followed Hyperlink" xfId="20831" builtinId="9" hidden="1"/>
    <cellStyle name="Followed Hyperlink" xfId="20832" builtinId="9" hidden="1"/>
    <cellStyle name="Followed Hyperlink" xfId="20833" builtinId="9" hidden="1"/>
    <cellStyle name="Followed Hyperlink" xfId="20834" builtinId="9" hidden="1"/>
    <cellStyle name="Followed Hyperlink" xfId="20835" builtinId="9" hidden="1"/>
    <cellStyle name="Followed Hyperlink" xfId="20836" builtinId="9" hidden="1"/>
    <cellStyle name="Followed Hyperlink" xfId="20837" builtinId="9" hidden="1"/>
    <cellStyle name="Followed Hyperlink" xfId="20838" builtinId="9" hidden="1"/>
    <cellStyle name="Followed Hyperlink" xfId="20839" builtinId="9" hidden="1"/>
    <cellStyle name="Followed Hyperlink" xfId="20840" builtinId="9" hidden="1"/>
    <cellStyle name="Followed Hyperlink" xfId="20842" builtinId="9" hidden="1"/>
    <cellStyle name="Followed Hyperlink" xfId="20843" builtinId="9" hidden="1"/>
    <cellStyle name="Followed Hyperlink" xfId="20844" builtinId="9" hidden="1"/>
    <cellStyle name="Followed Hyperlink" xfId="20845" builtinId="9" hidden="1"/>
    <cellStyle name="Followed Hyperlink" xfId="20846" builtinId="9" hidden="1"/>
    <cellStyle name="Followed Hyperlink" xfId="20847" builtinId="9" hidden="1"/>
    <cellStyle name="Followed Hyperlink" xfId="20848" builtinId="9" hidden="1"/>
    <cellStyle name="Followed Hyperlink" xfId="20849" builtinId="9" hidden="1"/>
    <cellStyle name="Followed Hyperlink" xfId="20850" builtinId="9" hidden="1"/>
    <cellStyle name="Followed Hyperlink" xfId="20851" builtinId="9" hidden="1"/>
    <cellStyle name="Followed Hyperlink" xfId="20852" builtinId="9" hidden="1"/>
    <cellStyle name="Followed Hyperlink" xfId="20853" builtinId="9" hidden="1"/>
    <cellStyle name="Followed Hyperlink" xfId="20854" builtinId="9" hidden="1"/>
    <cellStyle name="Followed Hyperlink" xfId="20855" builtinId="9" hidden="1"/>
    <cellStyle name="Followed Hyperlink" xfId="20856" builtinId="9" hidden="1"/>
    <cellStyle name="Followed Hyperlink" xfId="20857" builtinId="9" hidden="1"/>
    <cellStyle name="Followed Hyperlink" xfId="20858" builtinId="9" hidden="1"/>
    <cellStyle name="Followed Hyperlink" xfId="20859" builtinId="9" hidden="1"/>
    <cellStyle name="Followed Hyperlink" xfId="20860" builtinId="9" hidden="1"/>
    <cellStyle name="Followed Hyperlink" xfId="20861" builtinId="9" hidden="1"/>
    <cellStyle name="Followed Hyperlink" xfId="20862" builtinId="9" hidden="1"/>
    <cellStyle name="Followed Hyperlink" xfId="20863" builtinId="9" hidden="1"/>
    <cellStyle name="Followed Hyperlink" xfId="20864" builtinId="9" hidden="1"/>
    <cellStyle name="Followed Hyperlink" xfId="20865" builtinId="9" hidden="1"/>
    <cellStyle name="Followed Hyperlink" xfId="20866" builtinId="9" hidden="1"/>
    <cellStyle name="Followed Hyperlink" xfId="20867" builtinId="9" hidden="1"/>
    <cellStyle name="Followed Hyperlink" xfId="20868" builtinId="9" hidden="1"/>
    <cellStyle name="Followed Hyperlink" xfId="20869" builtinId="9" hidden="1"/>
    <cellStyle name="Followed Hyperlink" xfId="20870" builtinId="9" hidden="1"/>
    <cellStyle name="Followed Hyperlink" xfId="20871" builtinId="9" hidden="1"/>
    <cellStyle name="Followed Hyperlink" xfId="20872" builtinId="9" hidden="1"/>
    <cellStyle name="Followed Hyperlink" xfId="20873" builtinId="9" hidden="1"/>
    <cellStyle name="Followed Hyperlink" xfId="20874" builtinId="9" hidden="1"/>
    <cellStyle name="Followed Hyperlink" xfId="20875" builtinId="9" hidden="1"/>
    <cellStyle name="Followed Hyperlink" xfId="20876" builtinId="9" hidden="1"/>
    <cellStyle name="Followed Hyperlink" xfId="20877" builtinId="9" hidden="1"/>
    <cellStyle name="Followed Hyperlink" xfId="20878" builtinId="9" hidden="1"/>
    <cellStyle name="Followed Hyperlink" xfId="20879" builtinId="9" hidden="1"/>
    <cellStyle name="Followed Hyperlink" xfId="20880" builtinId="9" hidden="1"/>
    <cellStyle name="Followed Hyperlink" xfId="20881" builtinId="9" hidden="1"/>
    <cellStyle name="Followed Hyperlink" xfId="20882" builtinId="9" hidden="1"/>
    <cellStyle name="Followed Hyperlink" xfId="20883" builtinId="9" hidden="1"/>
    <cellStyle name="Followed Hyperlink" xfId="20884" builtinId="9" hidden="1"/>
    <cellStyle name="Followed Hyperlink" xfId="20885" builtinId="9" hidden="1"/>
    <cellStyle name="Followed Hyperlink" xfId="20886" builtinId="9" hidden="1"/>
    <cellStyle name="Followed Hyperlink" xfId="20887" builtinId="9" hidden="1"/>
    <cellStyle name="Followed Hyperlink" xfId="20888" builtinId="9" hidden="1"/>
    <cellStyle name="Followed Hyperlink" xfId="20889" builtinId="9" hidden="1"/>
    <cellStyle name="Followed Hyperlink" xfId="20890" builtinId="9" hidden="1"/>
    <cellStyle name="Followed Hyperlink" xfId="20891" builtinId="9" hidden="1"/>
    <cellStyle name="Followed Hyperlink" xfId="20892" builtinId="9" hidden="1"/>
    <cellStyle name="Followed Hyperlink" xfId="20893" builtinId="9" hidden="1"/>
    <cellStyle name="Followed Hyperlink" xfId="20894" builtinId="9" hidden="1"/>
    <cellStyle name="Followed Hyperlink" xfId="20895" builtinId="9" hidden="1"/>
    <cellStyle name="Followed Hyperlink" xfId="20896" builtinId="9" hidden="1"/>
    <cellStyle name="Followed Hyperlink" xfId="20897" builtinId="9" hidden="1"/>
    <cellStyle name="Followed Hyperlink" xfId="20898" builtinId="9" hidden="1"/>
    <cellStyle name="Followed Hyperlink" xfId="20899" builtinId="9" hidden="1"/>
    <cellStyle name="Followed Hyperlink" xfId="20900" builtinId="9" hidden="1"/>
    <cellStyle name="Followed Hyperlink" xfId="20901" builtinId="9" hidden="1"/>
    <cellStyle name="Followed Hyperlink" xfId="20902" builtinId="9" hidden="1"/>
    <cellStyle name="Followed Hyperlink" xfId="20903" builtinId="9" hidden="1"/>
    <cellStyle name="Followed Hyperlink" xfId="20904" builtinId="9" hidden="1"/>
    <cellStyle name="Followed Hyperlink" xfId="20905" builtinId="9" hidden="1"/>
    <cellStyle name="Followed Hyperlink" xfId="20906" builtinId="9" hidden="1"/>
    <cellStyle name="Followed Hyperlink" xfId="20907" builtinId="9" hidden="1"/>
    <cellStyle name="Followed Hyperlink" xfId="20908" builtinId="9" hidden="1"/>
    <cellStyle name="Followed Hyperlink" xfId="20909" builtinId="9" hidden="1"/>
    <cellStyle name="Followed Hyperlink" xfId="20910" builtinId="9" hidden="1"/>
    <cellStyle name="Followed Hyperlink" xfId="20911" builtinId="9" hidden="1"/>
    <cellStyle name="Followed Hyperlink" xfId="20912" builtinId="9" hidden="1"/>
    <cellStyle name="Followed Hyperlink" xfId="20913" builtinId="9" hidden="1"/>
    <cellStyle name="Followed Hyperlink" xfId="20914" builtinId="9" hidden="1"/>
    <cellStyle name="Followed Hyperlink" xfId="20915" builtinId="9" hidden="1"/>
    <cellStyle name="Followed Hyperlink" xfId="20916" builtinId="9" hidden="1"/>
    <cellStyle name="Followed Hyperlink" xfId="20917" builtinId="9" hidden="1"/>
    <cellStyle name="Followed Hyperlink" xfId="20918" builtinId="9" hidden="1"/>
    <cellStyle name="Followed Hyperlink" xfId="20919" builtinId="9" hidden="1"/>
    <cellStyle name="Followed Hyperlink" xfId="20920" builtinId="9" hidden="1"/>
    <cellStyle name="Followed Hyperlink" xfId="20921" builtinId="9" hidden="1"/>
    <cellStyle name="Followed Hyperlink" xfId="20922" builtinId="9" hidden="1"/>
    <cellStyle name="Followed Hyperlink" xfId="20923" builtinId="9" hidden="1"/>
    <cellStyle name="Followed Hyperlink" xfId="20924" builtinId="9" hidden="1"/>
    <cellStyle name="Followed Hyperlink" xfId="20925" builtinId="9" hidden="1"/>
    <cellStyle name="Followed Hyperlink" xfId="20926" builtinId="9" hidden="1"/>
    <cellStyle name="Followed Hyperlink" xfId="20927" builtinId="9" hidden="1"/>
    <cellStyle name="Followed Hyperlink" xfId="20928" builtinId="9" hidden="1"/>
    <cellStyle name="Followed Hyperlink" xfId="20929" builtinId="9" hidden="1"/>
    <cellStyle name="Followed Hyperlink" xfId="20930" builtinId="9" hidden="1"/>
    <cellStyle name="Followed Hyperlink" xfId="20931" builtinId="9" hidden="1"/>
    <cellStyle name="Followed Hyperlink" xfId="20932" builtinId="9" hidden="1"/>
    <cellStyle name="Followed Hyperlink" xfId="20933" builtinId="9" hidden="1"/>
    <cellStyle name="Followed Hyperlink" xfId="20934" builtinId="9" hidden="1"/>
    <cellStyle name="Followed Hyperlink" xfId="20935" builtinId="9" hidden="1"/>
    <cellStyle name="Followed Hyperlink" xfId="20936" builtinId="9" hidden="1"/>
    <cellStyle name="Followed Hyperlink" xfId="20937" builtinId="9" hidden="1"/>
    <cellStyle name="Followed Hyperlink" xfId="20938" builtinId="9" hidden="1"/>
    <cellStyle name="Followed Hyperlink" xfId="20939" builtinId="9" hidden="1"/>
    <cellStyle name="Followed Hyperlink" xfId="20940" builtinId="9" hidden="1"/>
    <cellStyle name="Followed Hyperlink" xfId="20941" builtinId="9" hidden="1"/>
    <cellStyle name="Followed Hyperlink" xfId="20942" builtinId="9" hidden="1"/>
    <cellStyle name="Followed Hyperlink" xfId="20943" builtinId="9" hidden="1"/>
    <cellStyle name="Followed Hyperlink" xfId="20944" builtinId="9" hidden="1"/>
    <cellStyle name="Followed Hyperlink" xfId="20945" builtinId="9" hidden="1"/>
    <cellStyle name="Followed Hyperlink" xfId="20946" builtinId="9" hidden="1"/>
    <cellStyle name="Followed Hyperlink" xfId="20947" builtinId="9" hidden="1"/>
    <cellStyle name="Followed Hyperlink" xfId="20948" builtinId="9" hidden="1"/>
    <cellStyle name="Followed Hyperlink" xfId="20949" builtinId="9" hidden="1"/>
    <cellStyle name="Followed Hyperlink" xfId="20950" builtinId="9" hidden="1"/>
    <cellStyle name="Followed Hyperlink" xfId="20951" builtinId="9" hidden="1"/>
    <cellStyle name="Followed Hyperlink" xfId="20952" builtinId="9" hidden="1"/>
    <cellStyle name="Followed Hyperlink" xfId="20953" builtinId="9" hidden="1"/>
    <cellStyle name="Followed Hyperlink" xfId="20954" builtinId="9" hidden="1"/>
    <cellStyle name="Followed Hyperlink" xfId="20955" builtinId="9" hidden="1"/>
    <cellStyle name="Followed Hyperlink" xfId="20956" builtinId="9" hidden="1"/>
    <cellStyle name="Followed Hyperlink" xfId="20957" builtinId="9" hidden="1"/>
    <cellStyle name="Followed Hyperlink" xfId="20958" builtinId="9" hidden="1"/>
    <cellStyle name="Followed Hyperlink" xfId="20959" builtinId="9" hidden="1"/>
    <cellStyle name="Followed Hyperlink" xfId="20960" builtinId="9" hidden="1"/>
    <cellStyle name="Followed Hyperlink" xfId="20961" builtinId="9" hidden="1"/>
    <cellStyle name="Followed Hyperlink" xfId="20962" builtinId="9" hidden="1"/>
    <cellStyle name="Followed Hyperlink" xfId="20963" builtinId="9" hidden="1"/>
    <cellStyle name="Followed Hyperlink" xfId="20964" builtinId="9" hidden="1"/>
    <cellStyle name="Followed Hyperlink" xfId="20965" builtinId="9" hidden="1"/>
    <cellStyle name="Followed Hyperlink" xfId="20966" builtinId="9" hidden="1"/>
    <cellStyle name="Followed Hyperlink" xfId="20967" builtinId="9" hidden="1"/>
    <cellStyle name="Followed Hyperlink" xfId="20968" builtinId="9" hidden="1"/>
    <cellStyle name="Followed Hyperlink" xfId="20969" builtinId="9" hidden="1"/>
    <cellStyle name="Followed Hyperlink" xfId="20970" builtinId="9" hidden="1"/>
    <cellStyle name="Followed Hyperlink" xfId="20971" builtinId="9" hidden="1"/>
    <cellStyle name="Followed Hyperlink" xfId="20972" builtinId="9" hidden="1"/>
    <cellStyle name="Followed Hyperlink" xfId="20973" builtinId="9" hidden="1"/>
    <cellStyle name="Followed Hyperlink" xfId="20974" builtinId="9" hidden="1"/>
    <cellStyle name="Followed Hyperlink" xfId="20975" builtinId="9" hidden="1"/>
    <cellStyle name="Followed Hyperlink" xfId="20976" builtinId="9" hidden="1"/>
    <cellStyle name="Followed Hyperlink" xfId="20977" builtinId="9" hidden="1"/>
    <cellStyle name="Followed Hyperlink" xfId="20978" builtinId="9" hidden="1"/>
    <cellStyle name="Followed Hyperlink" xfId="20979" builtinId="9" hidden="1"/>
    <cellStyle name="Followed Hyperlink" xfId="20980" builtinId="9" hidden="1"/>
    <cellStyle name="Followed Hyperlink" xfId="20981" builtinId="9" hidden="1"/>
    <cellStyle name="Followed Hyperlink" xfId="20982" builtinId="9" hidden="1"/>
    <cellStyle name="Followed Hyperlink" xfId="20983" builtinId="9" hidden="1"/>
    <cellStyle name="Followed Hyperlink" xfId="20984" builtinId="9" hidden="1"/>
    <cellStyle name="Followed Hyperlink" xfId="20985" builtinId="9" hidden="1"/>
    <cellStyle name="Followed Hyperlink" xfId="20986" builtinId="9" hidden="1"/>
    <cellStyle name="Followed Hyperlink" xfId="20987" builtinId="9" hidden="1"/>
    <cellStyle name="Followed Hyperlink" xfId="20988" builtinId="9" hidden="1"/>
    <cellStyle name="Followed Hyperlink" xfId="20989" builtinId="9" hidden="1"/>
    <cellStyle name="Followed Hyperlink" xfId="20990" builtinId="9" hidden="1"/>
    <cellStyle name="Followed Hyperlink" xfId="20991" builtinId="9" hidden="1"/>
    <cellStyle name="Followed Hyperlink" xfId="20992" builtinId="9" hidden="1"/>
    <cellStyle name="Followed Hyperlink" xfId="20993" builtinId="9" hidden="1"/>
    <cellStyle name="Followed Hyperlink" xfId="20994" builtinId="9" hidden="1"/>
    <cellStyle name="Followed Hyperlink" xfId="20995" builtinId="9" hidden="1"/>
    <cellStyle name="Followed Hyperlink" xfId="20996" builtinId="9" hidden="1"/>
    <cellStyle name="Followed Hyperlink" xfId="20997" builtinId="9" hidden="1"/>
    <cellStyle name="Followed Hyperlink" xfId="20998" builtinId="9" hidden="1"/>
    <cellStyle name="Followed Hyperlink" xfId="20999" builtinId="9" hidden="1"/>
    <cellStyle name="Followed Hyperlink" xfId="21000" builtinId="9" hidden="1"/>
    <cellStyle name="Followed Hyperlink" xfId="21001" builtinId="9" hidden="1"/>
    <cellStyle name="Followed Hyperlink" xfId="21002" builtinId="9" hidden="1"/>
    <cellStyle name="Followed Hyperlink" xfId="21003" builtinId="9" hidden="1"/>
    <cellStyle name="Followed Hyperlink" xfId="21004" builtinId="9" hidden="1"/>
    <cellStyle name="Followed Hyperlink" xfId="21005" builtinId="9" hidden="1"/>
    <cellStyle name="Followed Hyperlink" xfId="21006" builtinId="9" hidden="1"/>
    <cellStyle name="Followed Hyperlink" xfId="21007" builtinId="9" hidden="1"/>
    <cellStyle name="Followed Hyperlink" xfId="21008" builtinId="9" hidden="1"/>
    <cellStyle name="Followed Hyperlink" xfId="21009" builtinId="9" hidden="1"/>
    <cellStyle name="Followed Hyperlink" xfId="21010" builtinId="9" hidden="1"/>
    <cellStyle name="Followed Hyperlink" xfId="21011" builtinId="9" hidden="1"/>
    <cellStyle name="Followed Hyperlink" xfId="21012" builtinId="9" hidden="1"/>
    <cellStyle name="Followed Hyperlink" xfId="21013" builtinId="9" hidden="1"/>
    <cellStyle name="Followed Hyperlink" xfId="21014" builtinId="9" hidden="1"/>
    <cellStyle name="Followed Hyperlink" xfId="21015" builtinId="9" hidden="1"/>
    <cellStyle name="Followed Hyperlink" xfId="21016" builtinId="9" hidden="1"/>
    <cellStyle name="Followed Hyperlink" xfId="21017" builtinId="9" hidden="1"/>
    <cellStyle name="Followed Hyperlink" xfId="21018" builtinId="9" hidden="1"/>
    <cellStyle name="Followed Hyperlink" xfId="21019" builtinId="9" hidden="1"/>
    <cellStyle name="Followed Hyperlink" xfId="21020" builtinId="9" hidden="1"/>
    <cellStyle name="Followed Hyperlink" xfId="21021" builtinId="9" hidden="1"/>
    <cellStyle name="Followed Hyperlink" xfId="21022" builtinId="9" hidden="1"/>
    <cellStyle name="Followed Hyperlink" xfId="21023" builtinId="9" hidden="1"/>
    <cellStyle name="Followed Hyperlink" xfId="21024" builtinId="9" hidden="1"/>
    <cellStyle name="Followed Hyperlink" xfId="21025" builtinId="9" hidden="1"/>
    <cellStyle name="Followed Hyperlink" xfId="21026" builtinId="9" hidden="1"/>
    <cellStyle name="Followed Hyperlink" xfId="21027" builtinId="9" hidden="1"/>
    <cellStyle name="Followed Hyperlink" xfId="21028" builtinId="9" hidden="1"/>
    <cellStyle name="Followed Hyperlink" xfId="21029" builtinId="9" hidden="1"/>
    <cellStyle name="Followed Hyperlink" xfId="21030" builtinId="9" hidden="1"/>
    <cellStyle name="Followed Hyperlink" xfId="21031" builtinId="9" hidden="1"/>
    <cellStyle name="Followed Hyperlink" xfId="21032" builtinId="9" hidden="1"/>
    <cellStyle name="Followed Hyperlink" xfId="21033" builtinId="9" hidden="1"/>
    <cellStyle name="Followed Hyperlink" xfId="21034" builtinId="9" hidden="1"/>
    <cellStyle name="Followed Hyperlink" xfId="21035" builtinId="9" hidden="1"/>
    <cellStyle name="Followed Hyperlink" xfId="21036" builtinId="9" hidden="1"/>
    <cellStyle name="Followed Hyperlink" xfId="21037" builtinId="9" hidden="1"/>
    <cellStyle name="Followed Hyperlink" xfId="21038" builtinId="9" hidden="1"/>
    <cellStyle name="Followed Hyperlink" xfId="21039" builtinId="9" hidden="1"/>
    <cellStyle name="Followed Hyperlink" xfId="21040" builtinId="9" hidden="1"/>
    <cellStyle name="Followed Hyperlink" xfId="21041" builtinId="9" hidden="1"/>
    <cellStyle name="Followed Hyperlink" xfId="21042" builtinId="9" hidden="1"/>
    <cellStyle name="Followed Hyperlink" xfId="21043" builtinId="9" hidden="1"/>
    <cellStyle name="Followed Hyperlink" xfId="21044" builtinId="9" hidden="1"/>
    <cellStyle name="Followed Hyperlink" xfId="21045" builtinId="9" hidden="1"/>
    <cellStyle name="Followed Hyperlink" xfId="21046" builtinId="9" hidden="1"/>
    <cellStyle name="Followed Hyperlink" xfId="21047" builtinId="9" hidden="1"/>
    <cellStyle name="Followed Hyperlink" xfId="21048" builtinId="9" hidden="1"/>
    <cellStyle name="Followed Hyperlink" xfId="21049" builtinId="9" hidden="1"/>
    <cellStyle name="Followed Hyperlink" xfId="21050" builtinId="9" hidden="1"/>
    <cellStyle name="Followed Hyperlink" xfId="21051" builtinId="9" hidden="1"/>
    <cellStyle name="Followed Hyperlink" xfId="21052" builtinId="9" hidden="1"/>
    <cellStyle name="Followed Hyperlink" xfId="21053" builtinId="9" hidden="1"/>
    <cellStyle name="Followed Hyperlink" xfId="21054" builtinId="9" hidden="1"/>
    <cellStyle name="Followed Hyperlink" xfId="21055" builtinId="9" hidden="1"/>
    <cellStyle name="Followed Hyperlink" xfId="21056" builtinId="9" hidden="1"/>
    <cellStyle name="Followed Hyperlink" xfId="21057" builtinId="9" hidden="1"/>
    <cellStyle name="Followed Hyperlink" xfId="21058" builtinId="9" hidden="1"/>
    <cellStyle name="Followed Hyperlink" xfId="21059" builtinId="9" hidden="1"/>
    <cellStyle name="Followed Hyperlink" xfId="21060" builtinId="9" hidden="1"/>
    <cellStyle name="Followed Hyperlink" xfId="21061" builtinId="9" hidden="1"/>
    <cellStyle name="Followed Hyperlink" xfId="21062" builtinId="9" hidden="1"/>
    <cellStyle name="Followed Hyperlink" xfId="21063" builtinId="9" hidden="1"/>
    <cellStyle name="Followed Hyperlink" xfId="21064" builtinId="9" hidden="1"/>
    <cellStyle name="Followed Hyperlink" xfId="21065" builtinId="9" hidden="1"/>
    <cellStyle name="Followed Hyperlink" xfId="21066" builtinId="9" hidden="1"/>
    <cellStyle name="Followed Hyperlink" xfId="21067" builtinId="9" hidden="1"/>
    <cellStyle name="Followed Hyperlink" xfId="21068" builtinId="9" hidden="1"/>
    <cellStyle name="Followed Hyperlink" xfId="21069" builtinId="9" hidden="1"/>
    <cellStyle name="Followed Hyperlink" xfId="21070" builtinId="9" hidden="1"/>
    <cellStyle name="Followed Hyperlink" xfId="21071" builtinId="9" hidden="1"/>
    <cellStyle name="Followed Hyperlink" xfId="21072" builtinId="9" hidden="1"/>
    <cellStyle name="Followed Hyperlink" xfId="21073" builtinId="9" hidden="1"/>
    <cellStyle name="Followed Hyperlink" xfId="21074" builtinId="9" hidden="1"/>
    <cellStyle name="Followed Hyperlink" xfId="21075" builtinId="9" hidden="1"/>
    <cellStyle name="Followed Hyperlink" xfId="21076" builtinId="9" hidden="1"/>
    <cellStyle name="Followed Hyperlink" xfId="21077" builtinId="9" hidden="1"/>
    <cellStyle name="Followed Hyperlink" xfId="21078" builtinId="9" hidden="1"/>
    <cellStyle name="Followed Hyperlink" xfId="21079" builtinId="9" hidden="1"/>
    <cellStyle name="Followed Hyperlink" xfId="21080" builtinId="9" hidden="1"/>
    <cellStyle name="Followed Hyperlink" xfId="21081" builtinId="9" hidden="1"/>
    <cellStyle name="Followed Hyperlink" xfId="21082" builtinId="9" hidden="1"/>
    <cellStyle name="Followed Hyperlink" xfId="21083" builtinId="9" hidden="1"/>
    <cellStyle name="Followed Hyperlink" xfId="21084" builtinId="9" hidden="1"/>
    <cellStyle name="Followed Hyperlink" xfId="21085" builtinId="9" hidden="1"/>
    <cellStyle name="Followed Hyperlink" xfId="21086" builtinId="9" hidden="1"/>
    <cellStyle name="Followed Hyperlink" xfId="21087" builtinId="9" hidden="1"/>
    <cellStyle name="Followed Hyperlink" xfId="21088" builtinId="9" hidden="1"/>
    <cellStyle name="Followed Hyperlink" xfId="21089" builtinId="9" hidden="1"/>
    <cellStyle name="Followed Hyperlink" xfId="21090" builtinId="9" hidden="1"/>
    <cellStyle name="Followed Hyperlink" xfId="21091" builtinId="9" hidden="1"/>
    <cellStyle name="Followed Hyperlink" xfId="21092" builtinId="9" hidden="1"/>
    <cellStyle name="Followed Hyperlink" xfId="21093" builtinId="9" hidden="1"/>
    <cellStyle name="Followed Hyperlink" xfId="21094" builtinId="9" hidden="1"/>
    <cellStyle name="Followed Hyperlink" xfId="21095" builtinId="9" hidden="1"/>
    <cellStyle name="Followed Hyperlink" xfId="21096" builtinId="9" hidden="1"/>
    <cellStyle name="Followed Hyperlink" xfId="21097" builtinId="9" hidden="1"/>
    <cellStyle name="Followed Hyperlink" xfId="21098" builtinId="9" hidden="1"/>
    <cellStyle name="Followed Hyperlink" xfId="21099" builtinId="9" hidden="1"/>
    <cellStyle name="Followed Hyperlink" xfId="21100" builtinId="9" hidden="1"/>
    <cellStyle name="Followed Hyperlink" xfId="21101" builtinId="9" hidden="1"/>
    <cellStyle name="Followed Hyperlink" xfId="21102" builtinId="9" hidden="1"/>
    <cellStyle name="Followed Hyperlink" xfId="21103" builtinId="9" hidden="1"/>
    <cellStyle name="Followed Hyperlink" xfId="21104" builtinId="9" hidden="1"/>
    <cellStyle name="Followed Hyperlink" xfId="21105" builtinId="9" hidden="1"/>
    <cellStyle name="Followed Hyperlink" xfId="21106" builtinId="9" hidden="1"/>
    <cellStyle name="Followed Hyperlink" xfId="21107" builtinId="9" hidden="1"/>
    <cellStyle name="Followed Hyperlink" xfId="21108" builtinId="9" hidden="1"/>
    <cellStyle name="Followed Hyperlink" xfId="21109" builtinId="9" hidden="1"/>
    <cellStyle name="Followed Hyperlink" xfId="21110" builtinId="9" hidden="1"/>
    <cellStyle name="Followed Hyperlink" xfId="21111" builtinId="9" hidden="1"/>
    <cellStyle name="Followed Hyperlink" xfId="21112" builtinId="9" hidden="1"/>
    <cellStyle name="Followed Hyperlink" xfId="21113" builtinId="9" hidden="1"/>
    <cellStyle name="Followed Hyperlink" xfId="21114" builtinId="9" hidden="1"/>
    <cellStyle name="Followed Hyperlink" xfId="21115" builtinId="9" hidden="1"/>
    <cellStyle name="Followed Hyperlink" xfId="21116" builtinId="9" hidden="1"/>
    <cellStyle name="Followed Hyperlink" xfId="21117" builtinId="9" hidden="1"/>
    <cellStyle name="Followed Hyperlink" xfId="21118" builtinId="9" hidden="1"/>
    <cellStyle name="Followed Hyperlink" xfId="21119" builtinId="9" hidden="1"/>
    <cellStyle name="Followed Hyperlink" xfId="21120" builtinId="9" hidden="1"/>
    <cellStyle name="Followed Hyperlink" xfId="21121" builtinId="9" hidden="1"/>
    <cellStyle name="Followed Hyperlink" xfId="21122" builtinId="9" hidden="1"/>
    <cellStyle name="Followed Hyperlink" xfId="21123" builtinId="9" hidden="1"/>
    <cellStyle name="Followed Hyperlink" xfId="21124" builtinId="9" hidden="1"/>
    <cellStyle name="Followed Hyperlink" xfId="21125" builtinId="9" hidden="1"/>
    <cellStyle name="Followed Hyperlink" xfId="21126" builtinId="9" hidden="1"/>
    <cellStyle name="Followed Hyperlink" xfId="21127" builtinId="9" hidden="1"/>
    <cellStyle name="Followed Hyperlink" xfId="21128" builtinId="9" hidden="1"/>
    <cellStyle name="Followed Hyperlink" xfId="21129" builtinId="9" hidden="1"/>
    <cellStyle name="Followed Hyperlink" xfId="21130" builtinId="9" hidden="1"/>
    <cellStyle name="Followed Hyperlink" xfId="21131" builtinId="9" hidden="1"/>
    <cellStyle name="Followed Hyperlink" xfId="21132" builtinId="9" hidden="1"/>
    <cellStyle name="Followed Hyperlink" xfId="21133" builtinId="9" hidden="1"/>
    <cellStyle name="Followed Hyperlink" xfId="21134" builtinId="9" hidden="1"/>
    <cellStyle name="Followed Hyperlink" xfId="21135" builtinId="9" hidden="1"/>
    <cellStyle name="Followed Hyperlink" xfId="21136" builtinId="9" hidden="1"/>
    <cellStyle name="Followed Hyperlink" xfId="21137" builtinId="9" hidden="1"/>
    <cellStyle name="Followed Hyperlink" xfId="21138" builtinId="9" hidden="1"/>
    <cellStyle name="Followed Hyperlink" xfId="21139" builtinId="9" hidden="1"/>
    <cellStyle name="Followed Hyperlink" xfId="21140" builtinId="9" hidden="1"/>
    <cellStyle name="Followed Hyperlink" xfId="21141" builtinId="9" hidden="1"/>
    <cellStyle name="Followed Hyperlink" xfId="21142" builtinId="9" hidden="1"/>
    <cellStyle name="Followed Hyperlink" xfId="21143" builtinId="9" hidden="1"/>
    <cellStyle name="Followed Hyperlink" xfId="21144" builtinId="9" hidden="1"/>
    <cellStyle name="Followed Hyperlink" xfId="21145" builtinId="9" hidden="1"/>
    <cellStyle name="Followed Hyperlink" xfId="21146" builtinId="9" hidden="1"/>
    <cellStyle name="Followed Hyperlink" xfId="21147" builtinId="9" hidden="1"/>
    <cellStyle name="Followed Hyperlink" xfId="21148" builtinId="9" hidden="1"/>
    <cellStyle name="Followed Hyperlink" xfId="21149" builtinId="9" hidden="1"/>
    <cellStyle name="Followed Hyperlink" xfId="21150" builtinId="9" hidden="1"/>
    <cellStyle name="Followed Hyperlink" xfId="21151" builtinId="9" hidden="1"/>
    <cellStyle name="Followed Hyperlink" xfId="21152" builtinId="9" hidden="1"/>
    <cellStyle name="Followed Hyperlink" xfId="21153" builtinId="9" hidden="1"/>
    <cellStyle name="Followed Hyperlink" xfId="21154" builtinId="9" hidden="1"/>
    <cellStyle name="Followed Hyperlink" xfId="21155" builtinId="9" hidden="1"/>
    <cellStyle name="Followed Hyperlink" xfId="21156" builtinId="9" hidden="1"/>
    <cellStyle name="Followed Hyperlink" xfId="21157" builtinId="9" hidden="1"/>
    <cellStyle name="Followed Hyperlink" xfId="21158" builtinId="9" hidden="1"/>
    <cellStyle name="Followed Hyperlink" xfId="21159" builtinId="9" hidden="1"/>
    <cellStyle name="Followed Hyperlink" xfId="21160" builtinId="9" hidden="1"/>
    <cellStyle name="Followed Hyperlink" xfId="21161" builtinId="9" hidden="1"/>
    <cellStyle name="Followed Hyperlink" xfId="21162" builtinId="9" hidden="1"/>
    <cellStyle name="Followed Hyperlink" xfId="21163" builtinId="9" hidden="1"/>
    <cellStyle name="Followed Hyperlink" xfId="21164" builtinId="9" hidden="1"/>
    <cellStyle name="Followed Hyperlink" xfId="21165" builtinId="9" hidden="1"/>
    <cellStyle name="Followed Hyperlink" xfId="21166" builtinId="9" hidden="1"/>
    <cellStyle name="Followed Hyperlink" xfId="21167" builtinId="9" hidden="1"/>
    <cellStyle name="Followed Hyperlink" xfId="21168" builtinId="9" hidden="1"/>
    <cellStyle name="Followed Hyperlink" xfId="21169" builtinId="9" hidden="1"/>
    <cellStyle name="Followed Hyperlink" xfId="21170" builtinId="9" hidden="1"/>
    <cellStyle name="Followed Hyperlink" xfId="21171" builtinId="9" hidden="1"/>
    <cellStyle name="Followed Hyperlink" xfId="21172" builtinId="9" hidden="1"/>
    <cellStyle name="Followed Hyperlink" xfId="21173" builtinId="9" hidden="1"/>
    <cellStyle name="Followed Hyperlink" xfId="21174" builtinId="9" hidden="1"/>
    <cellStyle name="Followed Hyperlink" xfId="21175" builtinId="9" hidden="1"/>
    <cellStyle name="Followed Hyperlink" xfId="21176" builtinId="9" hidden="1"/>
    <cellStyle name="Followed Hyperlink" xfId="21177" builtinId="9" hidden="1"/>
    <cellStyle name="Followed Hyperlink" xfId="21178" builtinId="9" hidden="1"/>
    <cellStyle name="Followed Hyperlink" xfId="21179" builtinId="9" hidden="1"/>
    <cellStyle name="Followed Hyperlink" xfId="21180" builtinId="9" hidden="1"/>
    <cellStyle name="Followed Hyperlink" xfId="21181" builtinId="9" hidden="1"/>
    <cellStyle name="Followed Hyperlink" xfId="21182" builtinId="9" hidden="1"/>
    <cellStyle name="Followed Hyperlink" xfId="21183" builtinId="9" hidden="1"/>
    <cellStyle name="Followed Hyperlink" xfId="21184" builtinId="9" hidden="1"/>
    <cellStyle name="Followed Hyperlink" xfId="21185" builtinId="9" hidden="1"/>
    <cellStyle name="Followed Hyperlink" xfId="21186" builtinId="9" hidden="1"/>
    <cellStyle name="Followed Hyperlink" xfId="21187" builtinId="9" hidden="1"/>
    <cellStyle name="Followed Hyperlink" xfId="21188" builtinId="9" hidden="1"/>
    <cellStyle name="Followed Hyperlink" xfId="21189" builtinId="9" hidden="1"/>
    <cellStyle name="Followed Hyperlink" xfId="21190" builtinId="9" hidden="1"/>
    <cellStyle name="Followed Hyperlink" xfId="21191" builtinId="9" hidden="1"/>
    <cellStyle name="Followed Hyperlink" xfId="21192" builtinId="9" hidden="1"/>
    <cellStyle name="Followed Hyperlink" xfId="21193" builtinId="9" hidden="1"/>
    <cellStyle name="Followed Hyperlink" xfId="21194" builtinId="9" hidden="1"/>
    <cellStyle name="Followed Hyperlink" xfId="21195" builtinId="9" hidden="1"/>
    <cellStyle name="Followed Hyperlink" xfId="21196" builtinId="9" hidden="1"/>
    <cellStyle name="Followed Hyperlink" xfId="21197" builtinId="9" hidden="1"/>
    <cellStyle name="Followed Hyperlink" xfId="21198" builtinId="9" hidden="1"/>
    <cellStyle name="Followed Hyperlink" xfId="21199" builtinId="9" hidden="1"/>
    <cellStyle name="Followed Hyperlink" xfId="21200" builtinId="9" hidden="1"/>
    <cellStyle name="Followed Hyperlink" xfId="21201" builtinId="9" hidden="1"/>
    <cellStyle name="Followed Hyperlink" xfId="21202" builtinId="9" hidden="1"/>
    <cellStyle name="Followed Hyperlink" xfId="21203" builtinId="9" hidden="1"/>
    <cellStyle name="Followed Hyperlink" xfId="21204" builtinId="9" hidden="1"/>
    <cellStyle name="Followed Hyperlink" xfId="21205" builtinId="9" hidden="1"/>
    <cellStyle name="Followed Hyperlink" xfId="21206" builtinId="9" hidden="1"/>
    <cellStyle name="Followed Hyperlink" xfId="21207" builtinId="9" hidden="1"/>
    <cellStyle name="Followed Hyperlink" xfId="21208" builtinId="9" hidden="1"/>
    <cellStyle name="Followed Hyperlink" xfId="21209" builtinId="9" hidden="1"/>
    <cellStyle name="Followed Hyperlink" xfId="21210" builtinId="9" hidden="1"/>
    <cellStyle name="Followed Hyperlink" xfId="21211" builtinId="9" hidden="1"/>
    <cellStyle name="Followed Hyperlink" xfId="21212" builtinId="9" hidden="1"/>
    <cellStyle name="Followed Hyperlink" xfId="21213" builtinId="9" hidden="1"/>
    <cellStyle name="Followed Hyperlink" xfId="21214" builtinId="9" hidden="1"/>
    <cellStyle name="Followed Hyperlink" xfId="21215" builtinId="9" hidden="1"/>
    <cellStyle name="Followed Hyperlink" xfId="21216" builtinId="9" hidden="1"/>
    <cellStyle name="Followed Hyperlink" xfId="21217" builtinId="9" hidden="1"/>
    <cellStyle name="Followed Hyperlink" xfId="21218" builtinId="9" hidden="1"/>
    <cellStyle name="Followed Hyperlink" xfId="21219" builtinId="9" hidden="1"/>
    <cellStyle name="Followed Hyperlink" xfId="21220" builtinId="9" hidden="1"/>
    <cellStyle name="Followed Hyperlink" xfId="21221" builtinId="9" hidden="1"/>
    <cellStyle name="Followed Hyperlink" xfId="21222" builtinId="9" hidden="1"/>
    <cellStyle name="Followed Hyperlink" xfId="21223" builtinId="9" hidden="1"/>
    <cellStyle name="Followed Hyperlink" xfId="21224" builtinId="9" hidden="1"/>
    <cellStyle name="Followed Hyperlink" xfId="21225" builtinId="9" hidden="1"/>
    <cellStyle name="Followed Hyperlink" xfId="21226" builtinId="9" hidden="1"/>
    <cellStyle name="Followed Hyperlink" xfId="21227" builtinId="9" hidden="1"/>
    <cellStyle name="Followed Hyperlink" xfId="21228" builtinId="9" hidden="1"/>
    <cellStyle name="Followed Hyperlink" xfId="21229" builtinId="9" hidden="1"/>
    <cellStyle name="Followed Hyperlink" xfId="21230" builtinId="9" hidden="1"/>
    <cellStyle name="Followed Hyperlink" xfId="21231" builtinId="9" hidden="1"/>
    <cellStyle name="Followed Hyperlink" xfId="21232" builtinId="9" hidden="1"/>
    <cellStyle name="Followed Hyperlink" xfId="21233" builtinId="9" hidden="1"/>
    <cellStyle name="Followed Hyperlink" xfId="21234" builtinId="9" hidden="1"/>
    <cellStyle name="Followed Hyperlink" xfId="21235" builtinId="9" hidden="1"/>
    <cellStyle name="Followed Hyperlink" xfId="21236" builtinId="9" hidden="1"/>
    <cellStyle name="Followed Hyperlink" xfId="21237" builtinId="9" hidden="1"/>
    <cellStyle name="Followed Hyperlink" xfId="21238" builtinId="9" hidden="1"/>
    <cellStyle name="Followed Hyperlink" xfId="21239" builtinId="9" hidden="1"/>
    <cellStyle name="Followed Hyperlink" xfId="21240" builtinId="9" hidden="1"/>
    <cellStyle name="Followed Hyperlink" xfId="21241" builtinId="9" hidden="1"/>
    <cellStyle name="Followed Hyperlink" xfId="21242" builtinId="9" hidden="1"/>
    <cellStyle name="Followed Hyperlink" xfId="21243" builtinId="9" hidden="1"/>
    <cellStyle name="Followed Hyperlink" xfId="21244" builtinId="9" hidden="1"/>
    <cellStyle name="Followed Hyperlink" xfId="21245" builtinId="9" hidden="1"/>
    <cellStyle name="Followed Hyperlink" xfId="21246" builtinId="9" hidden="1"/>
    <cellStyle name="Followed Hyperlink" xfId="21247" builtinId="9" hidden="1"/>
    <cellStyle name="Followed Hyperlink" xfId="21248" builtinId="9" hidden="1"/>
    <cellStyle name="Followed Hyperlink" xfId="21249" builtinId="9" hidden="1"/>
    <cellStyle name="Followed Hyperlink" xfId="21250" builtinId="9" hidden="1"/>
    <cellStyle name="Followed Hyperlink" xfId="21251" builtinId="9" hidden="1"/>
    <cellStyle name="Followed Hyperlink" xfId="21252" builtinId="9" hidden="1"/>
    <cellStyle name="Followed Hyperlink" xfId="21253" builtinId="9" hidden="1"/>
    <cellStyle name="Followed Hyperlink" xfId="21254" builtinId="9" hidden="1"/>
    <cellStyle name="Followed Hyperlink" xfId="21255" builtinId="9" hidden="1"/>
    <cellStyle name="Followed Hyperlink" xfId="21256" builtinId="9" hidden="1"/>
    <cellStyle name="Followed Hyperlink" xfId="21257" builtinId="9" hidden="1"/>
    <cellStyle name="Followed Hyperlink" xfId="21258" builtinId="9" hidden="1"/>
    <cellStyle name="Followed Hyperlink" xfId="21259" builtinId="9" hidden="1"/>
    <cellStyle name="Followed Hyperlink" xfId="21260" builtinId="9" hidden="1"/>
    <cellStyle name="Followed Hyperlink" xfId="21261" builtinId="9" hidden="1"/>
    <cellStyle name="Followed Hyperlink" xfId="21262" builtinId="9" hidden="1"/>
    <cellStyle name="Followed Hyperlink" xfId="21263" builtinId="9" hidden="1"/>
    <cellStyle name="Followed Hyperlink" xfId="21264" builtinId="9" hidden="1"/>
    <cellStyle name="Followed Hyperlink" xfId="21265" builtinId="9" hidden="1"/>
    <cellStyle name="Followed Hyperlink" xfId="21266" builtinId="9" hidden="1"/>
    <cellStyle name="Followed Hyperlink" xfId="21267" builtinId="9" hidden="1"/>
    <cellStyle name="Followed Hyperlink" xfId="21268" builtinId="9" hidden="1"/>
    <cellStyle name="Followed Hyperlink" xfId="21269" builtinId="9" hidden="1"/>
    <cellStyle name="Followed Hyperlink" xfId="21270" builtinId="9" hidden="1"/>
    <cellStyle name="Followed Hyperlink" xfId="21271" builtinId="9" hidden="1"/>
    <cellStyle name="Followed Hyperlink" xfId="21272" builtinId="9" hidden="1"/>
    <cellStyle name="Followed Hyperlink" xfId="21273" builtinId="9" hidden="1"/>
    <cellStyle name="Followed Hyperlink" xfId="21274" builtinId="9" hidden="1"/>
    <cellStyle name="Followed Hyperlink" xfId="21275" builtinId="9" hidden="1"/>
    <cellStyle name="Followed Hyperlink" xfId="21276" builtinId="9" hidden="1"/>
    <cellStyle name="Followed Hyperlink" xfId="21277" builtinId="9" hidden="1"/>
    <cellStyle name="Followed Hyperlink" xfId="21278" builtinId="9" hidden="1"/>
    <cellStyle name="Followed Hyperlink" xfId="21279" builtinId="9" hidden="1"/>
    <cellStyle name="Followed Hyperlink" xfId="21280" builtinId="9" hidden="1"/>
    <cellStyle name="Followed Hyperlink" xfId="21281" builtinId="9" hidden="1"/>
    <cellStyle name="Followed Hyperlink" xfId="21282" builtinId="9" hidden="1"/>
    <cellStyle name="Followed Hyperlink" xfId="21283" builtinId="9" hidden="1"/>
    <cellStyle name="Followed Hyperlink" xfId="21284" builtinId="9" hidden="1"/>
    <cellStyle name="Followed Hyperlink" xfId="21285" builtinId="9" hidden="1"/>
    <cellStyle name="Followed Hyperlink" xfId="21286" builtinId="9" hidden="1"/>
    <cellStyle name="Followed Hyperlink" xfId="21287" builtinId="9" hidden="1"/>
    <cellStyle name="Followed Hyperlink" xfId="21288" builtinId="9" hidden="1"/>
    <cellStyle name="Followed Hyperlink" xfId="21289" builtinId="9" hidden="1"/>
    <cellStyle name="Followed Hyperlink" xfId="21290" builtinId="9" hidden="1"/>
    <cellStyle name="Followed Hyperlink" xfId="21291" builtinId="9" hidden="1"/>
    <cellStyle name="Followed Hyperlink" xfId="21292" builtinId="9" hidden="1"/>
    <cellStyle name="Followed Hyperlink" xfId="21293" builtinId="9" hidden="1"/>
    <cellStyle name="Followed Hyperlink" xfId="21294" builtinId="9" hidden="1"/>
    <cellStyle name="Followed Hyperlink" xfId="21295" builtinId="9" hidden="1"/>
    <cellStyle name="Followed Hyperlink" xfId="21296" builtinId="9" hidden="1"/>
    <cellStyle name="Followed Hyperlink" xfId="21297" builtinId="9" hidden="1"/>
    <cellStyle name="Followed Hyperlink" xfId="21298" builtinId="9" hidden="1"/>
    <cellStyle name="Followed Hyperlink" xfId="21299" builtinId="9" hidden="1"/>
    <cellStyle name="Followed Hyperlink" xfId="21300" builtinId="9" hidden="1"/>
    <cellStyle name="Followed Hyperlink" xfId="21301" builtinId="9" hidden="1"/>
    <cellStyle name="Followed Hyperlink" xfId="21302" builtinId="9" hidden="1"/>
    <cellStyle name="Followed Hyperlink" xfId="21303" builtinId="9" hidden="1"/>
    <cellStyle name="Followed Hyperlink" xfId="21304" builtinId="9" hidden="1"/>
    <cellStyle name="Followed Hyperlink" xfId="21305" builtinId="9" hidden="1"/>
    <cellStyle name="Followed Hyperlink" xfId="21306" builtinId="9" hidden="1"/>
    <cellStyle name="Followed Hyperlink" xfId="21307" builtinId="9" hidden="1"/>
    <cellStyle name="Followed Hyperlink" xfId="21308" builtinId="9" hidden="1"/>
    <cellStyle name="Followed Hyperlink" xfId="21309" builtinId="9" hidden="1"/>
    <cellStyle name="Followed Hyperlink" xfId="21310" builtinId="9" hidden="1"/>
    <cellStyle name="Followed Hyperlink" xfId="21311" builtinId="9" hidden="1"/>
    <cellStyle name="Followed Hyperlink" xfId="21312" builtinId="9" hidden="1"/>
    <cellStyle name="Followed Hyperlink" xfId="21313" builtinId="9" hidden="1"/>
    <cellStyle name="Followed Hyperlink" xfId="21314" builtinId="9" hidden="1"/>
    <cellStyle name="Followed Hyperlink" xfId="21315" builtinId="9" hidden="1"/>
    <cellStyle name="Followed Hyperlink" xfId="21316" builtinId="9" hidden="1"/>
    <cellStyle name="Followed Hyperlink" xfId="21317" builtinId="9" hidden="1"/>
    <cellStyle name="Followed Hyperlink" xfId="21318" builtinId="9" hidden="1"/>
    <cellStyle name="Followed Hyperlink" xfId="21319" builtinId="9" hidden="1"/>
    <cellStyle name="Followed Hyperlink" xfId="21320" builtinId="9" hidden="1"/>
    <cellStyle name="Followed Hyperlink" xfId="21321" builtinId="9" hidden="1"/>
    <cellStyle name="Followed Hyperlink" xfId="21322" builtinId="9" hidden="1"/>
    <cellStyle name="Followed Hyperlink" xfId="21323" builtinId="9" hidden="1"/>
    <cellStyle name="Followed Hyperlink" xfId="21324" builtinId="9" hidden="1"/>
    <cellStyle name="Followed Hyperlink" xfId="21325" builtinId="9" hidden="1"/>
    <cellStyle name="Followed Hyperlink" xfId="21326" builtinId="9" hidden="1"/>
    <cellStyle name="Followed Hyperlink" xfId="21327" builtinId="9" hidden="1"/>
    <cellStyle name="Followed Hyperlink" xfId="21328" builtinId="9" hidden="1"/>
    <cellStyle name="Followed Hyperlink" xfId="21329" builtinId="9" hidden="1"/>
    <cellStyle name="Followed Hyperlink" xfId="21330" builtinId="9" hidden="1"/>
    <cellStyle name="Followed Hyperlink" xfId="21331" builtinId="9" hidden="1"/>
    <cellStyle name="Followed Hyperlink" xfId="21332" builtinId="9" hidden="1"/>
    <cellStyle name="Followed Hyperlink" xfId="21333" builtinId="9" hidden="1"/>
    <cellStyle name="Followed Hyperlink" xfId="21334" builtinId="9" hidden="1"/>
    <cellStyle name="Followed Hyperlink" xfId="21335" builtinId="9" hidden="1"/>
    <cellStyle name="Followed Hyperlink" xfId="21336" builtinId="9" hidden="1"/>
    <cellStyle name="Followed Hyperlink" xfId="21337" builtinId="9" hidden="1"/>
    <cellStyle name="Followed Hyperlink" xfId="21338" builtinId="9" hidden="1"/>
    <cellStyle name="Followed Hyperlink" xfId="21339" builtinId="9" hidden="1"/>
    <cellStyle name="Followed Hyperlink" xfId="21340" builtinId="9" hidden="1"/>
    <cellStyle name="Followed Hyperlink" xfId="21341" builtinId="9" hidden="1"/>
    <cellStyle name="Followed Hyperlink" xfId="21342" builtinId="9" hidden="1"/>
    <cellStyle name="Followed Hyperlink" xfId="21343" builtinId="9" hidden="1"/>
    <cellStyle name="Followed Hyperlink" xfId="21344" builtinId="9" hidden="1"/>
    <cellStyle name="Followed Hyperlink" xfId="21345" builtinId="9" hidden="1"/>
    <cellStyle name="Followed Hyperlink" xfId="21346" builtinId="9" hidden="1"/>
    <cellStyle name="Followed Hyperlink" xfId="21347" builtinId="9" hidden="1"/>
    <cellStyle name="Followed Hyperlink" xfId="21348" builtinId="9" hidden="1"/>
    <cellStyle name="Followed Hyperlink" xfId="21349" builtinId="9" hidden="1"/>
    <cellStyle name="Followed Hyperlink" xfId="21350" builtinId="9" hidden="1"/>
    <cellStyle name="Followed Hyperlink" xfId="21351" builtinId="9" hidden="1"/>
    <cellStyle name="Followed Hyperlink" xfId="21352" builtinId="9" hidden="1"/>
    <cellStyle name="Followed Hyperlink" xfId="21353" builtinId="9" hidden="1"/>
    <cellStyle name="Followed Hyperlink" xfId="21354" builtinId="9" hidden="1"/>
    <cellStyle name="Followed Hyperlink" xfId="21355" builtinId="9" hidden="1"/>
    <cellStyle name="Followed Hyperlink" xfId="21356" builtinId="9" hidden="1"/>
    <cellStyle name="Followed Hyperlink" xfId="21357" builtinId="9" hidden="1"/>
    <cellStyle name="Followed Hyperlink" xfId="21358" builtinId="9" hidden="1"/>
    <cellStyle name="Followed Hyperlink" xfId="21359" builtinId="9" hidden="1"/>
    <cellStyle name="Followed Hyperlink" xfId="21360" builtinId="9" hidden="1"/>
    <cellStyle name="Followed Hyperlink" xfId="21361" builtinId="9" hidden="1"/>
    <cellStyle name="Followed Hyperlink" xfId="21362" builtinId="9" hidden="1"/>
    <cellStyle name="Followed Hyperlink" xfId="21363" builtinId="9" hidden="1"/>
    <cellStyle name="Followed Hyperlink" xfId="21364" builtinId="9" hidden="1"/>
    <cellStyle name="Followed Hyperlink" xfId="21365" builtinId="9" hidden="1"/>
    <cellStyle name="Followed Hyperlink" xfId="21366" builtinId="9" hidden="1"/>
    <cellStyle name="Followed Hyperlink" xfId="21367" builtinId="9" hidden="1"/>
    <cellStyle name="Followed Hyperlink" xfId="21368" builtinId="9" hidden="1"/>
    <cellStyle name="Followed Hyperlink" xfId="21369" builtinId="9" hidden="1"/>
    <cellStyle name="Followed Hyperlink" xfId="21370" builtinId="9" hidden="1"/>
    <cellStyle name="Followed Hyperlink" xfId="21371" builtinId="9" hidden="1"/>
    <cellStyle name="Followed Hyperlink" xfId="21372" builtinId="9" hidden="1"/>
    <cellStyle name="Followed Hyperlink" xfId="21373" builtinId="9" hidden="1"/>
    <cellStyle name="Followed Hyperlink" xfId="21374" builtinId="9" hidden="1"/>
    <cellStyle name="Followed Hyperlink" xfId="21375" builtinId="9" hidden="1"/>
    <cellStyle name="Followed Hyperlink" xfId="21376" builtinId="9" hidden="1"/>
    <cellStyle name="Followed Hyperlink" xfId="21377" builtinId="9" hidden="1"/>
    <cellStyle name="Followed Hyperlink" xfId="21378" builtinId="9" hidden="1"/>
    <cellStyle name="Followed Hyperlink" xfId="21379" builtinId="9" hidden="1"/>
    <cellStyle name="Followed Hyperlink" xfId="21380" builtinId="9" hidden="1"/>
    <cellStyle name="Followed Hyperlink" xfId="21381" builtinId="9" hidden="1"/>
    <cellStyle name="Followed Hyperlink" xfId="21382" builtinId="9" hidden="1"/>
    <cellStyle name="Followed Hyperlink" xfId="21383" builtinId="9" hidden="1"/>
    <cellStyle name="Followed Hyperlink" xfId="21384" builtinId="9" hidden="1"/>
    <cellStyle name="Followed Hyperlink" xfId="21385" builtinId="9" hidden="1"/>
    <cellStyle name="Followed Hyperlink" xfId="21386" builtinId="9" hidden="1"/>
    <cellStyle name="Followed Hyperlink" xfId="21387" builtinId="9" hidden="1"/>
    <cellStyle name="Followed Hyperlink" xfId="21388" builtinId="9" hidden="1"/>
    <cellStyle name="Followed Hyperlink" xfId="21389" builtinId="9" hidden="1"/>
    <cellStyle name="Followed Hyperlink" xfId="21390" builtinId="9" hidden="1"/>
    <cellStyle name="Followed Hyperlink" xfId="21391" builtinId="9" hidden="1"/>
    <cellStyle name="Followed Hyperlink" xfId="21392" builtinId="9" hidden="1"/>
    <cellStyle name="Followed Hyperlink" xfId="21393" builtinId="9" hidden="1"/>
    <cellStyle name="Followed Hyperlink" xfId="21394" builtinId="9" hidden="1"/>
    <cellStyle name="Followed Hyperlink" xfId="21395" builtinId="9" hidden="1"/>
    <cellStyle name="Followed Hyperlink" xfId="21396" builtinId="9" hidden="1"/>
    <cellStyle name="Followed Hyperlink" xfId="21397" builtinId="9" hidden="1"/>
    <cellStyle name="Followed Hyperlink" xfId="21398" builtinId="9" hidden="1"/>
    <cellStyle name="Followed Hyperlink" xfId="21399" builtinId="9" hidden="1"/>
    <cellStyle name="Followed Hyperlink" xfId="21400" builtinId="9" hidden="1"/>
    <cellStyle name="Followed Hyperlink" xfId="21401" builtinId="9" hidden="1"/>
    <cellStyle name="Followed Hyperlink" xfId="21402" builtinId="9" hidden="1"/>
    <cellStyle name="Followed Hyperlink" xfId="21403" builtinId="9" hidden="1"/>
    <cellStyle name="Followed Hyperlink" xfId="21404" builtinId="9" hidden="1"/>
    <cellStyle name="Followed Hyperlink" xfId="21405" builtinId="9" hidden="1"/>
    <cellStyle name="Followed Hyperlink" xfId="21406" builtinId="9" hidden="1"/>
    <cellStyle name="Followed Hyperlink" xfId="21407" builtinId="9" hidden="1"/>
    <cellStyle name="Followed Hyperlink" xfId="21408" builtinId="9" hidden="1"/>
    <cellStyle name="Followed Hyperlink" xfId="21409" builtinId="9" hidden="1"/>
    <cellStyle name="Followed Hyperlink" xfId="21410" builtinId="9" hidden="1"/>
    <cellStyle name="Followed Hyperlink" xfId="21411" builtinId="9" hidden="1"/>
    <cellStyle name="Followed Hyperlink" xfId="21412" builtinId="9" hidden="1"/>
    <cellStyle name="Followed Hyperlink" xfId="21413" builtinId="9" hidden="1"/>
    <cellStyle name="Followed Hyperlink" xfId="21414" builtinId="9" hidden="1"/>
    <cellStyle name="Followed Hyperlink" xfId="21415" builtinId="9" hidden="1"/>
    <cellStyle name="Followed Hyperlink" xfId="21416" builtinId="9" hidden="1"/>
    <cellStyle name="Followed Hyperlink" xfId="21417" builtinId="9" hidden="1"/>
    <cellStyle name="Followed Hyperlink" xfId="21418" builtinId="9" hidden="1"/>
    <cellStyle name="Followed Hyperlink" xfId="21419" builtinId="9" hidden="1"/>
    <cellStyle name="Followed Hyperlink" xfId="21420" builtinId="9" hidden="1"/>
    <cellStyle name="Followed Hyperlink" xfId="21421" builtinId="9" hidden="1"/>
    <cellStyle name="Followed Hyperlink" xfId="21422" builtinId="9" hidden="1"/>
    <cellStyle name="Followed Hyperlink" xfId="21423" builtinId="9" hidden="1"/>
    <cellStyle name="Followed Hyperlink" xfId="21424" builtinId="9" hidden="1"/>
    <cellStyle name="Followed Hyperlink" xfId="21425" builtinId="9" hidden="1"/>
    <cellStyle name="Followed Hyperlink" xfId="21426" builtinId="9" hidden="1"/>
    <cellStyle name="Followed Hyperlink" xfId="21427" builtinId="9" hidden="1"/>
    <cellStyle name="Followed Hyperlink" xfId="21428" builtinId="9" hidden="1"/>
    <cellStyle name="Followed Hyperlink" xfId="21429" builtinId="9" hidden="1"/>
    <cellStyle name="Followed Hyperlink" xfId="21430" builtinId="9" hidden="1"/>
    <cellStyle name="Followed Hyperlink" xfId="21431" builtinId="9" hidden="1"/>
    <cellStyle name="Followed Hyperlink" xfId="21432" builtinId="9" hidden="1"/>
    <cellStyle name="Followed Hyperlink" xfId="21433" builtinId="9" hidden="1"/>
    <cellStyle name="Followed Hyperlink" xfId="21434" builtinId="9" hidden="1"/>
    <cellStyle name="Followed Hyperlink" xfId="21435" builtinId="9" hidden="1"/>
    <cellStyle name="Followed Hyperlink" xfId="21436" builtinId="9" hidden="1"/>
    <cellStyle name="Followed Hyperlink" xfId="21437" builtinId="9" hidden="1"/>
    <cellStyle name="Followed Hyperlink" xfId="21438" builtinId="9" hidden="1"/>
    <cellStyle name="Followed Hyperlink" xfId="21439" builtinId="9" hidden="1"/>
    <cellStyle name="Followed Hyperlink" xfId="21440" builtinId="9" hidden="1"/>
    <cellStyle name="Followed Hyperlink" xfId="21441" builtinId="9" hidden="1"/>
    <cellStyle name="Followed Hyperlink" xfId="21442" builtinId="9" hidden="1"/>
    <cellStyle name="Followed Hyperlink" xfId="21443" builtinId="9" hidden="1"/>
    <cellStyle name="Followed Hyperlink" xfId="21444" builtinId="9" hidden="1"/>
    <cellStyle name="Followed Hyperlink" xfId="21445" builtinId="9" hidden="1"/>
    <cellStyle name="Followed Hyperlink" xfId="21446" builtinId="9" hidden="1"/>
    <cellStyle name="Followed Hyperlink" xfId="21447" builtinId="9" hidden="1"/>
    <cellStyle name="Followed Hyperlink" xfId="21448" builtinId="9" hidden="1"/>
    <cellStyle name="Followed Hyperlink" xfId="21449" builtinId="9" hidden="1"/>
    <cellStyle name="Followed Hyperlink" xfId="21450" builtinId="9" hidden="1"/>
    <cellStyle name="Followed Hyperlink" xfId="21451" builtinId="9" hidden="1"/>
    <cellStyle name="Followed Hyperlink" xfId="21452" builtinId="9" hidden="1"/>
    <cellStyle name="Followed Hyperlink" xfId="21453" builtinId="9" hidden="1"/>
    <cellStyle name="Followed Hyperlink" xfId="21454" builtinId="9" hidden="1"/>
    <cellStyle name="Followed Hyperlink" xfId="21455" builtinId="9" hidden="1"/>
    <cellStyle name="Followed Hyperlink" xfId="21456" builtinId="9" hidden="1"/>
    <cellStyle name="Followed Hyperlink" xfId="21457" builtinId="9" hidden="1"/>
    <cellStyle name="Followed Hyperlink" xfId="21458" builtinId="9" hidden="1"/>
    <cellStyle name="Followed Hyperlink" xfId="21459" builtinId="9" hidden="1"/>
    <cellStyle name="Followed Hyperlink" xfId="21460" builtinId="9" hidden="1"/>
    <cellStyle name="Followed Hyperlink" xfId="21461" builtinId="9" hidden="1"/>
    <cellStyle name="Followed Hyperlink" xfId="21462" builtinId="9" hidden="1"/>
    <cellStyle name="Followed Hyperlink" xfId="21463" builtinId="9" hidden="1"/>
    <cellStyle name="Followed Hyperlink" xfId="21464" builtinId="9" hidden="1"/>
    <cellStyle name="Followed Hyperlink" xfId="21465" builtinId="9" hidden="1"/>
    <cellStyle name="Followed Hyperlink" xfId="21466" builtinId="9" hidden="1"/>
    <cellStyle name="Followed Hyperlink" xfId="21467" builtinId="9" hidden="1"/>
    <cellStyle name="Followed Hyperlink" xfId="21468" builtinId="9" hidden="1"/>
    <cellStyle name="Followed Hyperlink" xfId="21469" builtinId="9" hidden="1"/>
    <cellStyle name="Followed Hyperlink" xfId="21470" builtinId="9" hidden="1"/>
    <cellStyle name="Followed Hyperlink" xfId="21471" builtinId="9" hidden="1"/>
    <cellStyle name="Followed Hyperlink" xfId="21472" builtinId="9" hidden="1"/>
    <cellStyle name="Followed Hyperlink" xfId="21473" builtinId="9" hidden="1"/>
    <cellStyle name="Followed Hyperlink" xfId="21474" builtinId="9" hidden="1"/>
    <cellStyle name="Followed Hyperlink" xfId="21475" builtinId="9" hidden="1"/>
    <cellStyle name="Followed Hyperlink" xfId="21476" builtinId="9" hidden="1"/>
    <cellStyle name="Followed Hyperlink" xfId="21477" builtinId="9" hidden="1"/>
    <cellStyle name="Followed Hyperlink" xfId="21478" builtinId="9" hidden="1"/>
    <cellStyle name="Followed Hyperlink" xfId="21479" builtinId="9" hidden="1"/>
    <cellStyle name="Followed Hyperlink" xfId="21480" builtinId="9" hidden="1"/>
    <cellStyle name="Followed Hyperlink" xfId="21481" builtinId="9" hidden="1"/>
    <cellStyle name="Followed Hyperlink" xfId="21482" builtinId="9" hidden="1"/>
    <cellStyle name="Followed Hyperlink" xfId="21483" builtinId="9" hidden="1"/>
    <cellStyle name="Followed Hyperlink" xfId="21484" builtinId="9" hidden="1"/>
    <cellStyle name="Followed Hyperlink" xfId="21485" builtinId="9" hidden="1"/>
    <cellStyle name="Followed Hyperlink" xfId="21486" builtinId="9" hidden="1"/>
    <cellStyle name="Followed Hyperlink" xfId="21487" builtinId="9" hidden="1"/>
    <cellStyle name="Followed Hyperlink" xfId="21488" builtinId="9" hidden="1"/>
    <cellStyle name="Followed Hyperlink" xfId="21489" builtinId="9" hidden="1"/>
    <cellStyle name="Followed Hyperlink" xfId="21490" builtinId="9" hidden="1"/>
    <cellStyle name="Followed Hyperlink" xfId="21491" builtinId="9" hidden="1"/>
    <cellStyle name="Followed Hyperlink" xfId="21492" builtinId="9" hidden="1"/>
    <cellStyle name="Followed Hyperlink" xfId="21493" builtinId="9" hidden="1"/>
    <cellStyle name="Followed Hyperlink" xfId="21494" builtinId="9" hidden="1"/>
    <cellStyle name="Followed Hyperlink" xfId="21495" builtinId="9" hidden="1"/>
    <cellStyle name="Followed Hyperlink" xfId="21496" builtinId="9" hidden="1"/>
    <cellStyle name="Followed Hyperlink" xfId="21497" builtinId="9" hidden="1"/>
    <cellStyle name="Followed Hyperlink" xfId="21498" builtinId="9" hidden="1"/>
    <cellStyle name="Followed Hyperlink" xfId="21499" builtinId="9" hidden="1"/>
    <cellStyle name="Followed Hyperlink" xfId="21500" builtinId="9" hidden="1"/>
    <cellStyle name="Followed Hyperlink" xfId="21501" builtinId="9" hidden="1"/>
    <cellStyle name="Followed Hyperlink" xfId="21502" builtinId="9" hidden="1"/>
    <cellStyle name="Followed Hyperlink" xfId="21503" builtinId="9" hidden="1"/>
    <cellStyle name="Followed Hyperlink" xfId="21504" builtinId="9" hidden="1"/>
    <cellStyle name="Followed Hyperlink" xfId="21505" builtinId="9" hidden="1"/>
    <cellStyle name="Followed Hyperlink" xfId="21506" builtinId="9" hidden="1"/>
    <cellStyle name="Followed Hyperlink" xfId="21507" builtinId="9" hidden="1"/>
    <cellStyle name="Followed Hyperlink" xfId="21508" builtinId="9" hidden="1"/>
    <cellStyle name="Followed Hyperlink" xfId="21509" builtinId="9" hidden="1"/>
    <cellStyle name="Followed Hyperlink" xfId="21510" builtinId="9" hidden="1"/>
    <cellStyle name="Followed Hyperlink" xfId="21511" builtinId="9" hidden="1"/>
    <cellStyle name="Followed Hyperlink" xfId="21512" builtinId="9" hidden="1"/>
    <cellStyle name="Followed Hyperlink" xfId="21513" builtinId="9" hidden="1"/>
    <cellStyle name="Followed Hyperlink" xfId="21514" builtinId="9" hidden="1"/>
    <cellStyle name="Followed Hyperlink" xfId="21515" builtinId="9" hidden="1"/>
    <cellStyle name="Followed Hyperlink" xfId="21516" builtinId="9" hidden="1"/>
    <cellStyle name="Followed Hyperlink" xfId="21517" builtinId="9" hidden="1"/>
    <cellStyle name="Followed Hyperlink" xfId="21518" builtinId="9" hidden="1"/>
    <cellStyle name="Followed Hyperlink" xfId="21519" builtinId="9" hidden="1"/>
    <cellStyle name="Followed Hyperlink" xfId="21520" builtinId="9" hidden="1"/>
    <cellStyle name="Followed Hyperlink" xfId="21521" builtinId="9" hidden="1"/>
    <cellStyle name="Followed Hyperlink" xfId="21522" builtinId="9" hidden="1"/>
    <cellStyle name="Followed Hyperlink" xfId="21523" builtinId="9" hidden="1"/>
    <cellStyle name="Followed Hyperlink" xfId="21524" builtinId="9" hidden="1"/>
    <cellStyle name="Followed Hyperlink" xfId="21525" builtinId="9" hidden="1"/>
    <cellStyle name="Followed Hyperlink" xfId="21526" builtinId="9" hidden="1"/>
    <cellStyle name="Followed Hyperlink" xfId="21527" builtinId="9" hidden="1"/>
    <cellStyle name="Followed Hyperlink" xfId="21528" builtinId="9" hidden="1"/>
    <cellStyle name="Followed Hyperlink" xfId="21529" builtinId="9" hidden="1"/>
    <cellStyle name="Followed Hyperlink" xfId="21530" builtinId="9" hidden="1"/>
    <cellStyle name="Followed Hyperlink" xfId="21531" builtinId="9" hidden="1"/>
    <cellStyle name="Followed Hyperlink" xfId="21532" builtinId="9" hidden="1"/>
    <cellStyle name="Followed Hyperlink" xfId="21533" builtinId="9" hidden="1"/>
    <cellStyle name="Followed Hyperlink" xfId="21534" builtinId="9" hidden="1"/>
    <cellStyle name="Followed Hyperlink" xfId="21535" builtinId="9" hidden="1"/>
    <cellStyle name="Followed Hyperlink" xfId="21536" builtinId="9" hidden="1"/>
    <cellStyle name="Followed Hyperlink" xfId="21537" builtinId="9" hidden="1"/>
    <cellStyle name="Followed Hyperlink" xfId="21538" builtinId="9" hidden="1"/>
    <cellStyle name="Followed Hyperlink" xfId="21539" builtinId="9" hidden="1"/>
    <cellStyle name="Followed Hyperlink" xfId="21540" builtinId="9" hidden="1"/>
    <cellStyle name="Followed Hyperlink" xfId="21541" builtinId="9" hidden="1"/>
    <cellStyle name="Followed Hyperlink" xfId="21542" builtinId="9" hidden="1"/>
    <cellStyle name="Followed Hyperlink" xfId="21543" builtinId="9" hidden="1"/>
    <cellStyle name="Followed Hyperlink" xfId="21544" builtinId="9" hidden="1"/>
    <cellStyle name="Followed Hyperlink" xfId="21545" builtinId="9" hidden="1"/>
    <cellStyle name="Followed Hyperlink" xfId="21546" builtinId="9" hidden="1"/>
    <cellStyle name="Followed Hyperlink" xfId="21547" builtinId="9" hidden="1"/>
    <cellStyle name="Followed Hyperlink" xfId="21548" builtinId="9" hidden="1"/>
    <cellStyle name="Followed Hyperlink" xfId="21549" builtinId="9" hidden="1"/>
    <cellStyle name="Followed Hyperlink" xfId="21550" builtinId="9" hidden="1"/>
    <cellStyle name="Followed Hyperlink" xfId="21551" builtinId="9" hidden="1"/>
    <cellStyle name="Followed Hyperlink" xfId="21552" builtinId="9" hidden="1"/>
    <cellStyle name="Followed Hyperlink" xfId="21553" builtinId="9" hidden="1"/>
    <cellStyle name="Followed Hyperlink" xfId="21554" builtinId="9" hidden="1"/>
    <cellStyle name="Followed Hyperlink" xfId="21555" builtinId="9" hidden="1"/>
    <cellStyle name="Followed Hyperlink" xfId="21556" builtinId="9" hidden="1"/>
    <cellStyle name="Followed Hyperlink" xfId="21557" builtinId="9" hidden="1"/>
    <cellStyle name="Followed Hyperlink" xfId="21558" builtinId="9" hidden="1"/>
    <cellStyle name="Followed Hyperlink" xfId="21559" builtinId="9" hidden="1"/>
    <cellStyle name="Followed Hyperlink" xfId="21560" builtinId="9" hidden="1"/>
    <cellStyle name="Followed Hyperlink" xfId="21561" builtinId="9" hidden="1"/>
    <cellStyle name="Followed Hyperlink" xfId="21562" builtinId="9" hidden="1"/>
    <cellStyle name="Followed Hyperlink" xfId="21563" builtinId="9" hidden="1"/>
    <cellStyle name="Followed Hyperlink" xfId="21564" builtinId="9" hidden="1"/>
    <cellStyle name="Followed Hyperlink" xfId="21565" builtinId="9" hidden="1"/>
    <cellStyle name="Followed Hyperlink" xfId="21566" builtinId="9" hidden="1"/>
    <cellStyle name="Followed Hyperlink" xfId="21567" builtinId="9" hidden="1"/>
    <cellStyle name="Followed Hyperlink" xfId="21568" builtinId="9" hidden="1"/>
    <cellStyle name="Followed Hyperlink" xfId="21569" builtinId="9" hidden="1"/>
    <cellStyle name="Followed Hyperlink" xfId="21570" builtinId="9" hidden="1"/>
    <cellStyle name="Followed Hyperlink" xfId="21571" builtinId="9" hidden="1"/>
    <cellStyle name="Followed Hyperlink" xfId="21572" builtinId="9" hidden="1"/>
    <cellStyle name="Followed Hyperlink" xfId="21573" builtinId="9" hidden="1"/>
    <cellStyle name="Followed Hyperlink" xfId="21574" builtinId="9" hidden="1"/>
    <cellStyle name="Followed Hyperlink" xfId="21575" builtinId="9" hidden="1"/>
    <cellStyle name="Followed Hyperlink" xfId="21576" builtinId="9" hidden="1"/>
    <cellStyle name="Followed Hyperlink" xfId="21577" builtinId="9" hidden="1"/>
    <cellStyle name="Followed Hyperlink" xfId="21578" builtinId="9" hidden="1"/>
    <cellStyle name="Followed Hyperlink" xfId="21579" builtinId="9" hidden="1"/>
    <cellStyle name="Followed Hyperlink" xfId="21580" builtinId="9" hidden="1"/>
    <cellStyle name="Followed Hyperlink" xfId="21581" builtinId="9" hidden="1"/>
    <cellStyle name="Followed Hyperlink" xfId="21582" builtinId="9" hidden="1"/>
    <cellStyle name="Followed Hyperlink" xfId="21583" builtinId="9" hidden="1"/>
    <cellStyle name="Followed Hyperlink" xfId="21584" builtinId="9" hidden="1"/>
    <cellStyle name="Followed Hyperlink" xfId="21585" builtinId="9" hidden="1"/>
    <cellStyle name="Followed Hyperlink" xfId="21586" builtinId="9" hidden="1"/>
    <cellStyle name="Followed Hyperlink" xfId="21587" builtinId="9" hidden="1"/>
    <cellStyle name="Followed Hyperlink" xfId="21588" builtinId="9" hidden="1"/>
    <cellStyle name="Followed Hyperlink" xfId="21589" builtinId="9" hidden="1"/>
    <cellStyle name="Followed Hyperlink" xfId="21590" builtinId="9" hidden="1"/>
    <cellStyle name="Followed Hyperlink" xfId="21591" builtinId="9" hidden="1"/>
    <cellStyle name="Followed Hyperlink" xfId="21592" builtinId="9" hidden="1"/>
    <cellStyle name="Followed Hyperlink" xfId="21593" builtinId="9" hidden="1"/>
    <cellStyle name="Followed Hyperlink" xfId="21594" builtinId="9" hidden="1"/>
    <cellStyle name="Followed Hyperlink" xfId="21595" builtinId="9" hidden="1"/>
    <cellStyle name="Followed Hyperlink" xfId="21596" builtinId="9" hidden="1"/>
    <cellStyle name="Followed Hyperlink" xfId="21597" builtinId="9" hidden="1"/>
    <cellStyle name="Followed Hyperlink" xfId="21598" builtinId="9" hidden="1"/>
    <cellStyle name="Followed Hyperlink" xfId="21599" builtinId="9" hidden="1"/>
    <cellStyle name="Followed Hyperlink" xfId="21600" builtinId="9" hidden="1"/>
    <cellStyle name="Followed Hyperlink" xfId="21601" builtinId="9" hidden="1"/>
    <cellStyle name="Followed Hyperlink" xfId="21602" builtinId="9" hidden="1"/>
    <cellStyle name="Followed Hyperlink" xfId="21603" builtinId="9" hidden="1"/>
    <cellStyle name="Followed Hyperlink" xfId="21604" builtinId="9" hidden="1"/>
    <cellStyle name="Followed Hyperlink" xfId="21605" builtinId="9" hidden="1"/>
    <cellStyle name="Followed Hyperlink" xfId="21606" builtinId="9" hidden="1"/>
    <cellStyle name="Followed Hyperlink" xfId="21607" builtinId="9" hidden="1"/>
    <cellStyle name="Followed Hyperlink" xfId="21608" builtinId="9" hidden="1"/>
    <cellStyle name="Followed Hyperlink" xfId="21609" builtinId="9" hidden="1"/>
    <cellStyle name="Followed Hyperlink" xfId="21610" builtinId="9" hidden="1"/>
    <cellStyle name="Followed Hyperlink" xfId="21611" builtinId="9" hidden="1"/>
    <cellStyle name="Followed Hyperlink" xfId="21612" builtinId="9" hidden="1"/>
    <cellStyle name="Followed Hyperlink" xfId="21613" builtinId="9" hidden="1"/>
    <cellStyle name="Followed Hyperlink" xfId="21614" builtinId="9" hidden="1"/>
    <cellStyle name="Followed Hyperlink" xfId="21615" builtinId="9" hidden="1"/>
    <cellStyle name="Followed Hyperlink" xfId="21616" builtinId="9" hidden="1"/>
    <cellStyle name="Followed Hyperlink" xfId="21617" builtinId="9" hidden="1"/>
    <cellStyle name="Followed Hyperlink" xfId="21618" builtinId="9" hidden="1"/>
    <cellStyle name="Followed Hyperlink" xfId="21619" builtinId="9" hidden="1"/>
    <cellStyle name="Followed Hyperlink" xfId="21620" builtinId="9" hidden="1"/>
    <cellStyle name="Followed Hyperlink" xfId="21621" builtinId="9" hidden="1"/>
    <cellStyle name="Followed Hyperlink" xfId="21622" builtinId="9" hidden="1"/>
    <cellStyle name="Followed Hyperlink" xfId="21623" builtinId="9" hidden="1"/>
    <cellStyle name="Followed Hyperlink" xfId="21624" builtinId="9" hidden="1"/>
    <cellStyle name="Followed Hyperlink" xfId="21625" builtinId="9" hidden="1"/>
    <cellStyle name="Followed Hyperlink" xfId="21626" builtinId="9" hidden="1"/>
    <cellStyle name="Followed Hyperlink" xfId="21627" builtinId="9" hidden="1"/>
    <cellStyle name="Followed Hyperlink" xfId="21628" builtinId="9" hidden="1"/>
    <cellStyle name="Followed Hyperlink" xfId="21629" builtinId="9" hidden="1"/>
    <cellStyle name="Followed Hyperlink" xfId="21630" builtinId="9" hidden="1"/>
    <cellStyle name="Followed Hyperlink" xfId="21631" builtinId="9" hidden="1"/>
    <cellStyle name="Followed Hyperlink" xfId="21632" builtinId="9" hidden="1"/>
    <cellStyle name="Followed Hyperlink" xfId="21633" builtinId="9" hidden="1"/>
    <cellStyle name="Followed Hyperlink" xfId="21634" builtinId="9" hidden="1"/>
    <cellStyle name="Followed Hyperlink" xfId="21635" builtinId="9" hidden="1"/>
    <cellStyle name="Followed Hyperlink" xfId="21636" builtinId="9" hidden="1"/>
    <cellStyle name="Followed Hyperlink" xfId="21637" builtinId="9" hidden="1"/>
    <cellStyle name="Followed Hyperlink" xfId="21638" builtinId="9" hidden="1"/>
    <cellStyle name="Followed Hyperlink" xfId="21639" builtinId="9" hidden="1"/>
    <cellStyle name="Followed Hyperlink" xfId="21640" builtinId="9" hidden="1"/>
    <cellStyle name="Followed Hyperlink" xfId="21641" builtinId="9" hidden="1"/>
    <cellStyle name="Followed Hyperlink" xfId="21642" builtinId="9" hidden="1"/>
    <cellStyle name="Followed Hyperlink" xfId="21643" builtinId="9" hidden="1"/>
    <cellStyle name="Followed Hyperlink" xfId="21644" builtinId="9" hidden="1"/>
    <cellStyle name="Followed Hyperlink" xfId="21645" builtinId="9" hidden="1"/>
    <cellStyle name="Followed Hyperlink" xfId="21646" builtinId="9" hidden="1"/>
    <cellStyle name="Followed Hyperlink" xfId="21647" builtinId="9" hidden="1"/>
    <cellStyle name="Followed Hyperlink" xfId="21648" builtinId="9" hidden="1"/>
    <cellStyle name="Followed Hyperlink" xfId="21649" builtinId="9" hidden="1"/>
    <cellStyle name="Followed Hyperlink" xfId="21650" builtinId="9" hidden="1"/>
    <cellStyle name="Followed Hyperlink" xfId="21651" builtinId="9" hidden="1"/>
    <cellStyle name="Followed Hyperlink" xfId="21652" builtinId="9" hidden="1"/>
    <cellStyle name="Followed Hyperlink" xfId="21653" builtinId="9" hidden="1"/>
    <cellStyle name="Followed Hyperlink" xfId="21654" builtinId="9" hidden="1"/>
    <cellStyle name="Followed Hyperlink" xfId="21655" builtinId="9" hidden="1"/>
    <cellStyle name="Followed Hyperlink" xfId="21656" builtinId="9" hidden="1"/>
    <cellStyle name="Followed Hyperlink" xfId="21657" builtinId="9" hidden="1"/>
    <cellStyle name="Followed Hyperlink" xfId="21658" builtinId="9" hidden="1"/>
    <cellStyle name="Followed Hyperlink" xfId="21659" builtinId="9" hidden="1"/>
    <cellStyle name="Followed Hyperlink" xfId="21660" builtinId="9" hidden="1"/>
    <cellStyle name="Followed Hyperlink" xfId="21661" builtinId="9" hidden="1"/>
    <cellStyle name="Followed Hyperlink" xfId="21662" builtinId="9" hidden="1"/>
    <cellStyle name="Followed Hyperlink" xfId="21663" builtinId="9" hidden="1"/>
    <cellStyle name="Followed Hyperlink" xfId="21664" builtinId="9" hidden="1"/>
    <cellStyle name="Followed Hyperlink" xfId="21665" builtinId="9" hidden="1"/>
    <cellStyle name="Followed Hyperlink" xfId="21666" builtinId="9" hidden="1"/>
    <cellStyle name="Followed Hyperlink" xfId="21667" builtinId="9" hidden="1"/>
    <cellStyle name="Followed Hyperlink" xfId="21668" builtinId="9" hidden="1"/>
    <cellStyle name="Followed Hyperlink" xfId="21669" builtinId="9" hidden="1"/>
    <cellStyle name="Followed Hyperlink" xfId="21670" builtinId="9" hidden="1"/>
    <cellStyle name="Followed Hyperlink" xfId="21671" builtinId="9" hidden="1"/>
    <cellStyle name="Followed Hyperlink" xfId="21672" builtinId="9" hidden="1"/>
    <cellStyle name="Followed Hyperlink" xfId="21673" builtinId="9" hidden="1"/>
    <cellStyle name="Followed Hyperlink" xfId="21674" builtinId="9" hidden="1"/>
    <cellStyle name="Followed Hyperlink" xfId="21675" builtinId="9" hidden="1"/>
    <cellStyle name="Followed Hyperlink" xfId="21676" builtinId="9" hidden="1"/>
    <cellStyle name="Followed Hyperlink" xfId="21677" builtinId="9" hidden="1"/>
    <cellStyle name="Followed Hyperlink" xfId="21678" builtinId="9" hidden="1"/>
    <cellStyle name="Followed Hyperlink" xfId="21679" builtinId="9" hidden="1"/>
    <cellStyle name="Followed Hyperlink" xfId="21680" builtinId="9" hidden="1"/>
    <cellStyle name="Followed Hyperlink" xfId="21681" builtinId="9" hidden="1"/>
    <cellStyle name="Followed Hyperlink" xfId="21682" builtinId="9" hidden="1"/>
    <cellStyle name="Followed Hyperlink" xfId="21683" builtinId="9" hidden="1"/>
    <cellStyle name="Followed Hyperlink" xfId="21684" builtinId="9" hidden="1"/>
    <cellStyle name="Followed Hyperlink" xfId="21685" builtinId="9" hidden="1"/>
    <cellStyle name="Followed Hyperlink" xfId="21686" builtinId="9" hidden="1"/>
    <cellStyle name="Followed Hyperlink" xfId="21687" builtinId="9" hidden="1"/>
    <cellStyle name="Followed Hyperlink" xfId="21688" builtinId="9" hidden="1"/>
    <cellStyle name="Followed Hyperlink" xfId="21689" builtinId="9" hidden="1"/>
    <cellStyle name="Followed Hyperlink" xfId="21690" builtinId="9" hidden="1"/>
    <cellStyle name="Followed Hyperlink" xfId="21691" builtinId="9" hidden="1"/>
    <cellStyle name="Followed Hyperlink" xfId="21692" builtinId="9" hidden="1"/>
    <cellStyle name="Followed Hyperlink" xfId="21693" builtinId="9" hidden="1"/>
    <cellStyle name="Followed Hyperlink" xfId="21694" builtinId="9" hidden="1"/>
    <cellStyle name="Followed Hyperlink" xfId="21695" builtinId="9" hidden="1"/>
    <cellStyle name="Followed Hyperlink" xfId="21696" builtinId="9" hidden="1"/>
    <cellStyle name="Followed Hyperlink" xfId="21697" builtinId="9" hidden="1"/>
    <cellStyle name="Followed Hyperlink" xfId="21698" builtinId="9" hidden="1"/>
    <cellStyle name="Followed Hyperlink" xfId="21699" builtinId="9" hidden="1"/>
    <cellStyle name="Followed Hyperlink" xfId="21700" builtinId="9" hidden="1"/>
    <cellStyle name="Followed Hyperlink" xfId="21701" builtinId="9" hidden="1"/>
    <cellStyle name="Followed Hyperlink" xfId="21702" builtinId="9" hidden="1"/>
    <cellStyle name="Followed Hyperlink" xfId="21703" builtinId="9" hidden="1"/>
    <cellStyle name="Followed Hyperlink" xfId="21704" builtinId="9" hidden="1"/>
    <cellStyle name="Followed Hyperlink" xfId="21705" builtinId="9" hidden="1"/>
    <cellStyle name="Followed Hyperlink" xfId="21706" builtinId="9" hidden="1"/>
    <cellStyle name="Followed Hyperlink" xfId="21707" builtinId="9" hidden="1"/>
    <cellStyle name="Followed Hyperlink" xfId="21708" builtinId="9" hidden="1"/>
    <cellStyle name="Followed Hyperlink" xfId="21709" builtinId="9" hidden="1"/>
    <cellStyle name="Followed Hyperlink" xfId="21710" builtinId="9" hidden="1"/>
    <cellStyle name="Followed Hyperlink" xfId="21711" builtinId="9" hidden="1"/>
    <cellStyle name="Followed Hyperlink" xfId="21712" builtinId="9" hidden="1"/>
    <cellStyle name="Followed Hyperlink" xfId="21713" builtinId="9" hidden="1"/>
    <cellStyle name="Followed Hyperlink" xfId="21714" builtinId="9" hidden="1"/>
    <cellStyle name="Followed Hyperlink" xfId="21715" builtinId="9" hidden="1"/>
    <cellStyle name="Followed Hyperlink" xfId="21716" builtinId="9" hidden="1"/>
    <cellStyle name="Followed Hyperlink" xfId="21717" builtinId="9" hidden="1"/>
    <cellStyle name="Followed Hyperlink" xfId="21718" builtinId="9" hidden="1"/>
    <cellStyle name="Followed Hyperlink" xfId="21719" builtinId="9" hidden="1"/>
    <cellStyle name="Followed Hyperlink" xfId="21720" builtinId="9" hidden="1"/>
    <cellStyle name="Followed Hyperlink" xfId="21721" builtinId="9" hidden="1"/>
    <cellStyle name="Followed Hyperlink" xfId="21722" builtinId="9" hidden="1"/>
    <cellStyle name="Followed Hyperlink" xfId="21723" builtinId="9" hidden="1"/>
    <cellStyle name="Followed Hyperlink" xfId="21724" builtinId="9" hidden="1"/>
    <cellStyle name="Followed Hyperlink" xfId="21725" builtinId="9" hidden="1"/>
    <cellStyle name="Followed Hyperlink" xfId="21726" builtinId="9" hidden="1"/>
    <cellStyle name="Followed Hyperlink" xfId="21727" builtinId="9" hidden="1"/>
    <cellStyle name="Followed Hyperlink" xfId="21728" builtinId="9" hidden="1"/>
    <cellStyle name="Followed Hyperlink" xfId="21729" builtinId="9" hidden="1"/>
    <cellStyle name="Followed Hyperlink" xfId="21730" builtinId="9" hidden="1"/>
    <cellStyle name="Followed Hyperlink" xfId="21731" builtinId="9" hidden="1"/>
    <cellStyle name="Followed Hyperlink" xfId="21732" builtinId="9" hidden="1"/>
    <cellStyle name="Followed Hyperlink" xfId="21733" builtinId="9" hidden="1"/>
    <cellStyle name="Followed Hyperlink" xfId="21734" builtinId="9" hidden="1"/>
    <cellStyle name="Followed Hyperlink" xfId="21735" builtinId="9" hidden="1"/>
    <cellStyle name="Followed Hyperlink" xfId="21736" builtinId="9" hidden="1"/>
    <cellStyle name="Followed Hyperlink" xfId="21737" builtinId="9" hidden="1"/>
    <cellStyle name="Followed Hyperlink" xfId="21738" builtinId="9" hidden="1"/>
    <cellStyle name="Followed Hyperlink" xfId="21739" builtinId="9" hidden="1"/>
    <cellStyle name="Followed Hyperlink" xfId="21740" builtinId="9" hidden="1"/>
    <cellStyle name="Followed Hyperlink" xfId="21741" builtinId="9" hidden="1"/>
    <cellStyle name="Followed Hyperlink" xfId="21742" builtinId="9" hidden="1"/>
    <cellStyle name="Followed Hyperlink" xfId="21743" builtinId="9" hidden="1"/>
    <cellStyle name="Followed Hyperlink" xfId="21744" builtinId="9" hidden="1"/>
    <cellStyle name="Followed Hyperlink" xfId="21745" builtinId="9" hidden="1"/>
    <cellStyle name="Followed Hyperlink" xfId="21746" builtinId="9" hidden="1"/>
    <cellStyle name="Followed Hyperlink" xfId="21747" builtinId="9" hidden="1"/>
    <cellStyle name="Followed Hyperlink" xfId="21748" builtinId="9" hidden="1"/>
    <cellStyle name="Followed Hyperlink" xfId="21749" builtinId="9" hidden="1"/>
    <cellStyle name="Followed Hyperlink" xfId="21750" builtinId="9" hidden="1"/>
    <cellStyle name="Followed Hyperlink" xfId="21751" builtinId="9" hidden="1"/>
    <cellStyle name="Followed Hyperlink" xfId="21752" builtinId="9" hidden="1"/>
    <cellStyle name="Followed Hyperlink" xfId="21753" builtinId="9" hidden="1"/>
    <cellStyle name="Followed Hyperlink" xfId="21754" builtinId="9" hidden="1"/>
    <cellStyle name="Followed Hyperlink" xfId="21755" builtinId="9" hidden="1"/>
    <cellStyle name="Followed Hyperlink" xfId="21756" builtinId="9" hidden="1"/>
    <cellStyle name="Followed Hyperlink" xfId="21757" builtinId="9" hidden="1"/>
    <cellStyle name="Followed Hyperlink" xfId="21758" builtinId="9" hidden="1"/>
    <cellStyle name="Followed Hyperlink" xfId="21759" builtinId="9" hidden="1"/>
    <cellStyle name="Followed Hyperlink" xfId="21760" builtinId="9" hidden="1"/>
    <cellStyle name="Followed Hyperlink" xfId="21761" builtinId="9" hidden="1"/>
    <cellStyle name="Followed Hyperlink" xfId="21762" builtinId="9" hidden="1"/>
    <cellStyle name="Followed Hyperlink" xfId="21763" builtinId="9" hidden="1"/>
    <cellStyle name="Followed Hyperlink" xfId="21764" builtinId="9" hidden="1"/>
    <cellStyle name="Followed Hyperlink" xfId="21765" builtinId="9" hidden="1"/>
    <cellStyle name="Followed Hyperlink" xfId="21766" builtinId="9" hidden="1"/>
    <cellStyle name="Followed Hyperlink" xfId="21767" builtinId="9" hidden="1"/>
    <cellStyle name="Followed Hyperlink" xfId="21768" builtinId="9" hidden="1"/>
    <cellStyle name="Followed Hyperlink" xfId="21769" builtinId="9" hidden="1"/>
    <cellStyle name="Followed Hyperlink" xfId="21770" builtinId="9" hidden="1"/>
    <cellStyle name="Followed Hyperlink" xfId="21771" builtinId="9" hidden="1"/>
    <cellStyle name="Followed Hyperlink" xfId="21772" builtinId="9" hidden="1"/>
    <cellStyle name="Followed Hyperlink" xfId="21773" builtinId="9" hidden="1"/>
    <cellStyle name="Followed Hyperlink" xfId="21774" builtinId="9" hidden="1"/>
    <cellStyle name="Followed Hyperlink" xfId="21775" builtinId="9" hidden="1"/>
    <cellStyle name="Followed Hyperlink" xfId="21776" builtinId="9" hidden="1"/>
    <cellStyle name="Followed Hyperlink" xfId="21777" builtinId="9" hidden="1"/>
    <cellStyle name="Followed Hyperlink" xfId="21778" builtinId="9" hidden="1"/>
    <cellStyle name="Followed Hyperlink" xfId="21779" builtinId="9" hidden="1"/>
    <cellStyle name="Followed Hyperlink" xfId="21780" builtinId="9" hidden="1"/>
    <cellStyle name="Followed Hyperlink" xfId="21781" builtinId="9" hidden="1"/>
    <cellStyle name="Followed Hyperlink" xfId="21782" builtinId="9" hidden="1"/>
    <cellStyle name="Followed Hyperlink" xfId="21783" builtinId="9" hidden="1"/>
    <cellStyle name="Followed Hyperlink" xfId="21784" builtinId="9" hidden="1"/>
    <cellStyle name="Followed Hyperlink" xfId="21785" builtinId="9" hidden="1"/>
    <cellStyle name="Followed Hyperlink" xfId="21786" builtinId="9" hidden="1"/>
    <cellStyle name="Followed Hyperlink" xfId="21787" builtinId="9" hidden="1"/>
    <cellStyle name="Followed Hyperlink" xfId="21788" builtinId="9" hidden="1"/>
    <cellStyle name="Followed Hyperlink" xfId="21789" builtinId="9" hidden="1"/>
    <cellStyle name="Followed Hyperlink" xfId="21790" builtinId="9" hidden="1"/>
    <cellStyle name="Followed Hyperlink" xfId="21791" builtinId="9" hidden="1"/>
    <cellStyle name="Followed Hyperlink" xfId="21792" builtinId="9" hidden="1"/>
    <cellStyle name="Followed Hyperlink" xfId="21793" builtinId="9" hidden="1"/>
    <cellStyle name="Followed Hyperlink" xfId="21794" builtinId="9" hidden="1"/>
    <cellStyle name="Followed Hyperlink" xfId="21795" builtinId="9" hidden="1"/>
    <cellStyle name="Followed Hyperlink" xfId="21796" builtinId="9" hidden="1"/>
    <cellStyle name="Followed Hyperlink" xfId="21797" builtinId="9" hidden="1"/>
    <cellStyle name="Followed Hyperlink" xfId="21798" builtinId="9" hidden="1"/>
    <cellStyle name="Followed Hyperlink" xfId="21799" builtinId="9" hidden="1"/>
    <cellStyle name="Followed Hyperlink" xfId="21800" builtinId="9" hidden="1"/>
    <cellStyle name="Followed Hyperlink" xfId="21801" builtinId="9" hidden="1"/>
    <cellStyle name="Followed Hyperlink" xfId="21802" builtinId="9" hidden="1"/>
    <cellStyle name="Followed Hyperlink" xfId="21803" builtinId="9" hidden="1"/>
    <cellStyle name="Followed Hyperlink" xfId="21804" builtinId="9" hidden="1"/>
    <cellStyle name="Followed Hyperlink" xfId="21805" builtinId="9" hidden="1"/>
    <cellStyle name="Followed Hyperlink" xfId="21806" builtinId="9" hidden="1"/>
    <cellStyle name="Followed Hyperlink" xfId="21807" builtinId="9" hidden="1"/>
    <cellStyle name="Followed Hyperlink" xfId="21808" builtinId="9" hidden="1"/>
    <cellStyle name="Followed Hyperlink" xfId="21809" builtinId="9" hidden="1"/>
    <cellStyle name="Followed Hyperlink" xfId="21810" builtinId="9" hidden="1"/>
    <cellStyle name="Followed Hyperlink" xfId="21811" builtinId="9" hidden="1"/>
    <cellStyle name="Followed Hyperlink" xfId="21812" builtinId="9" hidden="1"/>
    <cellStyle name="Followed Hyperlink" xfId="21813" builtinId="9" hidden="1"/>
    <cellStyle name="Followed Hyperlink" xfId="21814" builtinId="9" hidden="1"/>
    <cellStyle name="Followed Hyperlink" xfId="21815" builtinId="9" hidden="1"/>
    <cellStyle name="Followed Hyperlink" xfId="21816" builtinId="9" hidden="1"/>
    <cellStyle name="Followed Hyperlink" xfId="21817" builtinId="9" hidden="1"/>
    <cellStyle name="Followed Hyperlink" xfId="21818" builtinId="9" hidden="1"/>
    <cellStyle name="Followed Hyperlink" xfId="21819" builtinId="9" hidden="1"/>
    <cellStyle name="Followed Hyperlink" xfId="21820" builtinId="9" hidden="1"/>
    <cellStyle name="Followed Hyperlink" xfId="21821" builtinId="9" hidden="1"/>
    <cellStyle name="Followed Hyperlink" xfId="21822" builtinId="9" hidden="1"/>
    <cellStyle name="Followed Hyperlink" xfId="21823" builtinId="9" hidden="1"/>
    <cellStyle name="Followed Hyperlink" xfId="21824" builtinId="9" hidden="1"/>
    <cellStyle name="Followed Hyperlink" xfId="21825" builtinId="9" hidden="1"/>
    <cellStyle name="Followed Hyperlink" xfId="21826" builtinId="9" hidden="1"/>
    <cellStyle name="Followed Hyperlink" xfId="21827" builtinId="9" hidden="1"/>
    <cellStyle name="Followed Hyperlink" xfId="21828" builtinId="9" hidden="1"/>
    <cellStyle name="Followed Hyperlink" xfId="21829" builtinId="9" hidden="1"/>
    <cellStyle name="Followed Hyperlink" xfId="21830" builtinId="9" hidden="1"/>
    <cellStyle name="Followed Hyperlink" xfId="21831" builtinId="9" hidden="1"/>
    <cellStyle name="Followed Hyperlink" xfId="21832" builtinId="9" hidden="1"/>
    <cellStyle name="Followed Hyperlink" xfId="21833" builtinId="9" hidden="1"/>
    <cellStyle name="Followed Hyperlink" xfId="21834" builtinId="9" hidden="1"/>
    <cellStyle name="Followed Hyperlink" xfId="21835" builtinId="9" hidden="1"/>
    <cellStyle name="Followed Hyperlink" xfId="21836" builtinId="9" hidden="1"/>
    <cellStyle name="Followed Hyperlink" xfId="21837" builtinId="9" hidden="1"/>
    <cellStyle name="Followed Hyperlink" xfId="21838" builtinId="9" hidden="1"/>
    <cellStyle name="Followed Hyperlink" xfId="21839" builtinId="9" hidden="1"/>
    <cellStyle name="Followed Hyperlink" xfId="21840" builtinId="9" hidden="1"/>
    <cellStyle name="Followed Hyperlink" xfId="21841" builtinId="9" hidden="1"/>
    <cellStyle name="Followed Hyperlink" xfId="21842" builtinId="9" hidden="1"/>
    <cellStyle name="Followed Hyperlink" xfId="21843" builtinId="9" hidden="1"/>
    <cellStyle name="Followed Hyperlink" xfId="21844" builtinId="9" hidden="1"/>
    <cellStyle name="Followed Hyperlink" xfId="21845" builtinId="9" hidden="1"/>
    <cellStyle name="Followed Hyperlink" xfId="21846" builtinId="9" hidden="1"/>
    <cellStyle name="Followed Hyperlink" xfId="21847" builtinId="9" hidden="1"/>
    <cellStyle name="Followed Hyperlink" xfId="21848" builtinId="9" hidden="1"/>
    <cellStyle name="Followed Hyperlink" xfId="21849" builtinId="9" hidden="1"/>
    <cellStyle name="Followed Hyperlink" xfId="21850" builtinId="9" hidden="1"/>
    <cellStyle name="Followed Hyperlink" xfId="21851" builtinId="9" hidden="1"/>
    <cellStyle name="Followed Hyperlink" xfId="21852" builtinId="9" hidden="1"/>
    <cellStyle name="Followed Hyperlink" xfId="21853" builtinId="9" hidden="1"/>
    <cellStyle name="Followed Hyperlink" xfId="21854" builtinId="9" hidden="1"/>
    <cellStyle name="Followed Hyperlink" xfId="21855" builtinId="9" hidden="1"/>
    <cellStyle name="Followed Hyperlink" xfId="21856" builtinId="9" hidden="1"/>
    <cellStyle name="Followed Hyperlink" xfId="21857" builtinId="9" hidden="1"/>
    <cellStyle name="Followed Hyperlink" xfId="21858" builtinId="9" hidden="1"/>
    <cellStyle name="Followed Hyperlink" xfId="21859" builtinId="9" hidden="1"/>
    <cellStyle name="Followed Hyperlink" xfId="21860" builtinId="9" hidden="1"/>
    <cellStyle name="Followed Hyperlink" xfId="21861" builtinId="9" hidden="1"/>
    <cellStyle name="Followed Hyperlink" xfId="21862" builtinId="9" hidden="1"/>
    <cellStyle name="Followed Hyperlink" xfId="21863" builtinId="9" hidden="1"/>
    <cellStyle name="Followed Hyperlink" xfId="21864" builtinId="9" hidden="1"/>
    <cellStyle name="Followed Hyperlink" xfId="21865" builtinId="9" hidden="1"/>
    <cellStyle name="Followed Hyperlink" xfId="21866" builtinId="9" hidden="1"/>
    <cellStyle name="Followed Hyperlink" xfId="21867" builtinId="9" hidden="1"/>
    <cellStyle name="Followed Hyperlink" xfId="21868" builtinId="9" hidden="1"/>
    <cellStyle name="Followed Hyperlink" xfId="21869" builtinId="9" hidden="1"/>
    <cellStyle name="Followed Hyperlink" xfId="21870" builtinId="9" hidden="1"/>
    <cellStyle name="Followed Hyperlink" xfId="21871" builtinId="9" hidden="1"/>
    <cellStyle name="Followed Hyperlink" xfId="21872" builtinId="9" hidden="1"/>
    <cellStyle name="Followed Hyperlink" xfId="21873" builtinId="9" hidden="1"/>
    <cellStyle name="Followed Hyperlink" xfId="21874" builtinId="9" hidden="1"/>
    <cellStyle name="Followed Hyperlink" xfId="21875" builtinId="9" hidden="1"/>
    <cellStyle name="Followed Hyperlink" xfId="21876" builtinId="9" hidden="1"/>
    <cellStyle name="Followed Hyperlink" xfId="21877" builtinId="9" hidden="1"/>
    <cellStyle name="Followed Hyperlink" xfId="21878" builtinId="9" hidden="1"/>
    <cellStyle name="Followed Hyperlink" xfId="21879" builtinId="9" hidden="1"/>
    <cellStyle name="Followed Hyperlink" xfId="21880" builtinId="9" hidden="1"/>
    <cellStyle name="Followed Hyperlink" xfId="21881" builtinId="9" hidden="1"/>
    <cellStyle name="Followed Hyperlink" xfId="21882" builtinId="9" hidden="1"/>
    <cellStyle name="Followed Hyperlink" xfId="21883" builtinId="9" hidden="1"/>
    <cellStyle name="Followed Hyperlink" xfId="21884" builtinId="9" hidden="1"/>
    <cellStyle name="Followed Hyperlink" xfId="21885" builtinId="9" hidden="1"/>
    <cellStyle name="Followed Hyperlink" xfId="21886" builtinId="9" hidden="1"/>
    <cellStyle name="Followed Hyperlink" xfId="21887" builtinId="9" hidden="1"/>
    <cellStyle name="Followed Hyperlink" xfId="21888" builtinId="9" hidden="1"/>
    <cellStyle name="Followed Hyperlink" xfId="21889" builtinId="9" hidden="1"/>
    <cellStyle name="Followed Hyperlink" xfId="21890" builtinId="9" hidden="1"/>
    <cellStyle name="Followed Hyperlink" xfId="21891" builtinId="9" hidden="1"/>
    <cellStyle name="Followed Hyperlink" xfId="21892" builtinId="9" hidden="1"/>
    <cellStyle name="Followed Hyperlink" xfId="21893" builtinId="9" hidden="1"/>
    <cellStyle name="Followed Hyperlink" xfId="21894" builtinId="9" hidden="1"/>
    <cellStyle name="Followed Hyperlink" xfId="21895" builtinId="9" hidden="1"/>
    <cellStyle name="Followed Hyperlink" xfId="21896" builtinId="9" hidden="1"/>
    <cellStyle name="Followed Hyperlink" xfId="21897" builtinId="9" hidden="1"/>
    <cellStyle name="Followed Hyperlink" xfId="21898" builtinId="9" hidden="1"/>
    <cellStyle name="Followed Hyperlink" xfId="21899" builtinId="9" hidden="1"/>
    <cellStyle name="Followed Hyperlink" xfId="21900" builtinId="9" hidden="1"/>
    <cellStyle name="Followed Hyperlink" xfId="21901" builtinId="9" hidden="1"/>
    <cellStyle name="Followed Hyperlink" xfId="21902" builtinId="9" hidden="1"/>
    <cellStyle name="Followed Hyperlink" xfId="21903" builtinId="9" hidden="1"/>
    <cellStyle name="Followed Hyperlink" xfId="21904" builtinId="9" hidden="1"/>
    <cellStyle name="Followed Hyperlink" xfId="21905" builtinId="9" hidden="1"/>
    <cellStyle name="Followed Hyperlink" xfId="21906" builtinId="9" hidden="1"/>
    <cellStyle name="Followed Hyperlink" xfId="21907" builtinId="9" hidden="1"/>
    <cellStyle name="Followed Hyperlink" xfId="21908" builtinId="9" hidden="1"/>
    <cellStyle name="Followed Hyperlink" xfId="21909" builtinId="9" hidden="1"/>
    <cellStyle name="Followed Hyperlink" xfId="21910" builtinId="9" hidden="1"/>
    <cellStyle name="Followed Hyperlink" xfId="21911" builtinId="9" hidden="1"/>
    <cellStyle name="Followed Hyperlink" xfId="21912" builtinId="9" hidden="1"/>
    <cellStyle name="Followed Hyperlink" xfId="21913" builtinId="9" hidden="1"/>
    <cellStyle name="Followed Hyperlink" xfId="21914" builtinId="9" hidden="1"/>
    <cellStyle name="Followed Hyperlink" xfId="21915" builtinId="9" hidden="1"/>
    <cellStyle name="Followed Hyperlink" xfId="21916" builtinId="9" hidden="1"/>
    <cellStyle name="Followed Hyperlink" xfId="21917" builtinId="9" hidden="1"/>
    <cellStyle name="Followed Hyperlink" xfId="21918" builtinId="9" hidden="1"/>
    <cellStyle name="Followed Hyperlink" xfId="21919" builtinId="9" hidden="1"/>
    <cellStyle name="Followed Hyperlink" xfId="21920" builtinId="9" hidden="1"/>
    <cellStyle name="Followed Hyperlink" xfId="21921" builtinId="9" hidden="1"/>
    <cellStyle name="Followed Hyperlink" xfId="21922" builtinId="9" hidden="1"/>
    <cellStyle name="Followed Hyperlink" xfId="21923" builtinId="9" hidden="1"/>
    <cellStyle name="Followed Hyperlink" xfId="21924" builtinId="9" hidden="1"/>
    <cellStyle name="Followed Hyperlink" xfId="21925" builtinId="9" hidden="1"/>
    <cellStyle name="Followed Hyperlink" xfId="21926" builtinId="9" hidden="1"/>
    <cellStyle name="Followed Hyperlink" xfId="21927" builtinId="9" hidden="1"/>
    <cellStyle name="Followed Hyperlink" xfId="21928" builtinId="9" hidden="1"/>
    <cellStyle name="Followed Hyperlink" xfId="21929" builtinId="9" hidden="1"/>
    <cellStyle name="Followed Hyperlink" xfId="21930" builtinId="9" hidden="1"/>
    <cellStyle name="Followed Hyperlink" xfId="21931" builtinId="9" hidden="1"/>
    <cellStyle name="Followed Hyperlink" xfId="21932" builtinId="9" hidden="1"/>
    <cellStyle name="Followed Hyperlink" xfId="21933" builtinId="9" hidden="1"/>
    <cellStyle name="Followed Hyperlink" xfId="21934" builtinId="9" hidden="1"/>
    <cellStyle name="Followed Hyperlink" xfId="21935" builtinId="9" hidden="1"/>
    <cellStyle name="Followed Hyperlink" xfId="21936" builtinId="9" hidden="1"/>
    <cellStyle name="Followed Hyperlink" xfId="21937" builtinId="9" hidden="1"/>
    <cellStyle name="Followed Hyperlink" xfId="21938" builtinId="9" hidden="1"/>
    <cellStyle name="Followed Hyperlink" xfId="21939" builtinId="9" hidden="1"/>
    <cellStyle name="Followed Hyperlink" xfId="21940" builtinId="9" hidden="1"/>
    <cellStyle name="Followed Hyperlink" xfId="21941" builtinId="9" hidden="1"/>
    <cellStyle name="Followed Hyperlink" xfId="21942" builtinId="9" hidden="1"/>
    <cellStyle name="Followed Hyperlink" xfId="21943" builtinId="9" hidden="1"/>
    <cellStyle name="Followed Hyperlink" xfId="21944" builtinId="9" hidden="1"/>
    <cellStyle name="Followed Hyperlink" xfId="21945" builtinId="9" hidden="1"/>
    <cellStyle name="Followed Hyperlink" xfId="21946" builtinId="9" hidden="1"/>
    <cellStyle name="Followed Hyperlink" xfId="21947" builtinId="9" hidden="1"/>
    <cellStyle name="Followed Hyperlink" xfId="21948" builtinId="9" hidden="1"/>
    <cellStyle name="Followed Hyperlink" xfId="21949" builtinId="9" hidden="1"/>
    <cellStyle name="Followed Hyperlink" xfId="21950" builtinId="9" hidden="1"/>
    <cellStyle name="Followed Hyperlink" xfId="21951" builtinId="9" hidden="1"/>
    <cellStyle name="Followed Hyperlink" xfId="21952" builtinId="9" hidden="1"/>
    <cellStyle name="Followed Hyperlink" xfId="21953" builtinId="9" hidden="1"/>
    <cellStyle name="Followed Hyperlink" xfId="21954" builtinId="9" hidden="1"/>
    <cellStyle name="Followed Hyperlink" xfId="21955" builtinId="9" hidden="1"/>
    <cellStyle name="Followed Hyperlink" xfId="21956" builtinId="9" hidden="1"/>
    <cellStyle name="Followed Hyperlink" xfId="21957" builtinId="9" hidden="1"/>
    <cellStyle name="Followed Hyperlink" xfId="21958" builtinId="9" hidden="1"/>
    <cellStyle name="Followed Hyperlink" xfId="21959" builtinId="9" hidden="1"/>
    <cellStyle name="Followed Hyperlink" xfId="21960" builtinId="9" hidden="1"/>
    <cellStyle name="Followed Hyperlink" xfId="21961" builtinId="9" hidden="1"/>
    <cellStyle name="Followed Hyperlink" xfId="21962" builtinId="9" hidden="1"/>
    <cellStyle name="Followed Hyperlink" xfId="21963" builtinId="9" hidden="1"/>
    <cellStyle name="Followed Hyperlink" xfId="21964" builtinId="9" hidden="1"/>
    <cellStyle name="Followed Hyperlink" xfId="21965" builtinId="9" hidden="1"/>
    <cellStyle name="Followed Hyperlink" xfId="21966" builtinId="9" hidden="1"/>
    <cellStyle name="Followed Hyperlink" xfId="21967" builtinId="9" hidden="1"/>
    <cellStyle name="Followed Hyperlink" xfId="21968" builtinId="9" hidden="1"/>
    <cellStyle name="Followed Hyperlink" xfId="21969" builtinId="9" hidden="1"/>
    <cellStyle name="Followed Hyperlink" xfId="21970" builtinId="9" hidden="1"/>
    <cellStyle name="Followed Hyperlink" xfId="21971" builtinId="9" hidden="1"/>
    <cellStyle name="Followed Hyperlink" xfId="21972" builtinId="9" hidden="1"/>
    <cellStyle name="Followed Hyperlink" xfId="21973" builtinId="9" hidden="1"/>
    <cellStyle name="Followed Hyperlink" xfId="21974" builtinId="9" hidden="1"/>
    <cellStyle name="Followed Hyperlink" xfId="21975" builtinId="9" hidden="1"/>
    <cellStyle name="Followed Hyperlink" xfId="21976" builtinId="9" hidden="1"/>
    <cellStyle name="Followed Hyperlink" xfId="21977" builtinId="9" hidden="1"/>
    <cellStyle name="Followed Hyperlink" xfId="21978" builtinId="9" hidden="1"/>
    <cellStyle name="Followed Hyperlink" xfId="21979" builtinId="9" hidden="1"/>
    <cellStyle name="Followed Hyperlink" xfId="21980" builtinId="9" hidden="1"/>
    <cellStyle name="Followed Hyperlink" xfId="21981" builtinId="9" hidden="1"/>
    <cellStyle name="Followed Hyperlink" xfId="21982" builtinId="9" hidden="1"/>
    <cellStyle name="Followed Hyperlink" xfId="21983" builtinId="9" hidden="1"/>
    <cellStyle name="Followed Hyperlink" xfId="21984" builtinId="9" hidden="1"/>
    <cellStyle name="Followed Hyperlink" xfId="21985" builtinId="9" hidden="1"/>
    <cellStyle name="Followed Hyperlink" xfId="21986" builtinId="9" hidden="1"/>
    <cellStyle name="Followed Hyperlink" xfId="21987" builtinId="9" hidden="1"/>
    <cellStyle name="Followed Hyperlink" xfId="21988" builtinId="9" hidden="1"/>
    <cellStyle name="Followed Hyperlink" xfId="21989" builtinId="9" hidden="1"/>
    <cellStyle name="Followed Hyperlink" xfId="21990" builtinId="9" hidden="1"/>
    <cellStyle name="Followed Hyperlink" xfId="21991" builtinId="9" hidden="1"/>
    <cellStyle name="Followed Hyperlink" xfId="21992" builtinId="9" hidden="1"/>
    <cellStyle name="Followed Hyperlink" xfId="21993" builtinId="9" hidden="1"/>
    <cellStyle name="Followed Hyperlink" xfId="21994" builtinId="9" hidden="1"/>
    <cellStyle name="Followed Hyperlink" xfId="21995" builtinId="9" hidden="1"/>
    <cellStyle name="Followed Hyperlink" xfId="21996" builtinId="9" hidden="1"/>
    <cellStyle name="Followed Hyperlink" xfId="21997" builtinId="9" hidden="1"/>
    <cellStyle name="Followed Hyperlink" xfId="21998" builtinId="9" hidden="1"/>
    <cellStyle name="Followed Hyperlink" xfId="21999" builtinId="9" hidden="1"/>
    <cellStyle name="Followed Hyperlink" xfId="22000" builtinId="9" hidden="1"/>
    <cellStyle name="Followed Hyperlink" xfId="22001" builtinId="9" hidden="1"/>
    <cellStyle name="Followed Hyperlink" xfId="22002" builtinId="9" hidden="1"/>
    <cellStyle name="Followed Hyperlink" xfId="22003" builtinId="9" hidden="1"/>
    <cellStyle name="Followed Hyperlink" xfId="22004" builtinId="9" hidden="1"/>
    <cellStyle name="Followed Hyperlink" xfId="22005" builtinId="9" hidden="1"/>
    <cellStyle name="Followed Hyperlink" xfId="22006" builtinId="9" hidden="1"/>
    <cellStyle name="Followed Hyperlink" xfId="22007" builtinId="9" hidden="1"/>
    <cellStyle name="Followed Hyperlink" xfId="22008" builtinId="9" hidden="1"/>
    <cellStyle name="Followed Hyperlink" xfId="22009" builtinId="9" hidden="1"/>
    <cellStyle name="Followed Hyperlink" xfId="22010" builtinId="9" hidden="1"/>
    <cellStyle name="Followed Hyperlink" xfId="22011" builtinId="9" hidden="1"/>
    <cellStyle name="Followed Hyperlink" xfId="22012" builtinId="9" hidden="1"/>
    <cellStyle name="Followed Hyperlink" xfId="22013" builtinId="9" hidden="1"/>
    <cellStyle name="Followed Hyperlink" xfId="22014" builtinId="9" hidden="1"/>
    <cellStyle name="Followed Hyperlink" xfId="22015" builtinId="9" hidden="1"/>
    <cellStyle name="Followed Hyperlink" xfId="22016" builtinId="9" hidden="1"/>
    <cellStyle name="Followed Hyperlink" xfId="22017" builtinId="9" hidden="1"/>
    <cellStyle name="Followed Hyperlink" xfId="22018" builtinId="9" hidden="1"/>
    <cellStyle name="Followed Hyperlink" xfId="22019" builtinId="9" hidden="1"/>
    <cellStyle name="Followed Hyperlink" xfId="22020" builtinId="9" hidden="1"/>
    <cellStyle name="Followed Hyperlink" xfId="22021" builtinId="9" hidden="1"/>
    <cellStyle name="Followed Hyperlink" xfId="22022" builtinId="9" hidden="1"/>
    <cellStyle name="Followed Hyperlink" xfId="22023" builtinId="9" hidden="1"/>
    <cellStyle name="Followed Hyperlink" xfId="22024" builtinId="9" hidden="1"/>
    <cellStyle name="Followed Hyperlink" xfId="22025" builtinId="9" hidden="1"/>
    <cellStyle name="Followed Hyperlink" xfId="22026" builtinId="9" hidden="1"/>
    <cellStyle name="Followed Hyperlink" xfId="22027" builtinId="9" hidden="1"/>
    <cellStyle name="Followed Hyperlink" xfId="22028" builtinId="9" hidden="1"/>
    <cellStyle name="Followed Hyperlink" xfId="22029" builtinId="9" hidden="1"/>
    <cellStyle name="Followed Hyperlink" xfId="22030" builtinId="9" hidden="1"/>
    <cellStyle name="Followed Hyperlink" xfId="22031" builtinId="9" hidden="1"/>
    <cellStyle name="Followed Hyperlink" xfId="22032" builtinId="9" hidden="1"/>
    <cellStyle name="Followed Hyperlink" xfId="22033" builtinId="9" hidden="1"/>
    <cellStyle name="Followed Hyperlink" xfId="22034" builtinId="9" hidden="1"/>
    <cellStyle name="Followed Hyperlink" xfId="22035" builtinId="9" hidden="1"/>
    <cellStyle name="Followed Hyperlink" xfId="22036" builtinId="9" hidden="1"/>
    <cellStyle name="Followed Hyperlink" xfId="22037" builtinId="9" hidden="1"/>
    <cellStyle name="Followed Hyperlink" xfId="22038" builtinId="9" hidden="1"/>
    <cellStyle name="Followed Hyperlink" xfId="22039" builtinId="9" hidden="1"/>
    <cellStyle name="Followed Hyperlink" xfId="22040" builtinId="9" hidden="1"/>
    <cellStyle name="Followed Hyperlink" xfId="22041" builtinId="9" hidden="1"/>
    <cellStyle name="Followed Hyperlink" xfId="22042" builtinId="9" hidden="1"/>
    <cellStyle name="Followed Hyperlink" xfId="22043" builtinId="9" hidden="1"/>
    <cellStyle name="Followed Hyperlink" xfId="22044" builtinId="9" hidden="1"/>
    <cellStyle name="Followed Hyperlink" xfId="22045" builtinId="9" hidden="1"/>
    <cellStyle name="Followed Hyperlink" xfId="22046" builtinId="9" hidden="1"/>
    <cellStyle name="Followed Hyperlink" xfId="22047" builtinId="9" hidden="1"/>
    <cellStyle name="Followed Hyperlink" xfId="22048" builtinId="9" hidden="1"/>
    <cellStyle name="Followed Hyperlink" xfId="22049" builtinId="9" hidden="1"/>
    <cellStyle name="Followed Hyperlink" xfId="22050" builtinId="9" hidden="1"/>
    <cellStyle name="Followed Hyperlink" xfId="22051" builtinId="9" hidden="1"/>
    <cellStyle name="Followed Hyperlink" xfId="22052" builtinId="9" hidden="1"/>
    <cellStyle name="Followed Hyperlink" xfId="22053" builtinId="9" hidden="1"/>
    <cellStyle name="Followed Hyperlink" xfId="22054" builtinId="9" hidden="1"/>
    <cellStyle name="Followed Hyperlink" xfId="22055" builtinId="9" hidden="1"/>
    <cellStyle name="Followed Hyperlink" xfId="22056" builtinId="9" hidden="1"/>
    <cellStyle name="Followed Hyperlink" xfId="22057" builtinId="9" hidden="1"/>
    <cellStyle name="Followed Hyperlink" xfId="22058" builtinId="9" hidden="1"/>
    <cellStyle name="Followed Hyperlink" xfId="22059" builtinId="9" hidden="1"/>
    <cellStyle name="Followed Hyperlink" xfId="22060" builtinId="9" hidden="1"/>
    <cellStyle name="Followed Hyperlink" xfId="22061" builtinId="9" hidden="1"/>
    <cellStyle name="Followed Hyperlink" xfId="22062" builtinId="9" hidden="1"/>
    <cellStyle name="Followed Hyperlink" xfId="22063" builtinId="9" hidden="1"/>
    <cellStyle name="Followed Hyperlink" xfId="22064" builtinId="9" hidden="1"/>
    <cellStyle name="Followed Hyperlink" xfId="22065" builtinId="9" hidden="1"/>
    <cellStyle name="Followed Hyperlink" xfId="22066" builtinId="9" hidden="1"/>
    <cellStyle name="Followed Hyperlink" xfId="22067" builtinId="9" hidden="1"/>
    <cellStyle name="Followed Hyperlink" xfId="22068" builtinId="9" hidden="1"/>
    <cellStyle name="Followed Hyperlink" xfId="22069" builtinId="9" hidden="1"/>
    <cellStyle name="Followed Hyperlink" xfId="22070" builtinId="9" hidden="1"/>
    <cellStyle name="Followed Hyperlink" xfId="22071" builtinId="9" hidden="1"/>
    <cellStyle name="Followed Hyperlink" xfId="22072" builtinId="9" hidden="1"/>
    <cellStyle name="Followed Hyperlink" xfId="22073" builtinId="9" hidden="1"/>
    <cellStyle name="Followed Hyperlink" xfId="22074" builtinId="9" hidden="1"/>
    <cellStyle name="Followed Hyperlink" xfId="22075" builtinId="9" hidden="1"/>
    <cellStyle name="Followed Hyperlink" xfId="22076" builtinId="9" hidden="1"/>
    <cellStyle name="Followed Hyperlink" xfId="22077" builtinId="9" hidden="1"/>
    <cellStyle name="Followed Hyperlink" xfId="22078" builtinId="9" hidden="1"/>
    <cellStyle name="Followed Hyperlink" xfId="22079" builtinId="9" hidden="1"/>
    <cellStyle name="Followed Hyperlink" xfId="22080" builtinId="9" hidden="1"/>
    <cellStyle name="Followed Hyperlink" xfId="22081" builtinId="9" hidden="1"/>
    <cellStyle name="Followed Hyperlink" xfId="22082" builtinId="9" hidden="1"/>
    <cellStyle name="Followed Hyperlink" xfId="22083" builtinId="9" hidden="1"/>
    <cellStyle name="Followed Hyperlink" xfId="22084" builtinId="9" hidden="1"/>
    <cellStyle name="Followed Hyperlink" xfId="22085" builtinId="9" hidden="1"/>
    <cellStyle name="Followed Hyperlink" xfId="22086" builtinId="9" hidden="1"/>
    <cellStyle name="Followed Hyperlink" xfId="22087" builtinId="9" hidden="1"/>
    <cellStyle name="Followed Hyperlink" xfId="22088" builtinId="9" hidden="1"/>
    <cellStyle name="Followed Hyperlink" xfId="22089" builtinId="9" hidden="1"/>
    <cellStyle name="Followed Hyperlink" xfId="22090" builtinId="9" hidden="1"/>
    <cellStyle name="Followed Hyperlink" xfId="22091" builtinId="9" hidden="1"/>
    <cellStyle name="Followed Hyperlink" xfId="22092" builtinId="9" hidden="1"/>
    <cellStyle name="Followed Hyperlink" xfId="22093" builtinId="9" hidden="1"/>
    <cellStyle name="Followed Hyperlink" xfId="22094" builtinId="9" hidden="1"/>
    <cellStyle name="Followed Hyperlink" xfId="22095" builtinId="9" hidden="1"/>
    <cellStyle name="Followed Hyperlink" xfId="22096" builtinId="9" hidden="1"/>
    <cellStyle name="Followed Hyperlink" xfId="22097" builtinId="9" hidden="1"/>
    <cellStyle name="Followed Hyperlink" xfId="22098" builtinId="9" hidden="1"/>
    <cellStyle name="Followed Hyperlink" xfId="22099" builtinId="9" hidden="1"/>
    <cellStyle name="Followed Hyperlink" xfId="22100" builtinId="9" hidden="1"/>
    <cellStyle name="Followed Hyperlink" xfId="22101" builtinId="9" hidden="1"/>
    <cellStyle name="Followed Hyperlink" xfId="22102" builtinId="9" hidden="1"/>
    <cellStyle name="Followed Hyperlink" xfId="22103" builtinId="9" hidden="1"/>
    <cellStyle name="Followed Hyperlink" xfId="22104" builtinId="9" hidden="1"/>
    <cellStyle name="Followed Hyperlink" xfId="22105" builtinId="9" hidden="1"/>
    <cellStyle name="Followed Hyperlink" xfId="22106" builtinId="9" hidden="1"/>
    <cellStyle name="Followed Hyperlink" xfId="22107" builtinId="9" hidden="1"/>
    <cellStyle name="Followed Hyperlink" xfId="22108" builtinId="9" hidden="1"/>
    <cellStyle name="Followed Hyperlink" xfId="22109" builtinId="9" hidden="1"/>
    <cellStyle name="Followed Hyperlink" xfId="22110" builtinId="9" hidden="1"/>
    <cellStyle name="Followed Hyperlink" xfId="22111" builtinId="9" hidden="1"/>
    <cellStyle name="Followed Hyperlink" xfId="22112" builtinId="9" hidden="1"/>
    <cellStyle name="Followed Hyperlink" xfId="22113" builtinId="9" hidden="1"/>
    <cellStyle name="Followed Hyperlink" xfId="22114" builtinId="9" hidden="1"/>
    <cellStyle name="Followed Hyperlink" xfId="22115" builtinId="9" hidden="1"/>
    <cellStyle name="Followed Hyperlink" xfId="22116" builtinId="9" hidden="1"/>
    <cellStyle name="Followed Hyperlink" xfId="22117" builtinId="9" hidden="1"/>
    <cellStyle name="Followed Hyperlink" xfId="22118" builtinId="9" hidden="1"/>
    <cellStyle name="Followed Hyperlink" xfId="22119" builtinId="9" hidden="1"/>
    <cellStyle name="Followed Hyperlink" xfId="22120" builtinId="9" hidden="1"/>
    <cellStyle name="Followed Hyperlink" xfId="22121" builtinId="9" hidden="1"/>
    <cellStyle name="Followed Hyperlink" xfId="22122" builtinId="9" hidden="1"/>
    <cellStyle name="Followed Hyperlink" xfId="22123" builtinId="9" hidden="1"/>
    <cellStyle name="Followed Hyperlink" xfId="22124" builtinId="9" hidden="1"/>
    <cellStyle name="Followed Hyperlink" xfId="22125" builtinId="9" hidden="1"/>
    <cellStyle name="Followed Hyperlink" xfId="22126" builtinId="9" hidden="1"/>
    <cellStyle name="Followed Hyperlink" xfId="22127" builtinId="9" hidden="1"/>
    <cellStyle name="Followed Hyperlink" xfId="22128" builtinId="9" hidden="1"/>
    <cellStyle name="Followed Hyperlink" xfId="22129" builtinId="9" hidden="1"/>
    <cellStyle name="Followed Hyperlink" xfId="22130" builtinId="9" hidden="1"/>
    <cellStyle name="Followed Hyperlink" xfId="22131" builtinId="9" hidden="1"/>
    <cellStyle name="Followed Hyperlink" xfId="22132" builtinId="9" hidden="1"/>
    <cellStyle name="Followed Hyperlink" xfId="22133" builtinId="9" hidden="1"/>
    <cellStyle name="Followed Hyperlink" xfId="22134" builtinId="9" hidden="1"/>
    <cellStyle name="Followed Hyperlink" xfId="22135" builtinId="9" hidden="1"/>
    <cellStyle name="Followed Hyperlink" xfId="22136" builtinId="9" hidden="1"/>
    <cellStyle name="Followed Hyperlink" xfId="22137" builtinId="9" hidden="1"/>
    <cellStyle name="Followed Hyperlink" xfId="22138" builtinId="9" hidden="1"/>
    <cellStyle name="Followed Hyperlink" xfId="22139" builtinId="9" hidden="1"/>
    <cellStyle name="Followed Hyperlink" xfId="22140" builtinId="9" hidden="1"/>
    <cellStyle name="Followed Hyperlink" xfId="22141" builtinId="9" hidden="1"/>
    <cellStyle name="Followed Hyperlink" xfId="22142" builtinId="9" hidden="1"/>
    <cellStyle name="Followed Hyperlink" xfId="22143" builtinId="9" hidden="1"/>
    <cellStyle name="Followed Hyperlink" xfId="22144" builtinId="9" hidden="1"/>
    <cellStyle name="Followed Hyperlink" xfId="22145" builtinId="9" hidden="1"/>
    <cellStyle name="Followed Hyperlink" xfId="22146" builtinId="9" hidden="1"/>
    <cellStyle name="Followed Hyperlink" xfId="22147" builtinId="9" hidden="1"/>
    <cellStyle name="Followed Hyperlink" xfId="22148" builtinId="9" hidden="1"/>
    <cellStyle name="Followed Hyperlink" xfId="22149" builtinId="9" hidden="1"/>
    <cellStyle name="Followed Hyperlink" xfId="22150" builtinId="9" hidden="1"/>
    <cellStyle name="Followed Hyperlink" xfId="22151" builtinId="9" hidden="1"/>
    <cellStyle name="Followed Hyperlink" xfId="22152" builtinId="9" hidden="1"/>
    <cellStyle name="Followed Hyperlink" xfId="22153" builtinId="9" hidden="1"/>
    <cellStyle name="Followed Hyperlink" xfId="22154" builtinId="9" hidden="1"/>
    <cellStyle name="Followed Hyperlink" xfId="22155" builtinId="9" hidden="1"/>
    <cellStyle name="Followed Hyperlink" xfId="22156" builtinId="9" hidden="1"/>
    <cellStyle name="Followed Hyperlink" xfId="22157" builtinId="9" hidden="1"/>
    <cellStyle name="Followed Hyperlink" xfId="22158" builtinId="9" hidden="1"/>
    <cellStyle name="Followed Hyperlink" xfId="22159" builtinId="9" hidden="1"/>
    <cellStyle name="Followed Hyperlink" xfId="22160" builtinId="9" hidden="1"/>
    <cellStyle name="Followed Hyperlink" xfId="22161" builtinId="9" hidden="1"/>
    <cellStyle name="Followed Hyperlink" xfId="22162" builtinId="9" hidden="1"/>
    <cellStyle name="Followed Hyperlink" xfId="22163" builtinId="9" hidden="1"/>
    <cellStyle name="Followed Hyperlink" xfId="22164" builtinId="9" hidden="1"/>
    <cellStyle name="Followed Hyperlink" xfId="22165" builtinId="9" hidden="1"/>
    <cellStyle name="Followed Hyperlink" xfId="22166" builtinId="9" hidden="1"/>
    <cellStyle name="Followed Hyperlink" xfId="22167" builtinId="9" hidden="1"/>
    <cellStyle name="Followed Hyperlink" xfId="22168" builtinId="9" hidden="1"/>
    <cellStyle name="Followed Hyperlink" xfId="22169" builtinId="9" hidden="1"/>
    <cellStyle name="Followed Hyperlink" xfId="22170" builtinId="9" hidden="1"/>
    <cellStyle name="Followed Hyperlink" xfId="22171" builtinId="9" hidden="1"/>
    <cellStyle name="Followed Hyperlink" xfId="22172" builtinId="9" hidden="1"/>
    <cellStyle name="Followed Hyperlink" xfId="22173" builtinId="9" hidden="1"/>
    <cellStyle name="Followed Hyperlink" xfId="22174" builtinId="9" hidden="1"/>
    <cellStyle name="Followed Hyperlink" xfId="22175" builtinId="9" hidden="1"/>
    <cellStyle name="Followed Hyperlink" xfId="22176" builtinId="9" hidden="1"/>
    <cellStyle name="Followed Hyperlink" xfId="22177" builtinId="9" hidden="1"/>
    <cellStyle name="Followed Hyperlink" xfId="22178" builtinId="9" hidden="1"/>
    <cellStyle name="Followed Hyperlink" xfId="22179" builtinId="9" hidden="1"/>
    <cellStyle name="Followed Hyperlink" xfId="22180" builtinId="9" hidden="1"/>
    <cellStyle name="Followed Hyperlink" xfId="22181" builtinId="9" hidden="1"/>
    <cellStyle name="Followed Hyperlink" xfId="22182" builtinId="9" hidden="1"/>
    <cellStyle name="Followed Hyperlink" xfId="22183" builtinId="9" hidden="1"/>
    <cellStyle name="Followed Hyperlink" xfId="22184" builtinId="9" hidden="1"/>
    <cellStyle name="Followed Hyperlink" xfId="22185" builtinId="9" hidden="1"/>
    <cellStyle name="Followed Hyperlink" xfId="22186" builtinId="9" hidden="1"/>
    <cellStyle name="Followed Hyperlink" xfId="22187" builtinId="9" hidden="1"/>
    <cellStyle name="Followed Hyperlink" xfId="22188" builtinId="9" hidden="1"/>
    <cellStyle name="Followed Hyperlink" xfId="22189" builtinId="9" hidden="1"/>
    <cellStyle name="Followed Hyperlink" xfId="22190" builtinId="9" hidden="1"/>
    <cellStyle name="Followed Hyperlink" xfId="22191" builtinId="9" hidden="1"/>
    <cellStyle name="Followed Hyperlink" xfId="22192" builtinId="9" hidden="1"/>
    <cellStyle name="Followed Hyperlink" xfId="22193" builtinId="9" hidden="1"/>
    <cellStyle name="Followed Hyperlink" xfId="22194" builtinId="9" hidden="1"/>
    <cellStyle name="Followed Hyperlink" xfId="22195" builtinId="9" hidden="1"/>
    <cellStyle name="Followed Hyperlink" xfId="22196" builtinId="9" hidden="1"/>
    <cellStyle name="Followed Hyperlink" xfId="22197" builtinId="9" hidden="1"/>
    <cellStyle name="Followed Hyperlink" xfId="22198" builtinId="9" hidden="1"/>
    <cellStyle name="Followed Hyperlink" xfId="22199" builtinId="9" hidden="1"/>
    <cellStyle name="Followed Hyperlink" xfId="22200" builtinId="9" hidden="1"/>
    <cellStyle name="Followed Hyperlink" xfId="22201" builtinId="9" hidden="1"/>
    <cellStyle name="Followed Hyperlink" xfId="22202" builtinId="9" hidden="1"/>
    <cellStyle name="Followed Hyperlink" xfId="22203" builtinId="9" hidden="1"/>
    <cellStyle name="Followed Hyperlink" xfId="22204" builtinId="9" hidden="1"/>
    <cellStyle name="Followed Hyperlink" xfId="22205" builtinId="9" hidden="1"/>
    <cellStyle name="Followed Hyperlink" xfId="22206" builtinId="9" hidden="1"/>
    <cellStyle name="Followed Hyperlink" xfId="22207" builtinId="9" hidden="1"/>
    <cellStyle name="Followed Hyperlink" xfId="22208" builtinId="9" hidden="1"/>
    <cellStyle name="Followed Hyperlink" xfId="22209" builtinId="9" hidden="1"/>
    <cellStyle name="Followed Hyperlink" xfId="22210" builtinId="9" hidden="1"/>
    <cellStyle name="Followed Hyperlink" xfId="22211" builtinId="9" hidden="1"/>
    <cellStyle name="Followed Hyperlink" xfId="22212" builtinId="9" hidden="1"/>
    <cellStyle name="Followed Hyperlink" xfId="22213" builtinId="9" hidden="1"/>
    <cellStyle name="Followed Hyperlink" xfId="22214" builtinId="9" hidden="1"/>
    <cellStyle name="Followed Hyperlink" xfId="22215" builtinId="9" hidden="1"/>
    <cellStyle name="Followed Hyperlink" xfId="22216" builtinId="9" hidden="1"/>
    <cellStyle name="Followed Hyperlink" xfId="22217" builtinId="9" hidden="1"/>
    <cellStyle name="Followed Hyperlink" xfId="22218" builtinId="9" hidden="1"/>
    <cellStyle name="Followed Hyperlink" xfId="22219" builtinId="9" hidden="1"/>
    <cellStyle name="Followed Hyperlink" xfId="22220" builtinId="9" hidden="1"/>
    <cellStyle name="Followed Hyperlink" xfId="22221" builtinId="9" hidden="1"/>
    <cellStyle name="Followed Hyperlink" xfId="22222" builtinId="9" hidden="1"/>
    <cellStyle name="Followed Hyperlink" xfId="22223" builtinId="9" hidden="1"/>
    <cellStyle name="Followed Hyperlink" xfId="22224" builtinId="9" hidden="1"/>
    <cellStyle name="Followed Hyperlink" xfId="22225" builtinId="9" hidden="1"/>
    <cellStyle name="Followed Hyperlink" xfId="22226" builtinId="9" hidden="1"/>
    <cellStyle name="Followed Hyperlink" xfId="22227" builtinId="9" hidden="1"/>
    <cellStyle name="Followed Hyperlink" xfId="22228" builtinId="9" hidden="1"/>
    <cellStyle name="Followed Hyperlink" xfId="22229" builtinId="9" hidden="1"/>
    <cellStyle name="Followed Hyperlink" xfId="22230" builtinId="9" hidden="1"/>
    <cellStyle name="Followed Hyperlink" xfId="22231" builtinId="9" hidden="1"/>
    <cellStyle name="Followed Hyperlink" xfId="22232" builtinId="9" hidden="1"/>
    <cellStyle name="Followed Hyperlink" xfId="22233" builtinId="9" hidden="1"/>
    <cellStyle name="Followed Hyperlink" xfId="22234" builtinId="9" hidden="1"/>
    <cellStyle name="Followed Hyperlink" xfId="22235" builtinId="9" hidden="1"/>
    <cellStyle name="Followed Hyperlink" xfId="22236" builtinId="9" hidden="1"/>
    <cellStyle name="Followed Hyperlink" xfId="22237" builtinId="9" hidden="1"/>
    <cellStyle name="Followed Hyperlink" xfId="22238" builtinId="9" hidden="1"/>
    <cellStyle name="Followed Hyperlink" xfId="22239" builtinId="9" hidden="1"/>
    <cellStyle name="Followed Hyperlink" xfId="22240" builtinId="9" hidden="1"/>
    <cellStyle name="Followed Hyperlink" xfId="22241" builtinId="9" hidden="1"/>
    <cellStyle name="Followed Hyperlink" xfId="22242" builtinId="9" hidden="1"/>
    <cellStyle name="Followed Hyperlink" xfId="22243" builtinId="9" hidden="1"/>
    <cellStyle name="Followed Hyperlink" xfId="22244" builtinId="9" hidden="1"/>
    <cellStyle name="Followed Hyperlink" xfId="22245" builtinId="9" hidden="1"/>
    <cellStyle name="Followed Hyperlink" xfId="22246" builtinId="9" hidden="1"/>
    <cellStyle name="Followed Hyperlink" xfId="22247" builtinId="9" hidden="1"/>
    <cellStyle name="Followed Hyperlink" xfId="22248" builtinId="9" hidden="1"/>
    <cellStyle name="Followed Hyperlink" xfId="22249" builtinId="9" hidden="1"/>
    <cellStyle name="Followed Hyperlink" xfId="22250" builtinId="9" hidden="1"/>
    <cellStyle name="Followed Hyperlink" xfId="22251" builtinId="9" hidden="1"/>
    <cellStyle name="Followed Hyperlink" xfId="22252" builtinId="9" hidden="1"/>
    <cellStyle name="Followed Hyperlink" xfId="22253" builtinId="9" hidden="1"/>
    <cellStyle name="Followed Hyperlink" xfId="22254" builtinId="9" hidden="1"/>
    <cellStyle name="Followed Hyperlink" xfId="22255" builtinId="9" hidden="1"/>
    <cellStyle name="Followed Hyperlink" xfId="22256" builtinId="9" hidden="1"/>
    <cellStyle name="Followed Hyperlink" xfId="22257" builtinId="9" hidden="1"/>
    <cellStyle name="Followed Hyperlink" xfId="22258" builtinId="9" hidden="1"/>
    <cellStyle name="Followed Hyperlink" xfId="22259" builtinId="9" hidden="1"/>
    <cellStyle name="Followed Hyperlink" xfId="22260" builtinId="9" hidden="1"/>
    <cellStyle name="Followed Hyperlink" xfId="22261" builtinId="9" hidden="1"/>
    <cellStyle name="Followed Hyperlink" xfId="22262" builtinId="9" hidden="1"/>
    <cellStyle name="Followed Hyperlink" xfId="22263" builtinId="9" hidden="1"/>
    <cellStyle name="Followed Hyperlink" xfId="22264" builtinId="9" hidden="1"/>
    <cellStyle name="Followed Hyperlink" xfId="22265" builtinId="9" hidden="1"/>
    <cellStyle name="Followed Hyperlink" xfId="22266" builtinId="9" hidden="1"/>
    <cellStyle name="Followed Hyperlink" xfId="22267" builtinId="9" hidden="1"/>
    <cellStyle name="Followed Hyperlink" xfId="22268" builtinId="9" hidden="1"/>
    <cellStyle name="Followed Hyperlink" xfId="22269" builtinId="9" hidden="1"/>
    <cellStyle name="Followed Hyperlink" xfId="22270" builtinId="9" hidden="1"/>
    <cellStyle name="Followed Hyperlink" xfId="22271" builtinId="9" hidden="1"/>
    <cellStyle name="Followed Hyperlink" xfId="22272" builtinId="9" hidden="1"/>
    <cellStyle name="Followed Hyperlink" xfId="22273" builtinId="9" hidden="1"/>
    <cellStyle name="Followed Hyperlink" xfId="22274" builtinId="9" hidden="1"/>
    <cellStyle name="Followed Hyperlink" xfId="22275" builtinId="9" hidden="1"/>
    <cellStyle name="Followed Hyperlink" xfId="22276" builtinId="9" hidden="1"/>
    <cellStyle name="Followed Hyperlink" xfId="22277" builtinId="9" hidden="1"/>
    <cellStyle name="Followed Hyperlink" xfId="22278" builtinId="9" hidden="1"/>
    <cellStyle name="Followed Hyperlink" xfId="22279" builtinId="9" hidden="1"/>
    <cellStyle name="Followed Hyperlink" xfId="22280" builtinId="9" hidden="1"/>
    <cellStyle name="Followed Hyperlink" xfId="22281" builtinId="9" hidden="1"/>
    <cellStyle name="Followed Hyperlink" xfId="22282" builtinId="9" hidden="1"/>
    <cellStyle name="Followed Hyperlink" xfId="22283" builtinId="9" hidden="1"/>
    <cellStyle name="Followed Hyperlink" xfId="22284" builtinId="9" hidden="1"/>
    <cellStyle name="Followed Hyperlink" xfId="22285" builtinId="9" hidden="1"/>
    <cellStyle name="Followed Hyperlink" xfId="22286" builtinId="9" hidden="1"/>
    <cellStyle name="Followed Hyperlink" xfId="22287" builtinId="9" hidden="1"/>
    <cellStyle name="Followed Hyperlink" xfId="22288" builtinId="9" hidden="1"/>
    <cellStyle name="Followed Hyperlink" xfId="22289" builtinId="9" hidden="1"/>
    <cellStyle name="Followed Hyperlink" xfId="22290" builtinId="9" hidden="1"/>
    <cellStyle name="Followed Hyperlink" xfId="22291" builtinId="9" hidden="1"/>
    <cellStyle name="Followed Hyperlink" xfId="22292" builtinId="9" hidden="1"/>
    <cellStyle name="Followed Hyperlink" xfId="22293" builtinId="9" hidden="1"/>
    <cellStyle name="Followed Hyperlink" xfId="22294" builtinId="9" hidden="1"/>
    <cellStyle name="Followed Hyperlink" xfId="22295" builtinId="9" hidden="1"/>
    <cellStyle name="Followed Hyperlink" xfId="22296" builtinId="9" hidden="1"/>
    <cellStyle name="Followed Hyperlink" xfId="22297" builtinId="9" hidden="1"/>
    <cellStyle name="Followed Hyperlink" xfId="22298" builtinId="9" hidden="1"/>
    <cellStyle name="Followed Hyperlink" xfId="22299" builtinId="9" hidden="1"/>
    <cellStyle name="Followed Hyperlink" xfId="22300" builtinId="9" hidden="1"/>
    <cellStyle name="Followed Hyperlink" xfId="22301" builtinId="9" hidden="1"/>
    <cellStyle name="Followed Hyperlink" xfId="22302" builtinId="9" hidden="1"/>
    <cellStyle name="Followed Hyperlink" xfId="22303" builtinId="9" hidden="1"/>
    <cellStyle name="Followed Hyperlink" xfId="22304" builtinId="9" hidden="1"/>
    <cellStyle name="Followed Hyperlink" xfId="22305" builtinId="9" hidden="1"/>
    <cellStyle name="Followed Hyperlink" xfId="22306" builtinId="9" hidden="1"/>
    <cellStyle name="Followed Hyperlink" xfId="22307" builtinId="9" hidden="1"/>
    <cellStyle name="Followed Hyperlink" xfId="22308" builtinId="9" hidden="1"/>
    <cellStyle name="Followed Hyperlink" xfId="22309" builtinId="9" hidden="1"/>
    <cellStyle name="Followed Hyperlink" xfId="22310" builtinId="9" hidden="1"/>
    <cellStyle name="Followed Hyperlink" xfId="22311" builtinId="9" hidden="1"/>
    <cellStyle name="Followed Hyperlink" xfId="22312" builtinId="9" hidden="1"/>
    <cellStyle name="Followed Hyperlink" xfId="22313" builtinId="9" hidden="1"/>
    <cellStyle name="Followed Hyperlink" xfId="22314" builtinId="9" hidden="1"/>
    <cellStyle name="Followed Hyperlink" xfId="22315" builtinId="9" hidden="1"/>
    <cellStyle name="Followed Hyperlink" xfId="22316" builtinId="9" hidden="1"/>
    <cellStyle name="Followed Hyperlink" xfId="22317" builtinId="9" hidden="1"/>
    <cellStyle name="Followed Hyperlink" xfId="22318" builtinId="9" hidden="1"/>
    <cellStyle name="Followed Hyperlink" xfId="22319" builtinId="9" hidden="1"/>
    <cellStyle name="Followed Hyperlink" xfId="22320" builtinId="9" hidden="1"/>
    <cellStyle name="Followed Hyperlink" xfId="22321" builtinId="9" hidden="1"/>
    <cellStyle name="Followed Hyperlink" xfId="22322" builtinId="9" hidden="1"/>
    <cellStyle name="Followed Hyperlink" xfId="22323" builtinId="9" hidden="1"/>
    <cellStyle name="Followed Hyperlink" xfId="22324" builtinId="9" hidden="1"/>
    <cellStyle name="Followed Hyperlink" xfId="22325" builtinId="9" hidden="1"/>
    <cellStyle name="Followed Hyperlink" xfId="22326" builtinId="9" hidden="1"/>
    <cellStyle name="Followed Hyperlink" xfId="22327" builtinId="9" hidden="1"/>
    <cellStyle name="Followed Hyperlink" xfId="22328" builtinId="9" hidden="1"/>
    <cellStyle name="Followed Hyperlink" xfId="22329" builtinId="9" hidden="1"/>
    <cellStyle name="Followed Hyperlink" xfId="22330" builtinId="9" hidden="1"/>
    <cellStyle name="Followed Hyperlink" xfId="22331" builtinId="9" hidden="1"/>
    <cellStyle name="Followed Hyperlink" xfId="22332" builtinId="9" hidden="1"/>
    <cellStyle name="Followed Hyperlink" xfId="22333" builtinId="9" hidden="1"/>
    <cellStyle name="Followed Hyperlink" xfId="22334" builtinId="9" hidden="1"/>
    <cellStyle name="Followed Hyperlink" xfId="22335" builtinId="9" hidden="1"/>
    <cellStyle name="Followed Hyperlink" xfId="22336" builtinId="9" hidden="1"/>
    <cellStyle name="Followed Hyperlink" xfId="22337" builtinId="9" hidden="1"/>
    <cellStyle name="Followed Hyperlink" xfId="22338" builtinId="9" hidden="1"/>
    <cellStyle name="Followed Hyperlink" xfId="22339" builtinId="9" hidden="1"/>
    <cellStyle name="Followed Hyperlink" xfId="22340" builtinId="9" hidden="1"/>
    <cellStyle name="Followed Hyperlink" xfId="22341" builtinId="9" hidden="1"/>
    <cellStyle name="Followed Hyperlink" xfId="22342" builtinId="9" hidden="1"/>
    <cellStyle name="Followed Hyperlink" xfId="22343" builtinId="9" hidden="1"/>
    <cellStyle name="Followed Hyperlink" xfId="22344" builtinId="9" hidden="1"/>
    <cellStyle name="Followed Hyperlink" xfId="22345" builtinId="9" hidden="1"/>
    <cellStyle name="Followed Hyperlink" xfId="22346" builtinId="9" hidden="1"/>
    <cellStyle name="Followed Hyperlink" xfId="22347" builtinId="9" hidden="1"/>
    <cellStyle name="Followed Hyperlink" xfId="22348" builtinId="9" hidden="1"/>
    <cellStyle name="Followed Hyperlink" xfId="22349" builtinId="9" hidden="1"/>
    <cellStyle name="Followed Hyperlink" xfId="22350" builtinId="9" hidden="1"/>
    <cellStyle name="Followed Hyperlink" xfId="22351" builtinId="9" hidden="1"/>
    <cellStyle name="Followed Hyperlink" xfId="22352" builtinId="9" hidden="1"/>
    <cellStyle name="Followed Hyperlink" xfId="22353" builtinId="9" hidden="1"/>
    <cellStyle name="Followed Hyperlink" xfId="22354" builtinId="9" hidden="1"/>
    <cellStyle name="Followed Hyperlink" xfId="22355" builtinId="9" hidden="1"/>
    <cellStyle name="Followed Hyperlink" xfId="22356" builtinId="9" hidden="1"/>
    <cellStyle name="Followed Hyperlink" xfId="22357" builtinId="9" hidden="1"/>
    <cellStyle name="Followed Hyperlink" xfId="22358" builtinId="9" hidden="1"/>
    <cellStyle name="Followed Hyperlink" xfId="22359" builtinId="9" hidden="1"/>
    <cellStyle name="Followed Hyperlink" xfId="22360" builtinId="9" hidden="1"/>
    <cellStyle name="Followed Hyperlink" xfId="22361" builtinId="9" hidden="1"/>
    <cellStyle name="Followed Hyperlink" xfId="22362" builtinId="9" hidden="1"/>
    <cellStyle name="Followed Hyperlink" xfId="22363" builtinId="9" hidden="1"/>
    <cellStyle name="Followed Hyperlink" xfId="22364" builtinId="9" hidden="1"/>
    <cellStyle name="Followed Hyperlink" xfId="22365" builtinId="9" hidden="1"/>
    <cellStyle name="Followed Hyperlink" xfId="22366" builtinId="9" hidden="1"/>
    <cellStyle name="Followed Hyperlink" xfId="22367" builtinId="9" hidden="1"/>
    <cellStyle name="Followed Hyperlink" xfId="22368" builtinId="9" hidden="1"/>
    <cellStyle name="Followed Hyperlink" xfId="22369" builtinId="9" hidden="1"/>
    <cellStyle name="Followed Hyperlink" xfId="22370" builtinId="9" hidden="1"/>
    <cellStyle name="Followed Hyperlink" xfId="22371" builtinId="9" hidden="1"/>
    <cellStyle name="Followed Hyperlink" xfId="22372" builtinId="9" hidden="1"/>
    <cellStyle name="Followed Hyperlink" xfId="22373" builtinId="9" hidden="1"/>
    <cellStyle name="Followed Hyperlink" xfId="22374" builtinId="9" hidden="1"/>
    <cellStyle name="Followed Hyperlink" xfId="22375" builtinId="9" hidden="1"/>
    <cellStyle name="Followed Hyperlink" xfId="22376" builtinId="9" hidden="1"/>
    <cellStyle name="Followed Hyperlink" xfId="22377" builtinId="9" hidden="1"/>
    <cellStyle name="Followed Hyperlink" xfId="22378" builtinId="9" hidden="1"/>
    <cellStyle name="Followed Hyperlink" xfId="22379" builtinId="9" hidden="1"/>
    <cellStyle name="Followed Hyperlink" xfId="22380" builtinId="9" hidden="1"/>
    <cellStyle name="Followed Hyperlink" xfId="22381" builtinId="9" hidden="1"/>
    <cellStyle name="Followed Hyperlink" xfId="22382" builtinId="9" hidden="1"/>
    <cellStyle name="Followed Hyperlink" xfId="22383" builtinId="9" hidden="1"/>
    <cellStyle name="Followed Hyperlink" xfId="22384" builtinId="9" hidden="1"/>
    <cellStyle name="Followed Hyperlink" xfId="22385" builtinId="9" hidden="1"/>
    <cellStyle name="Followed Hyperlink" xfId="22386" builtinId="9" hidden="1"/>
    <cellStyle name="Followed Hyperlink" xfId="22387" builtinId="9" hidden="1"/>
    <cellStyle name="Followed Hyperlink" xfId="22388" builtinId="9" hidden="1"/>
    <cellStyle name="Followed Hyperlink" xfId="22389" builtinId="9" hidden="1"/>
    <cellStyle name="Followed Hyperlink" xfId="22390" builtinId="9" hidden="1"/>
    <cellStyle name="Followed Hyperlink" xfId="22391" builtinId="9" hidden="1"/>
    <cellStyle name="Followed Hyperlink" xfId="22392" builtinId="9" hidden="1"/>
    <cellStyle name="Followed Hyperlink" xfId="22393" builtinId="9" hidden="1"/>
    <cellStyle name="Followed Hyperlink" xfId="22394" builtinId="9" hidden="1"/>
    <cellStyle name="Followed Hyperlink" xfId="22395" builtinId="9" hidden="1"/>
    <cellStyle name="Followed Hyperlink" xfId="22396" builtinId="9" hidden="1"/>
    <cellStyle name="Followed Hyperlink" xfId="22397" builtinId="9" hidden="1"/>
    <cellStyle name="Followed Hyperlink" xfId="22398" builtinId="9" hidden="1"/>
    <cellStyle name="Followed Hyperlink" xfId="22399" builtinId="9" hidden="1"/>
    <cellStyle name="Followed Hyperlink" xfId="22400" builtinId="9" hidden="1"/>
    <cellStyle name="Followed Hyperlink" xfId="22401" builtinId="9" hidden="1"/>
    <cellStyle name="Followed Hyperlink" xfId="22402" builtinId="9" hidden="1"/>
    <cellStyle name="Followed Hyperlink" xfId="22403" builtinId="9" hidden="1"/>
    <cellStyle name="Followed Hyperlink" xfId="22404" builtinId="9" hidden="1"/>
    <cellStyle name="Followed Hyperlink" xfId="22405" builtinId="9" hidden="1"/>
    <cellStyle name="Followed Hyperlink" xfId="22406" builtinId="9" hidden="1"/>
    <cellStyle name="Followed Hyperlink" xfId="22407" builtinId="9" hidden="1"/>
    <cellStyle name="Followed Hyperlink" xfId="22408" builtinId="9" hidden="1"/>
    <cellStyle name="Followed Hyperlink" xfId="22409" builtinId="9" hidden="1"/>
    <cellStyle name="Followed Hyperlink" xfId="22410" builtinId="9" hidden="1"/>
    <cellStyle name="Followed Hyperlink" xfId="22411" builtinId="9" hidden="1"/>
    <cellStyle name="Followed Hyperlink" xfId="22412" builtinId="9" hidden="1"/>
    <cellStyle name="Followed Hyperlink" xfId="22413" builtinId="9" hidden="1"/>
    <cellStyle name="Followed Hyperlink" xfId="22414" builtinId="9" hidden="1"/>
    <cellStyle name="Followed Hyperlink" xfId="22415" builtinId="9" hidden="1"/>
    <cellStyle name="Followed Hyperlink" xfId="22416" builtinId="9" hidden="1"/>
    <cellStyle name="Followed Hyperlink" xfId="22417" builtinId="9" hidden="1"/>
    <cellStyle name="Followed Hyperlink" xfId="22418" builtinId="9" hidden="1"/>
    <cellStyle name="Followed Hyperlink" xfId="22419" builtinId="9" hidden="1"/>
    <cellStyle name="Followed Hyperlink" xfId="22420" builtinId="9" hidden="1"/>
    <cellStyle name="Followed Hyperlink" xfId="22421" builtinId="9" hidden="1"/>
    <cellStyle name="Followed Hyperlink" xfId="22422" builtinId="9" hidden="1"/>
    <cellStyle name="Followed Hyperlink" xfId="22423" builtinId="9" hidden="1"/>
    <cellStyle name="Followed Hyperlink" xfId="22424" builtinId="9" hidden="1"/>
    <cellStyle name="Followed Hyperlink" xfId="22425" builtinId="9" hidden="1"/>
    <cellStyle name="Followed Hyperlink" xfId="22426" builtinId="9" hidden="1"/>
    <cellStyle name="Followed Hyperlink" xfId="22427" builtinId="9" hidden="1"/>
    <cellStyle name="Followed Hyperlink" xfId="22428" builtinId="9" hidden="1"/>
    <cellStyle name="Followed Hyperlink" xfId="22429" builtinId="9" hidden="1"/>
    <cellStyle name="Followed Hyperlink" xfId="22430" builtinId="9" hidden="1"/>
    <cellStyle name="Followed Hyperlink" xfId="22431" builtinId="9" hidden="1"/>
    <cellStyle name="Followed Hyperlink" xfId="22432" builtinId="9" hidden="1"/>
    <cellStyle name="Followed Hyperlink" xfId="22433" builtinId="9" hidden="1"/>
    <cellStyle name="Followed Hyperlink" xfId="22434" builtinId="9" hidden="1"/>
    <cellStyle name="Followed Hyperlink" xfId="22435" builtinId="9" hidden="1"/>
    <cellStyle name="Followed Hyperlink" xfId="22436" builtinId="9" hidden="1"/>
    <cellStyle name="Followed Hyperlink" xfId="22437" builtinId="9" hidden="1"/>
    <cellStyle name="Followed Hyperlink" xfId="22438" builtinId="9" hidden="1"/>
    <cellStyle name="Followed Hyperlink" xfId="22439" builtinId="9" hidden="1"/>
    <cellStyle name="Followed Hyperlink" xfId="22440" builtinId="9" hidden="1"/>
    <cellStyle name="Followed Hyperlink" xfId="22441" builtinId="9" hidden="1"/>
    <cellStyle name="Followed Hyperlink" xfId="22442" builtinId="9" hidden="1"/>
    <cellStyle name="Followed Hyperlink" xfId="22443" builtinId="9" hidden="1"/>
    <cellStyle name="Followed Hyperlink" xfId="22444" builtinId="9" hidden="1"/>
    <cellStyle name="Followed Hyperlink" xfId="22445" builtinId="9" hidden="1"/>
    <cellStyle name="Followed Hyperlink" xfId="22446" builtinId="9" hidden="1"/>
    <cellStyle name="Followed Hyperlink" xfId="22447" builtinId="9" hidden="1"/>
    <cellStyle name="Followed Hyperlink" xfId="22448" builtinId="9" hidden="1"/>
    <cellStyle name="Followed Hyperlink" xfId="22449" builtinId="9" hidden="1"/>
    <cellStyle name="Followed Hyperlink" xfId="22450" builtinId="9" hidden="1"/>
    <cellStyle name="Followed Hyperlink" xfId="22451" builtinId="9" hidden="1"/>
    <cellStyle name="Followed Hyperlink" xfId="22452" builtinId="9" hidden="1"/>
    <cellStyle name="Followed Hyperlink" xfId="22453" builtinId="9" hidden="1"/>
    <cellStyle name="Followed Hyperlink" xfId="22454" builtinId="9" hidden="1"/>
    <cellStyle name="Followed Hyperlink" xfId="22455" builtinId="9" hidden="1"/>
    <cellStyle name="Followed Hyperlink" xfId="22456" builtinId="9" hidden="1"/>
    <cellStyle name="Followed Hyperlink" xfId="22457" builtinId="9" hidden="1"/>
    <cellStyle name="Followed Hyperlink" xfId="22458" builtinId="9" hidden="1"/>
    <cellStyle name="Followed Hyperlink" xfId="22459" builtinId="9" hidden="1"/>
    <cellStyle name="Followed Hyperlink" xfId="22460" builtinId="9" hidden="1"/>
    <cellStyle name="Followed Hyperlink" xfId="22461" builtinId="9" hidden="1"/>
    <cellStyle name="Followed Hyperlink" xfId="22462" builtinId="9" hidden="1"/>
    <cellStyle name="Followed Hyperlink" xfId="22463" builtinId="9" hidden="1"/>
    <cellStyle name="Followed Hyperlink" xfId="22464" builtinId="9" hidden="1"/>
    <cellStyle name="Followed Hyperlink" xfId="22465" builtinId="9" hidden="1"/>
    <cellStyle name="Followed Hyperlink" xfId="22466" builtinId="9" hidden="1"/>
    <cellStyle name="Followed Hyperlink" xfId="22467" builtinId="9" hidden="1"/>
    <cellStyle name="Followed Hyperlink" xfId="22468" builtinId="9" hidden="1"/>
    <cellStyle name="Followed Hyperlink" xfId="22469" builtinId="9" hidden="1"/>
    <cellStyle name="Followed Hyperlink" xfId="22470" builtinId="9" hidden="1"/>
    <cellStyle name="Followed Hyperlink" xfId="22471" builtinId="9" hidden="1"/>
    <cellStyle name="Followed Hyperlink" xfId="22472" builtinId="9" hidden="1"/>
    <cellStyle name="Followed Hyperlink" xfId="22473" builtinId="9" hidden="1"/>
    <cellStyle name="Followed Hyperlink" xfId="22474" builtinId="9" hidden="1"/>
    <cellStyle name="Followed Hyperlink" xfId="22475" builtinId="9" hidden="1"/>
    <cellStyle name="Followed Hyperlink" xfId="22476" builtinId="9" hidden="1"/>
    <cellStyle name="Followed Hyperlink" xfId="22477" builtinId="9" hidden="1"/>
    <cellStyle name="Followed Hyperlink" xfId="22478" builtinId="9" hidden="1"/>
    <cellStyle name="Followed Hyperlink" xfId="22479" builtinId="9" hidden="1"/>
    <cellStyle name="Followed Hyperlink" xfId="22480" builtinId="9" hidden="1"/>
    <cellStyle name="Followed Hyperlink" xfId="22481" builtinId="9" hidden="1"/>
    <cellStyle name="Followed Hyperlink" xfId="22482" builtinId="9" hidden="1"/>
    <cellStyle name="Followed Hyperlink" xfId="22483" builtinId="9" hidden="1"/>
    <cellStyle name="Followed Hyperlink" xfId="22484" builtinId="9" hidden="1"/>
    <cellStyle name="Followed Hyperlink" xfId="22485" builtinId="9" hidden="1"/>
    <cellStyle name="Followed Hyperlink" xfId="22486" builtinId="9" hidden="1"/>
    <cellStyle name="Followed Hyperlink" xfId="22487" builtinId="9" hidden="1"/>
    <cellStyle name="Followed Hyperlink" xfId="22488" builtinId="9" hidden="1"/>
    <cellStyle name="Followed Hyperlink" xfId="22489" builtinId="9" hidden="1"/>
    <cellStyle name="Followed Hyperlink" xfId="22490" builtinId="9" hidden="1"/>
    <cellStyle name="Followed Hyperlink" xfId="22491" builtinId="9" hidden="1"/>
    <cellStyle name="Followed Hyperlink" xfId="22492" builtinId="9" hidden="1"/>
    <cellStyle name="Followed Hyperlink" xfId="22493" builtinId="9" hidden="1"/>
    <cellStyle name="Followed Hyperlink" xfId="22494" builtinId="9" hidden="1"/>
    <cellStyle name="Followed Hyperlink" xfId="22495" builtinId="9" hidden="1"/>
    <cellStyle name="Followed Hyperlink" xfId="22496" builtinId="9" hidden="1"/>
    <cellStyle name="Followed Hyperlink" xfId="22497" builtinId="9" hidden="1"/>
    <cellStyle name="Followed Hyperlink" xfId="22498" builtinId="9" hidden="1"/>
    <cellStyle name="Followed Hyperlink" xfId="22499" builtinId="9" hidden="1"/>
    <cellStyle name="Followed Hyperlink" xfId="22500" builtinId="9" hidden="1"/>
    <cellStyle name="Followed Hyperlink" xfId="22501" builtinId="9" hidden="1"/>
    <cellStyle name="Followed Hyperlink" xfId="22502" builtinId="9" hidden="1"/>
    <cellStyle name="Followed Hyperlink" xfId="22503" builtinId="9" hidden="1"/>
    <cellStyle name="Followed Hyperlink" xfId="22504" builtinId="9" hidden="1"/>
    <cellStyle name="Followed Hyperlink" xfId="22505" builtinId="9" hidden="1"/>
    <cellStyle name="Followed Hyperlink" xfId="22506" builtinId="9" hidden="1"/>
    <cellStyle name="Followed Hyperlink" xfId="22507" builtinId="9" hidden="1"/>
    <cellStyle name="Followed Hyperlink" xfId="22508" builtinId="9" hidden="1"/>
    <cellStyle name="Followed Hyperlink" xfId="22509" builtinId="9" hidden="1"/>
    <cellStyle name="Followed Hyperlink" xfId="22510" builtinId="9" hidden="1"/>
    <cellStyle name="Followed Hyperlink" xfId="22511" builtinId="9" hidden="1"/>
    <cellStyle name="Followed Hyperlink" xfId="22512" builtinId="9" hidden="1"/>
    <cellStyle name="Followed Hyperlink" xfId="22513" builtinId="9" hidden="1"/>
    <cellStyle name="Followed Hyperlink" xfId="22514" builtinId="9" hidden="1"/>
    <cellStyle name="Followed Hyperlink" xfId="22515" builtinId="9" hidden="1"/>
    <cellStyle name="Followed Hyperlink" xfId="22516" builtinId="9" hidden="1"/>
    <cellStyle name="Followed Hyperlink" xfId="22517" builtinId="9" hidden="1"/>
    <cellStyle name="Followed Hyperlink" xfId="22518" builtinId="9" hidden="1"/>
    <cellStyle name="Followed Hyperlink" xfId="22519" builtinId="9" hidden="1"/>
    <cellStyle name="Followed Hyperlink" xfId="22520" builtinId="9" hidden="1"/>
    <cellStyle name="Followed Hyperlink" xfId="22521" builtinId="9" hidden="1"/>
    <cellStyle name="Followed Hyperlink" xfId="22522" builtinId="9" hidden="1"/>
    <cellStyle name="Followed Hyperlink" xfId="22523" builtinId="9" hidden="1"/>
    <cellStyle name="Followed Hyperlink" xfId="22524" builtinId="9" hidden="1"/>
    <cellStyle name="Followed Hyperlink" xfId="22525" builtinId="9" hidden="1"/>
    <cellStyle name="Followed Hyperlink" xfId="22526" builtinId="9" hidden="1"/>
    <cellStyle name="Followed Hyperlink" xfId="22527" builtinId="9" hidden="1"/>
    <cellStyle name="Followed Hyperlink" xfId="22528" builtinId="9" hidden="1"/>
    <cellStyle name="Followed Hyperlink" xfId="22529" builtinId="9" hidden="1"/>
    <cellStyle name="Followed Hyperlink" xfId="22530" builtinId="9" hidden="1"/>
    <cellStyle name="Followed Hyperlink" xfId="22531" builtinId="9" hidden="1"/>
    <cellStyle name="Followed Hyperlink" xfId="22532" builtinId="9" hidden="1"/>
    <cellStyle name="Followed Hyperlink" xfId="22533" builtinId="9" hidden="1"/>
    <cellStyle name="Followed Hyperlink" xfId="22534" builtinId="9" hidden="1"/>
    <cellStyle name="Followed Hyperlink" xfId="22535" builtinId="9" hidden="1"/>
    <cellStyle name="Followed Hyperlink" xfId="22536" builtinId="9" hidden="1"/>
    <cellStyle name="Followed Hyperlink" xfId="22537" builtinId="9" hidden="1"/>
    <cellStyle name="Followed Hyperlink" xfId="22538" builtinId="9" hidden="1"/>
    <cellStyle name="Followed Hyperlink" xfId="22539" builtinId="9" hidden="1"/>
    <cellStyle name="Followed Hyperlink" xfId="22540" builtinId="9" hidden="1"/>
    <cellStyle name="Followed Hyperlink" xfId="22541" builtinId="9" hidden="1"/>
    <cellStyle name="Followed Hyperlink" xfId="22542" builtinId="9" hidden="1"/>
    <cellStyle name="Followed Hyperlink" xfId="22543" builtinId="9" hidden="1"/>
    <cellStyle name="Followed Hyperlink" xfId="22544" builtinId="9" hidden="1"/>
    <cellStyle name="Followed Hyperlink" xfId="22545" builtinId="9" hidden="1"/>
    <cellStyle name="Followed Hyperlink" xfId="22546" builtinId="9" hidden="1"/>
    <cellStyle name="Followed Hyperlink" xfId="22547" builtinId="9" hidden="1"/>
    <cellStyle name="Followed Hyperlink" xfId="22548" builtinId="9" hidden="1"/>
    <cellStyle name="Followed Hyperlink" xfId="22549" builtinId="9" hidden="1"/>
    <cellStyle name="Followed Hyperlink" xfId="22550" builtinId="9" hidden="1"/>
    <cellStyle name="Followed Hyperlink" xfId="22551" builtinId="9" hidden="1"/>
    <cellStyle name="Followed Hyperlink" xfId="22552" builtinId="9" hidden="1"/>
    <cellStyle name="Followed Hyperlink" xfId="22553" builtinId="9" hidden="1"/>
    <cellStyle name="Followed Hyperlink" xfId="22554" builtinId="9" hidden="1"/>
    <cellStyle name="Followed Hyperlink" xfId="22555" builtinId="9" hidden="1"/>
    <cellStyle name="Followed Hyperlink" xfId="22556" builtinId="9" hidden="1"/>
    <cellStyle name="Followed Hyperlink" xfId="22557" builtinId="9" hidden="1"/>
    <cellStyle name="Followed Hyperlink" xfId="22558" builtinId="9" hidden="1"/>
    <cellStyle name="Followed Hyperlink" xfId="22559" builtinId="9" hidden="1"/>
    <cellStyle name="Followed Hyperlink" xfId="22560" builtinId="9" hidden="1"/>
    <cellStyle name="Followed Hyperlink" xfId="22561" builtinId="9" hidden="1"/>
    <cellStyle name="Followed Hyperlink" xfId="22562" builtinId="9" hidden="1"/>
    <cellStyle name="Followed Hyperlink" xfId="22563" builtinId="9" hidden="1"/>
    <cellStyle name="Followed Hyperlink" xfId="22564" builtinId="9" hidden="1"/>
    <cellStyle name="Followed Hyperlink" xfId="22565" builtinId="9" hidden="1"/>
    <cellStyle name="Followed Hyperlink" xfId="22566" builtinId="9" hidden="1"/>
    <cellStyle name="Followed Hyperlink" xfId="22567" builtinId="9" hidden="1"/>
    <cellStyle name="Followed Hyperlink" xfId="22568" builtinId="9" hidden="1"/>
    <cellStyle name="Followed Hyperlink" xfId="22569" builtinId="9" hidden="1"/>
    <cellStyle name="Followed Hyperlink" xfId="22570" builtinId="9" hidden="1"/>
    <cellStyle name="Followed Hyperlink" xfId="22571" builtinId="9" hidden="1"/>
    <cellStyle name="Followed Hyperlink" xfId="22572" builtinId="9" hidden="1"/>
    <cellStyle name="Followed Hyperlink" xfId="22573" builtinId="9" hidden="1"/>
    <cellStyle name="Followed Hyperlink" xfId="22574" builtinId="9" hidden="1"/>
    <cellStyle name="Followed Hyperlink" xfId="22575" builtinId="9" hidden="1"/>
    <cellStyle name="Followed Hyperlink" xfId="22576" builtinId="9" hidden="1"/>
    <cellStyle name="Followed Hyperlink" xfId="22577" builtinId="9" hidden="1"/>
    <cellStyle name="Followed Hyperlink" xfId="22578" builtinId="9" hidden="1"/>
    <cellStyle name="Followed Hyperlink" xfId="22579" builtinId="9" hidden="1"/>
    <cellStyle name="Followed Hyperlink" xfId="22580" builtinId="9" hidden="1"/>
    <cellStyle name="Followed Hyperlink" xfId="22581" builtinId="9" hidden="1"/>
    <cellStyle name="Followed Hyperlink" xfId="22582" builtinId="9" hidden="1"/>
    <cellStyle name="Followed Hyperlink" xfId="22583" builtinId="9" hidden="1"/>
    <cellStyle name="Followed Hyperlink" xfId="22584" builtinId="9" hidden="1"/>
    <cellStyle name="Followed Hyperlink" xfId="22585" builtinId="9" hidden="1"/>
    <cellStyle name="Followed Hyperlink" xfId="22586" builtinId="9" hidden="1"/>
    <cellStyle name="Followed Hyperlink" xfId="22587" builtinId="9" hidden="1"/>
    <cellStyle name="Followed Hyperlink" xfId="22588" builtinId="9" hidden="1"/>
    <cellStyle name="Followed Hyperlink" xfId="22589" builtinId="9" hidden="1"/>
    <cellStyle name="Followed Hyperlink" xfId="22590" builtinId="9" hidden="1"/>
    <cellStyle name="Followed Hyperlink" xfId="22591" builtinId="9" hidden="1"/>
    <cellStyle name="Followed Hyperlink" xfId="22592" builtinId="9" hidden="1"/>
    <cellStyle name="Followed Hyperlink" xfId="22593" builtinId="9" hidden="1"/>
    <cellStyle name="Followed Hyperlink" xfId="22594" builtinId="9" hidden="1"/>
    <cellStyle name="Followed Hyperlink" xfId="22595" builtinId="9" hidden="1"/>
    <cellStyle name="Followed Hyperlink" xfId="22596" builtinId="9" hidden="1"/>
    <cellStyle name="Followed Hyperlink" xfId="22597" builtinId="9" hidden="1"/>
    <cellStyle name="Followed Hyperlink" xfId="22598" builtinId="9" hidden="1"/>
    <cellStyle name="Followed Hyperlink" xfId="22599" builtinId="9" hidden="1"/>
    <cellStyle name="Followed Hyperlink" xfId="22600" builtinId="9" hidden="1"/>
    <cellStyle name="Followed Hyperlink" xfId="22601" builtinId="9" hidden="1"/>
    <cellStyle name="Followed Hyperlink" xfId="22602" builtinId="9" hidden="1"/>
    <cellStyle name="Followed Hyperlink" xfId="22603" builtinId="9" hidden="1"/>
    <cellStyle name="Followed Hyperlink" xfId="22604" builtinId="9" hidden="1"/>
    <cellStyle name="Followed Hyperlink" xfId="22605" builtinId="9" hidden="1"/>
    <cellStyle name="Followed Hyperlink" xfId="22606" builtinId="9" hidden="1"/>
    <cellStyle name="Followed Hyperlink" xfId="22607" builtinId="9" hidden="1"/>
    <cellStyle name="Followed Hyperlink" xfId="22608" builtinId="9" hidden="1"/>
    <cellStyle name="Followed Hyperlink" xfId="22609" builtinId="9" hidden="1"/>
    <cellStyle name="Followed Hyperlink" xfId="22610" builtinId="9" hidden="1"/>
    <cellStyle name="Followed Hyperlink" xfId="22611" builtinId="9" hidden="1"/>
    <cellStyle name="Followed Hyperlink" xfId="22612" builtinId="9" hidden="1"/>
    <cellStyle name="Followed Hyperlink" xfId="22613" builtinId="9" hidden="1"/>
    <cellStyle name="Followed Hyperlink" xfId="22614" builtinId="9" hidden="1"/>
    <cellStyle name="Followed Hyperlink" xfId="22615" builtinId="9" hidden="1"/>
    <cellStyle name="Followed Hyperlink" xfId="22616" builtinId="9" hidden="1"/>
    <cellStyle name="Followed Hyperlink" xfId="22617" builtinId="9" hidden="1"/>
    <cellStyle name="Followed Hyperlink" xfId="22618" builtinId="9" hidden="1"/>
    <cellStyle name="Followed Hyperlink" xfId="22619" builtinId="9" hidden="1"/>
    <cellStyle name="Followed Hyperlink" xfId="22620" builtinId="9" hidden="1"/>
    <cellStyle name="Followed Hyperlink" xfId="22621" builtinId="9" hidden="1"/>
    <cellStyle name="Followed Hyperlink" xfId="22622" builtinId="9" hidden="1"/>
    <cellStyle name="Followed Hyperlink" xfId="22623" builtinId="9" hidden="1"/>
    <cellStyle name="Followed Hyperlink" xfId="22624" builtinId="9" hidden="1"/>
    <cellStyle name="Followed Hyperlink" xfId="22625" builtinId="9" hidden="1"/>
    <cellStyle name="Followed Hyperlink" xfId="22626" builtinId="9" hidden="1"/>
    <cellStyle name="Followed Hyperlink" xfId="22627" builtinId="9" hidden="1"/>
    <cellStyle name="Followed Hyperlink" xfId="22628" builtinId="9" hidden="1"/>
    <cellStyle name="Followed Hyperlink" xfId="22629" builtinId="9" hidden="1"/>
    <cellStyle name="Followed Hyperlink" xfId="22630" builtinId="9" hidden="1"/>
    <cellStyle name="Followed Hyperlink" xfId="22631" builtinId="9" hidden="1"/>
    <cellStyle name="Followed Hyperlink" xfId="22632" builtinId="9" hidden="1"/>
    <cellStyle name="Followed Hyperlink" xfId="22633" builtinId="9" hidden="1"/>
    <cellStyle name="Followed Hyperlink" xfId="22634" builtinId="9" hidden="1"/>
    <cellStyle name="Followed Hyperlink" xfId="22635" builtinId="9" hidden="1"/>
    <cellStyle name="Followed Hyperlink" xfId="22636" builtinId="9" hidden="1"/>
    <cellStyle name="Followed Hyperlink" xfId="22637" builtinId="9" hidden="1"/>
    <cellStyle name="Followed Hyperlink" xfId="22638" builtinId="9" hidden="1"/>
    <cellStyle name="Followed Hyperlink" xfId="22639" builtinId="9" hidden="1"/>
    <cellStyle name="Followed Hyperlink" xfId="22640" builtinId="9" hidden="1"/>
    <cellStyle name="Followed Hyperlink" xfId="22641" builtinId="9" hidden="1"/>
    <cellStyle name="Followed Hyperlink" xfId="22642" builtinId="9" hidden="1"/>
    <cellStyle name="Followed Hyperlink" xfId="22643" builtinId="9" hidden="1"/>
    <cellStyle name="Followed Hyperlink" xfId="22644" builtinId="9" hidden="1"/>
    <cellStyle name="Followed Hyperlink" xfId="22645" builtinId="9" hidden="1"/>
    <cellStyle name="Followed Hyperlink" xfId="22646" builtinId="9" hidden="1"/>
    <cellStyle name="Followed Hyperlink" xfId="22647" builtinId="9" hidden="1"/>
    <cellStyle name="Followed Hyperlink" xfId="22648" builtinId="9" hidden="1"/>
    <cellStyle name="Followed Hyperlink" xfId="22649" builtinId="9" hidden="1"/>
    <cellStyle name="Followed Hyperlink" xfId="22650" builtinId="9" hidden="1"/>
    <cellStyle name="Followed Hyperlink" xfId="22651" builtinId="9" hidden="1"/>
    <cellStyle name="Followed Hyperlink" xfId="22652" builtinId="9" hidden="1"/>
    <cellStyle name="Followed Hyperlink" xfId="22653" builtinId="9" hidden="1"/>
    <cellStyle name="Followed Hyperlink" xfId="22654" builtinId="9" hidden="1"/>
    <cellStyle name="Followed Hyperlink" xfId="22655" builtinId="9" hidden="1"/>
    <cellStyle name="Followed Hyperlink" xfId="22656" builtinId="9" hidden="1"/>
    <cellStyle name="Followed Hyperlink" xfId="22657" builtinId="9" hidden="1"/>
    <cellStyle name="Followed Hyperlink" xfId="22658" builtinId="9" hidden="1"/>
    <cellStyle name="Followed Hyperlink" xfId="22659" builtinId="9" hidden="1"/>
    <cellStyle name="Followed Hyperlink" xfId="22660" builtinId="9" hidden="1"/>
    <cellStyle name="Followed Hyperlink" xfId="22661" builtinId="9" hidden="1"/>
    <cellStyle name="Followed Hyperlink" xfId="22662" builtinId="9" hidden="1"/>
    <cellStyle name="Followed Hyperlink" xfId="22663" builtinId="9" hidden="1"/>
    <cellStyle name="Followed Hyperlink" xfId="22664" builtinId="9" hidden="1"/>
    <cellStyle name="Followed Hyperlink" xfId="22665" builtinId="9" hidden="1"/>
    <cellStyle name="Followed Hyperlink" xfId="22666" builtinId="9" hidden="1"/>
    <cellStyle name="Followed Hyperlink" xfId="22667" builtinId="9" hidden="1"/>
    <cellStyle name="Followed Hyperlink" xfId="22668" builtinId="9" hidden="1"/>
    <cellStyle name="Followed Hyperlink" xfId="22669" builtinId="9" hidden="1"/>
    <cellStyle name="Followed Hyperlink" xfId="22670" builtinId="9" hidden="1"/>
    <cellStyle name="Followed Hyperlink" xfId="22671" builtinId="9" hidden="1"/>
    <cellStyle name="Followed Hyperlink" xfId="22672" builtinId="9" hidden="1"/>
    <cellStyle name="Followed Hyperlink" xfId="22673" builtinId="9" hidden="1"/>
    <cellStyle name="Followed Hyperlink" xfId="22674" builtinId="9" hidden="1"/>
    <cellStyle name="Followed Hyperlink" xfId="22675" builtinId="9" hidden="1"/>
    <cellStyle name="Followed Hyperlink" xfId="22676" builtinId="9" hidden="1"/>
    <cellStyle name="Followed Hyperlink" xfId="22677" builtinId="9" hidden="1"/>
    <cellStyle name="Followed Hyperlink" xfId="22678" builtinId="9" hidden="1"/>
    <cellStyle name="Followed Hyperlink" xfId="22679" builtinId="9" hidden="1"/>
    <cellStyle name="Followed Hyperlink" xfId="22680" builtinId="9" hidden="1"/>
    <cellStyle name="Followed Hyperlink" xfId="22681" builtinId="9" hidden="1"/>
    <cellStyle name="Followed Hyperlink" xfId="22682" builtinId="9" hidden="1"/>
    <cellStyle name="Followed Hyperlink" xfId="22683" builtinId="9" hidden="1"/>
    <cellStyle name="Followed Hyperlink" xfId="22684" builtinId="9" hidden="1"/>
    <cellStyle name="Followed Hyperlink" xfId="22685" builtinId="9" hidden="1"/>
    <cellStyle name="Followed Hyperlink" xfId="22686" builtinId="9" hidden="1"/>
    <cellStyle name="Followed Hyperlink" xfId="22687" builtinId="9" hidden="1"/>
    <cellStyle name="Followed Hyperlink" xfId="22688" builtinId="9" hidden="1"/>
    <cellStyle name="Followed Hyperlink" xfId="22689" builtinId="9" hidden="1"/>
    <cellStyle name="Followed Hyperlink" xfId="22690" builtinId="9" hidden="1"/>
    <cellStyle name="Followed Hyperlink" xfId="22691" builtinId="9" hidden="1"/>
    <cellStyle name="Followed Hyperlink" xfId="22692" builtinId="9" hidden="1"/>
    <cellStyle name="Followed Hyperlink" xfId="22693" builtinId="9" hidden="1"/>
    <cellStyle name="Followed Hyperlink" xfId="22694" builtinId="9" hidden="1"/>
    <cellStyle name="Followed Hyperlink" xfId="22695" builtinId="9" hidden="1"/>
    <cellStyle name="Followed Hyperlink" xfId="22696" builtinId="9" hidden="1"/>
    <cellStyle name="Followed Hyperlink" xfId="22697" builtinId="9" hidden="1"/>
    <cellStyle name="Followed Hyperlink" xfId="22698" builtinId="9" hidden="1"/>
    <cellStyle name="Followed Hyperlink" xfId="22699" builtinId="9" hidden="1"/>
    <cellStyle name="Followed Hyperlink" xfId="22700" builtinId="9" hidden="1"/>
    <cellStyle name="Followed Hyperlink" xfId="22701" builtinId="9" hidden="1"/>
    <cellStyle name="Followed Hyperlink" xfId="22702" builtinId="9" hidden="1"/>
    <cellStyle name="Followed Hyperlink" xfId="22703" builtinId="9" hidden="1"/>
    <cellStyle name="Followed Hyperlink" xfId="22704" builtinId="9" hidden="1"/>
    <cellStyle name="Followed Hyperlink" xfId="22705" builtinId="9" hidden="1"/>
    <cellStyle name="Followed Hyperlink" xfId="22706" builtinId="9" hidden="1"/>
    <cellStyle name="Followed Hyperlink" xfId="22707" builtinId="9" hidden="1"/>
    <cellStyle name="Followed Hyperlink" xfId="22708" builtinId="9" hidden="1"/>
    <cellStyle name="Followed Hyperlink" xfId="22709" builtinId="9" hidden="1"/>
    <cellStyle name="Followed Hyperlink" xfId="22710" builtinId="9" hidden="1"/>
    <cellStyle name="Followed Hyperlink" xfId="22711" builtinId="9" hidden="1"/>
    <cellStyle name="Followed Hyperlink" xfId="22712" builtinId="9" hidden="1"/>
    <cellStyle name="Followed Hyperlink" xfId="22713" builtinId="9" hidden="1"/>
    <cellStyle name="Followed Hyperlink" xfId="22714" builtinId="9" hidden="1"/>
    <cellStyle name="Followed Hyperlink" xfId="22715" builtinId="9" hidden="1"/>
    <cellStyle name="Followed Hyperlink" xfId="22716" builtinId="9" hidden="1"/>
    <cellStyle name="Followed Hyperlink" xfId="22717" builtinId="9" hidden="1"/>
    <cellStyle name="Followed Hyperlink" xfId="22718" builtinId="9" hidden="1"/>
    <cellStyle name="Followed Hyperlink" xfId="22719" builtinId="9" hidden="1"/>
    <cellStyle name="Followed Hyperlink" xfId="22720" builtinId="9" hidden="1"/>
    <cellStyle name="Followed Hyperlink" xfId="22721" builtinId="9" hidden="1"/>
    <cellStyle name="Followed Hyperlink" xfId="22722" builtinId="9" hidden="1"/>
    <cellStyle name="Followed Hyperlink" xfId="22723" builtinId="9" hidden="1"/>
    <cellStyle name="Followed Hyperlink" xfId="22724" builtinId="9" hidden="1"/>
    <cellStyle name="Followed Hyperlink" xfId="22725" builtinId="9" hidden="1"/>
    <cellStyle name="Followed Hyperlink" xfId="22726" builtinId="9" hidden="1"/>
    <cellStyle name="Followed Hyperlink" xfId="22727" builtinId="9" hidden="1"/>
    <cellStyle name="Followed Hyperlink" xfId="22728" builtinId="9" hidden="1"/>
    <cellStyle name="Followed Hyperlink" xfId="22729" builtinId="9" hidden="1"/>
    <cellStyle name="Followed Hyperlink" xfId="22730" builtinId="9" hidden="1"/>
    <cellStyle name="Followed Hyperlink" xfId="22731" builtinId="9" hidden="1"/>
    <cellStyle name="Followed Hyperlink" xfId="22732" builtinId="9" hidden="1"/>
    <cellStyle name="Followed Hyperlink" xfId="22733" builtinId="9" hidden="1"/>
    <cellStyle name="Followed Hyperlink" xfId="22734" builtinId="9" hidden="1"/>
    <cellStyle name="Followed Hyperlink" xfId="22735" builtinId="9" hidden="1"/>
    <cellStyle name="Followed Hyperlink" xfId="22736" builtinId="9" hidden="1"/>
    <cellStyle name="Followed Hyperlink" xfId="22737" builtinId="9" hidden="1"/>
    <cellStyle name="Followed Hyperlink" xfId="22738" builtinId="9" hidden="1"/>
    <cellStyle name="Followed Hyperlink" xfId="22739" builtinId="9" hidden="1"/>
    <cellStyle name="Followed Hyperlink" xfId="22740" builtinId="9" hidden="1"/>
    <cellStyle name="Followed Hyperlink" xfId="22741" builtinId="9" hidden="1"/>
    <cellStyle name="Followed Hyperlink" xfId="22742" builtinId="9" hidden="1"/>
    <cellStyle name="Followed Hyperlink" xfId="22743" builtinId="9" hidden="1"/>
    <cellStyle name="Followed Hyperlink" xfId="22744" builtinId="9" hidden="1"/>
    <cellStyle name="Followed Hyperlink" xfId="22745" builtinId="9" hidden="1"/>
    <cellStyle name="Followed Hyperlink" xfId="22746" builtinId="9" hidden="1"/>
    <cellStyle name="Followed Hyperlink" xfId="22747" builtinId="9" hidden="1"/>
    <cellStyle name="Followed Hyperlink" xfId="22748" builtinId="9" hidden="1"/>
    <cellStyle name="Followed Hyperlink" xfId="22749" builtinId="9" hidden="1"/>
    <cellStyle name="Followed Hyperlink" xfId="22750" builtinId="9" hidden="1"/>
    <cellStyle name="Followed Hyperlink" xfId="22751" builtinId="9" hidden="1"/>
    <cellStyle name="Followed Hyperlink" xfId="22752" builtinId="9" hidden="1"/>
    <cellStyle name="Followed Hyperlink" xfId="22753" builtinId="9" hidden="1"/>
    <cellStyle name="Followed Hyperlink" xfId="22754" builtinId="9" hidden="1"/>
    <cellStyle name="Followed Hyperlink" xfId="22755" builtinId="9" hidden="1"/>
    <cellStyle name="Followed Hyperlink" xfId="22756" builtinId="9" hidden="1"/>
    <cellStyle name="Followed Hyperlink" xfId="22757" builtinId="9" hidden="1"/>
    <cellStyle name="Followed Hyperlink" xfId="22758" builtinId="9" hidden="1"/>
    <cellStyle name="Followed Hyperlink" xfId="22759" builtinId="9" hidden="1"/>
    <cellStyle name="Followed Hyperlink" xfId="22760" builtinId="9" hidden="1"/>
    <cellStyle name="Followed Hyperlink" xfId="22761" builtinId="9" hidden="1"/>
    <cellStyle name="Followed Hyperlink" xfId="22762" builtinId="9" hidden="1"/>
    <cellStyle name="Followed Hyperlink" xfId="22763" builtinId="9" hidden="1"/>
    <cellStyle name="Followed Hyperlink" xfId="22764" builtinId="9" hidden="1"/>
    <cellStyle name="Followed Hyperlink" xfId="22765" builtinId="9" hidden="1"/>
    <cellStyle name="Followed Hyperlink" xfId="22766" builtinId="9" hidden="1"/>
    <cellStyle name="Followed Hyperlink" xfId="22767" builtinId="9" hidden="1"/>
    <cellStyle name="Followed Hyperlink" xfId="22768" builtinId="9" hidden="1"/>
    <cellStyle name="Followed Hyperlink" xfId="22769" builtinId="9" hidden="1"/>
    <cellStyle name="Followed Hyperlink" xfId="22770" builtinId="9" hidden="1"/>
    <cellStyle name="Followed Hyperlink" xfId="22771" builtinId="9" hidden="1"/>
    <cellStyle name="Followed Hyperlink" xfId="22772" builtinId="9" hidden="1"/>
    <cellStyle name="Followed Hyperlink" xfId="22773" builtinId="9" hidden="1"/>
    <cellStyle name="Followed Hyperlink" xfId="22774" builtinId="9" hidden="1"/>
    <cellStyle name="Followed Hyperlink" xfId="22775" builtinId="9" hidden="1"/>
    <cellStyle name="Followed Hyperlink" xfId="22776" builtinId="9" hidden="1"/>
    <cellStyle name="Followed Hyperlink" xfId="22777" builtinId="9" hidden="1"/>
    <cellStyle name="Followed Hyperlink" xfId="22778" builtinId="9" hidden="1"/>
    <cellStyle name="Followed Hyperlink" xfId="22779" builtinId="9" hidden="1"/>
    <cellStyle name="Followed Hyperlink" xfId="22780" builtinId="9" hidden="1"/>
    <cellStyle name="Followed Hyperlink" xfId="22781" builtinId="9" hidden="1"/>
    <cellStyle name="Followed Hyperlink" xfId="22782" builtinId="9" hidden="1"/>
    <cellStyle name="Followed Hyperlink" xfId="22783" builtinId="9" hidden="1"/>
    <cellStyle name="Followed Hyperlink" xfId="22784" builtinId="9" hidden="1"/>
    <cellStyle name="Followed Hyperlink" xfId="22785" builtinId="9" hidden="1"/>
    <cellStyle name="Followed Hyperlink" xfId="22786" builtinId="9" hidden="1"/>
    <cellStyle name="Followed Hyperlink" xfId="22787" builtinId="9" hidden="1"/>
    <cellStyle name="Followed Hyperlink" xfId="22788" builtinId="9" hidden="1"/>
    <cellStyle name="Followed Hyperlink" xfId="22789" builtinId="9" hidden="1"/>
    <cellStyle name="Followed Hyperlink" xfId="22790" builtinId="9" hidden="1"/>
    <cellStyle name="Followed Hyperlink" xfId="22791" builtinId="9" hidden="1"/>
    <cellStyle name="Followed Hyperlink" xfId="22792" builtinId="9" hidden="1"/>
    <cellStyle name="Followed Hyperlink" xfId="22793" builtinId="9" hidden="1"/>
    <cellStyle name="Followed Hyperlink" xfId="22794" builtinId="9" hidden="1"/>
    <cellStyle name="Followed Hyperlink" xfId="22795" builtinId="9" hidden="1"/>
    <cellStyle name="Followed Hyperlink" xfId="22796" builtinId="9" hidden="1"/>
    <cellStyle name="Followed Hyperlink" xfId="22797" builtinId="9" hidden="1"/>
    <cellStyle name="Followed Hyperlink" xfId="22798" builtinId="9" hidden="1"/>
    <cellStyle name="Followed Hyperlink" xfId="22799" builtinId="9" hidden="1"/>
    <cellStyle name="Followed Hyperlink" xfId="22800" builtinId="9" hidden="1"/>
    <cellStyle name="Followed Hyperlink" xfId="22801" builtinId="9" hidden="1"/>
    <cellStyle name="Followed Hyperlink" xfId="22802" builtinId="9" hidden="1"/>
    <cellStyle name="Followed Hyperlink" xfId="22803" builtinId="9" hidden="1"/>
    <cellStyle name="Followed Hyperlink" xfId="22804" builtinId="9" hidden="1"/>
    <cellStyle name="Followed Hyperlink" xfId="22805" builtinId="9" hidden="1"/>
    <cellStyle name="Followed Hyperlink" xfId="22806" builtinId="9" hidden="1"/>
    <cellStyle name="Followed Hyperlink" xfId="22807" builtinId="9" hidden="1"/>
    <cellStyle name="Followed Hyperlink" xfId="22808" builtinId="9" hidden="1"/>
    <cellStyle name="Followed Hyperlink" xfId="22809" builtinId="9" hidden="1"/>
    <cellStyle name="Followed Hyperlink" xfId="22810" builtinId="9" hidden="1"/>
    <cellStyle name="Followed Hyperlink" xfId="22811" builtinId="9" hidden="1"/>
    <cellStyle name="Followed Hyperlink" xfId="22812" builtinId="9" hidden="1"/>
    <cellStyle name="Followed Hyperlink" xfId="22813" builtinId="9" hidden="1"/>
    <cellStyle name="Followed Hyperlink" xfId="22814" builtinId="9" hidden="1"/>
    <cellStyle name="Followed Hyperlink" xfId="22815" builtinId="9" hidden="1"/>
    <cellStyle name="Followed Hyperlink" xfId="22816" builtinId="9" hidden="1"/>
    <cellStyle name="Followed Hyperlink" xfId="22817" builtinId="9" hidden="1"/>
    <cellStyle name="Followed Hyperlink" xfId="22818" builtinId="9" hidden="1"/>
    <cellStyle name="Followed Hyperlink" xfId="22819" builtinId="9" hidden="1"/>
    <cellStyle name="Followed Hyperlink" xfId="22820" builtinId="9" hidden="1"/>
    <cellStyle name="Followed Hyperlink" xfId="22821" builtinId="9" hidden="1"/>
    <cellStyle name="Followed Hyperlink" xfId="22822" builtinId="9" hidden="1"/>
    <cellStyle name="Followed Hyperlink" xfId="22823" builtinId="9" hidden="1"/>
    <cellStyle name="Followed Hyperlink" xfId="22824" builtinId="9" hidden="1"/>
    <cellStyle name="Followed Hyperlink" xfId="22825" builtinId="9" hidden="1"/>
    <cellStyle name="Followed Hyperlink" xfId="22826" builtinId="9" hidden="1"/>
    <cellStyle name="Followed Hyperlink" xfId="22827" builtinId="9" hidden="1"/>
    <cellStyle name="Followed Hyperlink" xfId="22828" builtinId="9" hidden="1"/>
    <cellStyle name="Followed Hyperlink" xfId="22829" builtinId="9" hidden="1"/>
    <cellStyle name="Followed Hyperlink" xfId="22830" builtinId="9" hidden="1"/>
    <cellStyle name="Followed Hyperlink" xfId="22831" builtinId="9" hidden="1"/>
    <cellStyle name="Followed Hyperlink" xfId="22832" builtinId="9" hidden="1"/>
    <cellStyle name="Followed Hyperlink" xfId="22833" builtinId="9" hidden="1"/>
    <cellStyle name="Followed Hyperlink" xfId="22834" builtinId="9" hidden="1"/>
    <cellStyle name="Followed Hyperlink" xfId="22835" builtinId="9" hidden="1"/>
    <cellStyle name="Followed Hyperlink" xfId="22836" builtinId="9" hidden="1"/>
    <cellStyle name="Followed Hyperlink" xfId="22837" builtinId="9" hidden="1"/>
    <cellStyle name="Followed Hyperlink" xfId="22838" builtinId="9" hidden="1"/>
    <cellStyle name="Followed Hyperlink" xfId="22839" builtinId="9" hidden="1"/>
    <cellStyle name="Followed Hyperlink" xfId="22840" builtinId="9" hidden="1"/>
    <cellStyle name="Followed Hyperlink" xfId="22841" builtinId="9" hidden="1"/>
    <cellStyle name="Followed Hyperlink" xfId="22842" builtinId="9" hidden="1"/>
    <cellStyle name="Followed Hyperlink" xfId="22843" builtinId="9" hidden="1"/>
    <cellStyle name="Followed Hyperlink" xfId="22844" builtinId="9" hidden="1"/>
    <cellStyle name="Followed Hyperlink" xfId="22845" builtinId="9" hidden="1"/>
    <cellStyle name="Followed Hyperlink" xfId="22846" builtinId="9" hidden="1"/>
    <cellStyle name="Followed Hyperlink" xfId="22847" builtinId="9" hidden="1"/>
    <cellStyle name="Followed Hyperlink" xfId="22848" builtinId="9" hidden="1"/>
    <cellStyle name="Followed Hyperlink" xfId="22849" builtinId="9" hidden="1"/>
    <cellStyle name="Followed Hyperlink" xfId="22850" builtinId="9" hidden="1"/>
    <cellStyle name="Followed Hyperlink" xfId="22851" builtinId="9" hidden="1"/>
    <cellStyle name="Followed Hyperlink" xfId="22852" builtinId="9" hidden="1"/>
    <cellStyle name="Followed Hyperlink" xfId="22853" builtinId="9" hidden="1"/>
    <cellStyle name="Followed Hyperlink" xfId="22854" builtinId="9" hidden="1"/>
    <cellStyle name="Followed Hyperlink" xfId="22855" builtinId="9" hidden="1"/>
    <cellStyle name="Followed Hyperlink" xfId="22856" builtinId="9" hidden="1"/>
    <cellStyle name="Followed Hyperlink" xfId="22857" builtinId="9" hidden="1"/>
    <cellStyle name="Followed Hyperlink" xfId="22858" builtinId="9" hidden="1"/>
    <cellStyle name="Followed Hyperlink" xfId="22859" builtinId="9" hidden="1"/>
    <cellStyle name="Followed Hyperlink" xfId="22860" builtinId="9" hidden="1"/>
    <cellStyle name="Followed Hyperlink" xfId="22861" builtinId="9" hidden="1"/>
    <cellStyle name="Followed Hyperlink" xfId="22862" builtinId="9" hidden="1"/>
    <cellStyle name="Followed Hyperlink" xfId="22863" builtinId="9" hidden="1"/>
    <cellStyle name="Followed Hyperlink" xfId="22864" builtinId="9" hidden="1"/>
    <cellStyle name="Followed Hyperlink" xfId="22865" builtinId="9" hidden="1"/>
    <cellStyle name="Followed Hyperlink" xfId="22866" builtinId="9" hidden="1"/>
    <cellStyle name="Followed Hyperlink" xfId="22867" builtinId="9" hidden="1"/>
    <cellStyle name="Followed Hyperlink" xfId="22868" builtinId="9" hidden="1"/>
    <cellStyle name="Followed Hyperlink" xfId="22869" builtinId="9" hidden="1"/>
    <cellStyle name="Followed Hyperlink" xfId="22870" builtinId="9" hidden="1"/>
    <cellStyle name="Followed Hyperlink" xfId="22871" builtinId="9" hidden="1"/>
    <cellStyle name="Followed Hyperlink" xfId="22872" builtinId="9" hidden="1"/>
    <cellStyle name="Followed Hyperlink" xfId="22873" builtinId="9" hidden="1"/>
    <cellStyle name="Followed Hyperlink" xfId="22874" builtinId="9" hidden="1"/>
    <cellStyle name="Followed Hyperlink" xfId="22875" builtinId="9" hidden="1"/>
    <cellStyle name="Followed Hyperlink" xfId="22876" builtinId="9" hidden="1"/>
    <cellStyle name="Followed Hyperlink" xfId="22877" builtinId="9" hidden="1"/>
    <cellStyle name="Followed Hyperlink" xfId="22878" builtinId="9" hidden="1"/>
    <cellStyle name="Followed Hyperlink" xfId="22879" builtinId="9" hidden="1"/>
    <cellStyle name="Followed Hyperlink" xfId="22880" builtinId="9" hidden="1"/>
    <cellStyle name="Followed Hyperlink" xfId="22881" builtinId="9" hidden="1"/>
    <cellStyle name="Followed Hyperlink" xfId="22882" builtinId="9" hidden="1"/>
    <cellStyle name="Followed Hyperlink" xfId="22883" builtinId="9" hidden="1"/>
    <cellStyle name="Followed Hyperlink" xfId="22884" builtinId="9" hidden="1"/>
    <cellStyle name="Followed Hyperlink" xfId="22885" builtinId="9" hidden="1"/>
    <cellStyle name="Followed Hyperlink" xfId="22886" builtinId="9" hidden="1"/>
    <cellStyle name="Followed Hyperlink" xfId="22887" builtinId="9" hidden="1"/>
    <cellStyle name="Followed Hyperlink" xfId="22888" builtinId="9" hidden="1"/>
    <cellStyle name="Followed Hyperlink" xfId="22889" builtinId="9" hidden="1"/>
    <cellStyle name="Followed Hyperlink" xfId="22890" builtinId="9" hidden="1"/>
    <cellStyle name="Followed Hyperlink" xfId="22891" builtinId="9" hidden="1"/>
    <cellStyle name="Followed Hyperlink" xfId="22892" builtinId="9" hidden="1"/>
    <cellStyle name="Followed Hyperlink" xfId="22893" builtinId="9" hidden="1"/>
    <cellStyle name="Followed Hyperlink" xfId="22894" builtinId="9" hidden="1"/>
    <cellStyle name="Followed Hyperlink" xfId="22895" builtinId="9" hidden="1"/>
    <cellStyle name="Followed Hyperlink" xfId="22896" builtinId="9" hidden="1"/>
    <cellStyle name="Followed Hyperlink" xfId="22897" builtinId="9" hidden="1"/>
    <cellStyle name="Followed Hyperlink" xfId="22898" builtinId="9" hidden="1"/>
    <cellStyle name="Followed Hyperlink" xfId="22899" builtinId="9" hidden="1"/>
    <cellStyle name="Followed Hyperlink" xfId="22900" builtinId="9" hidden="1"/>
    <cellStyle name="Followed Hyperlink" xfId="22901" builtinId="9" hidden="1"/>
    <cellStyle name="Followed Hyperlink" xfId="22902" builtinId="9" hidden="1"/>
    <cellStyle name="Followed Hyperlink" xfId="22903" builtinId="9" hidden="1"/>
    <cellStyle name="Followed Hyperlink" xfId="22904" builtinId="9" hidden="1"/>
    <cellStyle name="Followed Hyperlink" xfId="22905" builtinId="9" hidden="1"/>
    <cellStyle name="Followed Hyperlink" xfId="22906" builtinId="9" hidden="1"/>
    <cellStyle name="Followed Hyperlink" xfId="22907" builtinId="9" hidden="1"/>
    <cellStyle name="Followed Hyperlink" xfId="22908" builtinId="9" hidden="1"/>
    <cellStyle name="Followed Hyperlink" xfId="22909" builtinId="9" hidden="1"/>
    <cellStyle name="Followed Hyperlink" xfId="22910" builtinId="9" hidden="1"/>
    <cellStyle name="Followed Hyperlink" xfId="22911" builtinId="9" hidden="1"/>
    <cellStyle name="Followed Hyperlink" xfId="22912" builtinId="9" hidden="1"/>
    <cellStyle name="Followed Hyperlink" xfId="22913" builtinId="9" hidden="1"/>
    <cellStyle name="Followed Hyperlink" xfId="22914" builtinId="9" hidden="1"/>
    <cellStyle name="Followed Hyperlink" xfId="22915" builtinId="9" hidden="1"/>
    <cellStyle name="Followed Hyperlink" xfId="22916" builtinId="9" hidden="1"/>
    <cellStyle name="Followed Hyperlink" xfId="22917" builtinId="9" hidden="1"/>
    <cellStyle name="Followed Hyperlink" xfId="22918" builtinId="9" hidden="1"/>
    <cellStyle name="Followed Hyperlink" xfId="22919" builtinId="9" hidden="1"/>
    <cellStyle name="Followed Hyperlink" xfId="22920" builtinId="9" hidden="1"/>
    <cellStyle name="Followed Hyperlink" xfId="22921" builtinId="9" hidden="1"/>
    <cellStyle name="Followed Hyperlink" xfId="22922" builtinId="9" hidden="1"/>
    <cellStyle name="Followed Hyperlink" xfId="22923" builtinId="9" hidden="1"/>
    <cellStyle name="Followed Hyperlink" xfId="22924" builtinId="9" hidden="1"/>
    <cellStyle name="Followed Hyperlink" xfId="22925" builtinId="9" hidden="1"/>
    <cellStyle name="Followed Hyperlink" xfId="22926" builtinId="9" hidden="1"/>
    <cellStyle name="Followed Hyperlink" xfId="22927" builtinId="9" hidden="1"/>
    <cellStyle name="Followed Hyperlink" xfId="22928" builtinId="9" hidden="1"/>
    <cellStyle name="Followed Hyperlink" xfId="22929" builtinId="9" hidden="1"/>
    <cellStyle name="Followed Hyperlink" xfId="22930" builtinId="9" hidden="1"/>
    <cellStyle name="Followed Hyperlink" xfId="22931" builtinId="9" hidden="1"/>
    <cellStyle name="Followed Hyperlink" xfId="22932" builtinId="9" hidden="1"/>
    <cellStyle name="Followed Hyperlink" xfId="22933" builtinId="9" hidden="1"/>
    <cellStyle name="Followed Hyperlink" xfId="22934" builtinId="9" hidden="1"/>
    <cellStyle name="Followed Hyperlink" xfId="22935" builtinId="9" hidden="1"/>
    <cellStyle name="Followed Hyperlink" xfId="22936" builtinId="9" hidden="1"/>
    <cellStyle name="Followed Hyperlink" xfId="22937" builtinId="9" hidden="1"/>
    <cellStyle name="Followed Hyperlink" xfId="22938" builtinId="9" hidden="1"/>
    <cellStyle name="Followed Hyperlink" xfId="22939" builtinId="9" hidden="1"/>
    <cellStyle name="Followed Hyperlink" xfId="22940" builtinId="9" hidden="1"/>
    <cellStyle name="Followed Hyperlink" xfId="22941" builtinId="9" hidden="1"/>
    <cellStyle name="Followed Hyperlink" xfId="22942" builtinId="9" hidden="1"/>
    <cellStyle name="Followed Hyperlink" xfId="22943" builtinId="9" hidden="1"/>
    <cellStyle name="Followed Hyperlink" xfId="22944" builtinId="9" hidden="1"/>
    <cellStyle name="Followed Hyperlink" xfId="22945" builtinId="9" hidden="1"/>
    <cellStyle name="Followed Hyperlink" xfId="22946" builtinId="9" hidden="1"/>
    <cellStyle name="Followed Hyperlink" xfId="22947" builtinId="9" hidden="1"/>
    <cellStyle name="Followed Hyperlink" xfId="22948" builtinId="9" hidden="1"/>
    <cellStyle name="Followed Hyperlink" xfId="22949" builtinId="9" hidden="1"/>
    <cellStyle name="Followed Hyperlink" xfId="22950" builtinId="9" hidden="1"/>
    <cellStyle name="Followed Hyperlink" xfId="22951" builtinId="9" hidden="1"/>
    <cellStyle name="Followed Hyperlink" xfId="22952" builtinId="9" hidden="1"/>
    <cellStyle name="Followed Hyperlink" xfId="22953" builtinId="9" hidden="1"/>
    <cellStyle name="Followed Hyperlink" xfId="22954" builtinId="9" hidden="1"/>
    <cellStyle name="Followed Hyperlink" xfId="22955" builtinId="9" hidden="1"/>
    <cellStyle name="Followed Hyperlink" xfId="22956" builtinId="9" hidden="1"/>
    <cellStyle name="Followed Hyperlink" xfId="22957" builtinId="9" hidden="1"/>
    <cellStyle name="Followed Hyperlink" xfId="22958" builtinId="9" hidden="1"/>
    <cellStyle name="Followed Hyperlink" xfId="22959" builtinId="9" hidden="1"/>
    <cellStyle name="Followed Hyperlink" xfId="22960" builtinId="9" hidden="1"/>
    <cellStyle name="Followed Hyperlink" xfId="22961" builtinId="9" hidden="1"/>
    <cellStyle name="Followed Hyperlink" xfId="22962" builtinId="9" hidden="1"/>
    <cellStyle name="Followed Hyperlink" xfId="22963" builtinId="9" hidden="1"/>
    <cellStyle name="Followed Hyperlink" xfId="22964" builtinId="9" hidden="1"/>
    <cellStyle name="Followed Hyperlink" xfId="22965" builtinId="9" hidden="1"/>
    <cellStyle name="Followed Hyperlink" xfId="22966" builtinId="9" hidden="1"/>
    <cellStyle name="Followed Hyperlink" xfId="22967" builtinId="9" hidden="1"/>
    <cellStyle name="Followed Hyperlink" xfId="22968" builtinId="9" hidden="1"/>
    <cellStyle name="Followed Hyperlink" xfId="22969" builtinId="9" hidden="1"/>
    <cellStyle name="Followed Hyperlink" xfId="22970" builtinId="9" hidden="1"/>
    <cellStyle name="Followed Hyperlink" xfId="22971" builtinId="9" hidden="1"/>
    <cellStyle name="Followed Hyperlink" xfId="22972" builtinId="9" hidden="1"/>
    <cellStyle name="Followed Hyperlink" xfId="22973" builtinId="9" hidden="1"/>
    <cellStyle name="Followed Hyperlink" xfId="22974" builtinId="9" hidden="1"/>
    <cellStyle name="Followed Hyperlink" xfId="22975" builtinId="9" hidden="1"/>
    <cellStyle name="Followed Hyperlink" xfId="22976" builtinId="9" hidden="1"/>
    <cellStyle name="Followed Hyperlink" xfId="22977" builtinId="9" hidden="1"/>
    <cellStyle name="Followed Hyperlink" xfId="22978" builtinId="9" hidden="1"/>
    <cellStyle name="Followed Hyperlink" xfId="22979" builtinId="9" hidden="1"/>
    <cellStyle name="Followed Hyperlink" xfId="22980" builtinId="9" hidden="1"/>
    <cellStyle name="Followed Hyperlink" xfId="22981" builtinId="9" hidden="1"/>
    <cellStyle name="Followed Hyperlink" xfId="22982" builtinId="9" hidden="1"/>
    <cellStyle name="Followed Hyperlink" xfId="22983" builtinId="9" hidden="1"/>
    <cellStyle name="Followed Hyperlink" xfId="22984" builtinId="9" hidden="1"/>
    <cellStyle name="Followed Hyperlink" xfId="22985" builtinId="9" hidden="1"/>
    <cellStyle name="Followed Hyperlink" xfId="22986" builtinId="9" hidden="1"/>
    <cellStyle name="Followed Hyperlink" xfId="22987" builtinId="9" hidden="1"/>
    <cellStyle name="Followed Hyperlink" xfId="22988" builtinId="9" hidden="1"/>
    <cellStyle name="Followed Hyperlink" xfId="22989" builtinId="9" hidden="1"/>
    <cellStyle name="Followed Hyperlink" xfId="22990" builtinId="9" hidden="1"/>
    <cellStyle name="Followed Hyperlink" xfId="22991" builtinId="9" hidden="1"/>
    <cellStyle name="Followed Hyperlink" xfId="22992" builtinId="9" hidden="1"/>
    <cellStyle name="Followed Hyperlink" xfId="22993" builtinId="9" hidden="1"/>
    <cellStyle name="Followed Hyperlink" xfId="22994" builtinId="9" hidden="1"/>
    <cellStyle name="Followed Hyperlink" xfId="22995" builtinId="9" hidden="1"/>
    <cellStyle name="Followed Hyperlink" xfId="22996" builtinId="9" hidden="1"/>
    <cellStyle name="Followed Hyperlink" xfId="22997" builtinId="9" hidden="1"/>
    <cellStyle name="Followed Hyperlink" xfId="22998" builtinId="9" hidden="1"/>
    <cellStyle name="Followed Hyperlink" xfId="22999" builtinId="9" hidden="1"/>
    <cellStyle name="Followed Hyperlink" xfId="23000" builtinId="9" hidden="1"/>
    <cellStyle name="Followed Hyperlink" xfId="23001" builtinId="9" hidden="1"/>
    <cellStyle name="Followed Hyperlink" xfId="23002" builtinId="9" hidden="1"/>
    <cellStyle name="Followed Hyperlink" xfId="23003" builtinId="9" hidden="1"/>
    <cellStyle name="Followed Hyperlink" xfId="23004" builtinId="9" hidden="1"/>
    <cellStyle name="Followed Hyperlink" xfId="23005" builtinId="9" hidden="1"/>
    <cellStyle name="Followed Hyperlink" xfId="23006" builtinId="9" hidden="1"/>
    <cellStyle name="Followed Hyperlink" xfId="23007" builtinId="9" hidden="1"/>
    <cellStyle name="Followed Hyperlink" xfId="23008" builtinId="9" hidden="1"/>
    <cellStyle name="Followed Hyperlink" xfId="23009" builtinId="9" hidden="1"/>
    <cellStyle name="Followed Hyperlink" xfId="23010" builtinId="9" hidden="1"/>
    <cellStyle name="Followed Hyperlink" xfId="23011" builtinId="9" hidden="1"/>
    <cellStyle name="Followed Hyperlink" xfId="23012" builtinId="9" hidden="1"/>
    <cellStyle name="Followed Hyperlink" xfId="23013" builtinId="9" hidden="1"/>
    <cellStyle name="Followed Hyperlink" xfId="23014" builtinId="9" hidden="1"/>
    <cellStyle name="Followed Hyperlink" xfId="23015" builtinId="9" hidden="1"/>
    <cellStyle name="Followed Hyperlink" xfId="23016" builtinId="9" hidden="1"/>
    <cellStyle name="Followed Hyperlink" xfId="23017" builtinId="9" hidden="1"/>
    <cellStyle name="Followed Hyperlink" xfId="23018" builtinId="9" hidden="1"/>
    <cellStyle name="Followed Hyperlink" xfId="23019" builtinId="9" hidden="1"/>
    <cellStyle name="Followed Hyperlink" xfId="23020" builtinId="9" hidden="1"/>
    <cellStyle name="Followed Hyperlink" xfId="23021" builtinId="9" hidden="1"/>
    <cellStyle name="Followed Hyperlink" xfId="23022" builtinId="9" hidden="1"/>
    <cellStyle name="Followed Hyperlink" xfId="23023" builtinId="9" hidden="1"/>
    <cellStyle name="Followed Hyperlink" xfId="23024" builtinId="9" hidden="1"/>
    <cellStyle name="Followed Hyperlink" xfId="23025" builtinId="9" hidden="1"/>
    <cellStyle name="Followed Hyperlink" xfId="23026" builtinId="9" hidden="1"/>
    <cellStyle name="Followed Hyperlink" xfId="23027" builtinId="9" hidden="1"/>
    <cellStyle name="Followed Hyperlink" xfId="23028" builtinId="9" hidden="1"/>
    <cellStyle name="Followed Hyperlink" xfId="23029" builtinId="9" hidden="1"/>
    <cellStyle name="Followed Hyperlink" xfId="23030" builtinId="9" hidden="1"/>
    <cellStyle name="Followed Hyperlink" xfId="23031" builtinId="9" hidden="1"/>
    <cellStyle name="Followed Hyperlink" xfId="23032" builtinId="9" hidden="1"/>
    <cellStyle name="Followed Hyperlink" xfId="23033" builtinId="9" hidden="1"/>
    <cellStyle name="Followed Hyperlink" xfId="23034" builtinId="9" hidden="1"/>
    <cellStyle name="Followed Hyperlink" xfId="23035" builtinId="9" hidden="1"/>
    <cellStyle name="Followed Hyperlink" xfId="23036" builtinId="9" hidden="1"/>
    <cellStyle name="Followed Hyperlink" xfId="23037" builtinId="9" hidden="1"/>
    <cellStyle name="Followed Hyperlink" xfId="23038" builtinId="9" hidden="1"/>
    <cellStyle name="Followed Hyperlink" xfId="23039" builtinId="9" hidden="1"/>
    <cellStyle name="Followed Hyperlink" xfId="23040" builtinId="9" hidden="1"/>
    <cellStyle name="Followed Hyperlink" xfId="23041" builtinId="9" hidden="1"/>
    <cellStyle name="Followed Hyperlink" xfId="23042" builtinId="9" hidden="1"/>
    <cellStyle name="Followed Hyperlink" xfId="23043" builtinId="9" hidden="1"/>
    <cellStyle name="Followed Hyperlink" xfId="23044" builtinId="9" hidden="1"/>
    <cellStyle name="Followed Hyperlink" xfId="23045" builtinId="9" hidden="1"/>
    <cellStyle name="Followed Hyperlink" xfId="23046" builtinId="9" hidden="1"/>
    <cellStyle name="Followed Hyperlink" xfId="23047" builtinId="9" hidden="1"/>
    <cellStyle name="Followed Hyperlink" xfId="23048" builtinId="9" hidden="1"/>
    <cellStyle name="Followed Hyperlink" xfId="23049" builtinId="9" hidden="1"/>
    <cellStyle name="Followed Hyperlink" xfId="23050" builtinId="9" hidden="1"/>
    <cellStyle name="Followed Hyperlink" xfId="23051" builtinId="9" hidden="1"/>
    <cellStyle name="Followed Hyperlink" xfId="23052" builtinId="9" hidden="1"/>
    <cellStyle name="Followed Hyperlink" xfId="23053" builtinId="9" hidden="1"/>
    <cellStyle name="Followed Hyperlink" xfId="23054" builtinId="9" hidden="1"/>
    <cellStyle name="Followed Hyperlink" xfId="23055" builtinId="9" hidden="1"/>
    <cellStyle name="Followed Hyperlink" xfId="23056" builtinId="9" hidden="1"/>
    <cellStyle name="Followed Hyperlink" xfId="23057" builtinId="9" hidden="1"/>
    <cellStyle name="Followed Hyperlink" xfId="23058" builtinId="9" hidden="1"/>
    <cellStyle name="Followed Hyperlink" xfId="23059" builtinId="9" hidden="1"/>
    <cellStyle name="Followed Hyperlink" xfId="23060" builtinId="9" hidden="1"/>
    <cellStyle name="Followed Hyperlink" xfId="23061" builtinId="9" hidden="1"/>
    <cellStyle name="Followed Hyperlink" xfId="23062" builtinId="9" hidden="1"/>
    <cellStyle name="Followed Hyperlink" xfId="23063" builtinId="9" hidden="1"/>
    <cellStyle name="Followed Hyperlink" xfId="23064" builtinId="9" hidden="1"/>
    <cellStyle name="Followed Hyperlink" xfId="23065" builtinId="9" hidden="1"/>
    <cellStyle name="Followed Hyperlink" xfId="23066" builtinId="9" hidden="1"/>
    <cellStyle name="Followed Hyperlink" xfId="23067" builtinId="9" hidden="1"/>
    <cellStyle name="Followed Hyperlink" xfId="23068" builtinId="9" hidden="1"/>
    <cellStyle name="Followed Hyperlink" xfId="23069" builtinId="9" hidden="1"/>
    <cellStyle name="Followed Hyperlink" xfId="23070" builtinId="9" hidden="1"/>
    <cellStyle name="Followed Hyperlink" xfId="23071" builtinId="9" hidden="1"/>
    <cellStyle name="Followed Hyperlink" xfId="23072" builtinId="9" hidden="1"/>
    <cellStyle name="Followed Hyperlink" xfId="23073" builtinId="9" hidden="1"/>
    <cellStyle name="Followed Hyperlink" xfId="23074" builtinId="9" hidden="1"/>
    <cellStyle name="Followed Hyperlink" xfId="23075" builtinId="9" hidden="1"/>
    <cellStyle name="Followed Hyperlink" xfId="23076" builtinId="9" hidden="1"/>
    <cellStyle name="Followed Hyperlink" xfId="23077" builtinId="9" hidden="1"/>
    <cellStyle name="Followed Hyperlink" xfId="23078" builtinId="9" hidden="1"/>
    <cellStyle name="Followed Hyperlink" xfId="23079" builtinId="9" hidden="1"/>
    <cellStyle name="Followed Hyperlink" xfId="23080" builtinId="9" hidden="1"/>
    <cellStyle name="Followed Hyperlink" xfId="23081" builtinId="9" hidden="1"/>
    <cellStyle name="Followed Hyperlink" xfId="23082" builtinId="9" hidden="1"/>
    <cellStyle name="Followed Hyperlink" xfId="23083" builtinId="9" hidden="1"/>
    <cellStyle name="Followed Hyperlink" xfId="23084" builtinId="9" hidden="1"/>
    <cellStyle name="Followed Hyperlink" xfId="23085" builtinId="9" hidden="1"/>
    <cellStyle name="Followed Hyperlink" xfId="23086" builtinId="9" hidden="1"/>
    <cellStyle name="Followed Hyperlink" xfId="23087" builtinId="9" hidden="1"/>
    <cellStyle name="Followed Hyperlink" xfId="23088" builtinId="9" hidden="1"/>
    <cellStyle name="Followed Hyperlink" xfId="23089" builtinId="9" hidden="1"/>
    <cellStyle name="Followed Hyperlink" xfId="23090" builtinId="9" hidden="1"/>
    <cellStyle name="Followed Hyperlink" xfId="23091" builtinId="9" hidden="1"/>
    <cellStyle name="Followed Hyperlink" xfId="23092" builtinId="9" hidden="1"/>
    <cellStyle name="Followed Hyperlink" xfId="23093" builtinId="9" hidden="1"/>
    <cellStyle name="Followed Hyperlink" xfId="23094" builtinId="9" hidden="1"/>
    <cellStyle name="Followed Hyperlink" xfId="23095" builtinId="9" hidden="1"/>
    <cellStyle name="Followed Hyperlink" xfId="23096" builtinId="9" hidden="1"/>
    <cellStyle name="Followed Hyperlink" xfId="23097" builtinId="9" hidden="1"/>
    <cellStyle name="Followed Hyperlink" xfId="23098" builtinId="9" hidden="1"/>
    <cellStyle name="Followed Hyperlink" xfId="23099" builtinId="9" hidden="1"/>
    <cellStyle name="Followed Hyperlink" xfId="23100" builtinId="9" hidden="1"/>
    <cellStyle name="Followed Hyperlink" xfId="23101" builtinId="9" hidden="1"/>
    <cellStyle name="Followed Hyperlink" xfId="23102" builtinId="9" hidden="1"/>
    <cellStyle name="Followed Hyperlink" xfId="23103" builtinId="9" hidden="1"/>
    <cellStyle name="Followed Hyperlink" xfId="23104" builtinId="9" hidden="1"/>
    <cellStyle name="Followed Hyperlink" xfId="23105" builtinId="9" hidden="1"/>
    <cellStyle name="Followed Hyperlink" xfId="23106" builtinId="9" hidden="1"/>
    <cellStyle name="Followed Hyperlink" xfId="23107" builtinId="9" hidden="1"/>
    <cellStyle name="Followed Hyperlink" xfId="23108" builtinId="9" hidden="1"/>
    <cellStyle name="Followed Hyperlink" xfId="23109" builtinId="9" hidden="1"/>
    <cellStyle name="Followed Hyperlink" xfId="23110" builtinId="9" hidden="1"/>
    <cellStyle name="Followed Hyperlink" xfId="23111" builtinId="9" hidden="1"/>
    <cellStyle name="Followed Hyperlink" xfId="23112" builtinId="9" hidden="1"/>
    <cellStyle name="Followed Hyperlink" xfId="23113" builtinId="9" hidden="1"/>
    <cellStyle name="Followed Hyperlink" xfId="23114" builtinId="9" hidden="1"/>
    <cellStyle name="Followed Hyperlink" xfId="23115" builtinId="9" hidden="1"/>
    <cellStyle name="Followed Hyperlink" xfId="23116" builtinId="9" hidden="1"/>
    <cellStyle name="Followed Hyperlink" xfId="23117" builtinId="9" hidden="1"/>
    <cellStyle name="Followed Hyperlink" xfId="23118" builtinId="9" hidden="1"/>
    <cellStyle name="Followed Hyperlink" xfId="23119" builtinId="9" hidden="1"/>
    <cellStyle name="Followed Hyperlink" xfId="23120" builtinId="9" hidden="1"/>
    <cellStyle name="Followed Hyperlink" xfId="23121" builtinId="9" hidden="1"/>
    <cellStyle name="Followed Hyperlink" xfId="23122" builtinId="9" hidden="1"/>
    <cellStyle name="Followed Hyperlink" xfId="23123" builtinId="9" hidden="1"/>
    <cellStyle name="Followed Hyperlink" xfId="23124" builtinId="9" hidden="1"/>
    <cellStyle name="Followed Hyperlink" xfId="23125" builtinId="9" hidden="1"/>
    <cellStyle name="Followed Hyperlink" xfId="23126" builtinId="9" hidden="1"/>
    <cellStyle name="Followed Hyperlink" xfId="23127" builtinId="9" hidden="1"/>
    <cellStyle name="Followed Hyperlink" xfId="23128" builtinId="9" hidden="1"/>
    <cellStyle name="Followed Hyperlink" xfId="23129" builtinId="9" hidden="1"/>
    <cellStyle name="Followed Hyperlink" xfId="23130" builtinId="9" hidden="1"/>
    <cellStyle name="Followed Hyperlink" xfId="23131" builtinId="9" hidden="1"/>
    <cellStyle name="Followed Hyperlink" xfId="23132" builtinId="9" hidden="1"/>
    <cellStyle name="Followed Hyperlink" xfId="23133" builtinId="9" hidden="1"/>
    <cellStyle name="Followed Hyperlink" xfId="23134" builtinId="9" hidden="1"/>
    <cellStyle name="Followed Hyperlink" xfId="23135" builtinId="9" hidden="1"/>
    <cellStyle name="Followed Hyperlink" xfId="23136" builtinId="9" hidden="1"/>
    <cellStyle name="Followed Hyperlink" xfId="23137" builtinId="9" hidden="1"/>
    <cellStyle name="Followed Hyperlink" xfId="23138" builtinId="9" hidden="1"/>
    <cellStyle name="Followed Hyperlink" xfId="23139" builtinId="9" hidden="1"/>
    <cellStyle name="Followed Hyperlink" xfId="23140" builtinId="9" hidden="1"/>
    <cellStyle name="Followed Hyperlink" xfId="23141" builtinId="9" hidden="1"/>
    <cellStyle name="Followed Hyperlink" xfId="23142" builtinId="9" hidden="1"/>
    <cellStyle name="Followed Hyperlink" xfId="23143" builtinId="9" hidden="1"/>
    <cellStyle name="Followed Hyperlink" xfId="23144" builtinId="9" hidden="1"/>
    <cellStyle name="Followed Hyperlink" xfId="23145" builtinId="9" hidden="1"/>
    <cellStyle name="Followed Hyperlink" xfId="23146" builtinId="9" hidden="1"/>
    <cellStyle name="Followed Hyperlink" xfId="23147" builtinId="9" hidden="1"/>
    <cellStyle name="Followed Hyperlink" xfId="23148" builtinId="9" hidden="1"/>
    <cellStyle name="Followed Hyperlink" xfId="23149" builtinId="9" hidden="1"/>
    <cellStyle name="Followed Hyperlink" xfId="23150" builtinId="9" hidden="1"/>
    <cellStyle name="Followed Hyperlink" xfId="23151" builtinId="9" hidden="1"/>
    <cellStyle name="Followed Hyperlink" xfId="23152" builtinId="9" hidden="1"/>
    <cellStyle name="Followed Hyperlink" xfId="23153" builtinId="9" hidden="1"/>
    <cellStyle name="Followed Hyperlink" xfId="23154" builtinId="9" hidden="1"/>
    <cellStyle name="Followed Hyperlink" xfId="23155" builtinId="9" hidden="1"/>
    <cellStyle name="Followed Hyperlink" xfId="23156" builtinId="9" hidden="1"/>
    <cellStyle name="Followed Hyperlink" xfId="23157" builtinId="9" hidden="1"/>
    <cellStyle name="Followed Hyperlink" xfId="23158" builtinId="9" hidden="1"/>
    <cellStyle name="Followed Hyperlink" xfId="23159" builtinId="9" hidden="1"/>
    <cellStyle name="Followed Hyperlink" xfId="23160" builtinId="9" hidden="1"/>
    <cellStyle name="Followed Hyperlink" xfId="23161" builtinId="9" hidden="1"/>
    <cellStyle name="Followed Hyperlink" xfId="23162" builtinId="9" hidden="1"/>
    <cellStyle name="Followed Hyperlink" xfId="23163" builtinId="9" hidden="1"/>
    <cellStyle name="Followed Hyperlink" xfId="23164" builtinId="9" hidden="1"/>
    <cellStyle name="Followed Hyperlink" xfId="23165" builtinId="9" hidden="1"/>
    <cellStyle name="Followed Hyperlink" xfId="23166" builtinId="9" hidden="1"/>
    <cellStyle name="Followed Hyperlink" xfId="23167" builtinId="9" hidden="1"/>
    <cellStyle name="Followed Hyperlink" xfId="23168" builtinId="9" hidden="1"/>
    <cellStyle name="Followed Hyperlink" xfId="23169" builtinId="9" hidden="1"/>
    <cellStyle name="Followed Hyperlink" xfId="23170" builtinId="9" hidden="1"/>
    <cellStyle name="Followed Hyperlink" xfId="23171" builtinId="9" hidden="1"/>
    <cellStyle name="Followed Hyperlink" xfId="23172" builtinId="9" hidden="1"/>
    <cellStyle name="Followed Hyperlink" xfId="23173" builtinId="9" hidden="1"/>
    <cellStyle name="Followed Hyperlink" xfId="23174" builtinId="9" hidden="1"/>
    <cellStyle name="Followed Hyperlink" xfId="23175" builtinId="9" hidden="1"/>
    <cellStyle name="Followed Hyperlink" xfId="23176" builtinId="9" hidden="1"/>
    <cellStyle name="Followed Hyperlink" xfId="23177" builtinId="9" hidden="1"/>
    <cellStyle name="Followed Hyperlink" xfId="23178" builtinId="9" hidden="1"/>
    <cellStyle name="Followed Hyperlink" xfId="23179" builtinId="9" hidden="1"/>
    <cellStyle name="Followed Hyperlink" xfId="23180" builtinId="9" hidden="1"/>
    <cellStyle name="Followed Hyperlink" xfId="23181" builtinId="9" hidden="1"/>
    <cellStyle name="Followed Hyperlink" xfId="23182" builtinId="9" hidden="1"/>
    <cellStyle name="Followed Hyperlink" xfId="23183" builtinId="9" hidden="1"/>
    <cellStyle name="Followed Hyperlink" xfId="23184" builtinId="9" hidden="1"/>
    <cellStyle name="Followed Hyperlink" xfId="23185" builtinId="9" hidden="1"/>
    <cellStyle name="Followed Hyperlink" xfId="23186" builtinId="9" hidden="1"/>
    <cellStyle name="Followed Hyperlink" xfId="23187" builtinId="9" hidden="1"/>
    <cellStyle name="Followed Hyperlink" xfId="23188" builtinId="9" hidden="1"/>
    <cellStyle name="Followed Hyperlink" xfId="23189" builtinId="9" hidden="1"/>
    <cellStyle name="Followed Hyperlink" xfId="23190" builtinId="9" hidden="1"/>
    <cellStyle name="Followed Hyperlink" xfId="23191" builtinId="9" hidden="1"/>
    <cellStyle name="Followed Hyperlink" xfId="23192" builtinId="9" hidden="1"/>
    <cellStyle name="Followed Hyperlink" xfId="23193" builtinId="9" hidden="1"/>
    <cellStyle name="Followed Hyperlink" xfId="23194" builtinId="9" hidden="1"/>
    <cellStyle name="Followed Hyperlink" xfId="23195" builtinId="9" hidden="1"/>
    <cellStyle name="Followed Hyperlink" xfId="23196" builtinId="9" hidden="1"/>
    <cellStyle name="Followed Hyperlink" xfId="23197" builtinId="9" hidden="1"/>
    <cellStyle name="Followed Hyperlink" xfId="23198" builtinId="9" hidden="1"/>
    <cellStyle name="Followed Hyperlink" xfId="23199" builtinId="9" hidden="1"/>
    <cellStyle name="Followed Hyperlink" xfId="23200" builtinId="9" hidden="1"/>
    <cellStyle name="Followed Hyperlink" xfId="23201" builtinId="9" hidden="1"/>
    <cellStyle name="Followed Hyperlink" xfId="23202" builtinId="9" hidden="1"/>
    <cellStyle name="Followed Hyperlink" xfId="23203" builtinId="9" hidden="1"/>
    <cellStyle name="Followed Hyperlink" xfId="23204" builtinId="9" hidden="1"/>
    <cellStyle name="Followed Hyperlink" xfId="23205" builtinId="9" hidden="1"/>
    <cellStyle name="Followed Hyperlink" xfId="23206" builtinId="9" hidden="1"/>
    <cellStyle name="Followed Hyperlink" xfId="23207" builtinId="9" hidden="1"/>
    <cellStyle name="Followed Hyperlink" xfId="23208" builtinId="9" hidden="1"/>
    <cellStyle name="Followed Hyperlink" xfId="23209" builtinId="9" hidden="1"/>
    <cellStyle name="Followed Hyperlink" xfId="23210" builtinId="9" hidden="1"/>
    <cellStyle name="Followed Hyperlink" xfId="23211" builtinId="9" hidden="1"/>
    <cellStyle name="Followed Hyperlink" xfId="23212" builtinId="9" hidden="1"/>
    <cellStyle name="Followed Hyperlink" xfId="23213" builtinId="9" hidden="1"/>
    <cellStyle name="Followed Hyperlink" xfId="23214" builtinId="9" hidden="1"/>
    <cellStyle name="Followed Hyperlink" xfId="23215" builtinId="9" hidden="1"/>
    <cellStyle name="Followed Hyperlink" xfId="23216" builtinId="9" hidden="1"/>
    <cellStyle name="Followed Hyperlink" xfId="23217" builtinId="9" hidden="1"/>
    <cellStyle name="Followed Hyperlink" xfId="23218" builtinId="9" hidden="1"/>
    <cellStyle name="Followed Hyperlink" xfId="23219" builtinId="9" hidden="1"/>
    <cellStyle name="Followed Hyperlink" xfId="23220" builtinId="9" hidden="1"/>
    <cellStyle name="Followed Hyperlink" xfId="23221" builtinId="9" hidden="1"/>
    <cellStyle name="Followed Hyperlink" xfId="23222" builtinId="9" hidden="1"/>
    <cellStyle name="Followed Hyperlink" xfId="23223" builtinId="9" hidden="1"/>
    <cellStyle name="Followed Hyperlink" xfId="23224" builtinId="9" hidden="1"/>
    <cellStyle name="Followed Hyperlink" xfId="23225" builtinId="9" hidden="1"/>
    <cellStyle name="Followed Hyperlink" xfId="23226" builtinId="9" hidden="1"/>
    <cellStyle name="Followed Hyperlink" xfId="23227" builtinId="9" hidden="1"/>
    <cellStyle name="Followed Hyperlink" xfId="23228" builtinId="9" hidden="1"/>
    <cellStyle name="Followed Hyperlink" xfId="23229" builtinId="9" hidden="1"/>
    <cellStyle name="Followed Hyperlink" xfId="23230" builtinId="9" hidden="1"/>
    <cellStyle name="Followed Hyperlink" xfId="23231" builtinId="9" hidden="1"/>
    <cellStyle name="Followed Hyperlink" xfId="23232" builtinId="9" hidden="1"/>
    <cellStyle name="Followed Hyperlink" xfId="23233" builtinId="9" hidden="1"/>
    <cellStyle name="Followed Hyperlink" xfId="23234" builtinId="9" hidden="1"/>
    <cellStyle name="Followed Hyperlink" xfId="23235" builtinId="9" hidden="1"/>
    <cellStyle name="Followed Hyperlink" xfId="23236" builtinId="9" hidden="1"/>
    <cellStyle name="Followed Hyperlink" xfId="23237" builtinId="9" hidden="1"/>
    <cellStyle name="Followed Hyperlink" xfId="23238" builtinId="9" hidden="1"/>
    <cellStyle name="Followed Hyperlink" xfId="23239" builtinId="9" hidden="1"/>
    <cellStyle name="Followed Hyperlink" xfId="23240" builtinId="9" hidden="1"/>
    <cellStyle name="Followed Hyperlink" xfId="23241" builtinId="9" hidden="1"/>
    <cellStyle name="Followed Hyperlink" xfId="23242" builtinId="9" hidden="1"/>
    <cellStyle name="Followed Hyperlink" xfId="23243" builtinId="9" hidden="1"/>
    <cellStyle name="Followed Hyperlink" xfId="23244" builtinId="9" hidden="1"/>
    <cellStyle name="Followed Hyperlink" xfId="23245" builtinId="9" hidden="1"/>
    <cellStyle name="Followed Hyperlink" xfId="23246" builtinId="9" hidden="1"/>
    <cellStyle name="Followed Hyperlink" xfId="23247" builtinId="9" hidden="1"/>
    <cellStyle name="Followed Hyperlink" xfId="23248" builtinId="9" hidden="1"/>
    <cellStyle name="Followed Hyperlink" xfId="23249" builtinId="9" hidden="1"/>
    <cellStyle name="Followed Hyperlink" xfId="23250" builtinId="9" hidden="1"/>
    <cellStyle name="Followed Hyperlink" xfId="20032" builtinId="9" hidden="1"/>
    <cellStyle name="Followed Hyperlink" xfId="23251" builtinId="9" hidden="1"/>
    <cellStyle name="Followed Hyperlink" xfId="23252" builtinId="9" hidden="1"/>
    <cellStyle name="Followed Hyperlink" xfId="23253" builtinId="9" hidden="1"/>
    <cellStyle name="Followed Hyperlink" xfId="23254" builtinId="9" hidden="1"/>
    <cellStyle name="Followed Hyperlink" xfId="23255" builtinId="9" hidden="1"/>
    <cellStyle name="Followed Hyperlink" xfId="23256" builtinId="9" hidden="1"/>
    <cellStyle name="Followed Hyperlink" xfId="23257" builtinId="9" hidden="1"/>
    <cellStyle name="Followed Hyperlink" xfId="23258" builtinId="9" hidden="1"/>
    <cellStyle name="Followed Hyperlink" xfId="23259" builtinId="9" hidden="1"/>
    <cellStyle name="Followed Hyperlink" xfId="23260" builtinId="9" hidden="1"/>
    <cellStyle name="Followed Hyperlink" xfId="23261" builtinId="9" hidden="1"/>
    <cellStyle name="Followed Hyperlink" xfId="23262" builtinId="9" hidden="1"/>
    <cellStyle name="Followed Hyperlink" xfId="23263" builtinId="9" hidden="1"/>
    <cellStyle name="Followed Hyperlink" xfId="23264" builtinId="9" hidden="1"/>
    <cellStyle name="Followed Hyperlink" xfId="23265" builtinId="9" hidden="1"/>
    <cellStyle name="Followed Hyperlink" xfId="23266" builtinId="9" hidden="1"/>
    <cellStyle name="Followed Hyperlink" xfId="23267" builtinId="9" hidden="1"/>
    <cellStyle name="Followed Hyperlink" xfId="23268" builtinId="9" hidden="1"/>
    <cellStyle name="Followed Hyperlink" xfId="23269" builtinId="9" hidden="1"/>
    <cellStyle name="Followed Hyperlink" xfId="23270" builtinId="9" hidden="1"/>
    <cellStyle name="Followed Hyperlink" xfId="23271" builtinId="9" hidden="1"/>
    <cellStyle name="Followed Hyperlink" xfId="23272" builtinId="9" hidden="1"/>
    <cellStyle name="Followed Hyperlink" xfId="23273" builtinId="9" hidden="1"/>
    <cellStyle name="Followed Hyperlink" xfId="23274" builtinId="9" hidden="1"/>
    <cellStyle name="Followed Hyperlink" xfId="23275" builtinId="9" hidden="1"/>
    <cellStyle name="Followed Hyperlink" xfId="23276" builtinId="9" hidden="1"/>
    <cellStyle name="Followed Hyperlink" xfId="23277" builtinId="9" hidden="1"/>
    <cellStyle name="Followed Hyperlink" xfId="23278" builtinId="9" hidden="1"/>
    <cellStyle name="Followed Hyperlink" xfId="23279" builtinId="9" hidden="1"/>
    <cellStyle name="Followed Hyperlink" xfId="23280" builtinId="9" hidden="1"/>
    <cellStyle name="Followed Hyperlink" xfId="23281" builtinId="9" hidden="1"/>
    <cellStyle name="Followed Hyperlink" xfId="23282" builtinId="9" hidden="1"/>
    <cellStyle name="Followed Hyperlink" xfId="23283" builtinId="9" hidden="1"/>
    <cellStyle name="Followed Hyperlink" xfId="23284" builtinId="9" hidden="1"/>
    <cellStyle name="Followed Hyperlink" xfId="23285" builtinId="9" hidden="1"/>
    <cellStyle name="Followed Hyperlink" xfId="23286" builtinId="9" hidden="1"/>
    <cellStyle name="Followed Hyperlink" xfId="23287" builtinId="9" hidden="1"/>
    <cellStyle name="Followed Hyperlink" xfId="23288" builtinId="9" hidden="1"/>
    <cellStyle name="Followed Hyperlink" xfId="23289" builtinId="9" hidden="1"/>
    <cellStyle name="Followed Hyperlink" xfId="23290" builtinId="9" hidden="1"/>
    <cellStyle name="Followed Hyperlink" xfId="23291" builtinId="9" hidden="1"/>
    <cellStyle name="Followed Hyperlink" xfId="23292" builtinId="9" hidden="1"/>
    <cellStyle name="Followed Hyperlink" xfId="23293" builtinId="9" hidden="1"/>
    <cellStyle name="Followed Hyperlink" xfId="23294" builtinId="9" hidden="1"/>
    <cellStyle name="Followed Hyperlink" xfId="23295" builtinId="9" hidden="1"/>
    <cellStyle name="Followed Hyperlink" xfId="23296" builtinId="9" hidden="1"/>
    <cellStyle name="Followed Hyperlink" xfId="23297" builtinId="9" hidden="1"/>
    <cellStyle name="Followed Hyperlink" xfId="23298" builtinId="9" hidden="1"/>
    <cellStyle name="Followed Hyperlink" xfId="23299" builtinId="9" hidden="1"/>
    <cellStyle name="Followed Hyperlink" xfId="23300" builtinId="9" hidden="1"/>
    <cellStyle name="Followed Hyperlink" xfId="23301" builtinId="9" hidden="1"/>
    <cellStyle name="Followed Hyperlink" xfId="23302" builtinId="9" hidden="1"/>
    <cellStyle name="Followed Hyperlink" xfId="23303" builtinId="9" hidden="1"/>
    <cellStyle name="Followed Hyperlink" xfId="23304" builtinId="9" hidden="1"/>
    <cellStyle name="Followed Hyperlink" xfId="23305" builtinId="9" hidden="1"/>
    <cellStyle name="Followed Hyperlink" xfId="23306" builtinId="9" hidden="1"/>
    <cellStyle name="Followed Hyperlink" xfId="23307" builtinId="9" hidden="1"/>
    <cellStyle name="Followed Hyperlink" xfId="23308" builtinId="9" hidden="1"/>
    <cellStyle name="Followed Hyperlink" xfId="23309" builtinId="9" hidden="1"/>
    <cellStyle name="Followed Hyperlink" xfId="23310" builtinId="9" hidden="1"/>
    <cellStyle name="Followed Hyperlink" xfId="23311" builtinId="9" hidden="1"/>
    <cellStyle name="Followed Hyperlink" xfId="23312" builtinId="9" hidden="1"/>
    <cellStyle name="Followed Hyperlink" xfId="23313" builtinId="9" hidden="1"/>
    <cellStyle name="Followed Hyperlink" xfId="23314" builtinId="9" hidden="1"/>
    <cellStyle name="Followed Hyperlink" xfId="23315" builtinId="9" hidden="1"/>
    <cellStyle name="Followed Hyperlink" xfId="23316" builtinId="9" hidden="1"/>
    <cellStyle name="Followed Hyperlink" xfId="23317" builtinId="9" hidden="1"/>
    <cellStyle name="Followed Hyperlink" xfId="23318" builtinId="9" hidden="1"/>
    <cellStyle name="Followed Hyperlink" xfId="23319" builtinId="9" hidden="1"/>
    <cellStyle name="Followed Hyperlink" xfId="23320" builtinId="9" hidden="1"/>
    <cellStyle name="Followed Hyperlink" xfId="23321" builtinId="9" hidden="1"/>
    <cellStyle name="Followed Hyperlink" xfId="23322" builtinId="9" hidden="1"/>
    <cellStyle name="Followed Hyperlink" xfId="23323" builtinId="9" hidden="1"/>
    <cellStyle name="Followed Hyperlink" xfId="23324" builtinId="9" hidden="1"/>
    <cellStyle name="Followed Hyperlink" xfId="23325" builtinId="9" hidden="1"/>
    <cellStyle name="Followed Hyperlink" xfId="23326" builtinId="9" hidden="1"/>
    <cellStyle name="Followed Hyperlink" xfId="23327" builtinId="9" hidden="1"/>
    <cellStyle name="Followed Hyperlink" xfId="23328" builtinId="9" hidden="1"/>
    <cellStyle name="Followed Hyperlink" xfId="23329" builtinId="9" hidden="1"/>
    <cellStyle name="Followed Hyperlink" xfId="23330" builtinId="9" hidden="1"/>
    <cellStyle name="Followed Hyperlink" xfId="23331" builtinId="9" hidden="1"/>
    <cellStyle name="Followed Hyperlink" xfId="23332" builtinId="9" hidden="1"/>
    <cellStyle name="Followed Hyperlink" xfId="23333" builtinId="9" hidden="1"/>
    <cellStyle name="Followed Hyperlink" xfId="23334" builtinId="9" hidden="1"/>
    <cellStyle name="Followed Hyperlink" xfId="23335" builtinId="9" hidden="1"/>
    <cellStyle name="Followed Hyperlink" xfId="23336" builtinId="9" hidden="1"/>
    <cellStyle name="Followed Hyperlink" xfId="23337" builtinId="9" hidden="1"/>
    <cellStyle name="Followed Hyperlink" xfId="23338" builtinId="9" hidden="1"/>
    <cellStyle name="Followed Hyperlink" xfId="23339" builtinId="9" hidden="1"/>
    <cellStyle name="Followed Hyperlink" xfId="23340" builtinId="9" hidden="1"/>
    <cellStyle name="Followed Hyperlink" xfId="23341" builtinId="9" hidden="1"/>
    <cellStyle name="Followed Hyperlink" xfId="23342" builtinId="9" hidden="1"/>
    <cellStyle name="Followed Hyperlink" xfId="23343" builtinId="9" hidden="1"/>
    <cellStyle name="Followed Hyperlink" xfId="23344" builtinId="9" hidden="1"/>
    <cellStyle name="Followed Hyperlink" xfId="23345" builtinId="9" hidden="1"/>
    <cellStyle name="Followed Hyperlink" xfId="23346" builtinId="9" hidden="1"/>
    <cellStyle name="Followed Hyperlink" xfId="23347" builtinId="9" hidden="1"/>
    <cellStyle name="Followed Hyperlink" xfId="23348" builtinId="9" hidden="1"/>
    <cellStyle name="Followed Hyperlink" xfId="23349" builtinId="9" hidden="1"/>
    <cellStyle name="Followed Hyperlink" xfId="23350" builtinId="9" hidden="1"/>
    <cellStyle name="Followed Hyperlink" xfId="23351" builtinId="9" hidden="1"/>
    <cellStyle name="Followed Hyperlink" xfId="23352" builtinId="9" hidden="1"/>
    <cellStyle name="Followed Hyperlink" xfId="23353" builtinId="9" hidden="1"/>
    <cellStyle name="Followed Hyperlink" xfId="23354" builtinId="9" hidden="1"/>
    <cellStyle name="Followed Hyperlink" xfId="23355" builtinId="9" hidden="1"/>
    <cellStyle name="Followed Hyperlink" xfId="23356" builtinId="9" hidden="1"/>
    <cellStyle name="Followed Hyperlink" xfId="23357" builtinId="9" hidden="1"/>
    <cellStyle name="Followed Hyperlink" xfId="23358" builtinId="9" hidden="1"/>
    <cellStyle name="Followed Hyperlink" xfId="23359" builtinId="9" hidden="1"/>
    <cellStyle name="Followed Hyperlink" xfId="23360" builtinId="9" hidden="1"/>
    <cellStyle name="Followed Hyperlink" xfId="23361" builtinId="9" hidden="1"/>
    <cellStyle name="Followed Hyperlink" xfId="23362" builtinId="9" hidden="1"/>
    <cellStyle name="Followed Hyperlink" xfId="23363" builtinId="9" hidden="1"/>
    <cellStyle name="Followed Hyperlink" xfId="23364" builtinId="9" hidden="1"/>
    <cellStyle name="Followed Hyperlink" xfId="23365" builtinId="9" hidden="1"/>
    <cellStyle name="Followed Hyperlink" xfId="23366" builtinId="9" hidden="1"/>
    <cellStyle name="Followed Hyperlink" xfId="23367" builtinId="9" hidden="1"/>
    <cellStyle name="Followed Hyperlink" xfId="23368" builtinId="9" hidden="1"/>
    <cellStyle name="Followed Hyperlink" xfId="23369" builtinId="9" hidden="1"/>
    <cellStyle name="Followed Hyperlink" xfId="23370" builtinId="9" hidden="1"/>
    <cellStyle name="Followed Hyperlink" xfId="23371" builtinId="9" hidden="1"/>
    <cellStyle name="Followed Hyperlink" xfId="23372" builtinId="9" hidden="1"/>
    <cellStyle name="Followed Hyperlink" xfId="23373" builtinId="9" hidden="1"/>
    <cellStyle name="Followed Hyperlink" xfId="23374" builtinId="9" hidden="1"/>
    <cellStyle name="Followed Hyperlink" xfId="23375" builtinId="9" hidden="1"/>
    <cellStyle name="Followed Hyperlink" xfId="23376" builtinId="9" hidden="1"/>
    <cellStyle name="Followed Hyperlink" xfId="23377" builtinId="9" hidden="1"/>
    <cellStyle name="Followed Hyperlink" xfId="23378" builtinId="9" hidden="1"/>
    <cellStyle name="Followed Hyperlink" xfId="23379" builtinId="9" hidden="1"/>
    <cellStyle name="Followed Hyperlink" xfId="23380" builtinId="9" hidden="1"/>
    <cellStyle name="Followed Hyperlink" xfId="23381" builtinId="9" hidden="1"/>
    <cellStyle name="Followed Hyperlink" xfId="23382" builtinId="9" hidden="1"/>
    <cellStyle name="Followed Hyperlink" xfId="23383" builtinId="9" hidden="1"/>
    <cellStyle name="Followed Hyperlink" xfId="23384" builtinId="9" hidden="1"/>
    <cellStyle name="Followed Hyperlink" xfId="23385" builtinId="9" hidden="1"/>
    <cellStyle name="Followed Hyperlink" xfId="23386" builtinId="9" hidden="1"/>
    <cellStyle name="Followed Hyperlink" xfId="23387" builtinId="9" hidden="1"/>
    <cellStyle name="Followed Hyperlink" xfId="23388" builtinId="9" hidden="1"/>
    <cellStyle name="Followed Hyperlink" xfId="23389" builtinId="9" hidden="1"/>
    <cellStyle name="Followed Hyperlink" xfId="23390" builtinId="9" hidden="1"/>
    <cellStyle name="Followed Hyperlink" xfId="23391" builtinId="9" hidden="1"/>
    <cellStyle name="Followed Hyperlink" xfId="23392" builtinId="9" hidden="1"/>
    <cellStyle name="Followed Hyperlink" xfId="23393" builtinId="9" hidden="1"/>
    <cellStyle name="Followed Hyperlink" xfId="23394" builtinId="9" hidden="1"/>
    <cellStyle name="Followed Hyperlink" xfId="23395" builtinId="9" hidden="1"/>
    <cellStyle name="Followed Hyperlink" xfId="23396" builtinId="9" hidden="1"/>
    <cellStyle name="Followed Hyperlink" xfId="23397" builtinId="9" hidden="1"/>
    <cellStyle name="Followed Hyperlink" xfId="23398" builtinId="9" hidden="1"/>
    <cellStyle name="Followed Hyperlink" xfId="23399" builtinId="9" hidden="1"/>
    <cellStyle name="Followed Hyperlink" xfId="23400" builtinId="9" hidden="1"/>
    <cellStyle name="Followed Hyperlink" xfId="23401" builtinId="9" hidden="1"/>
    <cellStyle name="Followed Hyperlink" xfId="23402" builtinId="9" hidden="1"/>
    <cellStyle name="Followed Hyperlink" xfId="23403" builtinId="9" hidden="1"/>
    <cellStyle name="Followed Hyperlink" xfId="23404" builtinId="9" hidden="1"/>
    <cellStyle name="Followed Hyperlink" xfId="23405" builtinId="9" hidden="1"/>
    <cellStyle name="Followed Hyperlink" xfId="23406" builtinId="9" hidden="1"/>
    <cellStyle name="Followed Hyperlink" xfId="23407" builtinId="9" hidden="1"/>
    <cellStyle name="Followed Hyperlink" xfId="23408" builtinId="9" hidden="1"/>
    <cellStyle name="Followed Hyperlink" xfId="23409" builtinId="9" hidden="1"/>
    <cellStyle name="Followed Hyperlink" xfId="23410" builtinId="9" hidden="1"/>
    <cellStyle name="Followed Hyperlink" xfId="23411" builtinId="9" hidden="1"/>
    <cellStyle name="Followed Hyperlink" xfId="23412" builtinId="9" hidden="1"/>
    <cellStyle name="Followed Hyperlink" xfId="23413" builtinId="9" hidden="1"/>
    <cellStyle name="Followed Hyperlink" xfId="23414" builtinId="9" hidden="1"/>
    <cellStyle name="Followed Hyperlink" xfId="23415" builtinId="9" hidden="1"/>
    <cellStyle name="Followed Hyperlink" xfId="23416" builtinId="9" hidden="1"/>
    <cellStyle name="Followed Hyperlink" xfId="23417" builtinId="9" hidden="1"/>
    <cellStyle name="Followed Hyperlink" xfId="23418" builtinId="9" hidden="1"/>
    <cellStyle name="Followed Hyperlink" xfId="23419" builtinId="9" hidden="1"/>
    <cellStyle name="Followed Hyperlink" xfId="23420" builtinId="9" hidden="1"/>
    <cellStyle name="Followed Hyperlink" xfId="23421" builtinId="9" hidden="1"/>
    <cellStyle name="Followed Hyperlink" xfId="23422" builtinId="9" hidden="1"/>
    <cellStyle name="Followed Hyperlink" xfId="23423" builtinId="9" hidden="1"/>
    <cellStyle name="Followed Hyperlink" xfId="23424" builtinId="9" hidden="1"/>
    <cellStyle name="Followed Hyperlink" xfId="23425" builtinId="9" hidden="1"/>
    <cellStyle name="Followed Hyperlink" xfId="23426" builtinId="9" hidden="1"/>
    <cellStyle name="Followed Hyperlink" xfId="23427" builtinId="9" hidden="1"/>
    <cellStyle name="Followed Hyperlink" xfId="23428" builtinId="9" hidden="1"/>
    <cellStyle name="Followed Hyperlink" xfId="23429" builtinId="9" hidden="1"/>
    <cellStyle name="Followed Hyperlink" xfId="23430" builtinId="9" hidden="1"/>
    <cellStyle name="Followed Hyperlink" xfId="23431" builtinId="9" hidden="1"/>
    <cellStyle name="Followed Hyperlink" xfId="23432" builtinId="9" hidden="1"/>
    <cellStyle name="Followed Hyperlink" xfId="23433" builtinId="9" hidden="1"/>
    <cellStyle name="Followed Hyperlink" xfId="23434" builtinId="9" hidden="1"/>
    <cellStyle name="Followed Hyperlink" xfId="23435" builtinId="9" hidden="1"/>
    <cellStyle name="Followed Hyperlink" xfId="23436" builtinId="9" hidden="1"/>
    <cellStyle name="Followed Hyperlink" xfId="23437" builtinId="9" hidden="1"/>
    <cellStyle name="Followed Hyperlink" xfId="23438" builtinId="9" hidden="1"/>
    <cellStyle name="Followed Hyperlink" xfId="23439" builtinId="9" hidden="1"/>
    <cellStyle name="Followed Hyperlink" xfId="23440" builtinId="9" hidden="1"/>
    <cellStyle name="Followed Hyperlink" xfId="23441" builtinId="9" hidden="1"/>
    <cellStyle name="Followed Hyperlink" xfId="23442" builtinId="9" hidden="1"/>
    <cellStyle name="Followed Hyperlink" xfId="23443" builtinId="9" hidden="1"/>
    <cellStyle name="Followed Hyperlink" xfId="23444" builtinId="9" hidden="1"/>
    <cellStyle name="Followed Hyperlink" xfId="23445" builtinId="9" hidden="1"/>
    <cellStyle name="Followed Hyperlink" xfId="23446" builtinId="9" hidden="1"/>
    <cellStyle name="Followed Hyperlink" xfId="23447" builtinId="9" hidden="1"/>
    <cellStyle name="Followed Hyperlink" xfId="23448" builtinId="9" hidden="1"/>
    <cellStyle name="Followed Hyperlink" xfId="23449" builtinId="9" hidden="1"/>
    <cellStyle name="Followed Hyperlink" xfId="23450" builtinId="9" hidden="1"/>
    <cellStyle name="Followed Hyperlink" xfId="23451" builtinId="9" hidden="1"/>
    <cellStyle name="Followed Hyperlink" xfId="23452" builtinId="9" hidden="1"/>
    <cellStyle name="Followed Hyperlink" xfId="23453" builtinId="9" hidden="1"/>
    <cellStyle name="Followed Hyperlink" xfId="23454" builtinId="9" hidden="1"/>
    <cellStyle name="Followed Hyperlink" xfId="23455" builtinId="9" hidden="1"/>
    <cellStyle name="Followed Hyperlink" xfId="23456" builtinId="9" hidden="1"/>
    <cellStyle name="Followed Hyperlink" xfId="23457" builtinId="9" hidden="1"/>
    <cellStyle name="Followed Hyperlink" xfId="23458" builtinId="9" hidden="1"/>
    <cellStyle name="Followed Hyperlink" xfId="23459" builtinId="9" hidden="1"/>
    <cellStyle name="Followed Hyperlink" xfId="23460" builtinId="9" hidden="1"/>
    <cellStyle name="Followed Hyperlink" xfId="23461" builtinId="9" hidden="1"/>
    <cellStyle name="Followed Hyperlink" xfId="23462" builtinId="9" hidden="1"/>
    <cellStyle name="Followed Hyperlink" xfId="23463" builtinId="9" hidden="1"/>
    <cellStyle name="Followed Hyperlink" xfId="23464" builtinId="9" hidden="1"/>
    <cellStyle name="Followed Hyperlink" xfId="23465" builtinId="9" hidden="1"/>
    <cellStyle name="Followed Hyperlink" xfId="23466" builtinId="9" hidden="1"/>
    <cellStyle name="Followed Hyperlink" xfId="23467" builtinId="9" hidden="1"/>
    <cellStyle name="Followed Hyperlink" xfId="23468" builtinId="9" hidden="1"/>
    <cellStyle name="Followed Hyperlink" xfId="23469" builtinId="9" hidden="1"/>
    <cellStyle name="Followed Hyperlink" xfId="23470" builtinId="9" hidden="1"/>
    <cellStyle name="Followed Hyperlink" xfId="23471" builtinId="9" hidden="1"/>
    <cellStyle name="Followed Hyperlink" xfId="23472" builtinId="9" hidden="1"/>
    <cellStyle name="Followed Hyperlink" xfId="23473" builtinId="9" hidden="1"/>
    <cellStyle name="Followed Hyperlink" xfId="23474" builtinId="9" hidden="1"/>
    <cellStyle name="Followed Hyperlink" xfId="23475" builtinId="9" hidden="1"/>
    <cellStyle name="Followed Hyperlink" xfId="23476" builtinId="9" hidden="1"/>
    <cellStyle name="Followed Hyperlink" xfId="23477" builtinId="9" hidden="1"/>
    <cellStyle name="Followed Hyperlink" xfId="23478" builtinId="9" hidden="1"/>
    <cellStyle name="Followed Hyperlink" xfId="23479" builtinId="9" hidden="1"/>
    <cellStyle name="Followed Hyperlink" xfId="23480" builtinId="9" hidden="1"/>
    <cellStyle name="Followed Hyperlink" xfId="23481" builtinId="9" hidden="1"/>
    <cellStyle name="Followed Hyperlink" xfId="23482" builtinId="9" hidden="1"/>
    <cellStyle name="Followed Hyperlink" xfId="23483" builtinId="9" hidden="1"/>
    <cellStyle name="Followed Hyperlink" xfId="23484" builtinId="9" hidden="1"/>
    <cellStyle name="Followed Hyperlink" xfId="23485" builtinId="9" hidden="1"/>
    <cellStyle name="Followed Hyperlink" xfId="23486" builtinId="9" hidden="1"/>
    <cellStyle name="Followed Hyperlink" xfId="23487" builtinId="9" hidden="1"/>
    <cellStyle name="Followed Hyperlink" xfId="23488" builtinId="9" hidden="1"/>
    <cellStyle name="Followed Hyperlink" xfId="23489" builtinId="9" hidden="1"/>
    <cellStyle name="Followed Hyperlink" xfId="23490" builtinId="9" hidden="1"/>
    <cellStyle name="Followed Hyperlink" xfId="23491" builtinId="9" hidden="1"/>
    <cellStyle name="Followed Hyperlink" xfId="23492" builtinId="9" hidden="1"/>
    <cellStyle name="Followed Hyperlink" xfId="23493" builtinId="9" hidden="1"/>
    <cellStyle name="Followed Hyperlink" xfId="23494" builtinId="9" hidden="1"/>
    <cellStyle name="Followed Hyperlink" xfId="23495" builtinId="9" hidden="1"/>
    <cellStyle name="Followed Hyperlink" xfId="23496" builtinId="9" hidden="1"/>
    <cellStyle name="Followed Hyperlink" xfId="23497" builtinId="9" hidden="1"/>
    <cellStyle name="Followed Hyperlink" xfId="23498" builtinId="9" hidden="1"/>
    <cellStyle name="Followed Hyperlink" xfId="23499" builtinId="9" hidden="1"/>
    <cellStyle name="Followed Hyperlink" xfId="23500" builtinId="9" hidden="1"/>
    <cellStyle name="Followed Hyperlink" xfId="23501" builtinId="9" hidden="1"/>
    <cellStyle name="Followed Hyperlink" xfId="23502" builtinId="9" hidden="1"/>
    <cellStyle name="Followed Hyperlink" xfId="23503" builtinId="9" hidden="1"/>
    <cellStyle name="Followed Hyperlink" xfId="23504" builtinId="9" hidden="1"/>
    <cellStyle name="Followed Hyperlink" xfId="23505" builtinId="9" hidden="1"/>
    <cellStyle name="Followed Hyperlink" xfId="23506" builtinId="9" hidden="1"/>
    <cellStyle name="Followed Hyperlink" xfId="23507" builtinId="9" hidden="1"/>
    <cellStyle name="Followed Hyperlink" xfId="23508" builtinId="9" hidden="1"/>
    <cellStyle name="Followed Hyperlink" xfId="23509" builtinId="9" hidden="1"/>
    <cellStyle name="Followed Hyperlink" xfId="23510" builtinId="9" hidden="1"/>
    <cellStyle name="Followed Hyperlink" xfId="23511" builtinId="9" hidden="1"/>
    <cellStyle name="Followed Hyperlink" xfId="23512" builtinId="9" hidden="1"/>
    <cellStyle name="Followed Hyperlink" xfId="23513" builtinId="9" hidden="1"/>
    <cellStyle name="Followed Hyperlink" xfId="23514" builtinId="9" hidden="1"/>
    <cellStyle name="Followed Hyperlink" xfId="23515" builtinId="9" hidden="1"/>
    <cellStyle name="Followed Hyperlink" xfId="23516" builtinId="9" hidden="1"/>
    <cellStyle name="Followed Hyperlink" xfId="23517" builtinId="9" hidden="1"/>
    <cellStyle name="Followed Hyperlink" xfId="23518" builtinId="9" hidden="1"/>
    <cellStyle name="Followed Hyperlink" xfId="23519" builtinId="9" hidden="1"/>
    <cellStyle name="Followed Hyperlink" xfId="23520" builtinId="9" hidden="1"/>
    <cellStyle name="Followed Hyperlink" xfId="23521" builtinId="9" hidden="1"/>
    <cellStyle name="Followed Hyperlink" xfId="23522" builtinId="9" hidden="1"/>
    <cellStyle name="Followed Hyperlink" xfId="23523" builtinId="9" hidden="1"/>
    <cellStyle name="Followed Hyperlink" xfId="23524" builtinId="9" hidden="1"/>
    <cellStyle name="Followed Hyperlink" xfId="23525" builtinId="9" hidden="1"/>
    <cellStyle name="Followed Hyperlink" xfId="23526" builtinId="9" hidden="1"/>
    <cellStyle name="Followed Hyperlink" xfId="23527" builtinId="9" hidden="1"/>
    <cellStyle name="Followed Hyperlink" xfId="23528" builtinId="9" hidden="1"/>
    <cellStyle name="Followed Hyperlink" xfId="23529" builtinId="9" hidden="1"/>
    <cellStyle name="Followed Hyperlink" xfId="23530" builtinId="9" hidden="1"/>
    <cellStyle name="Followed Hyperlink" xfId="23531" builtinId="9" hidden="1"/>
    <cellStyle name="Followed Hyperlink" xfId="23532" builtinId="9" hidden="1"/>
    <cellStyle name="Followed Hyperlink" xfId="23533" builtinId="9" hidden="1"/>
    <cellStyle name="Followed Hyperlink" xfId="23534" builtinId="9" hidden="1"/>
    <cellStyle name="Followed Hyperlink" xfId="23535" builtinId="9" hidden="1"/>
    <cellStyle name="Followed Hyperlink" xfId="23536" builtinId="9" hidden="1"/>
    <cellStyle name="Followed Hyperlink" xfId="23537" builtinId="9" hidden="1"/>
    <cellStyle name="Followed Hyperlink" xfId="23538" builtinId="9" hidden="1"/>
    <cellStyle name="Followed Hyperlink" xfId="23539" builtinId="9" hidden="1"/>
    <cellStyle name="Followed Hyperlink" xfId="23540" builtinId="9" hidden="1"/>
    <cellStyle name="Followed Hyperlink" xfId="23541" builtinId="9" hidden="1"/>
    <cellStyle name="Followed Hyperlink" xfId="23542" builtinId="9" hidden="1"/>
    <cellStyle name="Followed Hyperlink" xfId="23543" builtinId="9" hidden="1"/>
    <cellStyle name="Followed Hyperlink" xfId="23544" builtinId="9" hidden="1"/>
    <cellStyle name="Followed Hyperlink" xfId="23545" builtinId="9" hidden="1"/>
    <cellStyle name="Followed Hyperlink" xfId="23546" builtinId="9" hidden="1"/>
    <cellStyle name="Followed Hyperlink" xfId="23547" builtinId="9" hidden="1"/>
    <cellStyle name="Followed Hyperlink" xfId="23548" builtinId="9" hidden="1"/>
    <cellStyle name="Followed Hyperlink" xfId="23549" builtinId="9" hidden="1"/>
    <cellStyle name="Followed Hyperlink" xfId="23550" builtinId="9" hidden="1"/>
    <cellStyle name="Followed Hyperlink" xfId="23551" builtinId="9" hidden="1"/>
    <cellStyle name="Followed Hyperlink" xfId="23552" builtinId="9" hidden="1"/>
    <cellStyle name="Followed Hyperlink" xfId="23553" builtinId="9" hidden="1"/>
    <cellStyle name="Followed Hyperlink" xfId="23554" builtinId="9" hidden="1"/>
    <cellStyle name="Followed Hyperlink" xfId="23555" builtinId="9" hidden="1"/>
    <cellStyle name="Followed Hyperlink" xfId="23556" builtinId="9" hidden="1"/>
    <cellStyle name="Followed Hyperlink" xfId="23557" builtinId="9" hidden="1"/>
    <cellStyle name="Followed Hyperlink" xfId="23558" builtinId="9" hidden="1"/>
    <cellStyle name="Followed Hyperlink" xfId="23559" builtinId="9" hidden="1"/>
    <cellStyle name="Followed Hyperlink" xfId="23560" builtinId="9" hidden="1"/>
    <cellStyle name="Followed Hyperlink" xfId="23561" builtinId="9" hidden="1"/>
    <cellStyle name="Followed Hyperlink" xfId="23562" builtinId="9" hidden="1"/>
    <cellStyle name="Followed Hyperlink" xfId="23563" builtinId="9" hidden="1"/>
    <cellStyle name="Followed Hyperlink" xfId="23564" builtinId="9" hidden="1"/>
    <cellStyle name="Followed Hyperlink" xfId="23565" builtinId="9" hidden="1"/>
    <cellStyle name="Followed Hyperlink" xfId="23566" builtinId="9" hidden="1"/>
    <cellStyle name="Followed Hyperlink" xfId="23567" builtinId="9" hidden="1"/>
    <cellStyle name="Followed Hyperlink" xfId="23568" builtinId="9" hidden="1"/>
    <cellStyle name="Followed Hyperlink" xfId="23569" builtinId="9" hidden="1"/>
    <cellStyle name="Followed Hyperlink" xfId="23570" builtinId="9" hidden="1"/>
    <cellStyle name="Followed Hyperlink" xfId="23571" builtinId="9" hidden="1"/>
    <cellStyle name="Followed Hyperlink" xfId="23572" builtinId="9" hidden="1"/>
    <cellStyle name="Followed Hyperlink" xfId="23573" builtinId="9" hidden="1"/>
    <cellStyle name="Followed Hyperlink" xfId="23574" builtinId="9" hidden="1"/>
    <cellStyle name="Followed Hyperlink" xfId="23575" builtinId="9" hidden="1"/>
    <cellStyle name="Followed Hyperlink" xfId="23576" builtinId="9" hidden="1"/>
    <cellStyle name="Followed Hyperlink" xfId="23577" builtinId="9" hidden="1"/>
    <cellStyle name="Followed Hyperlink" xfId="23578" builtinId="9" hidden="1"/>
    <cellStyle name="Followed Hyperlink" xfId="23579" builtinId="9" hidden="1"/>
    <cellStyle name="Followed Hyperlink" xfId="23580" builtinId="9" hidden="1"/>
    <cellStyle name="Followed Hyperlink" xfId="23581" builtinId="9" hidden="1"/>
    <cellStyle name="Followed Hyperlink" xfId="23582" builtinId="9" hidden="1"/>
    <cellStyle name="Followed Hyperlink" xfId="23583" builtinId="9" hidden="1"/>
    <cellStyle name="Followed Hyperlink" xfId="23584" builtinId="9" hidden="1"/>
    <cellStyle name="Followed Hyperlink" xfId="23585" builtinId="9" hidden="1"/>
    <cellStyle name="Followed Hyperlink" xfId="23586" builtinId="9" hidden="1"/>
    <cellStyle name="Followed Hyperlink" xfId="23587" builtinId="9" hidden="1"/>
    <cellStyle name="Followed Hyperlink" xfId="23588" builtinId="9" hidden="1"/>
    <cellStyle name="Followed Hyperlink" xfId="23589" builtinId="9" hidden="1"/>
    <cellStyle name="Followed Hyperlink" xfId="23590" builtinId="9" hidden="1"/>
    <cellStyle name="Followed Hyperlink" xfId="23591" builtinId="9" hidden="1"/>
    <cellStyle name="Followed Hyperlink" xfId="23592" builtinId="9" hidden="1"/>
    <cellStyle name="Followed Hyperlink" xfId="23593" builtinId="9" hidden="1"/>
    <cellStyle name="Followed Hyperlink" xfId="23594" builtinId="9" hidden="1"/>
    <cellStyle name="Followed Hyperlink" xfId="23595" builtinId="9" hidden="1"/>
    <cellStyle name="Followed Hyperlink" xfId="23596" builtinId="9" hidden="1"/>
    <cellStyle name="Followed Hyperlink" xfId="23597" builtinId="9" hidden="1"/>
    <cellStyle name="Followed Hyperlink" xfId="23598" builtinId="9" hidden="1"/>
    <cellStyle name="Followed Hyperlink" xfId="23599" builtinId="9" hidden="1"/>
    <cellStyle name="Followed Hyperlink" xfId="23600" builtinId="9" hidden="1"/>
    <cellStyle name="Followed Hyperlink" xfId="23601" builtinId="9" hidden="1"/>
    <cellStyle name="Followed Hyperlink" xfId="23602" builtinId="9" hidden="1"/>
    <cellStyle name="Followed Hyperlink" xfId="23603" builtinId="9" hidden="1"/>
    <cellStyle name="Followed Hyperlink" xfId="23604" builtinId="9" hidden="1"/>
    <cellStyle name="Followed Hyperlink" xfId="23605" builtinId="9" hidden="1"/>
    <cellStyle name="Followed Hyperlink" xfId="23606" builtinId="9" hidden="1"/>
    <cellStyle name="Followed Hyperlink" xfId="23607" builtinId="9" hidden="1"/>
    <cellStyle name="Followed Hyperlink" xfId="23608" builtinId="9" hidden="1"/>
    <cellStyle name="Followed Hyperlink" xfId="23609" builtinId="9" hidden="1"/>
    <cellStyle name="Followed Hyperlink" xfId="23610" builtinId="9" hidden="1"/>
    <cellStyle name="Followed Hyperlink" xfId="23611" builtinId="9" hidden="1"/>
    <cellStyle name="Followed Hyperlink" xfId="23612" builtinId="9" hidden="1"/>
    <cellStyle name="Followed Hyperlink" xfId="23613" builtinId="9" hidden="1"/>
    <cellStyle name="Followed Hyperlink" xfId="23614" builtinId="9" hidden="1"/>
    <cellStyle name="Followed Hyperlink" xfId="23615" builtinId="9" hidden="1"/>
    <cellStyle name="Followed Hyperlink" xfId="23616" builtinId="9" hidden="1"/>
    <cellStyle name="Followed Hyperlink" xfId="23617" builtinId="9" hidden="1"/>
    <cellStyle name="Followed Hyperlink" xfId="23618" builtinId="9" hidden="1"/>
    <cellStyle name="Followed Hyperlink" xfId="23619" builtinId="9" hidden="1"/>
    <cellStyle name="Followed Hyperlink" xfId="23620" builtinId="9" hidden="1"/>
    <cellStyle name="Followed Hyperlink" xfId="23621" builtinId="9" hidden="1"/>
    <cellStyle name="Followed Hyperlink" xfId="23622" builtinId="9" hidden="1"/>
    <cellStyle name="Followed Hyperlink" xfId="23623" builtinId="9" hidden="1"/>
    <cellStyle name="Followed Hyperlink" xfId="23624" builtinId="9" hidden="1"/>
    <cellStyle name="Followed Hyperlink" xfId="23625" builtinId="9" hidden="1"/>
    <cellStyle name="Followed Hyperlink" xfId="23626" builtinId="9" hidden="1"/>
    <cellStyle name="Followed Hyperlink" xfId="23627" builtinId="9" hidden="1"/>
    <cellStyle name="Followed Hyperlink" xfId="23628" builtinId="9" hidden="1"/>
    <cellStyle name="Followed Hyperlink" xfId="23629" builtinId="9" hidden="1"/>
    <cellStyle name="Followed Hyperlink" xfId="23630" builtinId="9" hidden="1"/>
    <cellStyle name="Followed Hyperlink" xfId="23631" builtinId="9" hidden="1"/>
    <cellStyle name="Followed Hyperlink" xfId="23632" builtinId="9" hidden="1"/>
    <cellStyle name="Followed Hyperlink" xfId="23633" builtinId="9" hidden="1"/>
    <cellStyle name="Followed Hyperlink" xfId="23634" builtinId="9" hidden="1"/>
    <cellStyle name="Followed Hyperlink" xfId="23635" builtinId="9" hidden="1"/>
    <cellStyle name="Followed Hyperlink" xfId="23636" builtinId="9" hidden="1"/>
    <cellStyle name="Followed Hyperlink" xfId="23637" builtinId="9" hidden="1"/>
    <cellStyle name="Followed Hyperlink" xfId="23638" builtinId="9" hidden="1"/>
    <cellStyle name="Followed Hyperlink" xfId="23639" builtinId="9" hidden="1"/>
    <cellStyle name="Followed Hyperlink" xfId="23640" builtinId="9" hidden="1"/>
    <cellStyle name="Followed Hyperlink" xfId="23641" builtinId="9" hidden="1"/>
    <cellStyle name="Followed Hyperlink" xfId="23642" builtinId="9" hidden="1"/>
    <cellStyle name="Followed Hyperlink" xfId="23643" builtinId="9" hidden="1"/>
    <cellStyle name="Followed Hyperlink" xfId="23644" builtinId="9" hidden="1"/>
    <cellStyle name="Followed Hyperlink" xfId="23645" builtinId="9" hidden="1"/>
    <cellStyle name="Followed Hyperlink" xfId="23646" builtinId="9" hidden="1"/>
    <cellStyle name="Followed Hyperlink" xfId="23647" builtinId="9" hidden="1"/>
    <cellStyle name="Followed Hyperlink" xfId="23648" builtinId="9" hidden="1"/>
    <cellStyle name="Followed Hyperlink" xfId="23649" builtinId="9" hidden="1"/>
    <cellStyle name="Followed Hyperlink" xfId="23650" builtinId="9" hidden="1"/>
    <cellStyle name="Followed Hyperlink" xfId="23651" builtinId="9" hidden="1"/>
    <cellStyle name="Followed Hyperlink" xfId="23652" builtinId="9" hidden="1"/>
    <cellStyle name="Followed Hyperlink" xfId="23653" builtinId="9" hidden="1"/>
    <cellStyle name="Followed Hyperlink" xfId="23654" builtinId="9" hidden="1"/>
    <cellStyle name="Followed Hyperlink" xfId="23655" builtinId="9" hidden="1"/>
    <cellStyle name="Followed Hyperlink" xfId="23656" builtinId="9" hidden="1"/>
    <cellStyle name="Followed Hyperlink" xfId="23657" builtinId="9" hidden="1"/>
    <cellStyle name="Followed Hyperlink" xfId="23658" builtinId="9" hidden="1"/>
    <cellStyle name="Followed Hyperlink" xfId="23659" builtinId="9" hidden="1"/>
    <cellStyle name="Followed Hyperlink" xfId="23660" builtinId="9" hidden="1"/>
    <cellStyle name="Followed Hyperlink" xfId="23661" builtinId="9" hidden="1"/>
    <cellStyle name="Followed Hyperlink" xfId="23662" builtinId="9" hidden="1"/>
    <cellStyle name="Followed Hyperlink" xfId="23663" builtinId="9" hidden="1"/>
    <cellStyle name="Followed Hyperlink" xfId="23664" builtinId="9" hidden="1"/>
    <cellStyle name="Followed Hyperlink" xfId="23665" builtinId="9" hidden="1"/>
    <cellStyle name="Followed Hyperlink" xfId="23666" builtinId="9" hidden="1"/>
    <cellStyle name="Followed Hyperlink" xfId="23667" builtinId="9" hidden="1"/>
    <cellStyle name="Followed Hyperlink" xfId="23668" builtinId="9" hidden="1"/>
    <cellStyle name="Followed Hyperlink" xfId="23669" builtinId="9" hidden="1"/>
    <cellStyle name="Followed Hyperlink" xfId="23670" builtinId="9" hidden="1"/>
    <cellStyle name="Followed Hyperlink" xfId="23671" builtinId="9" hidden="1"/>
    <cellStyle name="Followed Hyperlink" xfId="23672" builtinId="9" hidden="1"/>
    <cellStyle name="Followed Hyperlink" xfId="23673" builtinId="9" hidden="1"/>
    <cellStyle name="Followed Hyperlink" xfId="23674" builtinId="9" hidden="1"/>
    <cellStyle name="Followed Hyperlink" xfId="23675" builtinId="9" hidden="1"/>
    <cellStyle name="Followed Hyperlink" xfId="23676" builtinId="9" hidden="1"/>
    <cellStyle name="Followed Hyperlink" xfId="23677" builtinId="9" hidden="1"/>
    <cellStyle name="Followed Hyperlink" xfId="23678" builtinId="9" hidden="1"/>
    <cellStyle name="Followed Hyperlink" xfId="23679" builtinId="9" hidden="1"/>
    <cellStyle name="Followed Hyperlink" xfId="23680" builtinId="9" hidden="1"/>
    <cellStyle name="Followed Hyperlink" xfId="23681" builtinId="9" hidden="1"/>
    <cellStyle name="Followed Hyperlink" xfId="23682" builtinId="9" hidden="1"/>
    <cellStyle name="Followed Hyperlink" xfId="23683" builtinId="9" hidden="1"/>
    <cellStyle name="Followed Hyperlink" xfId="23684" builtinId="9" hidden="1"/>
    <cellStyle name="Followed Hyperlink" xfId="23685" builtinId="9" hidden="1"/>
    <cellStyle name="Followed Hyperlink" xfId="23686" builtinId="9" hidden="1"/>
    <cellStyle name="Followed Hyperlink" xfId="23687" builtinId="9" hidden="1"/>
    <cellStyle name="Followed Hyperlink" xfId="23688" builtinId="9" hidden="1"/>
    <cellStyle name="Followed Hyperlink" xfId="23689" builtinId="9" hidden="1"/>
    <cellStyle name="Followed Hyperlink" xfId="23690" builtinId="9" hidden="1"/>
    <cellStyle name="Followed Hyperlink" xfId="23691" builtinId="9" hidden="1"/>
    <cellStyle name="Followed Hyperlink" xfId="23692" builtinId="9" hidden="1"/>
    <cellStyle name="Followed Hyperlink" xfId="23693" builtinId="9" hidden="1"/>
    <cellStyle name="Followed Hyperlink" xfId="23694" builtinId="9" hidden="1"/>
    <cellStyle name="Followed Hyperlink" xfId="23695" builtinId="9" hidden="1"/>
    <cellStyle name="Followed Hyperlink" xfId="23696" builtinId="9" hidden="1"/>
    <cellStyle name="Followed Hyperlink" xfId="23697" builtinId="9" hidden="1"/>
    <cellStyle name="Followed Hyperlink" xfId="23698" builtinId="9" hidden="1"/>
    <cellStyle name="Followed Hyperlink" xfId="23699" builtinId="9" hidden="1"/>
    <cellStyle name="Followed Hyperlink" xfId="23700" builtinId="9" hidden="1"/>
    <cellStyle name="Followed Hyperlink" xfId="23701" builtinId="9" hidden="1"/>
    <cellStyle name="Followed Hyperlink" xfId="23702" builtinId="9" hidden="1"/>
    <cellStyle name="Followed Hyperlink" xfId="23703" builtinId="9" hidden="1"/>
    <cellStyle name="Followed Hyperlink" xfId="23704" builtinId="9" hidden="1"/>
    <cellStyle name="Followed Hyperlink" xfId="23705" builtinId="9" hidden="1"/>
    <cellStyle name="Followed Hyperlink" xfId="23706" builtinId="9" hidden="1"/>
    <cellStyle name="Followed Hyperlink" xfId="23707" builtinId="9" hidden="1"/>
    <cellStyle name="Followed Hyperlink" xfId="23708" builtinId="9" hidden="1"/>
    <cellStyle name="Followed Hyperlink" xfId="23709" builtinId="9" hidden="1"/>
    <cellStyle name="Followed Hyperlink" xfId="23710" builtinId="9" hidden="1"/>
    <cellStyle name="Followed Hyperlink" xfId="23711" builtinId="9" hidden="1"/>
    <cellStyle name="Followed Hyperlink" xfId="23712" builtinId="9" hidden="1"/>
    <cellStyle name="Followed Hyperlink" xfId="23713" builtinId="9" hidden="1"/>
    <cellStyle name="Followed Hyperlink" xfId="23714" builtinId="9" hidden="1"/>
    <cellStyle name="Followed Hyperlink" xfId="23715" builtinId="9" hidden="1"/>
    <cellStyle name="Followed Hyperlink" xfId="23716" builtinId="9" hidden="1"/>
    <cellStyle name="Followed Hyperlink" xfId="23717" builtinId="9" hidden="1"/>
    <cellStyle name="Followed Hyperlink" xfId="23718" builtinId="9" hidden="1"/>
    <cellStyle name="Followed Hyperlink" xfId="23719" builtinId="9" hidden="1"/>
    <cellStyle name="Followed Hyperlink" xfId="23720" builtinId="9" hidden="1"/>
    <cellStyle name="Followed Hyperlink" xfId="23721" builtinId="9" hidden="1"/>
    <cellStyle name="Followed Hyperlink" xfId="23722" builtinId="9" hidden="1"/>
    <cellStyle name="Followed Hyperlink" xfId="23723" builtinId="9" hidden="1"/>
    <cellStyle name="Followed Hyperlink" xfId="23724" builtinId="9" hidden="1"/>
    <cellStyle name="Followed Hyperlink" xfId="23725" builtinId="9" hidden="1"/>
    <cellStyle name="Followed Hyperlink" xfId="23726" builtinId="9" hidden="1"/>
    <cellStyle name="Followed Hyperlink" xfId="23727" builtinId="9" hidden="1"/>
    <cellStyle name="Followed Hyperlink" xfId="23728" builtinId="9" hidden="1"/>
    <cellStyle name="Followed Hyperlink" xfId="23729" builtinId="9" hidden="1"/>
    <cellStyle name="Followed Hyperlink" xfId="23730" builtinId="9" hidden="1"/>
    <cellStyle name="Followed Hyperlink" xfId="23731" builtinId="9" hidden="1"/>
    <cellStyle name="Followed Hyperlink" xfId="23732" builtinId="9" hidden="1"/>
    <cellStyle name="Followed Hyperlink" xfId="23733" builtinId="9" hidden="1"/>
    <cellStyle name="Followed Hyperlink" xfId="23734" builtinId="9" hidden="1"/>
    <cellStyle name="Followed Hyperlink" xfId="23735" builtinId="9" hidden="1"/>
    <cellStyle name="Followed Hyperlink" xfId="23736" builtinId="9" hidden="1"/>
    <cellStyle name="Followed Hyperlink" xfId="23737" builtinId="9" hidden="1"/>
    <cellStyle name="Followed Hyperlink" xfId="23738" builtinId="9" hidden="1"/>
    <cellStyle name="Followed Hyperlink" xfId="23739" builtinId="9" hidden="1"/>
    <cellStyle name="Followed Hyperlink" xfId="23740" builtinId="9" hidden="1"/>
    <cellStyle name="Followed Hyperlink" xfId="23741" builtinId="9" hidden="1"/>
    <cellStyle name="Followed Hyperlink" xfId="23742" builtinId="9" hidden="1"/>
    <cellStyle name="Followed Hyperlink" xfId="23743" builtinId="9" hidden="1"/>
    <cellStyle name="Followed Hyperlink" xfId="23744" builtinId="9" hidden="1"/>
    <cellStyle name="Followed Hyperlink" xfId="23745" builtinId="9" hidden="1"/>
    <cellStyle name="Followed Hyperlink" xfId="23746" builtinId="9" hidden="1"/>
    <cellStyle name="Followed Hyperlink" xfId="23747" builtinId="9" hidden="1"/>
    <cellStyle name="Followed Hyperlink" xfId="23748" builtinId="9" hidden="1"/>
    <cellStyle name="Followed Hyperlink" xfId="23749" builtinId="9" hidden="1"/>
    <cellStyle name="Followed Hyperlink" xfId="23750" builtinId="9" hidden="1"/>
    <cellStyle name="Followed Hyperlink" xfId="23751" builtinId="9" hidden="1"/>
    <cellStyle name="Followed Hyperlink" xfId="23752" builtinId="9" hidden="1"/>
    <cellStyle name="Followed Hyperlink" xfId="23753" builtinId="9" hidden="1"/>
    <cellStyle name="Followed Hyperlink" xfId="23754" builtinId="9" hidden="1"/>
    <cellStyle name="Followed Hyperlink" xfId="23755" builtinId="9" hidden="1"/>
    <cellStyle name="Followed Hyperlink" xfId="23756" builtinId="9" hidden="1"/>
    <cellStyle name="Followed Hyperlink" xfId="23757" builtinId="9" hidden="1"/>
    <cellStyle name="Followed Hyperlink" xfId="23758" builtinId="9" hidden="1"/>
    <cellStyle name="Followed Hyperlink" xfId="23759" builtinId="9" hidden="1"/>
    <cellStyle name="Followed Hyperlink" xfId="23760" builtinId="9" hidden="1"/>
    <cellStyle name="Followed Hyperlink" xfId="23761" builtinId="9" hidden="1"/>
    <cellStyle name="Followed Hyperlink" xfId="23762" builtinId="9" hidden="1"/>
    <cellStyle name="Followed Hyperlink" xfId="23763" builtinId="9" hidden="1"/>
    <cellStyle name="Followed Hyperlink" xfId="23764" builtinId="9" hidden="1"/>
    <cellStyle name="Followed Hyperlink" xfId="23765" builtinId="9" hidden="1"/>
    <cellStyle name="Followed Hyperlink" xfId="23766" builtinId="9" hidden="1"/>
    <cellStyle name="Followed Hyperlink" xfId="23767" builtinId="9" hidden="1"/>
    <cellStyle name="Followed Hyperlink" xfId="23768" builtinId="9" hidden="1"/>
    <cellStyle name="Followed Hyperlink" xfId="23769" builtinId="9" hidden="1"/>
    <cellStyle name="Followed Hyperlink" xfId="23770" builtinId="9" hidden="1"/>
    <cellStyle name="Followed Hyperlink" xfId="23771" builtinId="9" hidden="1"/>
    <cellStyle name="Followed Hyperlink" xfId="23772" builtinId="9" hidden="1"/>
    <cellStyle name="Followed Hyperlink" xfId="23773" builtinId="9" hidden="1"/>
    <cellStyle name="Followed Hyperlink" xfId="23774" builtinId="9" hidden="1"/>
    <cellStyle name="Followed Hyperlink" xfId="23775" builtinId="9" hidden="1"/>
    <cellStyle name="Followed Hyperlink" xfId="23776" builtinId="9" hidden="1"/>
    <cellStyle name="Followed Hyperlink" xfId="23777" builtinId="9" hidden="1"/>
    <cellStyle name="Followed Hyperlink" xfId="23778" builtinId="9" hidden="1"/>
    <cellStyle name="Followed Hyperlink" xfId="23779" builtinId="9" hidden="1"/>
    <cellStyle name="Followed Hyperlink" xfId="23780" builtinId="9" hidden="1"/>
    <cellStyle name="Followed Hyperlink" xfId="23781" builtinId="9" hidden="1"/>
    <cellStyle name="Followed Hyperlink" xfId="23782" builtinId="9" hidden="1"/>
    <cellStyle name="Followed Hyperlink" xfId="23783" builtinId="9" hidden="1"/>
    <cellStyle name="Followed Hyperlink" xfId="23784" builtinId="9" hidden="1"/>
    <cellStyle name="Followed Hyperlink" xfId="23785" builtinId="9" hidden="1"/>
    <cellStyle name="Followed Hyperlink" xfId="23786" builtinId="9" hidden="1"/>
    <cellStyle name="Followed Hyperlink" xfId="23787" builtinId="9" hidden="1"/>
    <cellStyle name="Followed Hyperlink" xfId="23788" builtinId="9" hidden="1"/>
    <cellStyle name="Followed Hyperlink" xfId="23789" builtinId="9" hidden="1"/>
    <cellStyle name="Followed Hyperlink" xfId="23790" builtinId="9" hidden="1"/>
    <cellStyle name="Followed Hyperlink" xfId="23791" builtinId="9" hidden="1"/>
    <cellStyle name="Followed Hyperlink" xfId="23792" builtinId="9" hidden="1"/>
    <cellStyle name="Followed Hyperlink" xfId="23793" builtinId="9" hidden="1"/>
    <cellStyle name="Followed Hyperlink" xfId="23794" builtinId="9" hidden="1"/>
    <cellStyle name="Followed Hyperlink" xfId="23795" builtinId="9" hidden="1"/>
    <cellStyle name="Followed Hyperlink" xfId="23796" builtinId="9" hidden="1"/>
    <cellStyle name="Followed Hyperlink" xfId="23797" builtinId="9" hidden="1"/>
    <cellStyle name="Followed Hyperlink" xfId="23798" builtinId="9" hidden="1"/>
    <cellStyle name="Followed Hyperlink" xfId="23799" builtinId="9" hidden="1"/>
    <cellStyle name="Followed Hyperlink" xfId="23800" builtinId="9" hidden="1"/>
    <cellStyle name="Followed Hyperlink" xfId="23801" builtinId="9" hidden="1"/>
    <cellStyle name="Followed Hyperlink" xfId="23802" builtinId="9" hidden="1"/>
    <cellStyle name="Followed Hyperlink" xfId="23803" builtinId="9" hidden="1"/>
    <cellStyle name="Followed Hyperlink" xfId="23804" builtinId="9" hidden="1"/>
    <cellStyle name="Followed Hyperlink" xfId="23805" builtinId="9" hidden="1"/>
    <cellStyle name="Followed Hyperlink" xfId="23806" builtinId="9" hidden="1"/>
    <cellStyle name="Followed Hyperlink" xfId="23807" builtinId="9" hidden="1"/>
    <cellStyle name="Followed Hyperlink" xfId="23808" builtinId="9" hidden="1"/>
    <cellStyle name="Followed Hyperlink" xfId="23809" builtinId="9" hidden="1"/>
    <cellStyle name="Followed Hyperlink" xfId="23810" builtinId="9" hidden="1"/>
    <cellStyle name="Followed Hyperlink" xfId="23811" builtinId="9" hidden="1"/>
    <cellStyle name="Followed Hyperlink" xfId="23812" builtinId="9" hidden="1"/>
    <cellStyle name="Followed Hyperlink" xfId="23813" builtinId="9" hidden="1"/>
    <cellStyle name="Followed Hyperlink" xfId="23814" builtinId="9" hidden="1"/>
    <cellStyle name="Followed Hyperlink" xfId="23815" builtinId="9" hidden="1"/>
    <cellStyle name="Followed Hyperlink" xfId="23816" builtinId="9" hidden="1"/>
    <cellStyle name="Followed Hyperlink" xfId="23817" builtinId="9" hidden="1"/>
    <cellStyle name="Followed Hyperlink" xfId="23818" builtinId="9" hidden="1"/>
    <cellStyle name="Followed Hyperlink" xfId="23819" builtinId="9" hidden="1"/>
    <cellStyle name="Followed Hyperlink" xfId="23820" builtinId="9" hidden="1"/>
    <cellStyle name="Followed Hyperlink" xfId="23821" builtinId="9" hidden="1"/>
    <cellStyle name="Followed Hyperlink" xfId="23822" builtinId="9" hidden="1"/>
    <cellStyle name="Followed Hyperlink" xfId="23823" builtinId="9" hidden="1"/>
    <cellStyle name="Followed Hyperlink" xfId="23824" builtinId="9" hidden="1"/>
    <cellStyle name="Followed Hyperlink" xfId="23825" builtinId="9" hidden="1"/>
    <cellStyle name="Followed Hyperlink" xfId="23826" builtinId="9" hidden="1"/>
    <cellStyle name="Followed Hyperlink" xfId="23827" builtinId="9" hidden="1"/>
    <cellStyle name="Followed Hyperlink" xfId="23828" builtinId="9" hidden="1"/>
    <cellStyle name="Followed Hyperlink" xfId="23829" builtinId="9" hidden="1"/>
    <cellStyle name="Followed Hyperlink" xfId="23830" builtinId="9" hidden="1"/>
    <cellStyle name="Followed Hyperlink" xfId="23831" builtinId="9" hidden="1"/>
    <cellStyle name="Followed Hyperlink" xfId="23832" builtinId="9" hidden="1"/>
    <cellStyle name="Followed Hyperlink" xfId="23833" builtinId="9" hidden="1"/>
    <cellStyle name="Followed Hyperlink" xfId="23834" builtinId="9" hidden="1"/>
    <cellStyle name="Followed Hyperlink" xfId="23835" builtinId="9" hidden="1"/>
    <cellStyle name="Followed Hyperlink" xfId="23836" builtinId="9" hidden="1"/>
    <cellStyle name="Followed Hyperlink" xfId="23837" builtinId="9" hidden="1"/>
    <cellStyle name="Followed Hyperlink" xfId="23838" builtinId="9" hidden="1"/>
    <cellStyle name="Followed Hyperlink" xfId="23839" builtinId="9" hidden="1"/>
    <cellStyle name="Followed Hyperlink" xfId="23840" builtinId="9" hidden="1"/>
    <cellStyle name="Followed Hyperlink" xfId="23841" builtinId="9" hidden="1"/>
    <cellStyle name="Followed Hyperlink" xfId="23842" builtinId="9" hidden="1"/>
    <cellStyle name="Followed Hyperlink" xfId="23843" builtinId="9" hidden="1"/>
    <cellStyle name="Followed Hyperlink" xfId="23844" builtinId="9" hidden="1"/>
    <cellStyle name="Followed Hyperlink" xfId="23845" builtinId="9" hidden="1"/>
    <cellStyle name="Followed Hyperlink" xfId="23846" builtinId="9" hidden="1"/>
    <cellStyle name="Followed Hyperlink" xfId="23847" builtinId="9" hidden="1"/>
    <cellStyle name="Followed Hyperlink" xfId="23848" builtinId="9" hidden="1"/>
    <cellStyle name="Followed Hyperlink" xfId="23849" builtinId="9" hidden="1"/>
    <cellStyle name="Followed Hyperlink" xfId="23850" builtinId="9" hidden="1"/>
    <cellStyle name="Followed Hyperlink" xfId="23851" builtinId="9" hidden="1"/>
    <cellStyle name="Followed Hyperlink" xfId="23852" builtinId="9" hidden="1"/>
    <cellStyle name="Followed Hyperlink" xfId="23853" builtinId="9" hidden="1"/>
    <cellStyle name="Followed Hyperlink" xfId="23854" builtinId="9" hidden="1"/>
    <cellStyle name="Followed Hyperlink" xfId="23855" builtinId="9" hidden="1"/>
    <cellStyle name="Followed Hyperlink" xfId="23856" builtinId="9" hidden="1"/>
    <cellStyle name="Followed Hyperlink" xfId="23857" builtinId="9" hidden="1"/>
    <cellStyle name="Followed Hyperlink" xfId="23858" builtinId="9" hidden="1"/>
    <cellStyle name="Followed Hyperlink" xfId="23859" builtinId="9" hidden="1"/>
    <cellStyle name="Followed Hyperlink" xfId="23860" builtinId="9" hidden="1"/>
    <cellStyle name="Followed Hyperlink" xfId="23861" builtinId="9" hidden="1"/>
    <cellStyle name="Followed Hyperlink" xfId="23862" builtinId="9" hidden="1"/>
    <cellStyle name="Followed Hyperlink" xfId="23863" builtinId="9" hidden="1"/>
    <cellStyle name="Followed Hyperlink" xfId="23864" builtinId="9" hidden="1"/>
    <cellStyle name="Followed Hyperlink" xfId="23865" builtinId="9" hidden="1"/>
    <cellStyle name="Followed Hyperlink" xfId="23866" builtinId="9" hidden="1"/>
    <cellStyle name="Followed Hyperlink" xfId="23867" builtinId="9" hidden="1"/>
    <cellStyle name="Followed Hyperlink" xfId="23868" builtinId="9" hidden="1"/>
    <cellStyle name="Followed Hyperlink" xfId="23869" builtinId="9" hidden="1"/>
    <cellStyle name="Followed Hyperlink" xfId="23870" builtinId="9" hidden="1"/>
    <cellStyle name="Followed Hyperlink" xfId="23871" builtinId="9" hidden="1"/>
    <cellStyle name="Followed Hyperlink" xfId="23872" builtinId="9" hidden="1"/>
    <cellStyle name="Followed Hyperlink" xfId="23873" builtinId="9" hidden="1"/>
    <cellStyle name="Followed Hyperlink" xfId="23874" builtinId="9" hidden="1"/>
    <cellStyle name="Followed Hyperlink" xfId="23875" builtinId="9" hidden="1"/>
    <cellStyle name="Followed Hyperlink" xfId="23876" builtinId="9" hidden="1"/>
    <cellStyle name="Followed Hyperlink" xfId="23877" builtinId="9" hidden="1"/>
    <cellStyle name="Followed Hyperlink" xfId="23878" builtinId="9" hidden="1"/>
    <cellStyle name="Followed Hyperlink" xfId="23879" builtinId="9" hidden="1"/>
    <cellStyle name="Followed Hyperlink" xfId="23880" builtinId="9" hidden="1"/>
    <cellStyle name="Followed Hyperlink" xfId="23881" builtinId="9" hidden="1"/>
    <cellStyle name="Followed Hyperlink" xfId="23882" builtinId="9" hidden="1"/>
    <cellStyle name="Followed Hyperlink" xfId="23883" builtinId="9" hidden="1"/>
    <cellStyle name="Followed Hyperlink" xfId="23884" builtinId="9" hidden="1"/>
    <cellStyle name="Followed Hyperlink" xfId="23885" builtinId="9" hidden="1"/>
    <cellStyle name="Followed Hyperlink" xfId="23886" builtinId="9" hidden="1"/>
    <cellStyle name="Followed Hyperlink" xfId="23887" builtinId="9" hidden="1"/>
    <cellStyle name="Followed Hyperlink" xfId="23888" builtinId="9" hidden="1"/>
    <cellStyle name="Followed Hyperlink" xfId="23889" builtinId="9" hidden="1"/>
    <cellStyle name="Followed Hyperlink" xfId="23890" builtinId="9" hidden="1"/>
    <cellStyle name="Followed Hyperlink" xfId="23891" builtinId="9" hidden="1"/>
    <cellStyle name="Followed Hyperlink" xfId="23892" builtinId="9" hidden="1"/>
    <cellStyle name="Followed Hyperlink" xfId="23893" builtinId="9" hidden="1"/>
    <cellStyle name="Followed Hyperlink" xfId="23894" builtinId="9" hidden="1"/>
    <cellStyle name="Followed Hyperlink" xfId="23895" builtinId="9" hidden="1"/>
    <cellStyle name="Followed Hyperlink" xfId="23896" builtinId="9" hidden="1"/>
    <cellStyle name="Followed Hyperlink" xfId="23897" builtinId="9" hidden="1"/>
    <cellStyle name="Followed Hyperlink" xfId="23898" builtinId="9" hidden="1"/>
    <cellStyle name="Followed Hyperlink" xfId="23899" builtinId="9" hidden="1"/>
    <cellStyle name="Followed Hyperlink" xfId="23900" builtinId="9" hidden="1"/>
    <cellStyle name="Followed Hyperlink" xfId="23901" builtinId="9" hidden="1"/>
    <cellStyle name="Followed Hyperlink" xfId="23902" builtinId="9" hidden="1"/>
    <cellStyle name="Followed Hyperlink" xfId="23903" builtinId="9" hidden="1"/>
    <cellStyle name="Followed Hyperlink" xfId="23904" builtinId="9" hidden="1"/>
    <cellStyle name="Followed Hyperlink" xfId="23905" builtinId="9" hidden="1"/>
    <cellStyle name="Followed Hyperlink" xfId="23906" builtinId="9" hidden="1"/>
    <cellStyle name="Followed Hyperlink" xfId="23907" builtinId="9" hidden="1"/>
    <cellStyle name="Followed Hyperlink" xfId="23908" builtinId="9" hidden="1"/>
    <cellStyle name="Followed Hyperlink" xfId="23909" builtinId="9" hidden="1"/>
    <cellStyle name="Followed Hyperlink" xfId="23910" builtinId="9" hidden="1"/>
    <cellStyle name="Followed Hyperlink" xfId="23911" builtinId="9" hidden="1"/>
    <cellStyle name="Followed Hyperlink" xfId="23912" builtinId="9" hidden="1"/>
    <cellStyle name="Followed Hyperlink" xfId="23913" builtinId="9" hidden="1"/>
    <cellStyle name="Followed Hyperlink" xfId="23914" builtinId="9" hidden="1"/>
    <cellStyle name="Followed Hyperlink" xfId="23915" builtinId="9" hidden="1"/>
    <cellStyle name="Followed Hyperlink" xfId="23916" builtinId="9" hidden="1"/>
    <cellStyle name="Followed Hyperlink" xfId="23917" builtinId="9" hidden="1"/>
    <cellStyle name="Followed Hyperlink" xfId="23918" builtinId="9" hidden="1"/>
    <cellStyle name="Followed Hyperlink" xfId="23919" builtinId="9" hidden="1"/>
    <cellStyle name="Followed Hyperlink" xfId="23920" builtinId="9" hidden="1"/>
    <cellStyle name="Followed Hyperlink" xfId="23921" builtinId="9" hidden="1"/>
    <cellStyle name="Followed Hyperlink" xfId="23922" builtinId="9" hidden="1"/>
    <cellStyle name="Followed Hyperlink" xfId="23923" builtinId="9" hidden="1"/>
    <cellStyle name="Followed Hyperlink" xfId="23924" builtinId="9" hidden="1"/>
    <cellStyle name="Followed Hyperlink" xfId="23925" builtinId="9" hidden="1"/>
    <cellStyle name="Followed Hyperlink" xfId="23926" builtinId="9" hidden="1"/>
    <cellStyle name="Followed Hyperlink" xfId="23927" builtinId="9" hidden="1"/>
    <cellStyle name="Followed Hyperlink" xfId="23928" builtinId="9" hidden="1"/>
    <cellStyle name="Followed Hyperlink" xfId="23929" builtinId="9" hidden="1"/>
    <cellStyle name="Followed Hyperlink" xfId="23930" builtinId="9" hidden="1"/>
    <cellStyle name="Followed Hyperlink" xfId="23931" builtinId="9" hidden="1"/>
    <cellStyle name="Followed Hyperlink" xfId="23932" builtinId="9" hidden="1"/>
    <cellStyle name="Followed Hyperlink" xfId="23933" builtinId="9" hidden="1"/>
    <cellStyle name="Followed Hyperlink" xfId="23934" builtinId="9" hidden="1"/>
    <cellStyle name="Followed Hyperlink" xfId="23935" builtinId="9" hidden="1"/>
    <cellStyle name="Followed Hyperlink" xfId="23936" builtinId="9" hidden="1"/>
    <cellStyle name="Followed Hyperlink" xfId="23937" builtinId="9" hidden="1"/>
    <cellStyle name="Followed Hyperlink" xfId="23938" builtinId="9" hidden="1"/>
    <cellStyle name="Followed Hyperlink" xfId="23939" builtinId="9" hidden="1"/>
    <cellStyle name="Followed Hyperlink" xfId="23940" builtinId="9" hidden="1"/>
    <cellStyle name="Followed Hyperlink" xfId="23941" builtinId="9" hidden="1"/>
    <cellStyle name="Followed Hyperlink" xfId="23942" builtinId="9" hidden="1"/>
    <cellStyle name="Followed Hyperlink" xfId="23943" builtinId="9" hidden="1"/>
    <cellStyle name="Followed Hyperlink" xfId="23944" builtinId="9" hidden="1"/>
    <cellStyle name="Followed Hyperlink" xfId="23945" builtinId="9" hidden="1"/>
    <cellStyle name="Followed Hyperlink" xfId="23946" builtinId="9" hidden="1"/>
    <cellStyle name="Followed Hyperlink" xfId="23947" builtinId="9" hidden="1"/>
    <cellStyle name="Followed Hyperlink" xfId="23948" builtinId="9" hidden="1"/>
    <cellStyle name="Followed Hyperlink" xfId="23949" builtinId="9" hidden="1"/>
    <cellStyle name="Followed Hyperlink" xfId="23950" builtinId="9" hidden="1"/>
    <cellStyle name="Followed Hyperlink" xfId="23951" builtinId="9" hidden="1"/>
    <cellStyle name="Followed Hyperlink" xfId="23952" builtinId="9" hidden="1"/>
    <cellStyle name="Followed Hyperlink" xfId="23953" builtinId="9" hidden="1"/>
    <cellStyle name="Followed Hyperlink" xfId="23954" builtinId="9" hidden="1"/>
    <cellStyle name="Followed Hyperlink" xfId="23955" builtinId="9" hidden="1"/>
    <cellStyle name="Followed Hyperlink" xfId="23956" builtinId="9" hidden="1"/>
    <cellStyle name="Followed Hyperlink" xfId="23957" builtinId="9" hidden="1"/>
    <cellStyle name="Followed Hyperlink" xfId="23958" builtinId="9" hidden="1"/>
    <cellStyle name="Followed Hyperlink" xfId="23959" builtinId="9" hidden="1"/>
    <cellStyle name="Followed Hyperlink" xfId="23960" builtinId="9" hidden="1"/>
    <cellStyle name="Followed Hyperlink" xfId="23961" builtinId="9" hidden="1"/>
    <cellStyle name="Followed Hyperlink" xfId="23962" builtinId="9" hidden="1"/>
    <cellStyle name="Followed Hyperlink" xfId="23963" builtinId="9" hidden="1"/>
    <cellStyle name="Followed Hyperlink" xfId="23964" builtinId="9" hidden="1"/>
    <cellStyle name="Followed Hyperlink" xfId="23965" builtinId="9" hidden="1"/>
    <cellStyle name="Followed Hyperlink" xfId="23966" builtinId="9" hidden="1"/>
    <cellStyle name="Followed Hyperlink" xfId="23967" builtinId="9" hidden="1"/>
    <cellStyle name="Followed Hyperlink" xfId="23968" builtinId="9" hidden="1"/>
    <cellStyle name="Followed Hyperlink" xfId="23969" builtinId="9" hidden="1"/>
    <cellStyle name="Followed Hyperlink" xfId="23970" builtinId="9" hidden="1"/>
    <cellStyle name="Followed Hyperlink" xfId="23971" builtinId="9" hidden="1"/>
    <cellStyle name="Followed Hyperlink" xfId="23972" builtinId="9" hidden="1"/>
    <cellStyle name="Followed Hyperlink" xfId="23973" builtinId="9" hidden="1"/>
    <cellStyle name="Followed Hyperlink" xfId="23974" builtinId="9" hidden="1"/>
    <cellStyle name="Followed Hyperlink" xfId="23975" builtinId="9" hidden="1"/>
    <cellStyle name="Followed Hyperlink" xfId="23976" builtinId="9" hidden="1"/>
    <cellStyle name="Followed Hyperlink" xfId="23977" builtinId="9" hidden="1"/>
    <cellStyle name="Followed Hyperlink" xfId="23978" builtinId="9" hidden="1"/>
    <cellStyle name="Followed Hyperlink" xfId="23979" builtinId="9" hidden="1"/>
    <cellStyle name="Followed Hyperlink" xfId="23980" builtinId="9" hidden="1"/>
    <cellStyle name="Followed Hyperlink" xfId="23981" builtinId="9" hidden="1"/>
    <cellStyle name="Followed Hyperlink" xfId="23982" builtinId="9" hidden="1"/>
    <cellStyle name="Followed Hyperlink" xfId="23983" builtinId="9" hidden="1"/>
    <cellStyle name="Followed Hyperlink" xfId="23984" builtinId="9" hidden="1"/>
    <cellStyle name="Followed Hyperlink" xfId="23985" builtinId="9" hidden="1"/>
    <cellStyle name="Followed Hyperlink" xfId="23986" builtinId="9" hidden="1"/>
    <cellStyle name="Followed Hyperlink" xfId="23987" builtinId="9" hidden="1"/>
    <cellStyle name="Followed Hyperlink" xfId="23988" builtinId="9" hidden="1"/>
    <cellStyle name="Followed Hyperlink" xfId="23989" builtinId="9" hidden="1"/>
    <cellStyle name="Followed Hyperlink" xfId="23990" builtinId="9" hidden="1"/>
    <cellStyle name="Followed Hyperlink" xfId="23991" builtinId="9" hidden="1"/>
    <cellStyle name="Followed Hyperlink" xfId="23992" builtinId="9" hidden="1"/>
    <cellStyle name="Followed Hyperlink" xfId="23993" builtinId="9" hidden="1"/>
    <cellStyle name="Followed Hyperlink" xfId="23994" builtinId="9" hidden="1"/>
    <cellStyle name="Followed Hyperlink" xfId="23995" builtinId="9" hidden="1"/>
    <cellStyle name="Followed Hyperlink" xfId="23996" builtinId="9" hidden="1"/>
    <cellStyle name="Followed Hyperlink" xfId="23997" builtinId="9" hidden="1"/>
    <cellStyle name="Followed Hyperlink" xfId="23998" builtinId="9" hidden="1"/>
    <cellStyle name="Followed Hyperlink" xfId="23999" builtinId="9" hidden="1"/>
    <cellStyle name="Followed Hyperlink" xfId="24000" builtinId="9" hidden="1"/>
    <cellStyle name="Followed Hyperlink" xfId="24001" builtinId="9" hidden="1"/>
    <cellStyle name="Followed Hyperlink" xfId="24002" builtinId="9" hidden="1"/>
    <cellStyle name="Followed Hyperlink" xfId="24003" builtinId="9" hidden="1"/>
    <cellStyle name="Followed Hyperlink" xfId="24004" builtinId="9" hidden="1"/>
    <cellStyle name="Followed Hyperlink" xfId="24005" builtinId="9" hidden="1"/>
    <cellStyle name="Followed Hyperlink" xfId="24006" builtinId="9" hidden="1"/>
    <cellStyle name="Followed Hyperlink" xfId="24007" builtinId="9" hidden="1"/>
    <cellStyle name="Followed Hyperlink" xfId="24008" builtinId="9" hidden="1"/>
    <cellStyle name="Followed Hyperlink" xfId="24009" builtinId="9" hidden="1"/>
    <cellStyle name="Followed Hyperlink" xfId="24010" builtinId="9" hidden="1"/>
    <cellStyle name="Followed Hyperlink" xfId="24011" builtinId="9" hidden="1"/>
    <cellStyle name="Followed Hyperlink" xfId="24012" builtinId="9" hidden="1"/>
    <cellStyle name="Followed Hyperlink" xfId="24013" builtinId="9" hidden="1"/>
    <cellStyle name="Followed Hyperlink" xfId="24014" builtinId="9" hidden="1"/>
    <cellStyle name="Followed Hyperlink" xfId="24015" builtinId="9" hidden="1"/>
    <cellStyle name="Followed Hyperlink" xfId="24016" builtinId="9" hidden="1"/>
    <cellStyle name="Followed Hyperlink" xfId="24017" builtinId="9" hidden="1"/>
    <cellStyle name="Followed Hyperlink" xfId="24018" builtinId="9" hidden="1"/>
    <cellStyle name="Followed Hyperlink" xfId="24019" builtinId="9" hidden="1"/>
    <cellStyle name="Followed Hyperlink" xfId="24020" builtinId="9" hidden="1"/>
    <cellStyle name="Followed Hyperlink" xfId="24021" builtinId="9" hidden="1"/>
    <cellStyle name="Followed Hyperlink" xfId="24022" builtinId="9" hidden="1"/>
    <cellStyle name="Followed Hyperlink" xfId="24023" builtinId="9" hidden="1"/>
    <cellStyle name="Followed Hyperlink" xfId="24024" builtinId="9" hidden="1"/>
    <cellStyle name="Followed Hyperlink" xfId="24025" builtinId="9" hidden="1"/>
    <cellStyle name="Followed Hyperlink" xfId="24026" builtinId="9" hidden="1"/>
    <cellStyle name="Followed Hyperlink" xfId="24027" builtinId="9" hidden="1"/>
    <cellStyle name="Followed Hyperlink" xfId="24028" builtinId="9" hidden="1"/>
    <cellStyle name="Followed Hyperlink" xfId="24029" builtinId="9" hidden="1"/>
    <cellStyle name="Followed Hyperlink" xfId="24030" builtinId="9" hidden="1"/>
    <cellStyle name="Followed Hyperlink" xfId="24031" builtinId="9" hidden="1"/>
    <cellStyle name="Followed Hyperlink" xfId="24032" builtinId="9" hidden="1"/>
    <cellStyle name="Followed Hyperlink" xfId="24033" builtinId="9" hidden="1"/>
    <cellStyle name="Followed Hyperlink" xfId="24034" builtinId="9" hidden="1"/>
    <cellStyle name="Followed Hyperlink" xfId="24035" builtinId="9" hidden="1"/>
    <cellStyle name="Followed Hyperlink" xfId="24036" builtinId="9" hidden="1"/>
    <cellStyle name="Followed Hyperlink" xfId="24037" builtinId="9" hidden="1"/>
    <cellStyle name="Followed Hyperlink" xfId="24038" builtinId="9" hidden="1"/>
    <cellStyle name="Followed Hyperlink" xfId="24039" builtinId="9" hidden="1"/>
    <cellStyle name="Followed Hyperlink" xfId="24040" builtinId="9" hidden="1"/>
    <cellStyle name="Followed Hyperlink" xfId="24041" builtinId="9" hidden="1"/>
    <cellStyle name="Followed Hyperlink" xfId="24042" builtinId="9" hidden="1"/>
    <cellStyle name="Followed Hyperlink" xfId="24043" builtinId="9" hidden="1"/>
    <cellStyle name="Followed Hyperlink" xfId="24044" builtinId="9" hidden="1"/>
    <cellStyle name="Followed Hyperlink" xfId="24045" builtinId="9" hidden="1"/>
    <cellStyle name="Followed Hyperlink" xfId="24046" builtinId="9" hidden="1"/>
    <cellStyle name="Followed Hyperlink" xfId="24047" builtinId="9" hidden="1"/>
    <cellStyle name="Followed Hyperlink" xfId="24048" builtinId="9" hidden="1"/>
    <cellStyle name="Followed Hyperlink" xfId="24049" builtinId="9" hidden="1"/>
    <cellStyle name="Followed Hyperlink" xfId="24050" builtinId="9" hidden="1"/>
    <cellStyle name="Followed Hyperlink" xfId="24051" builtinId="9" hidden="1"/>
    <cellStyle name="Followed Hyperlink" xfId="24052" builtinId="9" hidden="1"/>
    <cellStyle name="Followed Hyperlink" xfId="24053" builtinId="9" hidden="1"/>
    <cellStyle name="Followed Hyperlink" xfId="24054" builtinId="9" hidden="1"/>
    <cellStyle name="Followed Hyperlink" xfId="24055" builtinId="9" hidden="1"/>
    <cellStyle name="Followed Hyperlink" xfId="24056" builtinId="9" hidden="1"/>
    <cellStyle name="Followed Hyperlink" xfId="24057" builtinId="9" hidden="1"/>
    <cellStyle name="Followed Hyperlink" xfId="24058" builtinId="9" hidden="1"/>
    <cellStyle name="Followed Hyperlink" xfId="24059" builtinId="9" hidden="1"/>
    <cellStyle name="Followed Hyperlink" xfId="24060" builtinId="9" hidden="1"/>
    <cellStyle name="Followed Hyperlink" xfId="24061" builtinId="9" hidden="1"/>
    <cellStyle name="Followed Hyperlink" xfId="24062" builtinId="9" hidden="1"/>
    <cellStyle name="Followed Hyperlink" xfId="24063" builtinId="9" hidden="1"/>
    <cellStyle name="Followed Hyperlink" xfId="24064" builtinId="9" hidden="1"/>
    <cellStyle name="Followed Hyperlink" xfId="24065" builtinId="9" hidden="1"/>
    <cellStyle name="Followed Hyperlink" xfId="24066" builtinId="9" hidden="1"/>
    <cellStyle name="Followed Hyperlink" xfId="24067" builtinId="9" hidden="1"/>
    <cellStyle name="Followed Hyperlink" xfId="24068" builtinId="9" hidden="1"/>
    <cellStyle name="Followed Hyperlink" xfId="24069" builtinId="9" hidden="1"/>
    <cellStyle name="Followed Hyperlink" xfId="24070" builtinId="9" hidden="1"/>
    <cellStyle name="Followed Hyperlink" xfId="24071" builtinId="9" hidden="1"/>
    <cellStyle name="Followed Hyperlink" xfId="24072" builtinId="9" hidden="1"/>
    <cellStyle name="Followed Hyperlink" xfId="24073" builtinId="9" hidden="1"/>
    <cellStyle name="Followed Hyperlink" xfId="24074" builtinId="9" hidden="1"/>
    <cellStyle name="Followed Hyperlink" xfId="24075" builtinId="9" hidden="1"/>
    <cellStyle name="Followed Hyperlink" xfId="24076" builtinId="9" hidden="1"/>
    <cellStyle name="Followed Hyperlink" xfId="24077" builtinId="9" hidden="1"/>
    <cellStyle name="Followed Hyperlink" xfId="24078" builtinId="9" hidden="1"/>
    <cellStyle name="Followed Hyperlink" xfId="24079" builtinId="9" hidden="1"/>
    <cellStyle name="Followed Hyperlink" xfId="24080" builtinId="9" hidden="1"/>
    <cellStyle name="Followed Hyperlink" xfId="24081" builtinId="9" hidden="1"/>
    <cellStyle name="Followed Hyperlink" xfId="24082" builtinId="9" hidden="1"/>
    <cellStyle name="Followed Hyperlink" xfId="24083" builtinId="9" hidden="1"/>
    <cellStyle name="Followed Hyperlink" xfId="24084" builtinId="9" hidden="1"/>
    <cellStyle name="Followed Hyperlink" xfId="24085" builtinId="9" hidden="1"/>
    <cellStyle name="Followed Hyperlink" xfId="24086" builtinId="9" hidden="1"/>
    <cellStyle name="Followed Hyperlink" xfId="24087" builtinId="9" hidden="1"/>
    <cellStyle name="Followed Hyperlink" xfId="24088" builtinId="9" hidden="1"/>
    <cellStyle name="Followed Hyperlink" xfId="24089" builtinId="9" hidden="1"/>
    <cellStyle name="Followed Hyperlink" xfId="24090" builtinId="9" hidden="1"/>
    <cellStyle name="Followed Hyperlink" xfId="24091" builtinId="9" hidden="1"/>
    <cellStyle name="Followed Hyperlink" xfId="24092" builtinId="9" hidden="1"/>
    <cellStyle name="Followed Hyperlink" xfId="24093" builtinId="9" hidden="1"/>
    <cellStyle name="Followed Hyperlink" xfId="24094" builtinId="9" hidden="1"/>
    <cellStyle name="Followed Hyperlink" xfId="24095" builtinId="9" hidden="1"/>
    <cellStyle name="Followed Hyperlink" xfId="24096" builtinId="9" hidden="1"/>
    <cellStyle name="Followed Hyperlink" xfId="24097" builtinId="9" hidden="1"/>
    <cellStyle name="Followed Hyperlink" xfId="24098" builtinId="9" hidden="1"/>
    <cellStyle name="Followed Hyperlink" xfId="24099" builtinId="9" hidden="1"/>
    <cellStyle name="Followed Hyperlink" xfId="24100" builtinId="9" hidden="1"/>
    <cellStyle name="Followed Hyperlink" xfId="24101" builtinId="9" hidden="1"/>
    <cellStyle name="Followed Hyperlink" xfId="24102" builtinId="9" hidden="1"/>
    <cellStyle name="Followed Hyperlink" xfId="24103" builtinId="9" hidden="1"/>
    <cellStyle name="Followed Hyperlink" xfId="24104" builtinId="9" hidden="1"/>
    <cellStyle name="Followed Hyperlink" xfId="24105" builtinId="9" hidden="1"/>
    <cellStyle name="Followed Hyperlink" xfId="24106" builtinId="9" hidden="1"/>
    <cellStyle name="Followed Hyperlink" xfId="24107" builtinId="9" hidden="1"/>
    <cellStyle name="Followed Hyperlink" xfId="24108" builtinId="9" hidden="1"/>
    <cellStyle name="Followed Hyperlink" xfId="24109" builtinId="9" hidden="1"/>
    <cellStyle name="Followed Hyperlink" xfId="24110" builtinId="9" hidden="1"/>
    <cellStyle name="Followed Hyperlink" xfId="24111" builtinId="9" hidden="1"/>
    <cellStyle name="Followed Hyperlink" xfId="24112" builtinId="9" hidden="1"/>
    <cellStyle name="Followed Hyperlink" xfId="24113" builtinId="9" hidden="1"/>
    <cellStyle name="Followed Hyperlink" xfId="24114" builtinId="9" hidden="1"/>
    <cellStyle name="Followed Hyperlink" xfId="24115" builtinId="9" hidden="1"/>
    <cellStyle name="Followed Hyperlink" xfId="24116" builtinId="9" hidden="1"/>
    <cellStyle name="Followed Hyperlink" xfId="24117" builtinId="9" hidden="1"/>
    <cellStyle name="Followed Hyperlink" xfId="24118" builtinId="9" hidden="1"/>
    <cellStyle name="Followed Hyperlink" xfId="24119" builtinId="9" hidden="1"/>
    <cellStyle name="Followed Hyperlink" xfId="24120" builtinId="9" hidden="1"/>
    <cellStyle name="Followed Hyperlink" xfId="24121" builtinId="9" hidden="1"/>
    <cellStyle name="Followed Hyperlink" xfId="24122" builtinId="9" hidden="1"/>
    <cellStyle name="Followed Hyperlink" xfId="24123" builtinId="9" hidden="1"/>
    <cellStyle name="Followed Hyperlink" xfId="24124" builtinId="9" hidden="1"/>
    <cellStyle name="Followed Hyperlink" xfId="24125" builtinId="9" hidden="1"/>
    <cellStyle name="Followed Hyperlink" xfId="24126" builtinId="9" hidden="1"/>
    <cellStyle name="Followed Hyperlink" xfId="24127" builtinId="9" hidden="1"/>
    <cellStyle name="Followed Hyperlink" xfId="24128" builtinId="9" hidden="1"/>
    <cellStyle name="Followed Hyperlink" xfId="24129" builtinId="9" hidden="1"/>
    <cellStyle name="Followed Hyperlink" xfId="24130" builtinId="9" hidden="1"/>
    <cellStyle name="Followed Hyperlink" xfId="24131" builtinId="9" hidden="1"/>
    <cellStyle name="Followed Hyperlink" xfId="24132" builtinId="9" hidden="1"/>
    <cellStyle name="Followed Hyperlink" xfId="24133" builtinId="9" hidden="1"/>
    <cellStyle name="Followed Hyperlink" xfId="24134" builtinId="9" hidden="1"/>
    <cellStyle name="Followed Hyperlink" xfId="24135" builtinId="9" hidden="1"/>
    <cellStyle name="Followed Hyperlink" xfId="24136" builtinId="9" hidden="1"/>
    <cellStyle name="Followed Hyperlink" xfId="24137" builtinId="9" hidden="1"/>
    <cellStyle name="Followed Hyperlink" xfId="24138" builtinId="9" hidden="1"/>
    <cellStyle name="Followed Hyperlink" xfId="24139" builtinId="9" hidden="1"/>
    <cellStyle name="Followed Hyperlink" xfId="24140" builtinId="9" hidden="1"/>
    <cellStyle name="Followed Hyperlink" xfId="24141" builtinId="9" hidden="1"/>
    <cellStyle name="Followed Hyperlink" xfId="24142" builtinId="9" hidden="1"/>
    <cellStyle name="Followed Hyperlink" xfId="24143" builtinId="9" hidden="1"/>
    <cellStyle name="Followed Hyperlink" xfId="24144" builtinId="9" hidden="1"/>
    <cellStyle name="Followed Hyperlink" xfId="24145" builtinId="9" hidden="1"/>
    <cellStyle name="Followed Hyperlink" xfId="24146" builtinId="9" hidden="1"/>
    <cellStyle name="Followed Hyperlink" xfId="24147" builtinId="9" hidden="1"/>
    <cellStyle name="Followed Hyperlink" xfId="24148" builtinId="9" hidden="1"/>
    <cellStyle name="Followed Hyperlink" xfId="24149" builtinId="9" hidden="1"/>
    <cellStyle name="Followed Hyperlink" xfId="24150" builtinId="9" hidden="1"/>
    <cellStyle name="Followed Hyperlink" xfId="24151" builtinId="9" hidden="1"/>
    <cellStyle name="Followed Hyperlink" xfId="24152" builtinId="9" hidden="1"/>
    <cellStyle name="Followed Hyperlink" xfId="24153" builtinId="9" hidden="1"/>
    <cellStyle name="Followed Hyperlink" xfId="24154" builtinId="9" hidden="1"/>
    <cellStyle name="Followed Hyperlink" xfId="24155" builtinId="9" hidden="1"/>
    <cellStyle name="Followed Hyperlink" xfId="24156" builtinId="9" hidden="1"/>
    <cellStyle name="Followed Hyperlink" xfId="24157" builtinId="9" hidden="1"/>
    <cellStyle name="Followed Hyperlink" xfId="24158" builtinId="9" hidden="1"/>
    <cellStyle name="Followed Hyperlink" xfId="24159" builtinId="9" hidden="1"/>
    <cellStyle name="Followed Hyperlink" xfId="24160" builtinId="9" hidden="1"/>
    <cellStyle name="Followed Hyperlink" xfId="24161" builtinId="9" hidden="1"/>
    <cellStyle name="Followed Hyperlink" xfId="24162" builtinId="9" hidden="1"/>
    <cellStyle name="Followed Hyperlink" xfId="24163" builtinId="9" hidden="1"/>
    <cellStyle name="Followed Hyperlink" xfId="24164" builtinId="9" hidden="1"/>
    <cellStyle name="Followed Hyperlink" xfId="24165" builtinId="9" hidden="1"/>
    <cellStyle name="Followed Hyperlink" xfId="24166" builtinId="9" hidden="1"/>
    <cellStyle name="Followed Hyperlink" xfId="24167" builtinId="9" hidden="1"/>
    <cellStyle name="Followed Hyperlink" xfId="24168" builtinId="9" hidden="1"/>
    <cellStyle name="Followed Hyperlink" xfId="24169" builtinId="9" hidden="1"/>
    <cellStyle name="Followed Hyperlink" xfId="24170" builtinId="9" hidden="1"/>
    <cellStyle name="Followed Hyperlink" xfId="24171" builtinId="9" hidden="1"/>
    <cellStyle name="Followed Hyperlink" xfId="24172" builtinId="9" hidden="1"/>
    <cellStyle name="Followed Hyperlink" xfId="24173" builtinId="9" hidden="1"/>
    <cellStyle name="Followed Hyperlink" xfId="24174" builtinId="9" hidden="1"/>
    <cellStyle name="Followed Hyperlink" xfId="24175" builtinId="9" hidden="1"/>
    <cellStyle name="Followed Hyperlink" xfId="24176" builtinId="9" hidden="1"/>
    <cellStyle name="Followed Hyperlink" xfId="24177" builtinId="9" hidden="1"/>
    <cellStyle name="Followed Hyperlink" xfId="24178" builtinId="9" hidden="1"/>
    <cellStyle name="Followed Hyperlink" xfId="24179" builtinId="9" hidden="1"/>
    <cellStyle name="Followed Hyperlink" xfId="24180" builtinId="9" hidden="1"/>
    <cellStyle name="Followed Hyperlink" xfId="24181" builtinId="9" hidden="1"/>
    <cellStyle name="Followed Hyperlink" xfId="24182" builtinId="9" hidden="1"/>
    <cellStyle name="Followed Hyperlink" xfId="24183" builtinId="9" hidden="1"/>
    <cellStyle name="Followed Hyperlink" xfId="24184" builtinId="9" hidden="1"/>
    <cellStyle name="Followed Hyperlink" xfId="24185" builtinId="9" hidden="1"/>
    <cellStyle name="Followed Hyperlink" xfId="24186" builtinId="9" hidden="1"/>
    <cellStyle name="Followed Hyperlink" xfId="24187" builtinId="9" hidden="1"/>
    <cellStyle name="Followed Hyperlink" xfId="24188" builtinId="9" hidden="1"/>
    <cellStyle name="Followed Hyperlink" xfId="24189" builtinId="9" hidden="1"/>
    <cellStyle name="Followed Hyperlink" xfId="24190" builtinId="9" hidden="1"/>
    <cellStyle name="Followed Hyperlink" xfId="24191" builtinId="9" hidden="1"/>
    <cellStyle name="Followed Hyperlink" xfId="24192" builtinId="9" hidden="1"/>
    <cellStyle name="Followed Hyperlink" xfId="24193" builtinId="9" hidden="1"/>
    <cellStyle name="Followed Hyperlink" xfId="24194" builtinId="9" hidden="1"/>
    <cellStyle name="Followed Hyperlink" xfId="24195" builtinId="9" hidden="1"/>
    <cellStyle name="Followed Hyperlink" xfId="24196" builtinId="9" hidden="1"/>
    <cellStyle name="Followed Hyperlink" xfId="24197" builtinId="9" hidden="1"/>
    <cellStyle name="Followed Hyperlink" xfId="24198" builtinId="9" hidden="1"/>
    <cellStyle name="Followed Hyperlink" xfId="24199" builtinId="9" hidden="1"/>
    <cellStyle name="Followed Hyperlink" xfId="24200" builtinId="9" hidden="1"/>
    <cellStyle name="Followed Hyperlink" xfId="24201" builtinId="9" hidden="1"/>
    <cellStyle name="Followed Hyperlink" xfId="24202" builtinId="9" hidden="1"/>
    <cellStyle name="Followed Hyperlink" xfId="24203" builtinId="9" hidden="1"/>
    <cellStyle name="Followed Hyperlink" xfId="24204" builtinId="9" hidden="1"/>
    <cellStyle name="Followed Hyperlink" xfId="24205" builtinId="9" hidden="1"/>
    <cellStyle name="Followed Hyperlink" xfId="24206" builtinId="9" hidden="1"/>
    <cellStyle name="Followed Hyperlink" xfId="24207" builtinId="9" hidden="1"/>
    <cellStyle name="Followed Hyperlink" xfId="24208" builtinId="9" hidden="1"/>
    <cellStyle name="Followed Hyperlink" xfId="24209" builtinId="9" hidden="1"/>
    <cellStyle name="Followed Hyperlink" xfId="24210" builtinId="9" hidden="1"/>
    <cellStyle name="Followed Hyperlink" xfId="24211" builtinId="9" hidden="1"/>
    <cellStyle name="Followed Hyperlink" xfId="24212" builtinId="9" hidden="1"/>
    <cellStyle name="Followed Hyperlink" xfId="24213" builtinId="9" hidden="1"/>
    <cellStyle name="Followed Hyperlink" xfId="24214" builtinId="9" hidden="1"/>
    <cellStyle name="Followed Hyperlink" xfId="24215" builtinId="9" hidden="1"/>
    <cellStyle name="Followed Hyperlink" xfId="24216" builtinId="9" hidden="1"/>
    <cellStyle name="Followed Hyperlink" xfId="24217" builtinId="9" hidden="1"/>
    <cellStyle name="Followed Hyperlink" xfId="24218" builtinId="9" hidden="1"/>
    <cellStyle name="Followed Hyperlink" xfId="24219" builtinId="9" hidden="1"/>
    <cellStyle name="Followed Hyperlink" xfId="24220" builtinId="9" hidden="1"/>
    <cellStyle name="Followed Hyperlink" xfId="24221" builtinId="9" hidden="1"/>
    <cellStyle name="Followed Hyperlink" xfId="24222" builtinId="9" hidden="1"/>
    <cellStyle name="Followed Hyperlink" xfId="24223" builtinId="9" hidden="1"/>
    <cellStyle name="Followed Hyperlink" xfId="24224" builtinId="9" hidden="1"/>
    <cellStyle name="Followed Hyperlink" xfId="24225" builtinId="9" hidden="1"/>
    <cellStyle name="Followed Hyperlink" xfId="24226" builtinId="9" hidden="1"/>
    <cellStyle name="Followed Hyperlink" xfId="24227" builtinId="9" hidden="1"/>
    <cellStyle name="Followed Hyperlink" xfId="24228" builtinId="9" hidden="1"/>
    <cellStyle name="Followed Hyperlink" xfId="24229" builtinId="9" hidden="1"/>
    <cellStyle name="Followed Hyperlink" xfId="24230" builtinId="9" hidden="1"/>
    <cellStyle name="Followed Hyperlink" xfId="24231" builtinId="9" hidden="1"/>
    <cellStyle name="Followed Hyperlink" xfId="24232" builtinId="9" hidden="1"/>
    <cellStyle name="Followed Hyperlink" xfId="24233" builtinId="9" hidden="1"/>
    <cellStyle name="Followed Hyperlink" xfId="24234" builtinId="9" hidden="1"/>
    <cellStyle name="Followed Hyperlink" xfId="24235" builtinId="9" hidden="1"/>
    <cellStyle name="Followed Hyperlink" xfId="24236" builtinId="9" hidden="1"/>
    <cellStyle name="Followed Hyperlink" xfId="24237" builtinId="9" hidden="1"/>
    <cellStyle name="Followed Hyperlink" xfId="24238" builtinId="9" hidden="1"/>
    <cellStyle name="Followed Hyperlink" xfId="24239" builtinId="9" hidden="1"/>
    <cellStyle name="Followed Hyperlink" xfId="24240" builtinId="9" hidden="1"/>
    <cellStyle name="Followed Hyperlink" xfId="24241" builtinId="9" hidden="1"/>
    <cellStyle name="Followed Hyperlink" xfId="24242" builtinId="9" hidden="1"/>
    <cellStyle name="Followed Hyperlink" xfId="24243" builtinId="9" hidden="1"/>
    <cellStyle name="Followed Hyperlink" xfId="24244" builtinId="9" hidden="1"/>
    <cellStyle name="Followed Hyperlink" xfId="24245" builtinId="9" hidden="1"/>
    <cellStyle name="Followed Hyperlink" xfId="24246" builtinId="9" hidden="1"/>
    <cellStyle name="Followed Hyperlink" xfId="24247" builtinId="9" hidden="1"/>
    <cellStyle name="Followed Hyperlink" xfId="24248" builtinId="9" hidden="1"/>
    <cellStyle name="Followed Hyperlink" xfId="24249" builtinId="9" hidden="1"/>
    <cellStyle name="Followed Hyperlink" xfId="24250" builtinId="9" hidden="1"/>
    <cellStyle name="Followed Hyperlink" xfId="24251" builtinId="9" hidden="1"/>
    <cellStyle name="Followed Hyperlink" xfId="24252" builtinId="9" hidden="1"/>
    <cellStyle name="Followed Hyperlink" xfId="24253" builtinId="9" hidden="1"/>
    <cellStyle name="Followed Hyperlink" xfId="24254" builtinId="9" hidden="1"/>
    <cellStyle name="Followed Hyperlink" xfId="24255" builtinId="9" hidden="1"/>
    <cellStyle name="Followed Hyperlink" xfId="24256" builtinId="9" hidden="1"/>
    <cellStyle name="Followed Hyperlink" xfId="24257" builtinId="9" hidden="1"/>
    <cellStyle name="Followed Hyperlink" xfId="24258" builtinId="9" hidden="1"/>
    <cellStyle name="Followed Hyperlink" xfId="24259" builtinId="9" hidden="1"/>
    <cellStyle name="Followed Hyperlink" xfId="24260" builtinId="9" hidden="1"/>
    <cellStyle name="Followed Hyperlink" xfId="24261" builtinId="9" hidden="1"/>
    <cellStyle name="Followed Hyperlink" xfId="24262" builtinId="9" hidden="1"/>
    <cellStyle name="Followed Hyperlink" xfId="24263" builtinId="9" hidden="1"/>
    <cellStyle name="Followed Hyperlink" xfId="24264" builtinId="9" hidden="1"/>
    <cellStyle name="Followed Hyperlink" xfId="24265" builtinId="9" hidden="1"/>
    <cellStyle name="Followed Hyperlink" xfId="24266" builtinId="9" hidden="1"/>
    <cellStyle name="Followed Hyperlink" xfId="24267" builtinId="9" hidden="1"/>
    <cellStyle name="Followed Hyperlink" xfId="24268" builtinId="9" hidden="1"/>
    <cellStyle name="Followed Hyperlink" xfId="24269" builtinId="9" hidden="1"/>
    <cellStyle name="Followed Hyperlink" xfId="24270" builtinId="9" hidden="1"/>
    <cellStyle name="Followed Hyperlink" xfId="24271" builtinId="9" hidden="1"/>
    <cellStyle name="Followed Hyperlink" xfId="24272" builtinId="9" hidden="1"/>
    <cellStyle name="Followed Hyperlink" xfId="24273" builtinId="9" hidden="1"/>
    <cellStyle name="Followed Hyperlink" xfId="24274" builtinId="9" hidden="1"/>
    <cellStyle name="Followed Hyperlink" xfId="24275" builtinId="9" hidden="1"/>
    <cellStyle name="Followed Hyperlink" xfId="24276" builtinId="9" hidden="1"/>
    <cellStyle name="Followed Hyperlink" xfId="24277" builtinId="9" hidden="1"/>
    <cellStyle name="Followed Hyperlink" xfId="24278" builtinId="9" hidden="1"/>
    <cellStyle name="Followed Hyperlink" xfId="24279" builtinId="9" hidden="1"/>
    <cellStyle name="Followed Hyperlink" xfId="24280" builtinId="9" hidden="1"/>
    <cellStyle name="Followed Hyperlink" xfId="24281" builtinId="9" hidden="1"/>
    <cellStyle name="Followed Hyperlink" xfId="24282" builtinId="9" hidden="1"/>
    <cellStyle name="Followed Hyperlink" xfId="24283" builtinId="9" hidden="1"/>
    <cellStyle name="Followed Hyperlink" xfId="24284" builtinId="9" hidden="1"/>
    <cellStyle name="Followed Hyperlink" xfId="24285" builtinId="9" hidden="1"/>
    <cellStyle name="Followed Hyperlink" xfId="24286" builtinId="9" hidden="1"/>
    <cellStyle name="Followed Hyperlink" xfId="24287" builtinId="9" hidden="1"/>
    <cellStyle name="Followed Hyperlink" xfId="24288" builtinId="9" hidden="1"/>
    <cellStyle name="Followed Hyperlink" xfId="24289" builtinId="9" hidden="1"/>
    <cellStyle name="Followed Hyperlink" xfId="24290" builtinId="9" hidden="1"/>
    <cellStyle name="Followed Hyperlink" xfId="24291" builtinId="9" hidden="1"/>
    <cellStyle name="Followed Hyperlink" xfId="24292" builtinId="9" hidden="1"/>
    <cellStyle name="Followed Hyperlink" xfId="24293" builtinId="9" hidden="1"/>
    <cellStyle name="Followed Hyperlink" xfId="24294" builtinId="9" hidden="1"/>
    <cellStyle name="Followed Hyperlink" xfId="24295" builtinId="9" hidden="1"/>
    <cellStyle name="Followed Hyperlink" xfId="24296" builtinId="9" hidden="1"/>
    <cellStyle name="Followed Hyperlink" xfId="24297" builtinId="9" hidden="1"/>
    <cellStyle name="Followed Hyperlink" xfId="24298" builtinId="9" hidden="1"/>
    <cellStyle name="Followed Hyperlink" xfId="24299" builtinId="9" hidden="1"/>
    <cellStyle name="Followed Hyperlink" xfId="24300" builtinId="9" hidden="1"/>
    <cellStyle name="Followed Hyperlink" xfId="24301" builtinId="9" hidden="1"/>
    <cellStyle name="Followed Hyperlink" xfId="24302" builtinId="9" hidden="1"/>
    <cellStyle name="Followed Hyperlink" xfId="24303" builtinId="9" hidden="1"/>
    <cellStyle name="Followed Hyperlink" xfId="24304" builtinId="9" hidden="1"/>
    <cellStyle name="Followed Hyperlink" xfId="24305" builtinId="9" hidden="1"/>
    <cellStyle name="Followed Hyperlink" xfId="24306" builtinId="9" hidden="1"/>
    <cellStyle name="Followed Hyperlink" xfId="24307" builtinId="9" hidden="1"/>
    <cellStyle name="Followed Hyperlink" xfId="24308" builtinId="9" hidden="1"/>
    <cellStyle name="Followed Hyperlink" xfId="24309" builtinId="9" hidden="1"/>
    <cellStyle name="Followed Hyperlink" xfId="24310" builtinId="9" hidden="1"/>
    <cellStyle name="Followed Hyperlink" xfId="24311" builtinId="9" hidden="1"/>
    <cellStyle name="Followed Hyperlink" xfId="24312" builtinId="9" hidden="1"/>
    <cellStyle name="Followed Hyperlink" xfId="24313" builtinId="9" hidden="1"/>
    <cellStyle name="Followed Hyperlink" xfId="24314" builtinId="9" hidden="1"/>
    <cellStyle name="Followed Hyperlink" xfId="24315" builtinId="9" hidden="1"/>
    <cellStyle name="Followed Hyperlink" xfId="24316" builtinId="9" hidden="1"/>
    <cellStyle name="Followed Hyperlink" xfId="24317" builtinId="9" hidden="1"/>
    <cellStyle name="Followed Hyperlink" xfId="24318" builtinId="9" hidden="1"/>
    <cellStyle name="Followed Hyperlink" xfId="24319" builtinId="9" hidden="1"/>
    <cellStyle name="Followed Hyperlink" xfId="24320" builtinId="9" hidden="1"/>
    <cellStyle name="Followed Hyperlink" xfId="24321" builtinId="9" hidden="1"/>
    <cellStyle name="Followed Hyperlink" xfId="24322" builtinId="9" hidden="1"/>
    <cellStyle name="Followed Hyperlink" xfId="24323" builtinId="9" hidden="1"/>
    <cellStyle name="Followed Hyperlink" xfId="24324" builtinId="9" hidden="1"/>
    <cellStyle name="Followed Hyperlink" xfId="24325" builtinId="9" hidden="1"/>
    <cellStyle name="Followed Hyperlink" xfId="24326" builtinId="9" hidden="1"/>
    <cellStyle name="Followed Hyperlink" xfId="24327" builtinId="9" hidden="1"/>
    <cellStyle name="Followed Hyperlink" xfId="24328" builtinId="9" hidden="1"/>
    <cellStyle name="Followed Hyperlink" xfId="24329" builtinId="9" hidden="1"/>
    <cellStyle name="Followed Hyperlink" xfId="24330" builtinId="9" hidden="1"/>
    <cellStyle name="Followed Hyperlink" xfId="24331" builtinId="9" hidden="1"/>
    <cellStyle name="Followed Hyperlink" xfId="24332" builtinId="9" hidden="1"/>
    <cellStyle name="Followed Hyperlink" xfId="24333" builtinId="9" hidden="1"/>
    <cellStyle name="Followed Hyperlink" xfId="24334" builtinId="9" hidden="1"/>
    <cellStyle name="Followed Hyperlink" xfId="24335" builtinId="9" hidden="1"/>
    <cellStyle name="Followed Hyperlink" xfId="24336" builtinId="9" hidden="1"/>
    <cellStyle name="Followed Hyperlink" xfId="24337" builtinId="9" hidden="1"/>
    <cellStyle name="Followed Hyperlink" xfId="24338" builtinId="9" hidden="1"/>
    <cellStyle name="Followed Hyperlink" xfId="24339" builtinId="9" hidden="1"/>
    <cellStyle name="Followed Hyperlink" xfId="24340" builtinId="9" hidden="1"/>
    <cellStyle name="Followed Hyperlink" xfId="24341" builtinId="9" hidden="1"/>
    <cellStyle name="Followed Hyperlink" xfId="24342" builtinId="9" hidden="1"/>
    <cellStyle name="Followed Hyperlink" xfId="24343" builtinId="9" hidden="1"/>
    <cellStyle name="Followed Hyperlink" xfId="24344" builtinId="9" hidden="1"/>
    <cellStyle name="Followed Hyperlink" xfId="24345" builtinId="9" hidden="1"/>
    <cellStyle name="Followed Hyperlink" xfId="24346" builtinId="9" hidden="1"/>
    <cellStyle name="Followed Hyperlink" xfId="24347" builtinId="9" hidden="1"/>
    <cellStyle name="Followed Hyperlink" xfId="24348" builtinId="9" hidden="1"/>
    <cellStyle name="Followed Hyperlink" xfId="24349" builtinId="9" hidden="1"/>
    <cellStyle name="Followed Hyperlink" xfId="24350" builtinId="9" hidden="1"/>
    <cellStyle name="Followed Hyperlink" xfId="24351" builtinId="9" hidden="1"/>
    <cellStyle name="Followed Hyperlink" xfId="24352" builtinId="9" hidden="1"/>
    <cellStyle name="Followed Hyperlink" xfId="24353" builtinId="9" hidden="1"/>
    <cellStyle name="Followed Hyperlink" xfId="24354" builtinId="9" hidden="1"/>
    <cellStyle name="Followed Hyperlink" xfId="24355" builtinId="9" hidden="1"/>
    <cellStyle name="Followed Hyperlink" xfId="24356" builtinId="9" hidden="1"/>
    <cellStyle name="Followed Hyperlink" xfId="24357" builtinId="9" hidden="1"/>
    <cellStyle name="Followed Hyperlink" xfId="24358" builtinId="9" hidden="1"/>
    <cellStyle name="Followed Hyperlink" xfId="24359" builtinId="9" hidden="1"/>
    <cellStyle name="Followed Hyperlink" xfId="24360" builtinId="9" hidden="1"/>
    <cellStyle name="Followed Hyperlink" xfId="24361" builtinId="9" hidden="1"/>
    <cellStyle name="Followed Hyperlink" xfId="24362" builtinId="9" hidden="1"/>
    <cellStyle name="Followed Hyperlink" xfId="24363" builtinId="9" hidden="1"/>
    <cellStyle name="Followed Hyperlink" xfId="24364" builtinId="9" hidden="1"/>
    <cellStyle name="Followed Hyperlink" xfId="24365" builtinId="9" hidden="1"/>
    <cellStyle name="Followed Hyperlink" xfId="24366" builtinId="9" hidden="1"/>
    <cellStyle name="Followed Hyperlink" xfId="24367" builtinId="9" hidden="1"/>
    <cellStyle name="Followed Hyperlink" xfId="24368" builtinId="9" hidden="1"/>
    <cellStyle name="Followed Hyperlink" xfId="24369" builtinId="9" hidden="1"/>
    <cellStyle name="Followed Hyperlink" xfId="24370" builtinId="9" hidden="1"/>
    <cellStyle name="Followed Hyperlink" xfId="24371" builtinId="9" hidden="1"/>
    <cellStyle name="Followed Hyperlink" xfId="24372" builtinId="9" hidden="1"/>
    <cellStyle name="Followed Hyperlink" xfId="24373" builtinId="9" hidden="1"/>
    <cellStyle name="Followed Hyperlink" xfId="24374" builtinId="9" hidden="1"/>
    <cellStyle name="Followed Hyperlink" xfId="24375" builtinId="9" hidden="1"/>
    <cellStyle name="Followed Hyperlink" xfId="24376" builtinId="9" hidden="1"/>
    <cellStyle name="Followed Hyperlink" xfId="24377" builtinId="9" hidden="1"/>
    <cellStyle name="Followed Hyperlink" xfId="24378" builtinId="9" hidden="1"/>
    <cellStyle name="Followed Hyperlink" xfId="24379" builtinId="9" hidden="1"/>
    <cellStyle name="Followed Hyperlink" xfId="24380" builtinId="9" hidden="1"/>
    <cellStyle name="Followed Hyperlink" xfId="24381" builtinId="9" hidden="1"/>
    <cellStyle name="Followed Hyperlink" xfId="24382" builtinId="9" hidden="1"/>
    <cellStyle name="Followed Hyperlink" xfId="24383" builtinId="9" hidden="1"/>
    <cellStyle name="Followed Hyperlink" xfId="24384" builtinId="9" hidden="1"/>
    <cellStyle name="Followed Hyperlink" xfId="24385" builtinId="9" hidden="1"/>
    <cellStyle name="Followed Hyperlink" xfId="24386" builtinId="9" hidden="1"/>
    <cellStyle name="Followed Hyperlink" xfId="24387" builtinId="9" hidden="1"/>
    <cellStyle name="Followed Hyperlink" xfId="24388" builtinId="9" hidden="1"/>
    <cellStyle name="Followed Hyperlink" xfId="24389" builtinId="9" hidden="1"/>
    <cellStyle name="Followed Hyperlink" xfId="24390" builtinId="9" hidden="1"/>
    <cellStyle name="Followed Hyperlink" xfId="24391" builtinId="9" hidden="1"/>
    <cellStyle name="Followed Hyperlink" xfId="24392" builtinId="9" hidden="1"/>
    <cellStyle name="Followed Hyperlink" xfId="24393" builtinId="9" hidden="1"/>
    <cellStyle name="Followed Hyperlink" xfId="24394" builtinId="9" hidden="1"/>
    <cellStyle name="Followed Hyperlink" xfId="24395" builtinId="9" hidden="1"/>
    <cellStyle name="Followed Hyperlink" xfId="24396" builtinId="9" hidden="1"/>
    <cellStyle name="Followed Hyperlink" xfId="24397" builtinId="9" hidden="1"/>
    <cellStyle name="Followed Hyperlink" xfId="24398" builtinId="9" hidden="1"/>
    <cellStyle name="Followed Hyperlink" xfId="24399" builtinId="9" hidden="1"/>
    <cellStyle name="Followed Hyperlink" xfId="24400" builtinId="9" hidden="1"/>
    <cellStyle name="Followed Hyperlink" xfId="24401" builtinId="9" hidden="1"/>
    <cellStyle name="Followed Hyperlink" xfId="24402" builtinId="9" hidden="1"/>
    <cellStyle name="Followed Hyperlink" xfId="24403" builtinId="9" hidden="1"/>
    <cellStyle name="Followed Hyperlink" xfId="24404" builtinId="9" hidden="1"/>
    <cellStyle name="Followed Hyperlink" xfId="24405" builtinId="9" hidden="1"/>
    <cellStyle name="Followed Hyperlink" xfId="24406" builtinId="9" hidden="1"/>
    <cellStyle name="Followed Hyperlink" xfId="24407" builtinId="9" hidden="1"/>
    <cellStyle name="Followed Hyperlink" xfId="24408" builtinId="9" hidden="1"/>
    <cellStyle name="Followed Hyperlink" xfId="24409" builtinId="9" hidden="1"/>
    <cellStyle name="Followed Hyperlink" xfId="24410" builtinId="9" hidden="1"/>
    <cellStyle name="Followed Hyperlink" xfId="24411" builtinId="9" hidden="1"/>
    <cellStyle name="Followed Hyperlink" xfId="24412" builtinId="9" hidden="1"/>
    <cellStyle name="Followed Hyperlink" xfId="24413" builtinId="9" hidden="1"/>
    <cellStyle name="Followed Hyperlink" xfId="24414" builtinId="9" hidden="1"/>
    <cellStyle name="Followed Hyperlink" xfId="24415" builtinId="9" hidden="1"/>
    <cellStyle name="Followed Hyperlink" xfId="24416" builtinId="9" hidden="1"/>
    <cellStyle name="Followed Hyperlink" xfId="24417" builtinId="9" hidden="1"/>
    <cellStyle name="Followed Hyperlink" xfId="24418" builtinId="9" hidden="1"/>
    <cellStyle name="Followed Hyperlink" xfId="24419" builtinId="9" hidden="1"/>
    <cellStyle name="Followed Hyperlink" xfId="24420" builtinId="9" hidden="1"/>
    <cellStyle name="Followed Hyperlink" xfId="24421" builtinId="9" hidden="1"/>
    <cellStyle name="Followed Hyperlink" xfId="24422" builtinId="9" hidden="1"/>
    <cellStyle name="Followed Hyperlink" xfId="24423" builtinId="9" hidden="1"/>
    <cellStyle name="Followed Hyperlink" xfId="24424" builtinId="9" hidden="1"/>
    <cellStyle name="Followed Hyperlink" xfId="24425" builtinId="9" hidden="1"/>
    <cellStyle name="Followed Hyperlink" xfId="24426" builtinId="9" hidden="1"/>
    <cellStyle name="Followed Hyperlink" xfId="24427" builtinId="9" hidden="1"/>
    <cellStyle name="Followed Hyperlink" xfId="24428" builtinId="9" hidden="1"/>
    <cellStyle name="Followed Hyperlink" xfId="24429" builtinId="9" hidden="1"/>
    <cellStyle name="Followed Hyperlink" xfId="24430" builtinId="9" hidden="1"/>
    <cellStyle name="Followed Hyperlink" xfId="24431" builtinId="9" hidden="1"/>
    <cellStyle name="Followed Hyperlink" xfId="24432" builtinId="9" hidden="1"/>
    <cellStyle name="Followed Hyperlink" xfId="24433" builtinId="9" hidden="1"/>
    <cellStyle name="Followed Hyperlink" xfId="24434" builtinId="9" hidden="1"/>
    <cellStyle name="Followed Hyperlink" xfId="24435" builtinId="9" hidden="1"/>
    <cellStyle name="Followed Hyperlink" xfId="24436" builtinId="9" hidden="1"/>
    <cellStyle name="Followed Hyperlink" xfId="24437" builtinId="9" hidden="1"/>
    <cellStyle name="Followed Hyperlink" xfId="24438" builtinId="9" hidden="1"/>
    <cellStyle name="Followed Hyperlink" xfId="24439" builtinId="9" hidden="1"/>
    <cellStyle name="Followed Hyperlink" xfId="24440" builtinId="9" hidden="1"/>
    <cellStyle name="Followed Hyperlink" xfId="24441" builtinId="9" hidden="1"/>
    <cellStyle name="Followed Hyperlink" xfId="24442" builtinId="9" hidden="1"/>
    <cellStyle name="Followed Hyperlink" xfId="24443" builtinId="9" hidden="1"/>
    <cellStyle name="Followed Hyperlink" xfId="24444" builtinId="9" hidden="1"/>
    <cellStyle name="Followed Hyperlink" xfId="24445" builtinId="9" hidden="1"/>
    <cellStyle name="Followed Hyperlink" xfId="24446" builtinId="9" hidden="1"/>
    <cellStyle name="Followed Hyperlink" xfId="24447" builtinId="9" hidden="1"/>
    <cellStyle name="Followed Hyperlink" xfId="24448" builtinId="9" hidden="1"/>
    <cellStyle name="Followed Hyperlink" xfId="24449" builtinId="9" hidden="1"/>
    <cellStyle name="Followed Hyperlink" xfId="24450" builtinId="9" hidden="1"/>
    <cellStyle name="Followed Hyperlink" xfId="24451" builtinId="9" hidden="1"/>
    <cellStyle name="Followed Hyperlink" xfId="24452" builtinId="9" hidden="1"/>
    <cellStyle name="Followed Hyperlink" xfId="24453" builtinId="9" hidden="1"/>
    <cellStyle name="Followed Hyperlink" xfId="24454" builtinId="9" hidden="1"/>
    <cellStyle name="Followed Hyperlink" xfId="24455" builtinId="9" hidden="1"/>
    <cellStyle name="Followed Hyperlink" xfId="24456" builtinId="9" hidden="1"/>
    <cellStyle name="Followed Hyperlink" xfId="24457" builtinId="9" hidden="1"/>
    <cellStyle name="Followed Hyperlink" xfId="24458" builtinId="9" hidden="1"/>
    <cellStyle name="Followed Hyperlink" xfId="24459" builtinId="9" hidden="1"/>
    <cellStyle name="Followed Hyperlink" xfId="24460" builtinId="9" hidden="1"/>
    <cellStyle name="Followed Hyperlink" xfId="24461" builtinId="9" hidden="1"/>
    <cellStyle name="Followed Hyperlink" xfId="24462" builtinId="9" hidden="1"/>
    <cellStyle name="Followed Hyperlink" xfId="24463" builtinId="9" hidden="1"/>
    <cellStyle name="Followed Hyperlink" xfId="24464" builtinId="9" hidden="1"/>
    <cellStyle name="Followed Hyperlink" xfId="24465" builtinId="9" hidden="1"/>
    <cellStyle name="Followed Hyperlink" xfId="24466" builtinId="9" hidden="1"/>
    <cellStyle name="Followed Hyperlink" xfId="24467" builtinId="9" hidden="1"/>
    <cellStyle name="Followed Hyperlink" xfId="24468" builtinId="9" hidden="1"/>
    <cellStyle name="Followed Hyperlink" xfId="24469" builtinId="9" hidden="1"/>
    <cellStyle name="Followed Hyperlink" xfId="24470" builtinId="9" hidden="1"/>
    <cellStyle name="Followed Hyperlink" xfId="24471" builtinId="9" hidden="1"/>
    <cellStyle name="Followed Hyperlink" xfId="24472" builtinId="9" hidden="1"/>
    <cellStyle name="Followed Hyperlink" xfId="24473" builtinId="9" hidden="1"/>
    <cellStyle name="Followed Hyperlink" xfId="24474" builtinId="9" hidden="1"/>
    <cellStyle name="Followed Hyperlink" xfId="24475" builtinId="9" hidden="1"/>
    <cellStyle name="Followed Hyperlink" xfId="24476" builtinId="9" hidden="1"/>
    <cellStyle name="Followed Hyperlink" xfId="24477" builtinId="9" hidden="1"/>
    <cellStyle name="Followed Hyperlink" xfId="24478" builtinId="9" hidden="1"/>
    <cellStyle name="Followed Hyperlink" xfId="24479" builtinId="9" hidden="1"/>
    <cellStyle name="Followed Hyperlink" xfId="24480" builtinId="9" hidden="1"/>
    <cellStyle name="Followed Hyperlink" xfId="24481" builtinId="9" hidden="1"/>
    <cellStyle name="Followed Hyperlink" xfId="24482" builtinId="9" hidden="1"/>
    <cellStyle name="Followed Hyperlink" xfId="24483" builtinId="9" hidden="1"/>
    <cellStyle name="Followed Hyperlink" xfId="24484" builtinId="9" hidden="1"/>
    <cellStyle name="Followed Hyperlink" xfId="24485" builtinId="9" hidden="1"/>
    <cellStyle name="Followed Hyperlink" xfId="24486" builtinId="9" hidden="1"/>
    <cellStyle name="Followed Hyperlink" xfId="24487" builtinId="9" hidden="1"/>
    <cellStyle name="Followed Hyperlink" xfId="24488" builtinId="9" hidden="1"/>
    <cellStyle name="Followed Hyperlink" xfId="24489" builtinId="9" hidden="1"/>
    <cellStyle name="Followed Hyperlink" xfId="24490" builtinId="9" hidden="1"/>
    <cellStyle name="Followed Hyperlink" xfId="24491" builtinId="9" hidden="1"/>
    <cellStyle name="Followed Hyperlink" xfId="24492" builtinId="9" hidden="1"/>
    <cellStyle name="Followed Hyperlink" xfId="24493" builtinId="9" hidden="1"/>
    <cellStyle name="Followed Hyperlink" xfId="24494" builtinId="9" hidden="1"/>
    <cellStyle name="Followed Hyperlink" xfId="24495" builtinId="9" hidden="1"/>
    <cellStyle name="Followed Hyperlink" xfId="24496" builtinId="9" hidden="1"/>
    <cellStyle name="Followed Hyperlink" xfId="24497" builtinId="9" hidden="1"/>
    <cellStyle name="Followed Hyperlink" xfId="24498" builtinId="9" hidden="1"/>
    <cellStyle name="Followed Hyperlink" xfId="24499" builtinId="9" hidden="1"/>
    <cellStyle name="Followed Hyperlink" xfId="24500" builtinId="9" hidden="1"/>
    <cellStyle name="Followed Hyperlink" xfId="24501" builtinId="9" hidden="1"/>
    <cellStyle name="Followed Hyperlink" xfId="24502" builtinId="9" hidden="1"/>
    <cellStyle name="Followed Hyperlink" xfId="24503" builtinId="9" hidden="1"/>
    <cellStyle name="Followed Hyperlink" xfId="24504" builtinId="9" hidden="1"/>
    <cellStyle name="Followed Hyperlink" xfId="24505" builtinId="9" hidden="1"/>
    <cellStyle name="Followed Hyperlink" xfId="24506" builtinId="9" hidden="1"/>
    <cellStyle name="Followed Hyperlink" xfId="24507" builtinId="9" hidden="1"/>
    <cellStyle name="Followed Hyperlink" xfId="24508" builtinId="9" hidden="1"/>
    <cellStyle name="Followed Hyperlink" xfId="24509" builtinId="9" hidden="1"/>
    <cellStyle name="Followed Hyperlink" xfId="24510" builtinId="9" hidden="1"/>
    <cellStyle name="Followed Hyperlink" xfId="24511" builtinId="9" hidden="1"/>
    <cellStyle name="Followed Hyperlink" xfId="24512" builtinId="9" hidden="1"/>
    <cellStyle name="Followed Hyperlink" xfId="24513" builtinId="9" hidden="1"/>
    <cellStyle name="Followed Hyperlink" xfId="24514" builtinId="9" hidden="1"/>
    <cellStyle name="Followed Hyperlink" xfId="24515" builtinId="9" hidden="1"/>
    <cellStyle name="Followed Hyperlink" xfId="24516" builtinId="9" hidden="1"/>
    <cellStyle name="Followed Hyperlink" xfId="24517" builtinId="9" hidden="1"/>
    <cellStyle name="Followed Hyperlink" xfId="24518" builtinId="9" hidden="1"/>
    <cellStyle name="Followed Hyperlink" xfId="24519" builtinId="9" hidden="1"/>
    <cellStyle name="Followed Hyperlink" xfId="24520" builtinId="9" hidden="1"/>
    <cellStyle name="Followed Hyperlink" xfId="24521" builtinId="9" hidden="1"/>
    <cellStyle name="Followed Hyperlink" xfId="24522" builtinId="9" hidden="1"/>
    <cellStyle name="Followed Hyperlink" xfId="24523" builtinId="9" hidden="1"/>
    <cellStyle name="Followed Hyperlink" xfId="24524" builtinId="9" hidden="1"/>
    <cellStyle name="Followed Hyperlink" xfId="24525" builtinId="9" hidden="1"/>
    <cellStyle name="Followed Hyperlink" xfId="24526" builtinId="9" hidden="1"/>
    <cellStyle name="Followed Hyperlink" xfId="24527" builtinId="9" hidden="1"/>
    <cellStyle name="Followed Hyperlink" xfId="24528" builtinId="9" hidden="1"/>
    <cellStyle name="Followed Hyperlink" xfId="24529" builtinId="9" hidden="1"/>
    <cellStyle name="Followed Hyperlink" xfId="24530" builtinId="9" hidden="1"/>
    <cellStyle name="Followed Hyperlink" xfId="24531" builtinId="9" hidden="1"/>
    <cellStyle name="Followed Hyperlink" xfId="24532" builtinId="9" hidden="1"/>
    <cellStyle name="Followed Hyperlink" xfId="24533" builtinId="9" hidden="1"/>
    <cellStyle name="Followed Hyperlink" xfId="24534" builtinId="9" hidden="1"/>
    <cellStyle name="Followed Hyperlink" xfId="24535" builtinId="9" hidden="1"/>
    <cellStyle name="Followed Hyperlink" xfId="24536" builtinId="9" hidden="1"/>
    <cellStyle name="Followed Hyperlink" xfId="24537" builtinId="9" hidden="1"/>
    <cellStyle name="Followed Hyperlink" xfId="24538" builtinId="9" hidden="1"/>
    <cellStyle name="Followed Hyperlink" xfId="24539" builtinId="9" hidden="1"/>
    <cellStyle name="Followed Hyperlink" xfId="24540" builtinId="9" hidden="1"/>
    <cellStyle name="Followed Hyperlink" xfId="24541" builtinId="9" hidden="1"/>
    <cellStyle name="Followed Hyperlink" xfId="24542" builtinId="9" hidden="1"/>
    <cellStyle name="Followed Hyperlink" xfId="24543" builtinId="9" hidden="1"/>
    <cellStyle name="Followed Hyperlink" xfId="24544" builtinId="9" hidden="1"/>
    <cellStyle name="Followed Hyperlink" xfId="24545" builtinId="9" hidden="1"/>
    <cellStyle name="Followed Hyperlink" xfId="24546" builtinId="9" hidden="1"/>
    <cellStyle name="Followed Hyperlink" xfId="24547" builtinId="9" hidden="1"/>
    <cellStyle name="Followed Hyperlink" xfId="24548" builtinId="9" hidden="1"/>
    <cellStyle name="Followed Hyperlink" xfId="24549" builtinId="9" hidden="1"/>
    <cellStyle name="Followed Hyperlink" xfId="24550" builtinId="9" hidden="1"/>
    <cellStyle name="Followed Hyperlink" xfId="24551" builtinId="9" hidden="1"/>
    <cellStyle name="Followed Hyperlink" xfId="24552" builtinId="9" hidden="1"/>
    <cellStyle name="Followed Hyperlink" xfId="24553" builtinId="9" hidden="1"/>
    <cellStyle name="Followed Hyperlink" xfId="24554" builtinId="9" hidden="1"/>
    <cellStyle name="Followed Hyperlink" xfId="24555" builtinId="9" hidden="1"/>
    <cellStyle name="Followed Hyperlink" xfId="24556" builtinId="9" hidden="1"/>
    <cellStyle name="Followed Hyperlink" xfId="24557" builtinId="9" hidden="1"/>
    <cellStyle name="Followed Hyperlink" xfId="24558" builtinId="9" hidden="1"/>
    <cellStyle name="Followed Hyperlink" xfId="24559" builtinId="9" hidden="1"/>
    <cellStyle name="Followed Hyperlink" xfId="24560" builtinId="9" hidden="1"/>
    <cellStyle name="Followed Hyperlink" xfId="24561" builtinId="9" hidden="1"/>
    <cellStyle name="Followed Hyperlink" xfId="24562" builtinId="9" hidden="1"/>
    <cellStyle name="Followed Hyperlink" xfId="24563" builtinId="9" hidden="1"/>
    <cellStyle name="Followed Hyperlink" xfId="24564" builtinId="9" hidden="1"/>
    <cellStyle name="Followed Hyperlink" xfId="24565" builtinId="9" hidden="1"/>
    <cellStyle name="Followed Hyperlink" xfId="24566" builtinId="9" hidden="1"/>
    <cellStyle name="Followed Hyperlink" xfId="24567" builtinId="9" hidden="1"/>
    <cellStyle name="Followed Hyperlink" xfId="24568" builtinId="9" hidden="1"/>
    <cellStyle name="Followed Hyperlink" xfId="24569" builtinId="9" hidden="1"/>
    <cellStyle name="Followed Hyperlink" xfId="24570" builtinId="9" hidden="1"/>
    <cellStyle name="Followed Hyperlink" xfId="24571" builtinId="9" hidden="1"/>
    <cellStyle name="Followed Hyperlink" xfId="24572" builtinId="9" hidden="1"/>
    <cellStyle name="Followed Hyperlink" xfId="24573" builtinId="9" hidden="1"/>
    <cellStyle name="Followed Hyperlink" xfId="24574" builtinId="9" hidden="1"/>
    <cellStyle name="Followed Hyperlink" xfId="24575" builtinId="9" hidden="1"/>
    <cellStyle name="Followed Hyperlink" xfId="24576" builtinId="9" hidden="1"/>
    <cellStyle name="Followed Hyperlink" xfId="24577" builtinId="9" hidden="1"/>
    <cellStyle name="Followed Hyperlink" xfId="24578" builtinId="9" hidden="1"/>
    <cellStyle name="Followed Hyperlink" xfId="24579" builtinId="9" hidden="1"/>
    <cellStyle name="Followed Hyperlink" xfId="24580" builtinId="9" hidden="1"/>
    <cellStyle name="Followed Hyperlink" xfId="24581" builtinId="9" hidden="1"/>
    <cellStyle name="Followed Hyperlink" xfId="24582" builtinId="9" hidden="1"/>
    <cellStyle name="Followed Hyperlink" xfId="24583" builtinId="9" hidden="1"/>
    <cellStyle name="Followed Hyperlink" xfId="24584" builtinId="9" hidden="1"/>
    <cellStyle name="Followed Hyperlink" xfId="24585" builtinId="9" hidden="1"/>
    <cellStyle name="Followed Hyperlink" xfId="24586" builtinId="9" hidden="1"/>
    <cellStyle name="Followed Hyperlink" xfId="24587" builtinId="9" hidden="1"/>
    <cellStyle name="Followed Hyperlink" xfId="24588" builtinId="9" hidden="1"/>
    <cellStyle name="Followed Hyperlink" xfId="24589" builtinId="9" hidden="1"/>
    <cellStyle name="Followed Hyperlink" xfId="24590" builtinId="9" hidden="1"/>
    <cellStyle name="Followed Hyperlink" xfId="24591" builtinId="9" hidden="1"/>
    <cellStyle name="Followed Hyperlink" xfId="24592" builtinId="9" hidden="1"/>
    <cellStyle name="Followed Hyperlink" xfId="24593" builtinId="9" hidden="1"/>
    <cellStyle name="Followed Hyperlink" xfId="24594" builtinId="9" hidden="1"/>
    <cellStyle name="Followed Hyperlink" xfId="24595" builtinId="9" hidden="1"/>
    <cellStyle name="Followed Hyperlink" xfId="24596" builtinId="9" hidden="1"/>
    <cellStyle name="Followed Hyperlink" xfId="24597" builtinId="9" hidden="1"/>
    <cellStyle name="Followed Hyperlink" xfId="24598" builtinId="9" hidden="1"/>
    <cellStyle name="Followed Hyperlink" xfId="24599" builtinId="9" hidden="1"/>
    <cellStyle name="Followed Hyperlink" xfId="24600" builtinId="9" hidden="1"/>
    <cellStyle name="Followed Hyperlink" xfId="24601" builtinId="9" hidden="1"/>
    <cellStyle name="Followed Hyperlink" xfId="24602" builtinId="9" hidden="1"/>
    <cellStyle name="Followed Hyperlink" xfId="24603" builtinId="9" hidden="1"/>
    <cellStyle name="Followed Hyperlink" xfId="24604" builtinId="9" hidden="1"/>
    <cellStyle name="Followed Hyperlink" xfId="24605" builtinId="9" hidden="1"/>
    <cellStyle name="Followed Hyperlink" xfId="24606" builtinId="9" hidden="1"/>
    <cellStyle name="Followed Hyperlink" xfId="24607" builtinId="9" hidden="1"/>
    <cellStyle name="Followed Hyperlink" xfId="24608" builtinId="9" hidden="1"/>
    <cellStyle name="Followed Hyperlink" xfId="24609" builtinId="9" hidden="1"/>
    <cellStyle name="Followed Hyperlink" xfId="24610" builtinId="9" hidden="1"/>
    <cellStyle name="Followed Hyperlink" xfId="24611" builtinId="9" hidden="1"/>
    <cellStyle name="Followed Hyperlink" xfId="24612" builtinId="9" hidden="1"/>
    <cellStyle name="Followed Hyperlink" xfId="24613" builtinId="9" hidden="1"/>
    <cellStyle name="Followed Hyperlink" xfId="24614" builtinId="9" hidden="1"/>
    <cellStyle name="Followed Hyperlink" xfId="24615" builtinId="9" hidden="1"/>
    <cellStyle name="Followed Hyperlink" xfId="24616" builtinId="9" hidden="1"/>
    <cellStyle name="Followed Hyperlink" xfId="24617" builtinId="9" hidden="1"/>
    <cellStyle name="Followed Hyperlink" xfId="24618" builtinId="9" hidden="1"/>
    <cellStyle name="Followed Hyperlink" xfId="24619" builtinId="9" hidden="1"/>
    <cellStyle name="Followed Hyperlink" xfId="24620" builtinId="9" hidden="1"/>
    <cellStyle name="Followed Hyperlink" xfId="24621" builtinId="9" hidden="1"/>
    <cellStyle name="Followed Hyperlink" xfId="24622" builtinId="9" hidden="1"/>
    <cellStyle name="Followed Hyperlink" xfId="24623" builtinId="9" hidden="1"/>
    <cellStyle name="Followed Hyperlink" xfId="24624" builtinId="9" hidden="1"/>
    <cellStyle name="Followed Hyperlink" xfId="24625" builtinId="9" hidden="1"/>
    <cellStyle name="Followed Hyperlink" xfId="24626" builtinId="9" hidden="1"/>
    <cellStyle name="Followed Hyperlink" xfId="24627" builtinId="9" hidden="1"/>
    <cellStyle name="Followed Hyperlink" xfId="24628" builtinId="9" hidden="1"/>
    <cellStyle name="Followed Hyperlink" xfId="24629" builtinId="9" hidden="1"/>
    <cellStyle name="Followed Hyperlink" xfId="24630" builtinId="9" hidden="1"/>
    <cellStyle name="Followed Hyperlink" xfId="24631" builtinId="9" hidden="1"/>
    <cellStyle name="Followed Hyperlink" xfId="24632" builtinId="9" hidden="1"/>
    <cellStyle name="Followed Hyperlink" xfId="24633" builtinId="9" hidden="1"/>
    <cellStyle name="Followed Hyperlink" xfId="24634" builtinId="9" hidden="1"/>
    <cellStyle name="Followed Hyperlink" xfId="24635" builtinId="9" hidden="1"/>
    <cellStyle name="Followed Hyperlink" xfId="24636" builtinId="9" hidden="1"/>
    <cellStyle name="Followed Hyperlink" xfId="24637" builtinId="9" hidden="1"/>
    <cellStyle name="Followed Hyperlink" xfId="24638" builtinId="9" hidden="1"/>
    <cellStyle name="Followed Hyperlink" xfId="24639" builtinId="9" hidden="1"/>
    <cellStyle name="Followed Hyperlink" xfId="24640" builtinId="9" hidden="1"/>
    <cellStyle name="Followed Hyperlink" xfId="24641" builtinId="9" hidden="1"/>
    <cellStyle name="Followed Hyperlink" xfId="24642" builtinId="9" hidden="1"/>
    <cellStyle name="Followed Hyperlink" xfId="24643" builtinId="9" hidden="1"/>
    <cellStyle name="Followed Hyperlink" xfId="24644" builtinId="9" hidden="1"/>
    <cellStyle name="Followed Hyperlink" xfId="24645" builtinId="9" hidden="1"/>
    <cellStyle name="Followed Hyperlink" xfId="24646" builtinId="9" hidden="1"/>
    <cellStyle name="Followed Hyperlink" xfId="24647" builtinId="9" hidden="1"/>
    <cellStyle name="Followed Hyperlink" xfId="24648" builtinId="9" hidden="1"/>
    <cellStyle name="Followed Hyperlink" xfId="24649" builtinId="9" hidden="1"/>
    <cellStyle name="Followed Hyperlink" xfId="24650" builtinId="9" hidden="1"/>
    <cellStyle name="Followed Hyperlink" xfId="24651" builtinId="9" hidden="1"/>
    <cellStyle name="Followed Hyperlink" xfId="24652" builtinId="9" hidden="1"/>
    <cellStyle name="Followed Hyperlink" xfId="24653" builtinId="9" hidden="1"/>
    <cellStyle name="Followed Hyperlink" xfId="24654" builtinId="9" hidden="1"/>
    <cellStyle name="Followed Hyperlink" xfId="24655" builtinId="9" hidden="1"/>
    <cellStyle name="Followed Hyperlink" xfId="24656" builtinId="9" hidden="1"/>
    <cellStyle name="Followed Hyperlink" xfId="24657" builtinId="9" hidden="1"/>
    <cellStyle name="Followed Hyperlink" xfId="24658" builtinId="9" hidden="1"/>
    <cellStyle name="Followed Hyperlink" xfId="24659" builtinId="9" hidden="1"/>
    <cellStyle name="Followed Hyperlink" xfId="24660" builtinId="9" hidden="1"/>
    <cellStyle name="Followed Hyperlink" xfId="24661" builtinId="9" hidden="1"/>
    <cellStyle name="Followed Hyperlink" xfId="24662" builtinId="9" hidden="1"/>
    <cellStyle name="Followed Hyperlink" xfId="24663" builtinId="9" hidden="1"/>
    <cellStyle name="Followed Hyperlink" xfId="24664" builtinId="9" hidden="1"/>
    <cellStyle name="Followed Hyperlink" xfId="24665" builtinId="9" hidden="1"/>
    <cellStyle name="Followed Hyperlink" xfId="24666" builtinId="9" hidden="1"/>
    <cellStyle name="Followed Hyperlink" xfId="24667" builtinId="9" hidden="1"/>
    <cellStyle name="Followed Hyperlink" xfId="24668" builtinId="9" hidden="1"/>
    <cellStyle name="Followed Hyperlink" xfId="24669" builtinId="9" hidden="1"/>
    <cellStyle name="Followed Hyperlink" xfId="24670" builtinId="9" hidden="1"/>
    <cellStyle name="Followed Hyperlink" xfId="24671" builtinId="9" hidden="1"/>
    <cellStyle name="Followed Hyperlink" xfId="24672" builtinId="9" hidden="1"/>
    <cellStyle name="Followed Hyperlink" xfId="24673" builtinId="9" hidden="1"/>
    <cellStyle name="Followed Hyperlink" xfId="24674" builtinId="9" hidden="1"/>
    <cellStyle name="Followed Hyperlink" xfId="24675" builtinId="9" hidden="1"/>
    <cellStyle name="Followed Hyperlink" xfId="24676" builtinId="9" hidden="1"/>
    <cellStyle name="Followed Hyperlink" xfId="24677" builtinId="9" hidden="1"/>
    <cellStyle name="Followed Hyperlink" xfId="24678" builtinId="9" hidden="1"/>
    <cellStyle name="Followed Hyperlink" xfId="24679" builtinId="9" hidden="1"/>
    <cellStyle name="Followed Hyperlink" xfId="24680" builtinId="9" hidden="1"/>
    <cellStyle name="Followed Hyperlink" xfId="24681" builtinId="9" hidden="1"/>
    <cellStyle name="Followed Hyperlink" xfId="24682" builtinId="9" hidden="1"/>
    <cellStyle name="Followed Hyperlink" xfId="24683" builtinId="9" hidden="1"/>
    <cellStyle name="Followed Hyperlink" xfId="24684" builtinId="9" hidden="1"/>
    <cellStyle name="Followed Hyperlink" xfId="24685" builtinId="9" hidden="1"/>
    <cellStyle name="Followed Hyperlink" xfId="24686" builtinId="9" hidden="1"/>
    <cellStyle name="Followed Hyperlink" xfId="24687" builtinId="9" hidden="1"/>
    <cellStyle name="Followed Hyperlink" xfId="24688" builtinId="9" hidden="1"/>
    <cellStyle name="Followed Hyperlink" xfId="24689" builtinId="9" hidden="1"/>
    <cellStyle name="Followed Hyperlink" xfId="24690" builtinId="9" hidden="1"/>
    <cellStyle name="Followed Hyperlink" xfId="24691" builtinId="9" hidden="1"/>
    <cellStyle name="Followed Hyperlink" xfId="24692" builtinId="9" hidden="1"/>
    <cellStyle name="Followed Hyperlink" xfId="24693" builtinId="9" hidden="1"/>
    <cellStyle name="Followed Hyperlink" xfId="24694" builtinId="9" hidden="1"/>
    <cellStyle name="Followed Hyperlink" xfId="24695" builtinId="9" hidden="1"/>
    <cellStyle name="Followed Hyperlink" xfId="24696" builtinId="9" hidden="1"/>
    <cellStyle name="Followed Hyperlink" xfId="24697" builtinId="9" hidden="1"/>
    <cellStyle name="Followed Hyperlink" xfId="24698" builtinId="9" hidden="1"/>
    <cellStyle name="Followed Hyperlink" xfId="24699" builtinId="9" hidden="1"/>
    <cellStyle name="Followed Hyperlink" xfId="24700" builtinId="9" hidden="1"/>
    <cellStyle name="Followed Hyperlink" xfId="24701" builtinId="9" hidden="1"/>
    <cellStyle name="Followed Hyperlink" xfId="24702" builtinId="9" hidden="1"/>
    <cellStyle name="Followed Hyperlink" xfId="24703" builtinId="9" hidden="1"/>
    <cellStyle name="Followed Hyperlink" xfId="24704" builtinId="9" hidden="1"/>
    <cellStyle name="Followed Hyperlink" xfId="24705" builtinId="9" hidden="1"/>
    <cellStyle name="Followed Hyperlink" xfId="24706" builtinId="9" hidden="1"/>
    <cellStyle name="Followed Hyperlink" xfId="24707" builtinId="9" hidden="1"/>
    <cellStyle name="Followed Hyperlink" xfId="24708" builtinId="9" hidden="1"/>
    <cellStyle name="Followed Hyperlink" xfId="24709" builtinId="9" hidden="1"/>
    <cellStyle name="Followed Hyperlink" xfId="24710" builtinId="9" hidden="1"/>
    <cellStyle name="Followed Hyperlink" xfId="24711" builtinId="9" hidden="1"/>
    <cellStyle name="Followed Hyperlink" xfId="24712" builtinId="9" hidden="1"/>
    <cellStyle name="Followed Hyperlink" xfId="24713" builtinId="9" hidden="1"/>
    <cellStyle name="Followed Hyperlink" xfId="24714" builtinId="9" hidden="1"/>
    <cellStyle name="Followed Hyperlink" xfId="24715" builtinId="9" hidden="1"/>
    <cellStyle name="Followed Hyperlink" xfId="24716" builtinId="9" hidden="1"/>
    <cellStyle name="Followed Hyperlink" xfId="24717" builtinId="9" hidden="1"/>
    <cellStyle name="Followed Hyperlink" xfId="24718" builtinId="9" hidden="1"/>
    <cellStyle name="Followed Hyperlink" xfId="24719" builtinId="9" hidden="1"/>
    <cellStyle name="Followed Hyperlink" xfId="24720" builtinId="9" hidden="1"/>
    <cellStyle name="Followed Hyperlink" xfId="24721" builtinId="9" hidden="1"/>
    <cellStyle name="Followed Hyperlink" xfId="24722" builtinId="9" hidden="1"/>
    <cellStyle name="Followed Hyperlink" xfId="24723" builtinId="9" hidden="1"/>
    <cellStyle name="Followed Hyperlink" xfId="24724" builtinId="9" hidden="1"/>
    <cellStyle name="Followed Hyperlink" xfId="24725" builtinId="9" hidden="1"/>
    <cellStyle name="Followed Hyperlink" xfId="24726" builtinId="9" hidden="1"/>
    <cellStyle name="Followed Hyperlink" xfId="24727" builtinId="9" hidden="1"/>
    <cellStyle name="Followed Hyperlink" xfId="24728" builtinId="9" hidden="1"/>
    <cellStyle name="Followed Hyperlink" xfId="24729" builtinId="9" hidden="1"/>
    <cellStyle name="Followed Hyperlink" xfId="24730" builtinId="9" hidden="1"/>
    <cellStyle name="Followed Hyperlink" xfId="24731" builtinId="9" hidden="1"/>
    <cellStyle name="Followed Hyperlink" xfId="24732" builtinId="9" hidden="1"/>
    <cellStyle name="Followed Hyperlink" xfId="24733" builtinId="9" hidden="1"/>
    <cellStyle name="Followed Hyperlink" xfId="24734" builtinId="9" hidden="1"/>
    <cellStyle name="Followed Hyperlink" xfId="24735" builtinId="9" hidden="1"/>
    <cellStyle name="Followed Hyperlink" xfId="24736" builtinId="9" hidden="1"/>
    <cellStyle name="Followed Hyperlink" xfId="24737" builtinId="9" hidden="1"/>
    <cellStyle name="Followed Hyperlink" xfId="24738" builtinId="9" hidden="1"/>
    <cellStyle name="Followed Hyperlink" xfId="24739" builtinId="9" hidden="1"/>
    <cellStyle name="Followed Hyperlink" xfId="24740" builtinId="9" hidden="1"/>
    <cellStyle name="Followed Hyperlink" xfId="24741" builtinId="9" hidden="1"/>
    <cellStyle name="Followed Hyperlink" xfId="24742" builtinId="9" hidden="1"/>
    <cellStyle name="Followed Hyperlink" xfId="24743" builtinId="9" hidden="1"/>
    <cellStyle name="Followed Hyperlink" xfId="24744" builtinId="9" hidden="1"/>
    <cellStyle name="Followed Hyperlink" xfId="24745" builtinId="9" hidden="1"/>
    <cellStyle name="Followed Hyperlink" xfId="24746" builtinId="9" hidden="1"/>
    <cellStyle name="Followed Hyperlink" xfId="24747" builtinId="9" hidden="1"/>
    <cellStyle name="Followed Hyperlink" xfId="24748" builtinId="9" hidden="1"/>
    <cellStyle name="Followed Hyperlink" xfId="24749" builtinId="9" hidden="1"/>
    <cellStyle name="Followed Hyperlink" xfId="24750" builtinId="9" hidden="1"/>
    <cellStyle name="Followed Hyperlink" xfId="24751" builtinId="9" hidden="1"/>
    <cellStyle name="Followed Hyperlink" xfId="24752" builtinId="9" hidden="1"/>
    <cellStyle name="Followed Hyperlink" xfId="24753" builtinId="9" hidden="1"/>
    <cellStyle name="Followed Hyperlink" xfId="24754" builtinId="9" hidden="1"/>
    <cellStyle name="Followed Hyperlink" xfId="24755" builtinId="9" hidden="1"/>
    <cellStyle name="Followed Hyperlink" xfId="24756" builtinId="9" hidden="1"/>
    <cellStyle name="Followed Hyperlink" xfId="24757" builtinId="9" hidden="1"/>
    <cellStyle name="Followed Hyperlink" xfId="24758" builtinId="9" hidden="1"/>
    <cellStyle name="Followed Hyperlink" xfId="24759" builtinId="9" hidden="1"/>
    <cellStyle name="Followed Hyperlink" xfId="24760" builtinId="9" hidden="1"/>
    <cellStyle name="Followed Hyperlink" xfId="24761" builtinId="9" hidden="1"/>
    <cellStyle name="Followed Hyperlink" xfId="24762" builtinId="9" hidden="1"/>
    <cellStyle name="Followed Hyperlink" xfId="24763" builtinId="9" hidden="1"/>
    <cellStyle name="Followed Hyperlink" xfId="24764" builtinId="9" hidden="1"/>
    <cellStyle name="Followed Hyperlink" xfId="24765" builtinId="9" hidden="1"/>
    <cellStyle name="Followed Hyperlink" xfId="24766" builtinId="9" hidden="1"/>
    <cellStyle name="Followed Hyperlink" xfId="24767" builtinId="9" hidden="1"/>
    <cellStyle name="Followed Hyperlink" xfId="24768" builtinId="9" hidden="1"/>
    <cellStyle name="Followed Hyperlink" xfId="24769" builtinId="9" hidden="1"/>
    <cellStyle name="Followed Hyperlink" xfId="24770" builtinId="9" hidden="1"/>
    <cellStyle name="Followed Hyperlink" xfId="24771" builtinId="9" hidden="1"/>
    <cellStyle name="Followed Hyperlink" xfId="24772" builtinId="9" hidden="1"/>
    <cellStyle name="Followed Hyperlink" xfId="24773" builtinId="9" hidden="1"/>
    <cellStyle name="Followed Hyperlink" xfId="24774" builtinId="9" hidden="1"/>
    <cellStyle name="Followed Hyperlink" xfId="24775" builtinId="9" hidden="1"/>
    <cellStyle name="Followed Hyperlink" xfId="24776" builtinId="9" hidden="1"/>
    <cellStyle name="Followed Hyperlink" xfId="24777" builtinId="9" hidden="1"/>
    <cellStyle name="Followed Hyperlink" xfId="24778" builtinId="9" hidden="1"/>
    <cellStyle name="Followed Hyperlink" xfId="24779" builtinId="9" hidden="1"/>
    <cellStyle name="Followed Hyperlink" xfId="24780" builtinId="9" hidden="1"/>
    <cellStyle name="Followed Hyperlink" xfId="24781" builtinId="9" hidden="1"/>
    <cellStyle name="Followed Hyperlink" xfId="24782" builtinId="9" hidden="1"/>
    <cellStyle name="Followed Hyperlink" xfId="24783" builtinId="9" hidden="1"/>
    <cellStyle name="Followed Hyperlink" xfId="24784" builtinId="9" hidden="1"/>
    <cellStyle name="Followed Hyperlink" xfId="24785" builtinId="9" hidden="1"/>
    <cellStyle name="Followed Hyperlink" xfId="24786" builtinId="9" hidden="1"/>
    <cellStyle name="Followed Hyperlink" xfId="24787" builtinId="9" hidden="1"/>
    <cellStyle name="Followed Hyperlink" xfId="24788" builtinId="9" hidden="1"/>
    <cellStyle name="Followed Hyperlink" xfId="24789" builtinId="9" hidden="1"/>
    <cellStyle name="Followed Hyperlink" xfId="24790" builtinId="9" hidden="1"/>
    <cellStyle name="Followed Hyperlink" xfId="24791" builtinId="9" hidden="1"/>
    <cellStyle name="Followed Hyperlink" xfId="24792" builtinId="9" hidden="1"/>
    <cellStyle name="Followed Hyperlink" xfId="24793" builtinId="9" hidden="1"/>
    <cellStyle name="Followed Hyperlink" xfId="24794" builtinId="9" hidden="1"/>
    <cellStyle name="Followed Hyperlink" xfId="24795" builtinId="9" hidden="1"/>
    <cellStyle name="Followed Hyperlink" xfId="24796" builtinId="9" hidden="1"/>
    <cellStyle name="Followed Hyperlink" xfId="24797" builtinId="9" hidden="1"/>
    <cellStyle name="Followed Hyperlink" xfId="24798" builtinId="9" hidden="1"/>
    <cellStyle name="Followed Hyperlink" xfId="24799" builtinId="9" hidden="1"/>
    <cellStyle name="Followed Hyperlink" xfId="24800" builtinId="9" hidden="1"/>
    <cellStyle name="Followed Hyperlink" xfId="24801" builtinId="9" hidden="1"/>
    <cellStyle name="Followed Hyperlink" xfId="24802" builtinId="9" hidden="1"/>
    <cellStyle name="Followed Hyperlink" xfId="24803" builtinId="9" hidden="1"/>
    <cellStyle name="Followed Hyperlink" xfId="24804" builtinId="9" hidden="1"/>
    <cellStyle name="Followed Hyperlink" xfId="24805" builtinId="9" hidden="1"/>
    <cellStyle name="Followed Hyperlink" xfId="24806" builtinId="9" hidden="1"/>
    <cellStyle name="Followed Hyperlink" xfId="24807" builtinId="9" hidden="1"/>
    <cellStyle name="Followed Hyperlink" xfId="24808" builtinId="9" hidden="1"/>
    <cellStyle name="Followed Hyperlink" xfId="24809" builtinId="9" hidden="1"/>
    <cellStyle name="Followed Hyperlink" xfId="24810" builtinId="9" hidden="1"/>
    <cellStyle name="Followed Hyperlink" xfId="24811" builtinId="9" hidden="1"/>
    <cellStyle name="Followed Hyperlink" xfId="24812" builtinId="9" hidden="1"/>
    <cellStyle name="Followed Hyperlink" xfId="24813" builtinId="9" hidden="1"/>
    <cellStyle name="Followed Hyperlink" xfId="24814" builtinId="9" hidden="1"/>
    <cellStyle name="Followed Hyperlink" xfId="24815" builtinId="9" hidden="1"/>
    <cellStyle name="Followed Hyperlink" xfId="24816" builtinId="9" hidden="1"/>
    <cellStyle name="Followed Hyperlink" xfId="24817" builtinId="9" hidden="1"/>
    <cellStyle name="Followed Hyperlink" xfId="24818" builtinId="9" hidden="1"/>
    <cellStyle name="Followed Hyperlink" xfId="24819" builtinId="9" hidden="1"/>
    <cellStyle name="Followed Hyperlink" xfId="24820" builtinId="9" hidden="1"/>
    <cellStyle name="Followed Hyperlink" xfId="24821" builtinId="9" hidden="1"/>
    <cellStyle name="Followed Hyperlink" xfId="24822" builtinId="9" hidden="1"/>
    <cellStyle name="Followed Hyperlink" xfId="24823" builtinId="9" hidden="1"/>
    <cellStyle name="Followed Hyperlink" xfId="24824" builtinId="9" hidden="1"/>
    <cellStyle name="Followed Hyperlink" xfId="24825" builtinId="9" hidden="1"/>
    <cellStyle name="Followed Hyperlink" xfId="24826" builtinId="9" hidden="1"/>
    <cellStyle name="Followed Hyperlink" xfId="24827" builtinId="9" hidden="1"/>
    <cellStyle name="Followed Hyperlink" xfId="24828" builtinId="9" hidden="1"/>
    <cellStyle name="Followed Hyperlink" xfId="24829" builtinId="9" hidden="1"/>
    <cellStyle name="Followed Hyperlink" xfId="24830" builtinId="9" hidden="1"/>
    <cellStyle name="Followed Hyperlink" xfId="24831" builtinId="9" hidden="1"/>
    <cellStyle name="Followed Hyperlink" xfId="24832" builtinId="9" hidden="1"/>
    <cellStyle name="Followed Hyperlink" xfId="24833" builtinId="9" hidden="1"/>
    <cellStyle name="Followed Hyperlink" xfId="24834" builtinId="9" hidden="1"/>
    <cellStyle name="Followed Hyperlink" xfId="24835" builtinId="9" hidden="1"/>
    <cellStyle name="Followed Hyperlink" xfId="24836" builtinId="9" hidden="1"/>
    <cellStyle name="Followed Hyperlink" xfId="24837" builtinId="9" hidden="1"/>
    <cellStyle name="Followed Hyperlink" xfId="24838" builtinId="9" hidden="1"/>
    <cellStyle name="Followed Hyperlink" xfId="24839" builtinId="9" hidden="1"/>
    <cellStyle name="Followed Hyperlink" xfId="24840" builtinId="9" hidden="1"/>
    <cellStyle name="Followed Hyperlink" xfId="24841" builtinId="9" hidden="1"/>
    <cellStyle name="Followed Hyperlink" xfId="24842" builtinId="9" hidden="1"/>
    <cellStyle name="Followed Hyperlink" xfId="24843" builtinId="9" hidden="1"/>
    <cellStyle name="Followed Hyperlink" xfId="24844" builtinId="9" hidden="1"/>
    <cellStyle name="Followed Hyperlink" xfId="24845" builtinId="9" hidden="1"/>
    <cellStyle name="Followed Hyperlink" xfId="24846" builtinId="9" hidden="1"/>
    <cellStyle name="Followed Hyperlink" xfId="24847" builtinId="9" hidden="1"/>
    <cellStyle name="Followed Hyperlink" xfId="24848" builtinId="9" hidden="1"/>
    <cellStyle name="Followed Hyperlink" xfId="24849" builtinId="9" hidden="1"/>
    <cellStyle name="Followed Hyperlink" xfId="24850" builtinId="9" hidden="1"/>
    <cellStyle name="Followed Hyperlink" xfId="24851" builtinId="9" hidden="1"/>
    <cellStyle name="Followed Hyperlink" xfId="24852" builtinId="9" hidden="1"/>
    <cellStyle name="Followed Hyperlink" xfId="24853" builtinId="9" hidden="1"/>
    <cellStyle name="Followed Hyperlink" xfId="24854" builtinId="9" hidden="1"/>
    <cellStyle name="Followed Hyperlink" xfId="24855" builtinId="9" hidden="1"/>
    <cellStyle name="Followed Hyperlink" xfId="20038" builtinId="9" hidden="1"/>
    <cellStyle name="Followed Hyperlink" xfId="15094" builtinId="9" hidden="1"/>
    <cellStyle name="Followed Hyperlink" xfId="20028" builtinId="9" hidden="1"/>
    <cellStyle name="Followed Hyperlink" xfId="20037" builtinId="9" hidden="1"/>
    <cellStyle name="Followed Hyperlink" xfId="15096" builtinId="9" hidden="1"/>
    <cellStyle name="Followed Hyperlink" xfId="15902" builtinId="9" hidden="1"/>
    <cellStyle name="Followed Hyperlink" xfId="20033" builtinId="9" hidden="1"/>
    <cellStyle name="Followed Hyperlink" xfId="15089" builtinId="9" hidden="1"/>
    <cellStyle name="Followed Hyperlink" xfId="15091" builtinId="9" hidden="1"/>
    <cellStyle name="Followed Hyperlink" xfId="20036" builtinId="9" hidden="1"/>
    <cellStyle name="Followed Hyperlink" xfId="15090" builtinId="9" hidden="1"/>
    <cellStyle name="Followed Hyperlink" xfId="24856" builtinId="9" hidden="1"/>
    <cellStyle name="Followed Hyperlink" xfId="24857" builtinId="9" hidden="1"/>
    <cellStyle name="Followed Hyperlink" xfId="24858" builtinId="9" hidden="1"/>
    <cellStyle name="Followed Hyperlink" xfId="24859" builtinId="9" hidden="1"/>
    <cellStyle name="Followed Hyperlink" xfId="24860" builtinId="9" hidden="1"/>
    <cellStyle name="Followed Hyperlink" xfId="24861" builtinId="9" hidden="1"/>
    <cellStyle name="Followed Hyperlink" xfId="24862" builtinId="9" hidden="1"/>
    <cellStyle name="Followed Hyperlink" xfId="24863" builtinId="9" hidden="1"/>
    <cellStyle name="Followed Hyperlink" xfId="24864" builtinId="9" hidden="1"/>
    <cellStyle name="Followed Hyperlink" xfId="24865" builtinId="9" hidden="1"/>
    <cellStyle name="Followed Hyperlink" xfId="24866" builtinId="9" hidden="1"/>
    <cellStyle name="Followed Hyperlink" xfId="24867" builtinId="9" hidden="1"/>
    <cellStyle name="Followed Hyperlink" xfId="24868" builtinId="9" hidden="1"/>
    <cellStyle name="Followed Hyperlink" xfId="24869" builtinId="9" hidden="1"/>
    <cellStyle name="Followed Hyperlink" xfId="24870" builtinId="9" hidden="1"/>
    <cellStyle name="Followed Hyperlink" xfId="24871" builtinId="9" hidden="1"/>
    <cellStyle name="Followed Hyperlink" xfId="24872" builtinId="9" hidden="1"/>
    <cellStyle name="Followed Hyperlink" xfId="24873" builtinId="9" hidden="1"/>
    <cellStyle name="Followed Hyperlink" xfId="24874" builtinId="9" hidden="1"/>
    <cellStyle name="Followed Hyperlink" xfId="24875" builtinId="9" hidden="1"/>
    <cellStyle name="Followed Hyperlink" xfId="24876" builtinId="9" hidden="1"/>
    <cellStyle name="Followed Hyperlink" xfId="24877" builtinId="9" hidden="1"/>
    <cellStyle name="Followed Hyperlink" xfId="24878" builtinId="9" hidden="1"/>
    <cellStyle name="Followed Hyperlink" xfId="24879" builtinId="9" hidden="1"/>
    <cellStyle name="Followed Hyperlink" xfId="24880" builtinId="9" hidden="1"/>
    <cellStyle name="Followed Hyperlink" xfId="24881" builtinId="9" hidden="1"/>
    <cellStyle name="Followed Hyperlink" xfId="24882" builtinId="9" hidden="1"/>
    <cellStyle name="Followed Hyperlink" xfId="24883" builtinId="9" hidden="1"/>
    <cellStyle name="Followed Hyperlink" xfId="24884" builtinId="9" hidden="1"/>
    <cellStyle name="Followed Hyperlink" xfId="24885" builtinId="9" hidden="1"/>
    <cellStyle name="Followed Hyperlink" xfId="24886" builtinId="9" hidden="1"/>
    <cellStyle name="Followed Hyperlink" xfId="24887" builtinId="9" hidden="1"/>
    <cellStyle name="Followed Hyperlink" xfId="24888" builtinId="9" hidden="1"/>
    <cellStyle name="Followed Hyperlink" xfId="24889" builtinId="9" hidden="1"/>
    <cellStyle name="Followed Hyperlink" xfId="24890" builtinId="9" hidden="1"/>
    <cellStyle name="Followed Hyperlink" xfId="24891" builtinId="9" hidden="1"/>
    <cellStyle name="Followed Hyperlink" xfId="24892" builtinId="9" hidden="1"/>
    <cellStyle name="Followed Hyperlink" xfId="24893" builtinId="9" hidden="1"/>
    <cellStyle name="Followed Hyperlink" xfId="24894" builtinId="9" hidden="1"/>
    <cellStyle name="Followed Hyperlink" xfId="24895" builtinId="9" hidden="1"/>
    <cellStyle name="Followed Hyperlink" xfId="24896" builtinId="9" hidden="1"/>
    <cellStyle name="Followed Hyperlink" xfId="24897" builtinId="9" hidden="1"/>
    <cellStyle name="Followed Hyperlink" xfId="24898" builtinId="9" hidden="1"/>
    <cellStyle name="Followed Hyperlink" xfId="24899" builtinId="9" hidden="1"/>
    <cellStyle name="Followed Hyperlink" xfId="24900" builtinId="9" hidden="1"/>
    <cellStyle name="Followed Hyperlink" xfId="24901" builtinId="9" hidden="1"/>
    <cellStyle name="Followed Hyperlink" xfId="24902" builtinId="9" hidden="1"/>
    <cellStyle name="Followed Hyperlink" xfId="24903" builtinId="9" hidden="1"/>
    <cellStyle name="Followed Hyperlink" xfId="24904" builtinId="9" hidden="1"/>
    <cellStyle name="Followed Hyperlink" xfId="24905" builtinId="9" hidden="1"/>
    <cellStyle name="Followed Hyperlink" xfId="24906" builtinId="9" hidden="1"/>
    <cellStyle name="Followed Hyperlink" xfId="24907" builtinId="9" hidden="1"/>
    <cellStyle name="Followed Hyperlink" xfId="24908" builtinId="9" hidden="1"/>
    <cellStyle name="Followed Hyperlink" xfId="24909" builtinId="9" hidden="1"/>
    <cellStyle name="Followed Hyperlink" xfId="24910" builtinId="9" hidden="1"/>
    <cellStyle name="Followed Hyperlink" xfId="24911" builtinId="9" hidden="1"/>
    <cellStyle name="Followed Hyperlink" xfId="24912" builtinId="9" hidden="1"/>
    <cellStyle name="Followed Hyperlink" xfId="24913" builtinId="9" hidden="1"/>
    <cellStyle name="Followed Hyperlink" xfId="24914" builtinId="9" hidden="1"/>
    <cellStyle name="Followed Hyperlink" xfId="24915" builtinId="9" hidden="1"/>
    <cellStyle name="Followed Hyperlink" xfId="24916" builtinId="9" hidden="1"/>
    <cellStyle name="Followed Hyperlink" xfId="24917" builtinId="9" hidden="1"/>
    <cellStyle name="Followed Hyperlink" xfId="24918" builtinId="9" hidden="1"/>
    <cellStyle name="Followed Hyperlink" xfId="24919" builtinId="9" hidden="1"/>
    <cellStyle name="Followed Hyperlink" xfId="24920" builtinId="9" hidden="1"/>
    <cellStyle name="Followed Hyperlink" xfId="24921" builtinId="9" hidden="1"/>
    <cellStyle name="Followed Hyperlink" xfId="24922" builtinId="9" hidden="1"/>
    <cellStyle name="Followed Hyperlink" xfId="24923" builtinId="9" hidden="1"/>
    <cellStyle name="Followed Hyperlink" xfId="24924" builtinId="9" hidden="1"/>
    <cellStyle name="Followed Hyperlink" xfId="24925" builtinId="9" hidden="1"/>
    <cellStyle name="Followed Hyperlink" xfId="24926" builtinId="9" hidden="1"/>
    <cellStyle name="Followed Hyperlink" xfId="24927" builtinId="9" hidden="1"/>
    <cellStyle name="Followed Hyperlink" xfId="24928" builtinId="9" hidden="1"/>
    <cellStyle name="Followed Hyperlink" xfId="24929" builtinId="9" hidden="1"/>
    <cellStyle name="Followed Hyperlink" xfId="24930" builtinId="9" hidden="1"/>
    <cellStyle name="Followed Hyperlink" xfId="24931" builtinId="9" hidden="1"/>
    <cellStyle name="Followed Hyperlink" xfId="24932" builtinId="9" hidden="1"/>
    <cellStyle name="Followed Hyperlink" xfId="24933" builtinId="9" hidden="1"/>
    <cellStyle name="Followed Hyperlink" xfId="24934" builtinId="9" hidden="1"/>
    <cellStyle name="Followed Hyperlink" xfId="24935" builtinId="9" hidden="1"/>
    <cellStyle name="Followed Hyperlink" xfId="24936" builtinId="9" hidden="1"/>
    <cellStyle name="Followed Hyperlink" xfId="24937" builtinId="9" hidden="1"/>
    <cellStyle name="Followed Hyperlink" xfId="24938" builtinId="9" hidden="1"/>
    <cellStyle name="Followed Hyperlink" xfId="24939" builtinId="9" hidden="1"/>
    <cellStyle name="Followed Hyperlink" xfId="24940" builtinId="9" hidden="1"/>
    <cellStyle name="Followed Hyperlink" xfId="24941" builtinId="9" hidden="1"/>
    <cellStyle name="Followed Hyperlink" xfId="24942" builtinId="9" hidden="1"/>
    <cellStyle name="Followed Hyperlink" xfId="24943" builtinId="9" hidden="1"/>
    <cellStyle name="Followed Hyperlink" xfId="24944" builtinId="9" hidden="1"/>
    <cellStyle name="Followed Hyperlink" xfId="24945" builtinId="9" hidden="1"/>
    <cellStyle name="Followed Hyperlink" xfId="24946" builtinId="9" hidden="1"/>
    <cellStyle name="Followed Hyperlink" xfId="24947" builtinId="9" hidden="1"/>
    <cellStyle name="Followed Hyperlink" xfId="24948" builtinId="9" hidden="1"/>
    <cellStyle name="Followed Hyperlink" xfId="24949" builtinId="9" hidden="1"/>
    <cellStyle name="Followed Hyperlink" xfId="24950" builtinId="9" hidden="1"/>
    <cellStyle name="Followed Hyperlink" xfId="24951" builtinId="9" hidden="1"/>
    <cellStyle name="Followed Hyperlink" xfId="24952" builtinId="9" hidden="1"/>
    <cellStyle name="Followed Hyperlink" xfId="24953" builtinId="9" hidden="1"/>
    <cellStyle name="Followed Hyperlink" xfId="24954" builtinId="9" hidden="1"/>
    <cellStyle name="Followed Hyperlink" xfId="24955" builtinId="9" hidden="1"/>
    <cellStyle name="Followed Hyperlink" xfId="24956" builtinId="9" hidden="1"/>
    <cellStyle name="Followed Hyperlink" xfId="24957" builtinId="9" hidden="1"/>
    <cellStyle name="Followed Hyperlink" xfId="24958" builtinId="9" hidden="1"/>
    <cellStyle name="Followed Hyperlink" xfId="24959" builtinId="9" hidden="1"/>
    <cellStyle name="Followed Hyperlink" xfId="24960" builtinId="9" hidden="1"/>
    <cellStyle name="Followed Hyperlink" xfId="24961" builtinId="9" hidden="1"/>
    <cellStyle name="Followed Hyperlink" xfId="24962" builtinId="9" hidden="1"/>
    <cellStyle name="Followed Hyperlink" xfId="24963" builtinId="9" hidden="1"/>
    <cellStyle name="Followed Hyperlink" xfId="24964" builtinId="9" hidden="1"/>
    <cellStyle name="Followed Hyperlink" xfId="24965" builtinId="9" hidden="1"/>
    <cellStyle name="Followed Hyperlink" xfId="24966" builtinId="9" hidden="1"/>
    <cellStyle name="Followed Hyperlink" xfId="24970" builtinId="9" hidden="1"/>
    <cellStyle name="Followed Hyperlink" xfId="24973" builtinId="9" hidden="1"/>
    <cellStyle name="Followed Hyperlink" xfId="24974" builtinId="9" hidden="1"/>
    <cellStyle name="Followed Hyperlink" xfId="24975" builtinId="9" hidden="1"/>
    <cellStyle name="Followed Hyperlink" xfId="24976" builtinId="9" hidden="1"/>
    <cellStyle name="Followed Hyperlink" xfId="24977" builtinId="9" hidden="1"/>
    <cellStyle name="Followed Hyperlink" xfId="24978" builtinId="9" hidden="1"/>
    <cellStyle name="Followed Hyperlink" xfId="24979" builtinId="9" hidden="1"/>
    <cellStyle name="Followed Hyperlink" xfId="24980" builtinId="9" hidden="1"/>
    <cellStyle name="Followed Hyperlink" xfId="24981" builtinId="9" hidden="1"/>
    <cellStyle name="Followed Hyperlink" xfId="24982" builtinId="9" hidden="1"/>
    <cellStyle name="Followed Hyperlink" xfId="24983" builtinId="9" hidden="1"/>
    <cellStyle name="Followed Hyperlink" xfId="24984" builtinId="9" hidden="1"/>
    <cellStyle name="Followed Hyperlink" xfId="24985" builtinId="9" hidden="1"/>
    <cellStyle name="Followed Hyperlink" xfId="24986" builtinId="9" hidden="1"/>
    <cellStyle name="Followed Hyperlink" xfId="24987" builtinId="9" hidden="1"/>
    <cellStyle name="Followed Hyperlink" xfId="24988" builtinId="9" hidden="1"/>
    <cellStyle name="Followed Hyperlink" xfId="24989" builtinId="9" hidden="1"/>
    <cellStyle name="Followed Hyperlink" xfId="24990" builtinId="9" hidden="1"/>
    <cellStyle name="Followed Hyperlink" xfId="24991" builtinId="9" hidden="1"/>
    <cellStyle name="Followed Hyperlink" xfId="24992" builtinId="9" hidden="1"/>
    <cellStyle name="Followed Hyperlink" xfId="24993" builtinId="9" hidden="1"/>
    <cellStyle name="Followed Hyperlink" xfId="24994" builtinId="9" hidden="1"/>
    <cellStyle name="Followed Hyperlink" xfId="24995" builtinId="9" hidden="1"/>
    <cellStyle name="Followed Hyperlink" xfId="24996" builtinId="9" hidden="1"/>
    <cellStyle name="Followed Hyperlink" xfId="24997" builtinId="9" hidden="1"/>
    <cellStyle name="Followed Hyperlink" xfId="24998" builtinId="9" hidden="1"/>
    <cellStyle name="Followed Hyperlink" xfId="24999" builtinId="9" hidden="1"/>
    <cellStyle name="Followed Hyperlink" xfId="25000" builtinId="9" hidden="1"/>
    <cellStyle name="Followed Hyperlink" xfId="25001" builtinId="9" hidden="1"/>
    <cellStyle name="Followed Hyperlink" xfId="25002" builtinId="9" hidden="1"/>
    <cellStyle name="Followed Hyperlink" xfId="25003" builtinId="9" hidden="1"/>
    <cellStyle name="Followed Hyperlink" xfId="25004" builtinId="9" hidden="1"/>
    <cellStyle name="Followed Hyperlink" xfId="25005" builtinId="9" hidden="1"/>
    <cellStyle name="Followed Hyperlink" xfId="25006" builtinId="9" hidden="1"/>
    <cellStyle name="Followed Hyperlink" xfId="25007" builtinId="9" hidden="1"/>
    <cellStyle name="Followed Hyperlink" xfId="25008" builtinId="9" hidden="1"/>
    <cellStyle name="Followed Hyperlink" xfId="25009" builtinId="9" hidden="1"/>
    <cellStyle name="Followed Hyperlink" xfId="25010" builtinId="9" hidden="1"/>
    <cellStyle name="Followed Hyperlink" xfId="25011" builtinId="9" hidden="1"/>
    <cellStyle name="Followed Hyperlink" xfId="25012" builtinId="9" hidden="1"/>
    <cellStyle name="Followed Hyperlink" xfId="25013" builtinId="9" hidden="1"/>
    <cellStyle name="Followed Hyperlink" xfId="25014" builtinId="9" hidden="1"/>
    <cellStyle name="Followed Hyperlink" xfId="25015" builtinId="9" hidden="1"/>
    <cellStyle name="Followed Hyperlink" xfId="25016" builtinId="9" hidden="1"/>
    <cellStyle name="Followed Hyperlink" xfId="25017" builtinId="9" hidden="1"/>
    <cellStyle name="Followed Hyperlink" xfId="25018" builtinId="9" hidden="1"/>
    <cellStyle name="Followed Hyperlink" xfId="25019" builtinId="9" hidden="1"/>
    <cellStyle name="Followed Hyperlink" xfId="25020" builtinId="9" hidden="1"/>
    <cellStyle name="Followed Hyperlink" xfId="25021" builtinId="9" hidden="1"/>
    <cellStyle name="Followed Hyperlink" xfId="25022" builtinId="9" hidden="1"/>
    <cellStyle name="Followed Hyperlink" xfId="25023" builtinId="9" hidden="1"/>
    <cellStyle name="Followed Hyperlink" xfId="25024" builtinId="9" hidden="1"/>
    <cellStyle name="Followed Hyperlink" xfId="25025" builtinId="9" hidden="1"/>
    <cellStyle name="Followed Hyperlink" xfId="25026" builtinId="9" hidden="1"/>
    <cellStyle name="Followed Hyperlink" xfId="25027" builtinId="9" hidden="1"/>
    <cellStyle name="Followed Hyperlink" xfId="25028" builtinId="9" hidden="1"/>
    <cellStyle name="Followed Hyperlink" xfId="25029" builtinId="9" hidden="1"/>
    <cellStyle name="Followed Hyperlink" xfId="25030" builtinId="9" hidden="1"/>
    <cellStyle name="Followed Hyperlink" xfId="25031" builtinId="9" hidden="1"/>
    <cellStyle name="Followed Hyperlink" xfId="25032" builtinId="9" hidden="1"/>
    <cellStyle name="Followed Hyperlink" xfId="25033" builtinId="9" hidden="1"/>
    <cellStyle name="Followed Hyperlink" xfId="25034" builtinId="9" hidden="1"/>
    <cellStyle name="Followed Hyperlink" xfId="25035" builtinId="9" hidden="1"/>
    <cellStyle name="Followed Hyperlink" xfId="25036" builtinId="9" hidden="1"/>
    <cellStyle name="Followed Hyperlink" xfId="25037" builtinId="9" hidden="1"/>
    <cellStyle name="Followed Hyperlink" xfId="25038" builtinId="9" hidden="1"/>
    <cellStyle name="Followed Hyperlink" xfId="25039" builtinId="9" hidden="1"/>
    <cellStyle name="Followed Hyperlink" xfId="25040" builtinId="9" hidden="1"/>
    <cellStyle name="Followed Hyperlink" xfId="25041" builtinId="9" hidden="1"/>
    <cellStyle name="Followed Hyperlink" xfId="25042" builtinId="9" hidden="1"/>
    <cellStyle name="Followed Hyperlink" xfId="25043" builtinId="9" hidden="1"/>
    <cellStyle name="Followed Hyperlink" xfId="25044" builtinId="9" hidden="1"/>
    <cellStyle name="Followed Hyperlink" xfId="25045" builtinId="9" hidden="1"/>
    <cellStyle name="Followed Hyperlink" xfId="25046" builtinId="9" hidden="1"/>
    <cellStyle name="Followed Hyperlink" xfId="25047" builtinId="9" hidden="1"/>
    <cellStyle name="Followed Hyperlink" xfId="25048" builtinId="9" hidden="1"/>
    <cellStyle name="Followed Hyperlink" xfId="25049" builtinId="9" hidden="1"/>
    <cellStyle name="Followed Hyperlink" xfId="25050" builtinId="9" hidden="1"/>
    <cellStyle name="Followed Hyperlink" xfId="25051" builtinId="9" hidden="1"/>
    <cellStyle name="Followed Hyperlink" xfId="25052" builtinId="9" hidden="1"/>
    <cellStyle name="Followed Hyperlink" xfId="25053" builtinId="9" hidden="1"/>
    <cellStyle name="Followed Hyperlink" xfId="25054" builtinId="9" hidden="1"/>
    <cellStyle name="Followed Hyperlink" xfId="25055" builtinId="9" hidden="1"/>
    <cellStyle name="Followed Hyperlink" xfId="25056" builtinId="9" hidden="1"/>
    <cellStyle name="Followed Hyperlink" xfId="25057" builtinId="9" hidden="1"/>
    <cellStyle name="Followed Hyperlink" xfId="25058" builtinId="9" hidden="1"/>
    <cellStyle name="Followed Hyperlink" xfId="25059" builtinId="9" hidden="1"/>
    <cellStyle name="Followed Hyperlink" xfId="25060" builtinId="9" hidden="1"/>
    <cellStyle name="Followed Hyperlink" xfId="25061" builtinId="9" hidden="1"/>
    <cellStyle name="Followed Hyperlink" xfId="25062" builtinId="9" hidden="1"/>
    <cellStyle name="Followed Hyperlink" xfId="25063" builtinId="9" hidden="1"/>
    <cellStyle name="Followed Hyperlink" xfId="25064" builtinId="9" hidden="1"/>
    <cellStyle name="Followed Hyperlink" xfId="25065" builtinId="9" hidden="1"/>
    <cellStyle name="Followed Hyperlink" xfId="25066" builtinId="9" hidden="1"/>
    <cellStyle name="Followed Hyperlink" xfId="25067" builtinId="9" hidden="1"/>
    <cellStyle name="Followed Hyperlink" xfId="25068" builtinId="9" hidden="1"/>
    <cellStyle name="Followed Hyperlink" xfId="25069" builtinId="9" hidden="1"/>
    <cellStyle name="Followed Hyperlink" xfId="25070" builtinId="9" hidden="1"/>
    <cellStyle name="Followed Hyperlink" xfId="25071" builtinId="9" hidden="1"/>
    <cellStyle name="Followed Hyperlink" xfId="25072" builtinId="9" hidden="1"/>
    <cellStyle name="Followed Hyperlink" xfId="25073" builtinId="9" hidden="1"/>
    <cellStyle name="Followed Hyperlink" xfId="25074" builtinId="9" hidden="1"/>
    <cellStyle name="Followed Hyperlink" xfId="25075" builtinId="9" hidden="1"/>
    <cellStyle name="Followed Hyperlink" xfId="25076" builtinId="9" hidden="1"/>
    <cellStyle name="Followed Hyperlink" xfId="25077" builtinId="9" hidden="1"/>
    <cellStyle name="Followed Hyperlink" xfId="25078" builtinId="9" hidden="1"/>
    <cellStyle name="Followed Hyperlink" xfId="25079" builtinId="9" hidden="1"/>
    <cellStyle name="Followed Hyperlink" xfId="25080" builtinId="9" hidden="1"/>
    <cellStyle name="Followed Hyperlink" xfId="25081" builtinId="9" hidden="1"/>
    <cellStyle name="Followed Hyperlink" xfId="25082" builtinId="9" hidden="1"/>
    <cellStyle name="Followed Hyperlink" xfId="25083" builtinId="9" hidden="1"/>
    <cellStyle name="Followed Hyperlink" xfId="25084" builtinId="9" hidden="1"/>
    <cellStyle name="Followed Hyperlink" xfId="25085" builtinId="9" hidden="1"/>
    <cellStyle name="Followed Hyperlink" xfId="25086" builtinId="9" hidden="1"/>
    <cellStyle name="Followed Hyperlink" xfId="25087" builtinId="9" hidden="1"/>
    <cellStyle name="Followed Hyperlink" xfId="25088" builtinId="9" hidden="1"/>
    <cellStyle name="Followed Hyperlink" xfId="25089" builtinId="9" hidden="1"/>
    <cellStyle name="Followed Hyperlink" xfId="25090" builtinId="9" hidden="1"/>
    <cellStyle name="Followed Hyperlink" xfId="25091" builtinId="9" hidden="1"/>
    <cellStyle name="Followed Hyperlink" xfId="25092" builtinId="9" hidden="1"/>
    <cellStyle name="Followed Hyperlink" xfId="25093" builtinId="9" hidden="1"/>
    <cellStyle name="Followed Hyperlink" xfId="25094" builtinId="9" hidden="1"/>
    <cellStyle name="Followed Hyperlink" xfId="25095" builtinId="9" hidden="1"/>
    <cellStyle name="Followed Hyperlink" xfId="25096" builtinId="9" hidden="1"/>
    <cellStyle name="Followed Hyperlink" xfId="25097" builtinId="9" hidden="1"/>
    <cellStyle name="Followed Hyperlink" xfId="25098" builtinId="9" hidden="1"/>
    <cellStyle name="Followed Hyperlink" xfId="25099" builtinId="9" hidden="1"/>
    <cellStyle name="Followed Hyperlink" xfId="25100" builtinId="9" hidden="1"/>
    <cellStyle name="Followed Hyperlink" xfId="25101" builtinId="9" hidden="1"/>
    <cellStyle name="Followed Hyperlink" xfId="25102" builtinId="9" hidden="1"/>
    <cellStyle name="Followed Hyperlink" xfId="25103" builtinId="9" hidden="1"/>
    <cellStyle name="Followed Hyperlink" xfId="25104" builtinId="9" hidden="1"/>
    <cellStyle name="Followed Hyperlink" xfId="25105" builtinId="9" hidden="1"/>
    <cellStyle name="Followed Hyperlink" xfId="25106" builtinId="9" hidden="1"/>
    <cellStyle name="Followed Hyperlink" xfId="25107" builtinId="9" hidden="1"/>
    <cellStyle name="Followed Hyperlink" xfId="25108" builtinId="9" hidden="1"/>
    <cellStyle name="Followed Hyperlink" xfId="25109" builtinId="9" hidden="1"/>
    <cellStyle name="Followed Hyperlink" xfId="25110" builtinId="9" hidden="1"/>
    <cellStyle name="Followed Hyperlink" xfId="25111" builtinId="9" hidden="1"/>
    <cellStyle name="Followed Hyperlink" xfId="25112" builtinId="9" hidden="1"/>
    <cellStyle name="Followed Hyperlink" xfId="25113" builtinId="9" hidden="1"/>
    <cellStyle name="Followed Hyperlink" xfId="25114" builtinId="9" hidden="1"/>
    <cellStyle name="Followed Hyperlink" xfId="25115" builtinId="9" hidden="1"/>
    <cellStyle name="Followed Hyperlink" xfId="25116" builtinId="9" hidden="1"/>
    <cellStyle name="Followed Hyperlink" xfId="25117" builtinId="9" hidden="1"/>
    <cellStyle name="Followed Hyperlink" xfId="25118" builtinId="9" hidden="1"/>
    <cellStyle name="Followed Hyperlink" xfId="25119" builtinId="9" hidden="1"/>
    <cellStyle name="Followed Hyperlink" xfId="25120" builtinId="9" hidden="1"/>
    <cellStyle name="Followed Hyperlink" xfId="25121" builtinId="9" hidden="1"/>
    <cellStyle name="Followed Hyperlink" xfId="25122" builtinId="9" hidden="1"/>
    <cellStyle name="Followed Hyperlink" xfId="25123" builtinId="9" hidden="1"/>
    <cellStyle name="Followed Hyperlink" xfId="25124" builtinId="9" hidden="1"/>
    <cellStyle name="Followed Hyperlink" xfId="25125" builtinId="9" hidden="1"/>
    <cellStyle name="Followed Hyperlink" xfId="25126" builtinId="9" hidden="1"/>
    <cellStyle name="Followed Hyperlink" xfId="25127" builtinId="9" hidden="1"/>
    <cellStyle name="Followed Hyperlink" xfId="25128" builtinId="9" hidden="1"/>
    <cellStyle name="Followed Hyperlink" xfId="25129" builtinId="9" hidden="1"/>
    <cellStyle name="Followed Hyperlink" xfId="25130" builtinId="9" hidden="1"/>
    <cellStyle name="Followed Hyperlink" xfId="25131" builtinId="9" hidden="1"/>
    <cellStyle name="Followed Hyperlink" xfId="25132" builtinId="9" hidden="1"/>
    <cellStyle name="Followed Hyperlink" xfId="25133" builtinId="9" hidden="1"/>
    <cellStyle name="Followed Hyperlink" xfId="25134" builtinId="9" hidden="1"/>
    <cellStyle name="Followed Hyperlink" xfId="25135" builtinId="9" hidden="1"/>
    <cellStyle name="Followed Hyperlink" xfId="25136" builtinId="9" hidden="1"/>
    <cellStyle name="Followed Hyperlink" xfId="25137" builtinId="9" hidden="1"/>
    <cellStyle name="Followed Hyperlink" xfId="25138" builtinId="9" hidden="1"/>
    <cellStyle name="Followed Hyperlink" xfId="25139" builtinId="9" hidden="1"/>
    <cellStyle name="Followed Hyperlink" xfId="25140" builtinId="9" hidden="1"/>
    <cellStyle name="Followed Hyperlink" xfId="25141" builtinId="9" hidden="1"/>
    <cellStyle name="Followed Hyperlink" xfId="25142" builtinId="9" hidden="1"/>
    <cellStyle name="Followed Hyperlink" xfId="25143" builtinId="9" hidden="1"/>
    <cellStyle name="Followed Hyperlink" xfId="25144" builtinId="9" hidden="1"/>
    <cellStyle name="Followed Hyperlink" xfId="25145" builtinId="9" hidden="1"/>
    <cellStyle name="Followed Hyperlink" xfId="25146" builtinId="9" hidden="1"/>
    <cellStyle name="Followed Hyperlink" xfId="25147" builtinId="9" hidden="1"/>
    <cellStyle name="Followed Hyperlink" xfId="25148" builtinId="9" hidden="1"/>
    <cellStyle name="Followed Hyperlink" xfId="25149" builtinId="9" hidden="1"/>
    <cellStyle name="Followed Hyperlink" xfId="25150" builtinId="9" hidden="1"/>
    <cellStyle name="Followed Hyperlink" xfId="25151" builtinId="9" hidden="1"/>
    <cellStyle name="Followed Hyperlink" xfId="25152" builtinId="9" hidden="1"/>
    <cellStyle name="Followed Hyperlink" xfId="25153" builtinId="9" hidden="1"/>
    <cellStyle name="Followed Hyperlink" xfId="25154" builtinId="9" hidden="1"/>
    <cellStyle name="Followed Hyperlink" xfId="25155" builtinId="9" hidden="1"/>
    <cellStyle name="Followed Hyperlink" xfId="25156" builtinId="9" hidden="1"/>
    <cellStyle name="Followed Hyperlink" xfId="25157" builtinId="9" hidden="1"/>
    <cellStyle name="Followed Hyperlink" xfId="25158" builtinId="9" hidden="1"/>
    <cellStyle name="Followed Hyperlink" xfId="25159" builtinId="9" hidden="1"/>
    <cellStyle name="Followed Hyperlink" xfId="25160" builtinId="9" hidden="1"/>
    <cellStyle name="Followed Hyperlink" xfId="25161" builtinId="9" hidden="1"/>
    <cellStyle name="Followed Hyperlink" xfId="25162" builtinId="9" hidden="1"/>
    <cellStyle name="Followed Hyperlink" xfId="25163" builtinId="9" hidden="1"/>
    <cellStyle name="Followed Hyperlink" xfId="25164" builtinId="9" hidden="1"/>
    <cellStyle name="Followed Hyperlink" xfId="25165" builtinId="9" hidden="1"/>
    <cellStyle name="Followed Hyperlink" xfId="25166" builtinId="9" hidden="1"/>
    <cellStyle name="Followed Hyperlink" xfId="25167" builtinId="9" hidden="1"/>
    <cellStyle name="Followed Hyperlink" xfId="25168" builtinId="9" hidden="1"/>
    <cellStyle name="Followed Hyperlink" xfId="25169" builtinId="9" hidden="1"/>
    <cellStyle name="Followed Hyperlink" xfId="25170" builtinId="9" hidden="1"/>
    <cellStyle name="Followed Hyperlink" xfId="25171" builtinId="9" hidden="1"/>
    <cellStyle name="Followed Hyperlink" xfId="25172" builtinId="9" hidden="1"/>
    <cellStyle name="Followed Hyperlink" xfId="25173" builtinId="9" hidden="1"/>
    <cellStyle name="Followed Hyperlink" xfId="25174" builtinId="9" hidden="1"/>
    <cellStyle name="Followed Hyperlink" xfId="25175" builtinId="9" hidden="1"/>
    <cellStyle name="Followed Hyperlink" xfId="25176" builtinId="9" hidden="1"/>
    <cellStyle name="Followed Hyperlink" xfId="25177" builtinId="9" hidden="1"/>
    <cellStyle name="Followed Hyperlink" xfId="25178" builtinId="9" hidden="1"/>
    <cellStyle name="Followed Hyperlink" xfId="25179" builtinId="9" hidden="1"/>
    <cellStyle name="Followed Hyperlink" xfId="25180" builtinId="9" hidden="1"/>
    <cellStyle name="Followed Hyperlink" xfId="25181" builtinId="9" hidden="1"/>
    <cellStyle name="Followed Hyperlink" xfId="25182" builtinId="9" hidden="1"/>
    <cellStyle name="Followed Hyperlink" xfId="25183" builtinId="9" hidden="1"/>
    <cellStyle name="Followed Hyperlink" xfId="25184" builtinId="9" hidden="1"/>
    <cellStyle name="Followed Hyperlink" xfId="25185" builtinId="9" hidden="1"/>
    <cellStyle name="Followed Hyperlink" xfId="25186" builtinId="9" hidden="1"/>
    <cellStyle name="Followed Hyperlink" xfId="25187" builtinId="9" hidden="1"/>
    <cellStyle name="Followed Hyperlink" xfId="25188" builtinId="9" hidden="1"/>
    <cellStyle name="Followed Hyperlink" xfId="25189" builtinId="9" hidden="1"/>
    <cellStyle name="Followed Hyperlink" xfId="25190" builtinId="9" hidden="1"/>
    <cellStyle name="Followed Hyperlink" xfId="25191" builtinId="9" hidden="1"/>
    <cellStyle name="Followed Hyperlink" xfId="25192" builtinId="9" hidden="1"/>
    <cellStyle name="Followed Hyperlink" xfId="25193" builtinId="9" hidden="1"/>
    <cellStyle name="Followed Hyperlink" xfId="25194" builtinId="9" hidden="1"/>
    <cellStyle name="Followed Hyperlink" xfId="25195" builtinId="9" hidden="1"/>
    <cellStyle name="Followed Hyperlink" xfId="25196" builtinId="9" hidden="1"/>
    <cellStyle name="Followed Hyperlink" xfId="25197" builtinId="9" hidden="1"/>
    <cellStyle name="Followed Hyperlink" xfId="25198" builtinId="9" hidden="1"/>
    <cellStyle name="Followed Hyperlink" xfId="25199" builtinId="9" hidden="1"/>
    <cellStyle name="Followed Hyperlink" xfId="25200" builtinId="9" hidden="1"/>
    <cellStyle name="Followed Hyperlink" xfId="25201" builtinId="9" hidden="1"/>
    <cellStyle name="Followed Hyperlink" xfId="25202" builtinId="9" hidden="1"/>
    <cellStyle name="Followed Hyperlink" xfId="25203" builtinId="9" hidden="1"/>
    <cellStyle name="Followed Hyperlink" xfId="25204" builtinId="9" hidden="1"/>
    <cellStyle name="Followed Hyperlink" xfId="25205" builtinId="9" hidden="1"/>
    <cellStyle name="Followed Hyperlink" xfId="25206" builtinId="9" hidden="1"/>
    <cellStyle name="Followed Hyperlink" xfId="25207" builtinId="9" hidden="1"/>
    <cellStyle name="Followed Hyperlink" xfId="25208" builtinId="9" hidden="1"/>
    <cellStyle name="Followed Hyperlink" xfId="25209" builtinId="9" hidden="1"/>
    <cellStyle name="Followed Hyperlink" xfId="25210" builtinId="9" hidden="1"/>
    <cellStyle name="Followed Hyperlink" xfId="25211" builtinId="9" hidden="1"/>
    <cellStyle name="Followed Hyperlink" xfId="25212" builtinId="9" hidden="1"/>
    <cellStyle name="Followed Hyperlink" xfId="25213" builtinId="9" hidden="1"/>
    <cellStyle name="Followed Hyperlink" xfId="25214" builtinId="9" hidden="1"/>
    <cellStyle name="Followed Hyperlink" xfId="25215" builtinId="9" hidden="1"/>
    <cellStyle name="Followed Hyperlink" xfId="25216" builtinId="9" hidden="1"/>
    <cellStyle name="Followed Hyperlink" xfId="25217" builtinId="9" hidden="1"/>
    <cellStyle name="Followed Hyperlink" xfId="25218" builtinId="9" hidden="1"/>
    <cellStyle name="Followed Hyperlink" xfId="25219" builtinId="9" hidden="1"/>
    <cellStyle name="Followed Hyperlink" xfId="25220" builtinId="9" hidden="1"/>
    <cellStyle name="Followed Hyperlink" xfId="25221" builtinId="9" hidden="1"/>
    <cellStyle name="Followed Hyperlink" xfId="25222" builtinId="9" hidden="1"/>
    <cellStyle name="Followed Hyperlink" xfId="25223" builtinId="9" hidden="1"/>
    <cellStyle name="Followed Hyperlink" xfId="25224" builtinId="9" hidden="1"/>
    <cellStyle name="Followed Hyperlink" xfId="25225" builtinId="9" hidden="1"/>
    <cellStyle name="Followed Hyperlink" xfId="25226" builtinId="9" hidden="1"/>
    <cellStyle name="Followed Hyperlink" xfId="25227" builtinId="9" hidden="1"/>
    <cellStyle name="Followed Hyperlink" xfId="25228" builtinId="9" hidden="1"/>
    <cellStyle name="Followed Hyperlink" xfId="25229" builtinId="9" hidden="1"/>
    <cellStyle name="Followed Hyperlink" xfId="25230" builtinId="9" hidden="1"/>
    <cellStyle name="Followed Hyperlink" xfId="25231" builtinId="9" hidden="1"/>
    <cellStyle name="Followed Hyperlink" xfId="25232" builtinId="9" hidden="1"/>
    <cellStyle name="Followed Hyperlink" xfId="25233" builtinId="9" hidden="1"/>
    <cellStyle name="Followed Hyperlink" xfId="25234" builtinId="9" hidden="1"/>
    <cellStyle name="Followed Hyperlink" xfId="25235" builtinId="9" hidden="1"/>
    <cellStyle name="Followed Hyperlink" xfId="25236" builtinId="9" hidden="1"/>
    <cellStyle name="Followed Hyperlink" xfId="25237" builtinId="9" hidden="1"/>
    <cellStyle name="Followed Hyperlink" xfId="25238" builtinId="9" hidden="1"/>
    <cellStyle name="Followed Hyperlink" xfId="25239" builtinId="9" hidden="1"/>
    <cellStyle name="Followed Hyperlink" xfId="25240" builtinId="9" hidden="1"/>
    <cellStyle name="Followed Hyperlink" xfId="25241" builtinId="9" hidden="1"/>
    <cellStyle name="Followed Hyperlink" xfId="25242" builtinId="9" hidden="1"/>
    <cellStyle name="Followed Hyperlink" xfId="25243" builtinId="9" hidden="1"/>
    <cellStyle name="Followed Hyperlink" xfId="25244" builtinId="9" hidden="1"/>
    <cellStyle name="Followed Hyperlink" xfId="25245" builtinId="9" hidden="1"/>
    <cellStyle name="Followed Hyperlink" xfId="25246" builtinId="9" hidden="1"/>
    <cellStyle name="Followed Hyperlink" xfId="25247" builtinId="9" hidden="1"/>
    <cellStyle name="Followed Hyperlink" xfId="25248" builtinId="9" hidden="1"/>
    <cellStyle name="Followed Hyperlink" xfId="25249" builtinId="9" hidden="1"/>
    <cellStyle name="Followed Hyperlink" xfId="25250" builtinId="9" hidden="1"/>
    <cellStyle name="Followed Hyperlink" xfId="25251" builtinId="9" hidden="1"/>
    <cellStyle name="Followed Hyperlink" xfId="25252" builtinId="9" hidden="1"/>
    <cellStyle name="Followed Hyperlink" xfId="25253" builtinId="9" hidden="1"/>
    <cellStyle name="Followed Hyperlink" xfId="25254" builtinId="9" hidden="1"/>
    <cellStyle name="Followed Hyperlink" xfId="25255" builtinId="9" hidden="1"/>
    <cellStyle name="Followed Hyperlink" xfId="25256" builtinId="9" hidden="1"/>
    <cellStyle name="Followed Hyperlink" xfId="25257" builtinId="9" hidden="1"/>
    <cellStyle name="Followed Hyperlink" xfId="25258" builtinId="9" hidden="1"/>
    <cellStyle name="Followed Hyperlink" xfId="25259" builtinId="9" hidden="1"/>
    <cellStyle name="Followed Hyperlink" xfId="25260" builtinId="9" hidden="1"/>
    <cellStyle name="Followed Hyperlink" xfId="25261" builtinId="9" hidden="1"/>
    <cellStyle name="Followed Hyperlink" xfId="25262" builtinId="9" hidden="1"/>
    <cellStyle name="Followed Hyperlink" xfId="25263" builtinId="9" hidden="1"/>
    <cellStyle name="Followed Hyperlink" xfId="25264" builtinId="9" hidden="1"/>
    <cellStyle name="Followed Hyperlink" xfId="25265" builtinId="9" hidden="1"/>
    <cellStyle name="Followed Hyperlink" xfId="25266" builtinId="9" hidden="1"/>
    <cellStyle name="Followed Hyperlink" xfId="25267" builtinId="9" hidden="1"/>
    <cellStyle name="Followed Hyperlink" xfId="25268" builtinId="9" hidden="1"/>
    <cellStyle name="Followed Hyperlink" xfId="25269" builtinId="9" hidden="1"/>
    <cellStyle name="Followed Hyperlink" xfId="25270" builtinId="9" hidden="1"/>
    <cellStyle name="Followed Hyperlink" xfId="25271" builtinId="9" hidden="1"/>
    <cellStyle name="Followed Hyperlink" xfId="25272" builtinId="9" hidden="1"/>
    <cellStyle name="Followed Hyperlink" xfId="25273" builtinId="9" hidden="1"/>
    <cellStyle name="Followed Hyperlink" xfId="25274" builtinId="9" hidden="1"/>
    <cellStyle name="Followed Hyperlink" xfId="25275" builtinId="9" hidden="1"/>
    <cellStyle name="Followed Hyperlink" xfId="25276" builtinId="9" hidden="1"/>
    <cellStyle name="Followed Hyperlink" xfId="25277" builtinId="9" hidden="1"/>
    <cellStyle name="Followed Hyperlink" xfId="25278" builtinId="9" hidden="1"/>
    <cellStyle name="Followed Hyperlink" xfId="25279" builtinId="9" hidden="1"/>
    <cellStyle name="Followed Hyperlink" xfId="25280" builtinId="9" hidden="1"/>
    <cellStyle name="Followed Hyperlink" xfId="25281" builtinId="9" hidden="1"/>
    <cellStyle name="Followed Hyperlink" xfId="25282" builtinId="9" hidden="1"/>
    <cellStyle name="Followed Hyperlink" xfId="25283" builtinId="9" hidden="1"/>
    <cellStyle name="Followed Hyperlink" xfId="25284" builtinId="9" hidden="1"/>
    <cellStyle name="Followed Hyperlink" xfId="25285" builtinId="9" hidden="1"/>
    <cellStyle name="Followed Hyperlink" xfId="25286" builtinId="9" hidden="1"/>
    <cellStyle name="Followed Hyperlink" xfId="25287" builtinId="9" hidden="1"/>
    <cellStyle name="Followed Hyperlink" xfId="25288" builtinId="9" hidden="1"/>
    <cellStyle name="Followed Hyperlink" xfId="25289" builtinId="9" hidden="1"/>
    <cellStyle name="Followed Hyperlink" xfId="25290" builtinId="9" hidden="1"/>
    <cellStyle name="Followed Hyperlink" xfId="25291" builtinId="9" hidden="1"/>
    <cellStyle name="Followed Hyperlink" xfId="25292" builtinId="9" hidden="1"/>
    <cellStyle name="Followed Hyperlink" xfId="25293" builtinId="9" hidden="1"/>
    <cellStyle name="Followed Hyperlink" xfId="25294" builtinId="9" hidden="1"/>
    <cellStyle name="Followed Hyperlink" xfId="25295" builtinId="9" hidden="1"/>
    <cellStyle name="Followed Hyperlink" xfId="25296" builtinId="9" hidden="1"/>
    <cellStyle name="Followed Hyperlink" xfId="25297" builtinId="9" hidden="1"/>
    <cellStyle name="Followed Hyperlink" xfId="25298" builtinId="9" hidden="1"/>
    <cellStyle name="Followed Hyperlink" xfId="25299" builtinId="9" hidden="1"/>
    <cellStyle name="Followed Hyperlink" xfId="25300" builtinId="9" hidden="1"/>
    <cellStyle name="Followed Hyperlink" xfId="25301" builtinId="9" hidden="1"/>
    <cellStyle name="Followed Hyperlink" xfId="25302" builtinId="9" hidden="1"/>
    <cellStyle name="Followed Hyperlink" xfId="25303" builtinId="9" hidden="1"/>
    <cellStyle name="Followed Hyperlink" xfId="25304" builtinId="9" hidden="1"/>
    <cellStyle name="Followed Hyperlink" xfId="25305" builtinId="9" hidden="1"/>
    <cellStyle name="Followed Hyperlink" xfId="25306" builtinId="9" hidden="1"/>
    <cellStyle name="Followed Hyperlink" xfId="25307" builtinId="9" hidden="1"/>
    <cellStyle name="Followed Hyperlink" xfId="25308" builtinId="9" hidden="1"/>
    <cellStyle name="Followed Hyperlink" xfId="25309" builtinId="9" hidden="1"/>
    <cellStyle name="Followed Hyperlink" xfId="25310" builtinId="9" hidden="1"/>
    <cellStyle name="Followed Hyperlink" xfId="25311" builtinId="9" hidden="1"/>
    <cellStyle name="Followed Hyperlink" xfId="25312" builtinId="9" hidden="1"/>
    <cellStyle name="Followed Hyperlink" xfId="25313" builtinId="9" hidden="1"/>
    <cellStyle name="Followed Hyperlink" xfId="25314" builtinId="9" hidden="1"/>
    <cellStyle name="Followed Hyperlink" xfId="25315" builtinId="9" hidden="1"/>
    <cellStyle name="Followed Hyperlink" xfId="25316" builtinId="9" hidden="1"/>
    <cellStyle name="Followed Hyperlink" xfId="25317" builtinId="9" hidden="1"/>
    <cellStyle name="Followed Hyperlink" xfId="25318" builtinId="9" hidden="1"/>
    <cellStyle name="Followed Hyperlink" xfId="25319" builtinId="9" hidden="1"/>
    <cellStyle name="Followed Hyperlink" xfId="25320" builtinId="9" hidden="1"/>
    <cellStyle name="Followed Hyperlink" xfId="25321" builtinId="9" hidden="1"/>
    <cellStyle name="Followed Hyperlink" xfId="25322" builtinId="9" hidden="1"/>
    <cellStyle name="Followed Hyperlink" xfId="25323" builtinId="9" hidden="1"/>
    <cellStyle name="Followed Hyperlink" xfId="25324" builtinId="9" hidden="1"/>
    <cellStyle name="Followed Hyperlink" xfId="25325" builtinId="9" hidden="1"/>
    <cellStyle name="Followed Hyperlink" xfId="25326" builtinId="9" hidden="1"/>
    <cellStyle name="Followed Hyperlink" xfId="25327" builtinId="9" hidden="1"/>
    <cellStyle name="Followed Hyperlink" xfId="25328" builtinId="9" hidden="1"/>
    <cellStyle name="Followed Hyperlink" xfId="25329" builtinId="9" hidden="1"/>
    <cellStyle name="Followed Hyperlink" xfId="25330" builtinId="9" hidden="1"/>
    <cellStyle name="Followed Hyperlink" xfId="25331" builtinId="9" hidden="1"/>
    <cellStyle name="Followed Hyperlink" xfId="25332" builtinId="9" hidden="1"/>
    <cellStyle name="Followed Hyperlink" xfId="25333" builtinId="9" hidden="1"/>
    <cellStyle name="Followed Hyperlink" xfId="25334" builtinId="9" hidden="1"/>
    <cellStyle name="Followed Hyperlink" xfId="25335" builtinId="9" hidden="1"/>
    <cellStyle name="Followed Hyperlink" xfId="25336" builtinId="9" hidden="1"/>
    <cellStyle name="Followed Hyperlink" xfId="25337" builtinId="9" hidden="1"/>
    <cellStyle name="Followed Hyperlink" xfId="25338" builtinId="9" hidden="1"/>
    <cellStyle name="Followed Hyperlink" xfId="25339" builtinId="9" hidden="1"/>
    <cellStyle name="Followed Hyperlink" xfId="25340" builtinId="9" hidden="1"/>
    <cellStyle name="Followed Hyperlink" xfId="25341" builtinId="9" hidden="1"/>
    <cellStyle name="Followed Hyperlink" xfId="25342" builtinId="9" hidden="1"/>
    <cellStyle name="Followed Hyperlink" xfId="25343" builtinId="9" hidden="1"/>
    <cellStyle name="Followed Hyperlink" xfId="25344" builtinId="9" hidden="1"/>
    <cellStyle name="Followed Hyperlink" xfId="25345" builtinId="9" hidden="1"/>
    <cellStyle name="Followed Hyperlink" xfId="25346" builtinId="9" hidden="1"/>
    <cellStyle name="Followed Hyperlink" xfId="25347" builtinId="9" hidden="1"/>
    <cellStyle name="Followed Hyperlink" xfId="25348" builtinId="9" hidden="1"/>
    <cellStyle name="Followed Hyperlink" xfId="25349" builtinId="9" hidden="1"/>
    <cellStyle name="Followed Hyperlink" xfId="25350" builtinId="9" hidden="1"/>
    <cellStyle name="Followed Hyperlink" xfId="25351" builtinId="9" hidden="1"/>
    <cellStyle name="Followed Hyperlink" xfId="25352" builtinId="9" hidden="1"/>
    <cellStyle name="Followed Hyperlink" xfId="25353" builtinId="9" hidden="1"/>
    <cellStyle name="Followed Hyperlink" xfId="25354" builtinId="9" hidden="1"/>
    <cellStyle name="Followed Hyperlink" xfId="25355" builtinId="9" hidden="1"/>
    <cellStyle name="Followed Hyperlink" xfId="25356" builtinId="9" hidden="1"/>
    <cellStyle name="Followed Hyperlink" xfId="25357" builtinId="9" hidden="1"/>
    <cellStyle name="Followed Hyperlink" xfId="25358" builtinId="9" hidden="1"/>
    <cellStyle name="Followed Hyperlink" xfId="25359" builtinId="9" hidden="1"/>
    <cellStyle name="Followed Hyperlink" xfId="25360" builtinId="9" hidden="1"/>
    <cellStyle name="Followed Hyperlink" xfId="25361" builtinId="9" hidden="1"/>
    <cellStyle name="Followed Hyperlink" xfId="25362" builtinId="9" hidden="1"/>
    <cellStyle name="Followed Hyperlink" xfId="25363" builtinId="9" hidden="1"/>
    <cellStyle name="Followed Hyperlink" xfId="25364" builtinId="9" hidden="1"/>
    <cellStyle name="Followed Hyperlink" xfId="25365" builtinId="9" hidden="1"/>
    <cellStyle name="Followed Hyperlink" xfId="25366" builtinId="9" hidden="1"/>
    <cellStyle name="Followed Hyperlink" xfId="25367" builtinId="9" hidden="1"/>
    <cellStyle name="Followed Hyperlink" xfId="25368" builtinId="9" hidden="1"/>
    <cellStyle name="Followed Hyperlink" xfId="25369" builtinId="9" hidden="1"/>
    <cellStyle name="Followed Hyperlink" xfId="25370" builtinId="9" hidden="1"/>
    <cellStyle name="Followed Hyperlink" xfId="25371" builtinId="9" hidden="1"/>
    <cellStyle name="Followed Hyperlink" xfId="25372" builtinId="9" hidden="1"/>
    <cellStyle name="Followed Hyperlink" xfId="25373" builtinId="9" hidden="1"/>
    <cellStyle name="Followed Hyperlink" xfId="25374" builtinId="9" hidden="1"/>
    <cellStyle name="Followed Hyperlink" xfId="25375" builtinId="9" hidden="1"/>
    <cellStyle name="Followed Hyperlink" xfId="25376" builtinId="9" hidden="1"/>
    <cellStyle name="Followed Hyperlink" xfId="25377" builtinId="9" hidden="1"/>
    <cellStyle name="Followed Hyperlink" xfId="25378" builtinId="9" hidden="1"/>
    <cellStyle name="Followed Hyperlink" xfId="25379" builtinId="9" hidden="1"/>
    <cellStyle name="Followed Hyperlink" xfId="25380" builtinId="9" hidden="1"/>
    <cellStyle name="Followed Hyperlink" xfId="25381" builtinId="9" hidden="1"/>
    <cellStyle name="Followed Hyperlink" xfId="25382" builtinId="9" hidden="1"/>
    <cellStyle name="Followed Hyperlink" xfId="25383" builtinId="9" hidden="1"/>
    <cellStyle name="Followed Hyperlink" xfId="25384" builtinId="9" hidden="1"/>
    <cellStyle name="Followed Hyperlink" xfId="25385" builtinId="9" hidden="1"/>
    <cellStyle name="Followed Hyperlink" xfId="25386" builtinId="9" hidden="1"/>
    <cellStyle name="Followed Hyperlink" xfId="25387" builtinId="9" hidden="1"/>
    <cellStyle name="Followed Hyperlink" xfId="25388" builtinId="9" hidden="1"/>
    <cellStyle name="Followed Hyperlink" xfId="25389" builtinId="9" hidden="1"/>
    <cellStyle name="Followed Hyperlink" xfId="25390" builtinId="9" hidden="1"/>
    <cellStyle name="Followed Hyperlink" xfId="25391" builtinId="9" hidden="1"/>
    <cellStyle name="Followed Hyperlink" xfId="25392" builtinId="9" hidden="1"/>
    <cellStyle name="Followed Hyperlink" xfId="25393" builtinId="9" hidden="1"/>
    <cellStyle name="Followed Hyperlink" xfId="25394" builtinId="9" hidden="1"/>
    <cellStyle name="Followed Hyperlink" xfId="25395" builtinId="9" hidden="1"/>
    <cellStyle name="Followed Hyperlink" xfId="25396" builtinId="9" hidden="1"/>
    <cellStyle name="Followed Hyperlink" xfId="25397" builtinId="9" hidden="1"/>
    <cellStyle name="Followed Hyperlink" xfId="25398" builtinId="9" hidden="1"/>
    <cellStyle name="Followed Hyperlink" xfId="25399" builtinId="9" hidden="1"/>
    <cellStyle name="Followed Hyperlink" xfId="25400" builtinId="9" hidden="1"/>
    <cellStyle name="Followed Hyperlink" xfId="25401" builtinId="9" hidden="1"/>
    <cellStyle name="Followed Hyperlink" xfId="25402" builtinId="9" hidden="1"/>
    <cellStyle name="Followed Hyperlink" xfId="25403" builtinId="9" hidden="1"/>
    <cellStyle name="Followed Hyperlink" xfId="25404" builtinId="9" hidden="1"/>
    <cellStyle name="Followed Hyperlink" xfId="25405" builtinId="9" hidden="1"/>
    <cellStyle name="Followed Hyperlink" xfId="25406" builtinId="9" hidden="1"/>
    <cellStyle name="Followed Hyperlink" xfId="25407" builtinId="9" hidden="1"/>
    <cellStyle name="Followed Hyperlink" xfId="25408" builtinId="9" hidden="1"/>
    <cellStyle name="Followed Hyperlink" xfId="25409" builtinId="9" hidden="1"/>
    <cellStyle name="Followed Hyperlink" xfId="25410" builtinId="9" hidden="1"/>
    <cellStyle name="Followed Hyperlink" xfId="25411" builtinId="9" hidden="1"/>
    <cellStyle name="Followed Hyperlink" xfId="25412" builtinId="9" hidden="1"/>
    <cellStyle name="Followed Hyperlink" xfId="25413" builtinId="9" hidden="1"/>
    <cellStyle name="Followed Hyperlink" xfId="25414" builtinId="9" hidden="1"/>
    <cellStyle name="Followed Hyperlink" xfId="25415" builtinId="9" hidden="1"/>
    <cellStyle name="Followed Hyperlink" xfId="25416" builtinId="9" hidden="1"/>
    <cellStyle name="Followed Hyperlink" xfId="25417" builtinId="9" hidden="1"/>
    <cellStyle name="Followed Hyperlink" xfId="25418" builtinId="9" hidden="1"/>
    <cellStyle name="Followed Hyperlink" xfId="25419" builtinId="9" hidden="1"/>
    <cellStyle name="Followed Hyperlink" xfId="25420" builtinId="9" hidden="1"/>
    <cellStyle name="Followed Hyperlink" xfId="25421" builtinId="9" hidden="1"/>
    <cellStyle name="Followed Hyperlink" xfId="25422" builtinId="9" hidden="1"/>
    <cellStyle name="Followed Hyperlink" xfId="25423" builtinId="9" hidden="1"/>
    <cellStyle name="Followed Hyperlink" xfId="25424" builtinId="9" hidden="1"/>
    <cellStyle name="Followed Hyperlink" xfId="25425" builtinId="9" hidden="1"/>
    <cellStyle name="Followed Hyperlink" xfId="25426" builtinId="9" hidden="1"/>
    <cellStyle name="Followed Hyperlink" xfId="25427" builtinId="9" hidden="1"/>
    <cellStyle name="Followed Hyperlink" xfId="25428" builtinId="9" hidden="1"/>
    <cellStyle name="Followed Hyperlink" xfId="25429" builtinId="9" hidden="1"/>
    <cellStyle name="Followed Hyperlink" xfId="25430" builtinId="9" hidden="1"/>
    <cellStyle name="Followed Hyperlink" xfId="25431" builtinId="9" hidden="1"/>
    <cellStyle name="Followed Hyperlink" xfId="25432" builtinId="9" hidden="1"/>
    <cellStyle name="Followed Hyperlink" xfId="25433" builtinId="9" hidden="1"/>
    <cellStyle name="Followed Hyperlink" xfId="25434" builtinId="9" hidden="1"/>
    <cellStyle name="Followed Hyperlink" xfId="25435" builtinId="9" hidden="1"/>
    <cellStyle name="Followed Hyperlink" xfId="25436" builtinId="9" hidden="1"/>
    <cellStyle name="Followed Hyperlink" xfId="25437" builtinId="9" hidden="1"/>
    <cellStyle name="Followed Hyperlink" xfId="25438" builtinId="9" hidden="1"/>
    <cellStyle name="Followed Hyperlink" xfId="25439" builtinId="9" hidden="1"/>
    <cellStyle name="Followed Hyperlink" xfId="25440" builtinId="9" hidden="1"/>
    <cellStyle name="Followed Hyperlink" xfId="25441" builtinId="9" hidden="1"/>
    <cellStyle name="Followed Hyperlink" xfId="25442" builtinId="9" hidden="1"/>
    <cellStyle name="Followed Hyperlink" xfId="25443" builtinId="9" hidden="1"/>
    <cellStyle name="Followed Hyperlink" xfId="25444" builtinId="9" hidden="1"/>
    <cellStyle name="Followed Hyperlink" xfId="25445" builtinId="9" hidden="1"/>
    <cellStyle name="Followed Hyperlink" xfId="25446" builtinId="9" hidden="1"/>
    <cellStyle name="Followed Hyperlink" xfId="25447" builtinId="9" hidden="1"/>
    <cellStyle name="Followed Hyperlink" xfId="25448" builtinId="9" hidden="1"/>
    <cellStyle name="Followed Hyperlink" xfId="25449" builtinId="9" hidden="1"/>
    <cellStyle name="Followed Hyperlink" xfId="25450" builtinId="9" hidden="1"/>
    <cellStyle name="Followed Hyperlink" xfId="25451" builtinId="9" hidden="1"/>
    <cellStyle name="Followed Hyperlink" xfId="25452" builtinId="9" hidden="1"/>
    <cellStyle name="Followed Hyperlink" xfId="25453" builtinId="9" hidden="1"/>
    <cellStyle name="Followed Hyperlink" xfId="25454" builtinId="9" hidden="1"/>
    <cellStyle name="Followed Hyperlink" xfId="25455" builtinId="9" hidden="1"/>
    <cellStyle name="Followed Hyperlink" xfId="25456" builtinId="9" hidden="1"/>
    <cellStyle name="Followed Hyperlink" xfId="25457" builtinId="9" hidden="1"/>
    <cellStyle name="Followed Hyperlink" xfId="25458" builtinId="9" hidden="1"/>
    <cellStyle name="Followed Hyperlink" xfId="25459" builtinId="9" hidden="1"/>
    <cellStyle name="Followed Hyperlink" xfId="25460" builtinId="9" hidden="1"/>
    <cellStyle name="Followed Hyperlink" xfId="25461" builtinId="9" hidden="1"/>
    <cellStyle name="Followed Hyperlink" xfId="25462" builtinId="9" hidden="1"/>
    <cellStyle name="Followed Hyperlink" xfId="25463" builtinId="9" hidden="1"/>
    <cellStyle name="Followed Hyperlink" xfId="25464" builtinId="9" hidden="1"/>
    <cellStyle name="Followed Hyperlink" xfId="25465" builtinId="9" hidden="1"/>
    <cellStyle name="Followed Hyperlink" xfId="25466" builtinId="9" hidden="1"/>
    <cellStyle name="Followed Hyperlink" xfId="25467" builtinId="9" hidden="1"/>
    <cellStyle name="Followed Hyperlink" xfId="25468" builtinId="9" hidden="1"/>
    <cellStyle name="Followed Hyperlink" xfId="25469" builtinId="9" hidden="1"/>
    <cellStyle name="Followed Hyperlink" xfId="25470" builtinId="9" hidden="1"/>
    <cellStyle name="Followed Hyperlink" xfId="25471" builtinId="9" hidden="1"/>
    <cellStyle name="Followed Hyperlink" xfId="25472" builtinId="9" hidden="1"/>
    <cellStyle name="Followed Hyperlink" xfId="25473" builtinId="9" hidden="1"/>
    <cellStyle name="Followed Hyperlink" xfId="25474" builtinId="9" hidden="1"/>
    <cellStyle name="Followed Hyperlink" xfId="25475" builtinId="9" hidden="1"/>
    <cellStyle name="Followed Hyperlink" xfId="25476" builtinId="9" hidden="1"/>
    <cellStyle name="Followed Hyperlink" xfId="25477" builtinId="9" hidden="1"/>
    <cellStyle name="Followed Hyperlink" xfId="25478" builtinId="9" hidden="1"/>
    <cellStyle name="Followed Hyperlink" xfId="25479" builtinId="9" hidden="1"/>
    <cellStyle name="Followed Hyperlink" xfId="25480" builtinId="9" hidden="1"/>
    <cellStyle name="Followed Hyperlink" xfId="25481" builtinId="9" hidden="1"/>
    <cellStyle name="Followed Hyperlink" xfId="25482" builtinId="9" hidden="1"/>
    <cellStyle name="Followed Hyperlink" xfId="25483" builtinId="9" hidden="1"/>
    <cellStyle name="Followed Hyperlink" xfId="25484" builtinId="9" hidden="1"/>
    <cellStyle name="Followed Hyperlink" xfId="25485" builtinId="9" hidden="1"/>
    <cellStyle name="Followed Hyperlink" xfId="25486" builtinId="9" hidden="1"/>
    <cellStyle name="Followed Hyperlink" xfId="25487" builtinId="9" hidden="1"/>
    <cellStyle name="Followed Hyperlink" xfId="25488" builtinId="9" hidden="1"/>
    <cellStyle name="Followed Hyperlink" xfId="25489" builtinId="9" hidden="1"/>
    <cellStyle name="Followed Hyperlink" xfId="25490" builtinId="9" hidden="1"/>
    <cellStyle name="Followed Hyperlink" xfId="25491" builtinId="9" hidden="1"/>
    <cellStyle name="Followed Hyperlink" xfId="25492" builtinId="9" hidden="1"/>
    <cellStyle name="Followed Hyperlink" xfId="25493" builtinId="9" hidden="1"/>
    <cellStyle name="Followed Hyperlink" xfId="25494" builtinId="9" hidden="1"/>
    <cellStyle name="Followed Hyperlink" xfId="25495" builtinId="9" hidden="1"/>
    <cellStyle name="Followed Hyperlink" xfId="25496" builtinId="9" hidden="1"/>
    <cellStyle name="Followed Hyperlink" xfId="25497" builtinId="9" hidden="1"/>
    <cellStyle name="Followed Hyperlink" xfId="25498" builtinId="9" hidden="1"/>
    <cellStyle name="Followed Hyperlink" xfId="25499" builtinId="9" hidden="1"/>
    <cellStyle name="Followed Hyperlink" xfId="25500" builtinId="9" hidden="1"/>
    <cellStyle name="Followed Hyperlink" xfId="25501" builtinId="9" hidden="1"/>
    <cellStyle name="Followed Hyperlink" xfId="25502" builtinId="9" hidden="1"/>
    <cellStyle name="Followed Hyperlink" xfId="25503" builtinId="9" hidden="1"/>
    <cellStyle name="Followed Hyperlink" xfId="25504" builtinId="9" hidden="1"/>
    <cellStyle name="Followed Hyperlink" xfId="25505" builtinId="9" hidden="1"/>
    <cellStyle name="Followed Hyperlink" xfId="25506" builtinId="9" hidden="1"/>
    <cellStyle name="Followed Hyperlink" xfId="25507" builtinId="9" hidden="1"/>
    <cellStyle name="Followed Hyperlink" xfId="25508" builtinId="9" hidden="1"/>
    <cellStyle name="Followed Hyperlink" xfId="25509" builtinId="9" hidden="1"/>
    <cellStyle name="Followed Hyperlink" xfId="25510" builtinId="9" hidden="1"/>
    <cellStyle name="Followed Hyperlink" xfId="25511" builtinId="9" hidden="1"/>
    <cellStyle name="Followed Hyperlink" xfId="25512" builtinId="9" hidden="1"/>
    <cellStyle name="Followed Hyperlink" xfId="25513" builtinId="9" hidden="1"/>
    <cellStyle name="Followed Hyperlink" xfId="25514" builtinId="9" hidden="1"/>
    <cellStyle name="Followed Hyperlink" xfId="25515" builtinId="9" hidden="1"/>
    <cellStyle name="Followed Hyperlink" xfId="25516" builtinId="9" hidden="1"/>
    <cellStyle name="Followed Hyperlink" xfId="25517" builtinId="9" hidden="1"/>
    <cellStyle name="Followed Hyperlink" xfId="25518" builtinId="9" hidden="1"/>
    <cellStyle name="Followed Hyperlink" xfId="25519" builtinId="9" hidden="1"/>
    <cellStyle name="Followed Hyperlink" xfId="25520" builtinId="9" hidden="1"/>
    <cellStyle name="Followed Hyperlink" xfId="25521" builtinId="9" hidden="1"/>
    <cellStyle name="Followed Hyperlink" xfId="25522" builtinId="9" hidden="1"/>
    <cellStyle name="Followed Hyperlink" xfId="25523" builtinId="9" hidden="1"/>
    <cellStyle name="Followed Hyperlink" xfId="25524" builtinId="9" hidden="1"/>
    <cellStyle name="Followed Hyperlink" xfId="25525" builtinId="9" hidden="1"/>
    <cellStyle name="Followed Hyperlink" xfId="25526" builtinId="9" hidden="1"/>
    <cellStyle name="Followed Hyperlink" xfId="25527" builtinId="9" hidden="1"/>
    <cellStyle name="Followed Hyperlink" xfId="25528" builtinId="9" hidden="1"/>
    <cellStyle name="Followed Hyperlink" xfId="25529" builtinId="9" hidden="1"/>
    <cellStyle name="Followed Hyperlink" xfId="25530" builtinId="9" hidden="1"/>
    <cellStyle name="Followed Hyperlink" xfId="25531" builtinId="9" hidden="1"/>
    <cellStyle name="Followed Hyperlink" xfId="25532" builtinId="9" hidden="1"/>
    <cellStyle name="Followed Hyperlink" xfId="25533" builtinId="9" hidden="1"/>
    <cellStyle name="Followed Hyperlink" xfId="25534" builtinId="9" hidden="1"/>
    <cellStyle name="Followed Hyperlink" xfId="25535" builtinId="9" hidden="1"/>
    <cellStyle name="Followed Hyperlink" xfId="25536" builtinId="9" hidden="1"/>
    <cellStyle name="Followed Hyperlink" xfId="25537" builtinId="9" hidden="1"/>
    <cellStyle name="Followed Hyperlink" xfId="25538" builtinId="9" hidden="1"/>
    <cellStyle name="Followed Hyperlink" xfId="25539" builtinId="9" hidden="1"/>
    <cellStyle name="Followed Hyperlink" xfId="25540" builtinId="9" hidden="1"/>
    <cellStyle name="Followed Hyperlink" xfId="25541" builtinId="9" hidden="1"/>
    <cellStyle name="Followed Hyperlink" xfId="25542" builtinId="9" hidden="1"/>
    <cellStyle name="Followed Hyperlink" xfId="25543" builtinId="9" hidden="1"/>
    <cellStyle name="Followed Hyperlink" xfId="25544" builtinId="9" hidden="1"/>
    <cellStyle name="Followed Hyperlink" xfId="25545" builtinId="9" hidden="1"/>
    <cellStyle name="Followed Hyperlink" xfId="25546" builtinId="9" hidden="1"/>
    <cellStyle name="Followed Hyperlink" xfId="25547" builtinId="9" hidden="1"/>
    <cellStyle name="Followed Hyperlink" xfId="25548" builtinId="9" hidden="1"/>
    <cellStyle name="Followed Hyperlink" xfId="25549" builtinId="9" hidden="1"/>
    <cellStyle name="Followed Hyperlink" xfId="25550" builtinId="9" hidden="1"/>
    <cellStyle name="Followed Hyperlink" xfId="25551" builtinId="9" hidden="1"/>
    <cellStyle name="Followed Hyperlink" xfId="25552" builtinId="9" hidden="1"/>
    <cellStyle name="Followed Hyperlink" xfId="25553" builtinId="9" hidden="1"/>
    <cellStyle name="Followed Hyperlink" xfId="25554" builtinId="9" hidden="1"/>
    <cellStyle name="Followed Hyperlink" xfId="25555" builtinId="9" hidden="1"/>
    <cellStyle name="Followed Hyperlink" xfId="25556" builtinId="9" hidden="1"/>
    <cellStyle name="Followed Hyperlink" xfId="25557" builtinId="9" hidden="1"/>
    <cellStyle name="Followed Hyperlink" xfId="25558" builtinId="9" hidden="1"/>
    <cellStyle name="Followed Hyperlink" xfId="25559" builtinId="9" hidden="1"/>
    <cellStyle name="Followed Hyperlink" xfId="25560" builtinId="9" hidden="1"/>
    <cellStyle name="Followed Hyperlink" xfId="25561" builtinId="9" hidden="1"/>
    <cellStyle name="Followed Hyperlink" xfId="25562" builtinId="9" hidden="1"/>
    <cellStyle name="Followed Hyperlink" xfId="25563" builtinId="9" hidden="1"/>
    <cellStyle name="Followed Hyperlink" xfId="25564" builtinId="9" hidden="1"/>
    <cellStyle name="Followed Hyperlink" xfId="25565" builtinId="9" hidden="1"/>
    <cellStyle name="Followed Hyperlink" xfId="25566" builtinId="9" hidden="1"/>
    <cellStyle name="Followed Hyperlink" xfId="25567" builtinId="9" hidden="1"/>
    <cellStyle name="Followed Hyperlink" xfId="25568" builtinId="9" hidden="1"/>
    <cellStyle name="Followed Hyperlink" xfId="25569" builtinId="9" hidden="1"/>
    <cellStyle name="Followed Hyperlink" xfId="25570" builtinId="9" hidden="1"/>
    <cellStyle name="Followed Hyperlink" xfId="25571" builtinId="9" hidden="1"/>
    <cellStyle name="Followed Hyperlink" xfId="25572" builtinId="9" hidden="1"/>
    <cellStyle name="Followed Hyperlink" xfId="25573" builtinId="9" hidden="1"/>
    <cellStyle name="Followed Hyperlink" xfId="25574" builtinId="9" hidden="1"/>
    <cellStyle name="Followed Hyperlink" xfId="25575" builtinId="9" hidden="1"/>
    <cellStyle name="Followed Hyperlink" xfId="25576" builtinId="9" hidden="1"/>
    <cellStyle name="Followed Hyperlink" xfId="25577" builtinId="9" hidden="1"/>
    <cellStyle name="Followed Hyperlink" xfId="25578" builtinId="9" hidden="1"/>
    <cellStyle name="Followed Hyperlink" xfId="25579" builtinId="9" hidden="1"/>
    <cellStyle name="Followed Hyperlink" xfId="25580" builtinId="9" hidden="1"/>
    <cellStyle name="Followed Hyperlink" xfId="25581" builtinId="9" hidden="1"/>
    <cellStyle name="Followed Hyperlink" xfId="25582" builtinId="9" hidden="1"/>
    <cellStyle name="Followed Hyperlink" xfId="25583" builtinId="9" hidden="1"/>
    <cellStyle name="Followed Hyperlink" xfId="25584" builtinId="9" hidden="1"/>
    <cellStyle name="Followed Hyperlink" xfId="25585" builtinId="9" hidden="1"/>
    <cellStyle name="Followed Hyperlink" xfId="25586" builtinId="9" hidden="1"/>
    <cellStyle name="Followed Hyperlink" xfId="25587" builtinId="9" hidden="1"/>
    <cellStyle name="Followed Hyperlink" xfId="25588" builtinId="9" hidden="1"/>
    <cellStyle name="Followed Hyperlink" xfId="25589" builtinId="9" hidden="1"/>
    <cellStyle name="Followed Hyperlink" xfId="25590" builtinId="9" hidden="1"/>
    <cellStyle name="Followed Hyperlink" xfId="25591" builtinId="9" hidden="1"/>
    <cellStyle name="Followed Hyperlink" xfId="25592" builtinId="9" hidden="1"/>
    <cellStyle name="Followed Hyperlink" xfId="25593" builtinId="9" hidden="1"/>
    <cellStyle name="Followed Hyperlink" xfId="25594" builtinId="9" hidden="1"/>
    <cellStyle name="Followed Hyperlink" xfId="25595" builtinId="9" hidden="1"/>
    <cellStyle name="Followed Hyperlink" xfId="25596" builtinId="9" hidden="1"/>
    <cellStyle name="Followed Hyperlink" xfId="25597" builtinId="9" hidden="1"/>
    <cellStyle name="Followed Hyperlink" xfId="25598" builtinId="9" hidden="1"/>
    <cellStyle name="Followed Hyperlink" xfId="25599" builtinId="9" hidden="1"/>
    <cellStyle name="Followed Hyperlink" xfId="25600" builtinId="9" hidden="1"/>
    <cellStyle name="Followed Hyperlink" xfId="25601" builtinId="9" hidden="1"/>
    <cellStyle name="Followed Hyperlink" xfId="25602" builtinId="9" hidden="1"/>
    <cellStyle name="Followed Hyperlink" xfId="25603" builtinId="9" hidden="1"/>
    <cellStyle name="Followed Hyperlink" xfId="25604" builtinId="9" hidden="1"/>
    <cellStyle name="Followed Hyperlink" xfId="25605" builtinId="9" hidden="1"/>
    <cellStyle name="Followed Hyperlink" xfId="25606" builtinId="9" hidden="1"/>
    <cellStyle name="Followed Hyperlink" xfId="25607" builtinId="9" hidden="1"/>
    <cellStyle name="Followed Hyperlink" xfId="25608" builtinId="9" hidden="1"/>
    <cellStyle name="Followed Hyperlink" xfId="25609" builtinId="9" hidden="1"/>
    <cellStyle name="Followed Hyperlink" xfId="25610" builtinId="9" hidden="1"/>
    <cellStyle name="Followed Hyperlink" xfId="25611" builtinId="9" hidden="1"/>
    <cellStyle name="Followed Hyperlink" xfId="25612" builtinId="9" hidden="1"/>
    <cellStyle name="Followed Hyperlink" xfId="25613" builtinId="9" hidden="1"/>
    <cellStyle name="Followed Hyperlink" xfId="25614" builtinId="9" hidden="1"/>
    <cellStyle name="Followed Hyperlink" xfId="25615" builtinId="9" hidden="1"/>
    <cellStyle name="Followed Hyperlink" xfId="25616" builtinId="9" hidden="1"/>
    <cellStyle name="Followed Hyperlink" xfId="25617" builtinId="9" hidden="1"/>
    <cellStyle name="Followed Hyperlink" xfId="25618" builtinId="9" hidden="1"/>
    <cellStyle name="Followed Hyperlink" xfId="25619" builtinId="9" hidden="1"/>
    <cellStyle name="Followed Hyperlink" xfId="25620" builtinId="9" hidden="1"/>
    <cellStyle name="Followed Hyperlink" xfId="25621" builtinId="9" hidden="1"/>
    <cellStyle name="Followed Hyperlink" xfId="25622" builtinId="9" hidden="1"/>
    <cellStyle name="Followed Hyperlink" xfId="25623" builtinId="9" hidden="1"/>
    <cellStyle name="Followed Hyperlink" xfId="25624" builtinId="9" hidden="1"/>
    <cellStyle name="Followed Hyperlink" xfId="25625" builtinId="9" hidden="1"/>
    <cellStyle name="Followed Hyperlink" xfId="25626" builtinId="9" hidden="1"/>
    <cellStyle name="Followed Hyperlink" xfId="25627" builtinId="9" hidden="1"/>
    <cellStyle name="Followed Hyperlink" xfId="25628" builtinId="9" hidden="1"/>
    <cellStyle name="Followed Hyperlink" xfId="25629" builtinId="9" hidden="1"/>
    <cellStyle name="Followed Hyperlink" xfId="25630" builtinId="9" hidden="1"/>
    <cellStyle name="Followed Hyperlink" xfId="25631" builtinId="9" hidden="1"/>
    <cellStyle name="Followed Hyperlink" xfId="25632" builtinId="9" hidden="1"/>
    <cellStyle name="Followed Hyperlink" xfId="25633" builtinId="9" hidden="1"/>
    <cellStyle name="Followed Hyperlink" xfId="25634" builtinId="9" hidden="1"/>
    <cellStyle name="Followed Hyperlink" xfId="25635" builtinId="9" hidden="1"/>
    <cellStyle name="Followed Hyperlink" xfId="25636" builtinId="9" hidden="1"/>
    <cellStyle name="Followed Hyperlink" xfId="25637" builtinId="9" hidden="1"/>
    <cellStyle name="Followed Hyperlink" xfId="25638" builtinId="9" hidden="1"/>
    <cellStyle name="Followed Hyperlink" xfId="25639" builtinId="9" hidden="1"/>
    <cellStyle name="Followed Hyperlink" xfId="25640" builtinId="9" hidden="1"/>
    <cellStyle name="Followed Hyperlink" xfId="25641" builtinId="9" hidden="1"/>
    <cellStyle name="Followed Hyperlink" xfId="25642" builtinId="9" hidden="1"/>
    <cellStyle name="Followed Hyperlink" xfId="25643" builtinId="9" hidden="1"/>
    <cellStyle name="Followed Hyperlink" xfId="25644" builtinId="9" hidden="1"/>
    <cellStyle name="Followed Hyperlink" xfId="25645" builtinId="9" hidden="1"/>
    <cellStyle name="Followed Hyperlink" xfId="25646" builtinId="9" hidden="1"/>
    <cellStyle name="Followed Hyperlink" xfId="25647" builtinId="9" hidden="1"/>
    <cellStyle name="Followed Hyperlink" xfId="25648" builtinId="9" hidden="1"/>
    <cellStyle name="Followed Hyperlink" xfId="25649" builtinId="9" hidden="1"/>
    <cellStyle name="Followed Hyperlink" xfId="25650" builtinId="9" hidden="1"/>
    <cellStyle name="Followed Hyperlink" xfId="25651" builtinId="9" hidden="1"/>
    <cellStyle name="Followed Hyperlink" xfId="25652" builtinId="9" hidden="1"/>
    <cellStyle name="Followed Hyperlink" xfId="25653" builtinId="9" hidden="1"/>
    <cellStyle name="Followed Hyperlink" xfId="25654" builtinId="9" hidden="1"/>
    <cellStyle name="Followed Hyperlink" xfId="25655" builtinId="9" hidden="1"/>
    <cellStyle name="Followed Hyperlink" xfId="25656" builtinId="9" hidden="1"/>
    <cellStyle name="Followed Hyperlink" xfId="25657" builtinId="9" hidden="1"/>
    <cellStyle name="Followed Hyperlink" xfId="25658" builtinId="9" hidden="1"/>
    <cellStyle name="Followed Hyperlink" xfId="25659" builtinId="9" hidden="1"/>
    <cellStyle name="Followed Hyperlink" xfId="25660" builtinId="9" hidden="1"/>
    <cellStyle name="Followed Hyperlink" xfId="25661" builtinId="9" hidden="1"/>
    <cellStyle name="Followed Hyperlink" xfId="25662" builtinId="9" hidden="1"/>
    <cellStyle name="Followed Hyperlink" xfId="25663" builtinId="9" hidden="1"/>
    <cellStyle name="Followed Hyperlink" xfId="25664" builtinId="9" hidden="1"/>
    <cellStyle name="Followed Hyperlink" xfId="25665" builtinId="9" hidden="1"/>
    <cellStyle name="Followed Hyperlink" xfId="25666" builtinId="9" hidden="1"/>
    <cellStyle name="Followed Hyperlink" xfId="25667" builtinId="9" hidden="1"/>
    <cellStyle name="Followed Hyperlink" xfId="25668" builtinId="9" hidden="1"/>
    <cellStyle name="Followed Hyperlink" xfId="25669" builtinId="9" hidden="1"/>
    <cellStyle name="Followed Hyperlink" xfId="25670" builtinId="9" hidden="1"/>
    <cellStyle name="Followed Hyperlink" xfId="25671" builtinId="9" hidden="1"/>
    <cellStyle name="Followed Hyperlink" xfId="25672" builtinId="9" hidden="1"/>
    <cellStyle name="Followed Hyperlink" xfId="25673" builtinId="9" hidden="1"/>
    <cellStyle name="Followed Hyperlink" xfId="25674" builtinId="9" hidden="1"/>
    <cellStyle name="Followed Hyperlink" xfId="25675" builtinId="9" hidden="1"/>
    <cellStyle name="Followed Hyperlink" xfId="25676" builtinId="9" hidden="1"/>
    <cellStyle name="Followed Hyperlink" xfId="25677" builtinId="9" hidden="1"/>
    <cellStyle name="Followed Hyperlink" xfId="25678" builtinId="9" hidden="1"/>
    <cellStyle name="Followed Hyperlink" xfId="25679" builtinId="9" hidden="1"/>
    <cellStyle name="Followed Hyperlink" xfId="25680" builtinId="9" hidden="1"/>
    <cellStyle name="Followed Hyperlink" xfId="25681" builtinId="9" hidden="1"/>
    <cellStyle name="Followed Hyperlink" xfId="25682" builtinId="9" hidden="1"/>
    <cellStyle name="Followed Hyperlink" xfId="25683" builtinId="9" hidden="1"/>
    <cellStyle name="Followed Hyperlink" xfId="25684" builtinId="9" hidden="1"/>
    <cellStyle name="Followed Hyperlink" xfId="25685" builtinId="9" hidden="1"/>
    <cellStyle name="Followed Hyperlink" xfId="25686" builtinId="9" hidden="1"/>
    <cellStyle name="Followed Hyperlink" xfId="25687" builtinId="9" hidden="1"/>
    <cellStyle name="Followed Hyperlink" xfId="25688" builtinId="9" hidden="1"/>
    <cellStyle name="Followed Hyperlink" xfId="25689" builtinId="9" hidden="1"/>
    <cellStyle name="Followed Hyperlink" xfId="25690" builtinId="9" hidden="1"/>
    <cellStyle name="Followed Hyperlink" xfId="25691" builtinId="9" hidden="1"/>
    <cellStyle name="Followed Hyperlink" xfId="25692" builtinId="9" hidden="1"/>
    <cellStyle name="Followed Hyperlink" xfId="25693" builtinId="9" hidden="1"/>
    <cellStyle name="Followed Hyperlink" xfId="25694" builtinId="9" hidden="1"/>
    <cellStyle name="Followed Hyperlink" xfId="25695" builtinId="9" hidden="1"/>
    <cellStyle name="Followed Hyperlink" xfId="25696" builtinId="9" hidden="1"/>
    <cellStyle name="Followed Hyperlink" xfId="25697" builtinId="9" hidden="1"/>
    <cellStyle name="Followed Hyperlink" xfId="25698" builtinId="9" hidden="1"/>
    <cellStyle name="Followed Hyperlink" xfId="25699" builtinId="9" hidden="1"/>
    <cellStyle name="Followed Hyperlink" xfId="25700" builtinId="9" hidden="1"/>
    <cellStyle name="Followed Hyperlink" xfId="25701" builtinId="9" hidden="1"/>
    <cellStyle name="Followed Hyperlink" xfId="25702" builtinId="9" hidden="1"/>
    <cellStyle name="Followed Hyperlink" xfId="25703" builtinId="9" hidden="1"/>
    <cellStyle name="Followed Hyperlink" xfId="25704" builtinId="9" hidden="1"/>
    <cellStyle name="Followed Hyperlink" xfId="25705" builtinId="9" hidden="1"/>
    <cellStyle name="Followed Hyperlink" xfId="25706" builtinId="9" hidden="1"/>
    <cellStyle name="Followed Hyperlink" xfId="25707" builtinId="9" hidden="1"/>
    <cellStyle name="Followed Hyperlink" xfId="25708" builtinId="9" hidden="1"/>
    <cellStyle name="Followed Hyperlink" xfId="25709" builtinId="9" hidden="1"/>
    <cellStyle name="Followed Hyperlink" xfId="25710" builtinId="9" hidden="1"/>
    <cellStyle name="Followed Hyperlink" xfId="25711" builtinId="9" hidden="1"/>
    <cellStyle name="Followed Hyperlink" xfId="25712" builtinId="9" hidden="1"/>
    <cellStyle name="Followed Hyperlink" xfId="25713" builtinId="9" hidden="1"/>
    <cellStyle name="Followed Hyperlink" xfId="25714" builtinId="9" hidden="1"/>
    <cellStyle name="Followed Hyperlink" xfId="25715" builtinId="9" hidden="1"/>
    <cellStyle name="Followed Hyperlink" xfId="25716" builtinId="9" hidden="1"/>
    <cellStyle name="Followed Hyperlink" xfId="25717" builtinId="9" hidden="1"/>
    <cellStyle name="Followed Hyperlink" xfId="25718" builtinId="9" hidden="1"/>
    <cellStyle name="Followed Hyperlink" xfId="25719" builtinId="9" hidden="1"/>
    <cellStyle name="Followed Hyperlink" xfId="25720" builtinId="9" hidden="1"/>
    <cellStyle name="Followed Hyperlink" xfId="25721" builtinId="9" hidden="1"/>
    <cellStyle name="Followed Hyperlink" xfId="25722" builtinId="9" hidden="1"/>
    <cellStyle name="Followed Hyperlink" xfId="25723" builtinId="9" hidden="1"/>
    <cellStyle name="Followed Hyperlink" xfId="25724" builtinId="9" hidden="1"/>
    <cellStyle name="Followed Hyperlink" xfId="25725" builtinId="9" hidden="1"/>
    <cellStyle name="Followed Hyperlink" xfId="25726" builtinId="9" hidden="1"/>
    <cellStyle name="Followed Hyperlink" xfId="25727" builtinId="9" hidden="1"/>
    <cellStyle name="Followed Hyperlink" xfId="25728" builtinId="9" hidden="1"/>
    <cellStyle name="Followed Hyperlink" xfId="25729" builtinId="9" hidden="1"/>
    <cellStyle name="Followed Hyperlink" xfId="25730" builtinId="9" hidden="1"/>
    <cellStyle name="Followed Hyperlink" xfId="25731" builtinId="9" hidden="1"/>
    <cellStyle name="Followed Hyperlink" xfId="25732" builtinId="9" hidden="1"/>
    <cellStyle name="Followed Hyperlink" xfId="25733" builtinId="9" hidden="1"/>
    <cellStyle name="Followed Hyperlink" xfId="25734" builtinId="9" hidden="1"/>
    <cellStyle name="Followed Hyperlink" xfId="25735" builtinId="9" hidden="1"/>
    <cellStyle name="Followed Hyperlink" xfId="25736" builtinId="9" hidden="1"/>
    <cellStyle name="Followed Hyperlink" xfId="25737" builtinId="9" hidden="1"/>
    <cellStyle name="Followed Hyperlink" xfId="25738" builtinId="9" hidden="1"/>
    <cellStyle name="Followed Hyperlink" xfId="25739" builtinId="9" hidden="1"/>
    <cellStyle name="Followed Hyperlink" xfId="25740" builtinId="9" hidden="1"/>
    <cellStyle name="Followed Hyperlink" xfId="25741" builtinId="9" hidden="1"/>
    <cellStyle name="Followed Hyperlink" xfId="25742" builtinId="9" hidden="1"/>
    <cellStyle name="Followed Hyperlink" xfId="25743" builtinId="9" hidden="1"/>
    <cellStyle name="Followed Hyperlink" xfId="25744" builtinId="9" hidden="1"/>
    <cellStyle name="Followed Hyperlink" xfId="25745" builtinId="9" hidden="1"/>
    <cellStyle name="Followed Hyperlink" xfId="25746" builtinId="9" hidden="1"/>
    <cellStyle name="Followed Hyperlink" xfId="25747" builtinId="9" hidden="1"/>
    <cellStyle name="Followed Hyperlink" xfId="25748" builtinId="9" hidden="1"/>
    <cellStyle name="Followed Hyperlink" xfId="25749" builtinId="9" hidden="1"/>
    <cellStyle name="Followed Hyperlink" xfId="25750" builtinId="9" hidden="1"/>
    <cellStyle name="Followed Hyperlink" xfId="25751" builtinId="9" hidden="1"/>
    <cellStyle name="Followed Hyperlink" xfId="25752" builtinId="9" hidden="1"/>
    <cellStyle name="Followed Hyperlink" xfId="25753" builtinId="9" hidden="1"/>
    <cellStyle name="Followed Hyperlink" xfId="25754" builtinId="9" hidden="1"/>
    <cellStyle name="Followed Hyperlink" xfId="25755" builtinId="9" hidden="1"/>
    <cellStyle name="Followed Hyperlink" xfId="25756" builtinId="9" hidden="1"/>
    <cellStyle name="Followed Hyperlink" xfId="25757" builtinId="9" hidden="1"/>
    <cellStyle name="Followed Hyperlink" xfId="25758" builtinId="9" hidden="1"/>
    <cellStyle name="Followed Hyperlink" xfId="25759" builtinId="9" hidden="1"/>
    <cellStyle name="Followed Hyperlink" xfId="25760" builtinId="9" hidden="1"/>
    <cellStyle name="Followed Hyperlink" xfId="25761" builtinId="9" hidden="1"/>
    <cellStyle name="Followed Hyperlink" xfId="25762" builtinId="9" hidden="1"/>
    <cellStyle name="Followed Hyperlink" xfId="25763" builtinId="9" hidden="1"/>
    <cellStyle name="Followed Hyperlink" xfId="25764" builtinId="9" hidden="1"/>
    <cellStyle name="Followed Hyperlink" xfId="25765" builtinId="9" hidden="1"/>
    <cellStyle name="Followed Hyperlink" xfId="25766" builtinId="9" hidden="1"/>
    <cellStyle name="Followed Hyperlink" xfId="25767" builtinId="9" hidden="1"/>
    <cellStyle name="Followed Hyperlink" xfId="25768" builtinId="9" hidden="1"/>
    <cellStyle name="Followed Hyperlink" xfId="25769" builtinId="9" hidden="1"/>
    <cellStyle name="Followed Hyperlink" xfId="25770" builtinId="9" hidden="1"/>
    <cellStyle name="Followed Hyperlink" xfId="25771" builtinId="9" hidden="1"/>
    <cellStyle name="Followed Hyperlink" xfId="25772" builtinId="9" hidden="1"/>
    <cellStyle name="Followed Hyperlink" xfId="25773" builtinId="9" hidden="1"/>
    <cellStyle name="Followed Hyperlink" xfId="25774" builtinId="9" hidden="1"/>
    <cellStyle name="Followed Hyperlink" xfId="25775" builtinId="9" hidden="1"/>
    <cellStyle name="Followed Hyperlink" xfId="25776" builtinId="9" hidden="1"/>
    <cellStyle name="Followed Hyperlink" xfId="25777" builtinId="9" hidden="1"/>
    <cellStyle name="Followed Hyperlink" xfId="25778" builtinId="9" hidden="1"/>
    <cellStyle name="Followed Hyperlink" xfId="25779" builtinId="9" hidden="1"/>
    <cellStyle name="Followed Hyperlink" xfId="25780" builtinId="9" hidden="1"/>
    <cellStyle name="Followed Hyperlink" xfId="25781" builtinId="9" hidden="1"/>
    <cellStyle name="Followed Hyperlink" xfId="25782" builtinId="9" hidden="1"/>
    <cellStyle name="Followed Hyperlink" xfId="25783" builtinId="9" hidden="1"/>
    <cellStyle name="Followed Hyperlink" xfId="25784" builtinId="9" hidden="1"/>
    <cellStyle name="Followed Hyperlink" xfId="25785" builtinId="9" hidden="1"/>
    <cellStyle name="Followed Hyperlink" xfId="25786" builtinId="9" hidden="1"/>
    <cellStyle name="Followed Hyperlink" xfId="25787" builtinId="9" hidden="1"/>
    <cellStyle name="Followed Hyperlink" xfId="25788" builtinId="9" hidden="1"/>
    <cellStyle name="Followed Hyperlink" xfId="25789" builtinId="9" hidden="1"/>
    <cellStyle name="Followed Hyperlink" xfId="25790" builtinId="9" hidden="1"/>
    <cellStyle name="Followed Hyperlink" xfId="25791" builtinId="9" hidden="1"/>
    <cellStyle name="Followed Hyperlink" xfId="25792" builtinId="9" hidden="1"/>
    <cellStyle name="Followed Hyperlink" xfId="25793" builtinId="9" hidden="1"/>
    <cellStyle name="Followed Hyperlink" xfId="25794" builtinId="9" hidden="1"/>
    <cellStyle name="Followed Hyperlink" xfId="25795" builtinId="9" hidden="1"/>
    <cellStyle name="Followed Hyperlink" xfId="25796" builtinId="9" hidden="1"/>
    <cellStyle name="Followed Hyperlink" xfId="25797" builtinId="9" hidden="1"/>
    <cellStyle name="Followed Hyperlink" xfId="25798" builtinId="9" hidden="1"/>
    <cellStyle name="Followed Hyperlink" xfId="25799" builtinId="9" hidden="1"/>
    <cellStyle name="Followed Hyperlink" xfId="25800" builtinId="9" hidden="1"/>
    <cellStyle name="Followed Hyperlink" xfId="25801" builtinId="9" hidden="1"/>
    <cellStyle name="Followed Hyperlink" xfId="25802" builtinId="9" hidden="1"/>
    <cellStyle name="Followed Hyperlink" xfId="25803" builtinId="9" hidden="1"/>
    <cellStyle name="Followed Hyperlink" xfId="25804" builtinId="9" hidden="1"/>
    <cellStyle name="Followed Hyperlink" xfId="25805" builtinId="9" hidden="1"/>
    <cellStyle name="Followed Hyperlink" xfId="25806" builtinId="9" hidden="1"/>
    <cellStyle name="Followed Hyperlink" xfId="25807" builtinId="9" hidden="1"/>
    <cellStyle name="Followed Hyperlink" xfId="25808" builtinId="9" hidden="1"/>
    <cellStyle name="Followed Hyperlink" xfId="25809" builtinId="9" hidden="1"/>
    <cellStyle name="Followed Hyperlink" xfId="25810" builtinId="9" hidden="1"/>
    <cellStyle name="Followed Hyperlink" xfId="25811" builtinId="9" hidden="1"/>
    <cellStyle name="Followed Hyperlink" xfId="25812" builtinId="9" hidden="1"/>
    <cellStyle name="Followed Hyperlink" xfId="25813" builtinId="9" hidden="1"/>
    <cellStyle name="Followed Hyperlink" xfId="25814" builtinId="9" hidden="1"/>
    <cellStyle name="Followed Hyperlink" xfId="25815" builtinId="9" hidden="1"/>
    <cellStyle name="Followed Hyperlink" xfId="25816" builtinId="9" hidden="1"/>
    <cellStyle name="Followed Hyperlink" xfId="25817" builtinId="9" hidden="1"/>
    <cellStyle name="Followed Hyperlink" xfId="25818" builtinId="9" hidden="1"/>
    <cellStyle name="Followed Hyperlink" xfId="25819" builtinId="9" hidden="1"/>
    <cellStyle name="Followed Hyperlink" xfId="25820" builtinId="9" hidden="1"/>
    <cellStyle name="Followed Hyperlink" xfId="25821" builtinId="9" hidden="1"/>
    <cellStyle name="Followed Hyperlink" xfId="25822" builtinId="9" hidden="1"/>
    <cellStyle name="Followed Hyperlink" xfId="25823" builtinId="9" hidden="1"/>
    <cellStyle name="Followed Hyperlink" xfId="25824" builtinId="9" hidden="1"/>
    <cellStyle name="Followed Hyperlink" xfId="25825" builtinId="9" hidden="1"/>
    <cellStyle name="Followed Hyperlink" xfId="25826" builtinId="9" hidden="1"/>
    <cellStyle name="Followed Hyperlink" xfId="25827" builtinId="9" hidden="1"/>
    <cellStyle name="Followed Hyperlink" xfId="25828" builtinId="9" hidden="1"/>
    <cellStyle name="Followed Hyperlink" xfId="25829" builtinId="9" hidden="1"/>
    <cellStyle name="Followed Hyperlink" xfId="25830" builtinId="9" hidden="1"/>
    <cellStyle name="Followed Hyperlink" xfId="25831" builtinId="9" hidden="1"/>
    <cellStyle name="Followed Hyperlink" xfId="25832" builtinId="9" hidden="1"/>
    <cellStyle name="Followed Hyperlink" xfId="25833" builtinId="9" hidden="1"/>
    <cellStyle name="Followed Hyperlink" xfId="25834" builtinId="9" hidden="1"/>
    <cellStyle name="Followed Hyperlink" xfId="25835" builtinId="9" hidden="1"/>
    <cellStyle name="Followed Hyperlink" xfId="25836" builtinId="9" hidden="1"/>
    <cellStyle name="Followed Hyperlink" xfId="25837" builtinId="9" hidden="1"/>
    <cellStyle name="Followed Hyperlink" xfId="25838" builtinId="9" hidden="1"/>
    <cellStyle name="Followed Hyperlink" xfId="25839" builtinId="9" hidden="1"/>
    <cellStyle name="Followed Hyperlink" xfId="25840" builtinId="9" hidden="1"/>
    <cellStyle name="Followed Hyperlink" xfId="25841" builtinId="9" hidden="1"/>
    <cellStyle name="Followed Hyperlink" xfId="25842" builtinId="9" hidden="1"/>
    <cellStyle name="Followed Hyperlink" xfId="25843" builtinId="9" hidden="1"/>
    <cellStyle name="Followed Hyperlink" xfId="25844" builtinId="9" hidden="1"/>
    <cellStyle name="Followed Hyperlink" xfId="25845" builtinId="9" hidden="1"/>
    <cellStyle name="Followed Hyperlink" xfId="25846" builtinId="9" hidden="1"/>
    <cellStyle name="Followed Hyperlink" xfId="25847" builtinId="9" hidden="1"/>
    <cellStyle name="Followed Hyperlink" xfId="25848" builtinId="9" hidden="1"/>
    <cellStyle name="Followed Hyperlink" xfId="25849" builtinId="9" hidden="1"/>
    <cellStyle name="Followed Hyperlink" xfId="25850" builtinId="9" hidden="1"/>
    <cellStyle name="Followed Hyperlink" xfId="25851" builtinId="9" hidden="1"/>
    <cellStyle name="Followed Hyperlink" xfId="25852" builtinId="9" hidden="1"/>
    <cellStyle name="Followed Hyperlink" xfId="25853" builtinId="9" hidden="1"/>
    <cellStyle name="Followed Hyperlink" xfId="25854" builtinId="9" hidden="1"/>
    <cellStyle name="Followed Hyperlink" xfId="25855" builtinId="9" hidden="1"/>
    <cellStyle name="Followed Hyperlink" xfId="25856" builtinId="9" hidden="1"/>
    <cellStyle name="Followed Hyperlink" xfId="25857" builtinId="9" hidden="1"/>
    <cellStyle name="Followed Hyperlink" xfId="25858" builtinId="9" hidden="1"/>
    <cellStyle name="Followed Hyperlink" xfId="25859" builtinId="9" hidden="1"/>
    <cellStyle name="Followed Hyperlink" xfId="25860" builtinId="9" hidden="1"/>
    <cellStyle name="Followed Hyperlink" xfId="25861" builtinId="9" hidden="1"/>
    <cellStyle name="Followed Hyperlink" xfId="25862" builtinId="9" hidden="1"/>
    <cellStyle name="Followed Hyperlink" xfId="25863" builtinId="9" hidden="1"/>
    <cellStyle name="Followed Hyperlink" xfId="25864" builtinId="9" hidden="1"/>
    <cellStyle name="Followed Hyperlink" xfId="25865" builtinId="9" hidden="1"/>
    <cellStyle name="Followed Hyperlink" xfId="25866" builtinId="9" hidden="1"/>
    <cellStyle name="Followed Hyperlink" xfId="25867" builtinId="9" hidden="1"/>
    <cellStyle name="Followed Hyperlink" xfId="25868" builtinId="9" hidden="1"/>
    <cellStyle name="Followed Hyperlink" xfId="25869" builtinId="9" hidden="1"/>
    <cellStyle name="Followed Hyperlink" xfId="25870" builtinId="9" hidden="1"/>
    <cellStyle name="Followed Hyperlink" xfId="25871" builtinId="9" hidden="1"/>
    <cellStyle name="Followed Hyperlink" xfId="25872" builtinId="9" hidden="1"/>
    <cellStyle name="Followed Hyperlink" xfId="25873" builtinId="9" hidden="1"/>
    <cellStyle name="Followed Hyperlink" xfId="25874" builtinId="9" hidden="1"/>
    <cellStyle name="Followed Hyperlink" xfId="25875" builtinId="9" hidden="1"/>
    <cellStyle name="Followed Hyperlink" xfId="25876" builtinId="9" hidden="1"/>
    <cellStyle name="Followed Hyperlink" xfId="25877" builtinId="9" hidden="1"/>
    <cellStyle name="Followed Hyperlink" xfId="25878" builtinId="9" hidden="1"/>
    <cellStyle name="Followed Hyperlink" xfId="25879" builtinId="9" hidden="1"/>
    <cellStyle name="Followed Hyperlink" xfId="25880" builtinId="9" hidden="1"/>
    <cellStyle name="Followed Hyperlink" xfId="25881" builtinId="9" hidden="1"/>
    <cellStyle name="Followed Hyperlink" xfId="25882" builtinId="9" hidden="1"/>
    <cellStyle name="Followed Hyperlink" xfId="25883" builtinId="9" hidden="1"/>
    <cellStyle name="Followed Hyperlink" xfId="25884" builtinId="9" hidden="1"/>
    <cellStyle name="Followed Hyperlink" xfId="25885" builtinId="9" hidden="1"/>
    <cellStyle name="Followed Hyperlink" xfId="25886" builtinId="9" hidden="1"/>
    <cellStyle name="Followed Hyperlink" xfId="25887" builtinId="9" hidden="1"/>
    <cellStyle name="Followed Hyperlink" xfId="25888" builtinId="9" hidden="1"/>
    <cellStyle name="Followed Hyperlink" xfId="25889" builtinId="9" hidden="1"/>
    <cellStyle name="Followed Hyperlink" xfId="25890" builtinId="9" hidden="1"/>
    <cellStyle name="Followed Hyperlink" xfId="25891" builtinId="9" hidden="1"/>
    <cellStyle name="Followed Hyperlink" xfId="25892" builtinId="9" hidden="1"/>
    <cellStyle name="Followed Hyperlink" xfId="25893" builtinId="9" hidden="1"/>
    <cellStyle name="Followed Hyperlink" xfId="25894" builtinId="9" hidden="1"/>
    <cellStyle name="Followed Hyperlink" xfId="25895" builtinId="9" hidden="1"/>
    <cellStyle name="Followed Hyperlink" xfId="25896" builtinId="9" hidden="1"/>
    <cellStyle name="Followed Hyperlink" xfId="25897" builtinId="9" hidden="1"/>
    <cellStyle name="Followed Hyperlink" xfId="25898" builtinId="9" hidden="1"/>
    <cellStyle name="Followed Hyperlink" xfId="25899" builtinId="9" hidden="1"/>
    <cellStyle name="Followed Hyperlink" xfId="25900" builtinId="9" hidden="1"/>
    <cellStyle name="Followed Hyperlink" xfId="25901" builtinId="9" hidden="1"/>
    <cellStyle name="Followed Hyperlink" xfId="25902" builtinId="9" hidden="1"/>
    <cellStyle name="Followed Hyperlink" xfId="25903" builtinId="9" hidden="1"/>
    <cellStyle name="Followed Hyperlink" xfId="25904" builtinId="9" hidden="1"/>
    <cellStyle name="Followed Hyperlink" xfId="25905" builtinId="9" hidden="1"/>
    <cellStyle name="Followed Hyperlink" xfId="25906" builtinId="9" hidden="1"/>
    <cellStyle name="Followed Hyperlink" xfId="25907" builtinId="9" hidden="1"/>
    <cellStyle name="Followed Hyperlink" xfId="25908" builtinId="9" hidden="1"/>
    <cellStyle name="Followed Hyperlink" xfId="25909" builtinId="9" hidden="1"/>
    <cellStyle name="Followed Hyperlink" xfId="25910" builtinId="9" hidden="1"/>
    <cellStyle name="Followed Hyperlink" xfId="25911" builtinId="9" hidden="1"/>
    <cellStyle name="Followed Hyperlink" xfId="25912" builtinId="9" hidden="1"/>
    <cellStyle name="Followed Hyperlink" xfId="25913" builtinId="9" hidden="1"/>
    <cellStyle name="Followed Hyperlink" xfId="25914" builtinId="9" hidden="1"/>
    <cellStyle name="Followed Hyperlink" xfId="25915" builtinId="9" hidden="1"/>
    <cellStyle name="Followed Hyperlink" xfId="25916" builtinId="9" hidden="1"/>
    <cellStyle name="Followed Hyperlink" xfId="25917" builtinId="9" hidden="1"/>
    <cellStyle name="Followed Hyperlink" xfId="25918" builtinId="9" hidden="1"/>
    <cellStyle name="Followed Hyperlink" xfId="25919" builtinId="9" hidden="1"/>
    <cellStyle name="Followed Hyperlink" xfId="25920" builtinId="9" hidden="1"/>
    <cellStyle name="Followed Hyperlink" xfId="25921" builtinId="9" hidden="1"/>
    <cellStyle name="Followed Hyperlink" xfId="25922" builtinId="9" hidden="1"/>
    <cellStyle name="Followed Hyperlink" xfId="25923" builtinId="9" hidden="1"/>
    <cellStyle name="Followed Hyperlink" xfId="25924" builtinId="9" hidden="1"/>
    <cellStyle name="Followed Hyperlink" xfId="25925" builtinId="9" hidden="1"/>
    <cellStyle name="Followed Hyperlink" xfId="25926" builtinId="9" hidden="1"/>
    <cellStyle name="Followed Hyperlink" xfId="25927" builtinId="9" hidden="1"/>
    <cellStyle name="Followed Hyperlink" xfId="25928" builtinId="9" hidden="1"/>
    <cellStyle name="Followed Hyperlink" xfId="25929" builtinId="9" hidden="1"/>
    <cellStyle name="Followed Hyperlink" xfId="25930" builtinId="9" hidden="1"/>
    <cellStyle name="Followed Hyperlink" xfId="25931" builtinId="9" hidden="1"/>
    <cellStyle name="Followed Hyperlink" xfId="25932" builtinId="9" hidden="1"/>
    <cellStyle name="Followed Hyperlink" xfId="25933" builtinId="9" hidden="1"/>
    <cellStyle name="Followed Hyperlink" xfId="25934" builtinId="9" hidden="1"/>
    <cellStyle name="Followed Hyperlink" xfId="25935" builtinId="9" hidden="1"/>
    <cellStyle name="Followed Hyperlink" xfId="25936" builtinId="9" hidden="1"/>
    <cellStyle name="Followed Hyperlink" xfId="25937" builtinId="9" hidden="1"/>
    <cellStyle name="Followed Hyperlink" xfId="25938" builtinId="9" hidden="1"/>
    <cellStyle name="Followed Hyperlink" xfId="25939" builtinId="9" hidden="1"/>
    <cellStyle name="Followed Hyperlink" xfId="25940" builtinId="9" hidden="1"/>
    <cellStyle name="Followed Hyperlink" xfId="25941" builtinId="9" hidden="1"/>
    <cellStyle name="Followed Hyperlink" xfId="25942" builtinId="9" hidden="1"/>
    <cellStyle name="Followed Hyperlink" xfId="25943" builtinId="9" hidden="1"/>
    <cellStyle name="Followed Hyperlink" xfId="25944" builtinId="9" hidden="1"/>
    <cellStyle name="Followed Hyperlink" xfId="25945" builtinId="9" hidden="1"/>
    <cellStyle name="Followed Hyperlink" xfId="25946" builtinId="9" hidden="1"/>
    <cellStyle name="Followed Hyperlink" xfId="25947" builtinId="9" hidden="1"/>
    <cellStyle name="Followed Hyperlink" xfId="25948" builtinId="9" hidden="1"/>
    <cellStyle name="Followed Hyperlink" xfId="25949" builtinId="9" hidden="1"/>
    <cellStyle name="Followed Hyperlink" xfId="25950" builtinId="9" hidden="1"/>
    <cellStyle name="Followed Hyperlink" xfId="25951" builtinId="9" hidden="1"/>
    <cellStyle name="Followed Hyperlink" xfId="25952" builtinId="9" hidden="1"/>
    <cellStyle name="Followed Hyperlink" xfId="25953" builtinId="9" hidden="1"/>
    <cellStyle name="Followed Hyperlink" xfId="25954" builtinId="9" hidden="1"/>
    <cellStyle name="Followed Hyperlink" xfId="25955" builtinId="9" hidden="1"/>
    <cellStyle name="Followed Hyperlink" xfId="25956" builtinId="9" hidden="1"/>
    <cellStyle name="Followed Hyperlink" xfId="25957" builtinId="9" hidden="1"/>
    <cellStyle name="Followed Hyperlink" xfId="25958" builtinId="9" hidden="1"/>
    <cellStyle name="Followed Hyperlink" xfId="25959" builtinId="9" hidden="1"/>
    <cellStyle name="Followed Hyperlink" xfId="25960" builtinId="9" hidden="1"/>
    <cellStyle name="Followed Hyperlink" xfId="25961" builtinId="9" hidden="1"/>
    <cellStyle name="Followed Hyperlink" xfId="25962" builtinId="9" hidden="1"/>
    <cellStyle name="Followed Hyperlink" xfId="25963" builtinId="9" hidden="1"/>
    <cellStyle name="Followed Hyperlink" xfId="25964" builtinId="9" hidden="1"/>
    <cellStyle name="Followed Hyperlink" xfId="25965" builtinId="9" hidden="1"/>
    <cellStyle name="Followed Hyperlink" xfId="25966" builtinId="9" hidden="1"/>
    <cellStyle name="Followed Hyperlink" xfId="25967" builtinId="9" hidden="1"/>
    <cellStyle name="Followed Hyperlink" xfId="25968" builtinId="9" hidden="1"/>
    <cellStyle name="Followed Hyperlink" xfId="25969" builtinId="9" hidden="1"/>
    <cellStyle name="Followed Hyperlink" xfId="25970" builtinId="9" hidden="1"/>
    <cellStyle name="Followed Hyperlink" xfId="25971" builtinId="9" hidden="1"/>
    <cellStyle name="Followed Hyperlink" xfId="25972" builtinId="9" hidden="1"/>
    <cellStyle name="Followed Hyperlink" xfId="25973" builtinId="9" hidden="1"/>
    <cellStyle name="Followed Hyperlink" xfId="25974" builtinId="9" hidden="1"/>
    <cellStyle name="Followed Hyperlink" xfId="25975" builtinId="9" hidden="1"/>
    <cellStyle name="Followed Hyperlink" xfId="25976" builtinId="9" hidden="1"/>
    <cellStyle name="Followed Hyperlink" xfId="25977" builtinId="9" hidden="1"/>
    <cellStyle name="Followed Hyperlink" xfId="25978" builtinId="9" hidden="1"/>
    <cellStyle name="Followed Hyperlink" xfId="25979" builtinId="9" hidden="1"/>
    <cellStyle name="Followed Hyperlink" xfId="25980" builtinId="9" hidden="1"/>
    <cellStyle name="Followed Hyperlink" xfId="25981" builtinId="9" hidden="1"/>
    <cellStyle name="Followed Hyperlink" xfId="25982" builtinId="9" hidden="1"/>
    <cellStyle name="Followed Hyperlink" xfId="25983" builtinId="9" hidden="1"/>
    <cellStyle name="Followed Hyperlink" xfId="25984" builtinId="9" hidden="1"/>
    <cellStyle name="Followed Hyperlink" xfId="25985" builtinId="9" hidden="1"/>
    <cellStyle name="Followed Hyperlink" xfId="25986" builtinId="9" hidden="1"/>
    <cellStyle name="Followed Hyperlink" xfId="25987" builtinId="9" hidden="1"/>
    <cellStyle name="Followed Hyperlink" xfId="25988" builtinId="9" hidden="1"/>
    <cellStyle name="Followed Hyperlink" xfId="25989" builtinId="9" hidden="1"/>
    <cellStyle name="Followed Hyperlink" xfId="25990" builtinId="9" hidden="1"/>
    <cellStyle name="Followed Hyperlink" xfId="25991" builtinId="9" hidden="1"/>
    <cellStyle name="Followed Hyperlink" xfId="25992" builtinId="9" hidden="1"/>
    <cellStyle name="Followed Hyperlink" xfId="25993" builtinId="9" hidden="1"/>
    <cellStyle name="Followed Hyperlink" xfId="25994" builtinId="9" hidden="1"/>
    <cellStyle name="Followed Hyperlink" xfId="25995" builtinId="9" hidden="1"/>
    <cellStyle name="Followed Hyperlink" xfId="25996" builtinId="9" hidden="1"/>
    <cellStyle name="Followed Hyperlink" xfId="25997" builtinId="9" hidden="1"/>
    <cellStyle name="Followed Hyperlink" xfId="25998" builtinId="9" hidden="1"/>
    <cellStyle name="Followed Hyperlink" xfId="25999" builtinId="9" hidden="1"/>
    <cellStyle name="Followed Hyperlink" xfId="26000" builtinId="9" hidden="1"/>
    <cellStyle name="Followed Hyperlink" xfId="26001" builtinId="9" hidden="1"/>
    <cellStyle name="Followed Hyperlink" xfId="26002" builtinId="9" hidden="1"/>
    <cellStyle name="Followed Hyperlink" xfId="26003" builtinId="9" hidden="1"/>
    <cellStyle name="Followed Hyperlink" xfId="26004" builtinId="9" hidden="1"/>
    <cellStyle name="Followed Hyperlink" xfId="26005" builtinId="9" hidden="1"/>
    <cellStyle name="Followed Hyperlink" xfId="26006" builtinId="9" hidden="1"/>
    <cellStyle name="Followed Hyperlink" xfId="26007" builtinId="9" hidden="1"/>
    <cellStyle name="Followed Hyperlink" xfId="26008" builtinId="9" hidden="1"/>
    <cellStyle name="Followed Hyperlink" xfId="26009" builtinId="9" hidden="1"/>
    <cellStyle name="Followed Hyperlink" xfId="26010" builtinId="9" hidden="1"/>
    <cellStyle name="Followed Hyperlink" xfId="26011" builtinId="9" hidden="1"/>
    <cellStyle name="Followed Hyperlink" xfId="26012" builtinId="9" hidden="1"/>
    <cellStyle name="Followed Hyperlink" xfId="26013" builtinId="9" hidden="1"/>
    <cellStyle name="Followed Hyperlink" xfId="26014" builtinId="9" hidden="1"/>
    <cellStyle name="Followed Hyperlink" xfId="26015" builtinId="9" hidden="1"/>
    <cellStyle name="Followed Hyperlink" xfId="26016" builtinId="9" hidden="1"/>
    <cellStyle name="Followed Hyperlink" xfId="26017" builtinId="9" hidden="1"/>
    <cellStyle name="Followed Hyperlink" xfId="26018" builtinId="9" hidden="1"/>
    <cellStyle name="Followed Hyperlink" xfId="26019" builtinId="9" hidden="1"/>
    <cellStyle name="Followed Hyperlink" xfId="26020" builtinId="9" hidden="1"/>
    <cellStyle name="Followed Hyperlink" xfId="26021" builtinId="9" hidden="1"/>
    <cellStyle name="Followed Hyperlink" xfId="26022" builtinId="9" hidden="1"/>
    <cellStyle name="Followed Hyperlink" xfId="26023" builtinId="9" hidden="1"/>
    <cellStyle name="Followed Hyperlink" xfId="26024" builtinId="9" hidden="1"/>
    <cellStyle name="Followed Hyperlink" xfId="26025" builtinId="9" hidden="1"/>
    <cellStyle name="Followed Hyperlink" xfId="26026" builtinId="9" hidden="1"/>
    <cellStyle name="Followed Hyperlink" xfId="26027" builtinId="9" hidden="1"/>
    <cellStyle name="Followed Hyperlink" xfId="26028" builtinId="9" hidden="1"/>
    <cellStyle name="Followed Hyperlink" xfId="26029" builtinId="9" hidden="1"/>
    <cellStyle name="Followed Hyperlink" xfId="26030" builtinId="9" hidden="1"/>
    <cellStyle name="Followed Hyperlink" xfId="26031" builtinId="9" hidden="1"/>
    <cellStyle name="Followed Hyperlink" xfId="26032" builtinId="9" hidden="1"/>
    <cellStyle name="Followed Hyperlink" xfId="26033" builtinId="9" hidden="1"/>
    <cellStyle name="Followed Hyperlink" xfId="26034" builtinId="9" hidden="1"/>
    <cellStyle name="Followed Hyperlink" xfId="26035" builtinId="9" hidden="1"/>
    <cellStyle name="Followed Hyperlink" xfId="26036" builtinId="9" hidden="1"/>
    <cellStyle name="Followed Hyperlink" xfId="26037" builtinId="9" hidden="1"/>
    <cellStyle name="Followed Hyperlink" xfId="26038" builtinId="9" hidden="1"/>
    <cellStyle name="Followed Hyperlink" xfId="26039" builtinId="9" hidden="1"/>
    <cellStyle name="Followed Hyperlink" xfId="26040" builtinId="9" hidden="1"/>
    <cellStyle name="Followed Hyperlink" xfId="26041" builtinId="9" hidden="1"/>
    <cellStyle name="Followed Hyperlink" xfId="26042" builtinId="9" hidden="1"/>
    <cellStyle name="Followed Hyperlink" xfId="26043" builtinId="9" hidden="1"/>
    <cellStyle name="Followed Hyperlink" xfId="26044" builtinId="9" hidden="1"/>
    <cellStyle name="Followed Hyperlink" xfId="26045" builtinId="9" hidden="1"/>
    <cellStyle name="Followed Hyperlink" xfId="26046" builtinId="9" hidden="1"/>
    <cellStyle name="Followed Hyperlink" xfId="26047" builtinId="9" hidden="1"/>
    <cellStyle name="Followed Hyperlink" xfId="26048" builtinId="9" hidden="1"/>
    <cellStyle name="Followed Hyperlink" xfId="26049" builtinId="9" hidden="1"/>
    <cellStyle name="Followed Hyperlink" xfId="26050" builtinId="9" hidden="1"/>
    <cellStyle name="Followed Hyperlink" xfId="26051" builtinId="9" hidden="1"/>
    <cellStyle name="Followed Hyperlink" xfId="26052" builtinId="9" hidden="1"/>
    <cellStyle name="Followed Hyperlink" xfId="26053" builtinId="9" hidden="1"/>
    <cellStyle name="Followed Hyperlink" xfId="26054" builtinId="9" hidden="1"/>
    <cellStyle name="Followed Hyperlink" xfId="26055" builtinId="9" hidden="1"/>
    <cellStyle name="Followed Hyperlink" xfId="26056" builtinId="9" hidden="1"/>
    <cellStyle name="Followed Hyperlink" xfId="26057" builtinId="9" hidden="1"/>
    <cellStyle name="Followed Hyperlink" xfId="26058" builtinId="9" hidden="1"/>
    <cellStyle name="Followed Hyperlink" xfId="26059" builtinId="9" hidden="1"/>
    <cellStyle name="Followed Hyperlink" xfId="26060" builtinId="9" hidden="1"/>
    <cellStyle name="Followed Hyperlink" xfId="26061" builtinId="9" hidden="1"/>
    <cellStyle name="Followed Hyperlink" xfId="26062" builtinId="9" hidden="1"/>
    <cellStyle name="Followed Hyperlink" xfId="26063" builtinId="9" hidden="1"/>
    <cellStyle name="Followed Hyperlink" xfId="26064" builtinId="9" hidden="1"/>
    <cellStyle name="Followed Hyperlink" xfId="26065" builtinId="9" hidden="1"/>
    <cellStyle name="Followed Hyperlink" xfId="26066" builtinId="9" hidden="1"/>
    <cellStyle name="Followed Hyperlink" xfId="26067" builtinId="9" hidden="1"/>
    <cellStyle name="Followed Hyperlink" xfId="26068" builtinId="9" hidden="1"/>
    <cellStyle name="Followed Hyperlink" xfId="26069" builtinId="9" hidden="1"/>
    <cellStyle name="Followed Hyperlink" xfId="26070" builtinId="9" hidden="1"/>
    <cellStyle name="Followed Hyperlink" xfId="26071" builtinId="9" hidden="1"/>
    <cellStyle name="Followed Hyperlink" xfId="26072" builtinId="9" hidden="1"/>
    <cellStyle name="Followed Hyperlink" xfId="26073" builtinId="9" hidden="1"/>
    <cellStyle name="Followed Hyperlink" xfId="26074" builtinId="9" hidden="1"/>
    <cellStyle name="Followed Hyperlink" xfId="26075" builtinId="9" hidden="1"/>
    <cellStyle name="Followed Hyperlink" xfId="26076" builtinId="9" hidden="1"/>
    <cellStyle name="Followed Hyperlink" xfId="26077" builtinId="9" hidden="1"/>
    <cellStyle name="Followed Hyperlink" xfId="26078" builtinId="9" hidden="1"/>
    <cellStyle name="Followed Hyperlink" xfId="26079" builtinId="9" hidden="1"/>
    <cellStyle name="Followed Hyperlink" xfId="26080" builtinId="9" hidden="1"/>
    <cellStyle name="Followed Hyperlink" xfId="26081" builtinId="9" hidden="1"/>
    <cellStyle name="Followed Hyperlink" xfId="26082" builtinId="9" hidden="1"/>
    <cellStyle name="Followed Hyperlink" xfId="26083" builtinId="9" hidden="1"/>
    <cellStyle name="Followed Hyperlink" xfId="26084" builtinId="9" hidden="1"/>
    <cellStyle name="Followed Hyperlink" xfId="26085" builtinId="9" hidden="1"/>
    <cellStyle name="Followed Hyperlink" xfId="26086" builtinId="9" hidden="1"/>
    <cellStyle name="Followed Hyperlink" xfId="26087" builtinId="9" hidden="1"/>
    <cellStyle name="Followed Hyperlink" xfId="26088" builtinId="9" hidden="1"/>
    <cellStyle name="Followed Hyperlink" xfId="26089" builtinId="9" hidden="1"/>
    <cellStyle name="Followed Hyperlink" xfId="26090" builtinId="9" hidden="1"/>
    <cellStyle name="Followed Hyperlink" xfId="26091" builtinId="9" hidden="1"/>
    <cellStyle name="Followed Hyperlink" xfId="26092" builtinId="9" hidden="1"/>
    <cellStyle name="Followed Hyperlink" xfId="26093" builtinId="9" hidden="1"/>
    <cellStyle name="Followed Hyperlink" xfId="26094" builtinId="9" hidden="1"/>
    <cellStyle name="Followed Hyperlink" xfId="26095" builtinId="9" hidden="1"/>
    <cellStyle name="Followed Hyperlink" xfId="26096" builtinId="9" hidden="1"/>
    <cellStyle name="Followed Hyperlink" xfId="26097" builtinId="9" hidden="1"/>
    <cellStyle name="Followed Hyperlink" xfId="26098" builtinId="9" hidden="1"/>
    <cellStyle name="Followed Hyperlink" xfId="26099" builtinId="9" hidden="1"/>
    <cellStyle name="Followed Hyperlink" xfId="26100" builtinId="9" hidden="1"/>
    <cellStyle name="Followed Hyperlink" xfId="26101" builtinId="9" hidden="1"/>
    <cellStyle name="Followed Hyperlink" xfId="26102" builtinId="9" hidden="1"/>
    <cellStyle name="Followed Hyperlink" xfId="26103" builtinId="9" hidden="1"/>
    <cellStyle name="Followed Hyperlink" xfId="26104" builtinId="9" hidden="1"/>
    <cellStyle name="Followed Hyperlink" xfId="26105" builtinId="9" hidden="1"/>
    <cellStyle name="Followed Hyperlink" xfId="26106" builtinId="9" hidden="1"/>
    <cellStyle name="Followed Hyperlink" xfId="26107" builtinId="9" hidden="1"/>
    <cellStyle name="Followed Hyperlink" xfId="26108" builtinId="9" hidden="1"/>
    <cellStyle name="Followed Hyperlink" xfId="26109" builtinId="9" hidden="1"/>
    <cellStyle name="Followed Hyperlink" xfId="26110" builtinId="9" hidden="1"/>
    <cellStyle name="Followed Hyperlink" xfId="26111" builtinId="9" hidden="1"/>
    <cellStyle name="Followed Hyperlink" xfId="26112" builtinId="9" hidden="1"/>
    <cellStyle name="Followed Hyperlink" xfId="26113" builtinId="9" hidden="1"/>
    <cellStyle name="Followed Hyperlink" xfId="26114" builtinId="9" hidden="1"/>
    <cellStyle name="Followed Hyperlink" xfId="26115" builtinId="9" hidden="1"/>
    <cellStyle name="Followed Hyperlink" xfId="26116" builtinId="9" hidden="1"/>
    <cellStyle name="Followed Hyperlink" xfId="26117" builtinId="9" hidden="1"/>
    <cellStyle name="Followed Hyperlink" xfId="26118" builtinId="9" hidden="1"/>
    <cellStyle name="Followed Hyperlink" xfId="26119" builtinId="9" hidden="1"/>
    <cellStyle name="Followed Hyperlink" xfId="26120" builtinId="9" hidden="1"/>
    <cellStyle name="Followed Hyperlink" xfId="26121" builtinId="9" hidden="1"/>
    <cellStyle name="Followed Hyperlink" xfId="26122" builtinId="9" hidden="1"/>
    <cellStyle name="Followed Hyperlink" xfId="26123" builtinId="9" hidden="1"/>
    <cellStyle name="Followed Hyperlink" xfId="26124" builtinId="9" hidden="1"/>
    <cellStyle name="Followed Hyperlink" xfId="26125" builtinId="9" hidden="1"/>
    <cellStyle name="Followed Hyperlink" xfId="26126" builtinId="9" hidden="1"/>
    <cellStyle name="Followed Hyperlink" xfId="26127" builtinId="9" hidden="1"/>
    <cellStyle name="Followed Hyperlink" xfId="26128" builtinId="9" hidden="1"/>
    <cellStyle name="Followed Hyperlink" xfId="26129" builtinId="9" hidden="1"/>
    <cellStyle name="Followed Hyperlink" xfId="26130" builtinId="9" hidden="1"/>
    <cellStyle name="Followed Hyperlink" xfId="26131" builtinId="9" hidden="1"/>
    <cellStyle name="Followed Hyperlink" xfId="26132" builtinId="9" hidden="1"/>
    <cellStyle name="Followed Hyperlink" xfId="26133" builtinId="9" hidden="1"/>
    <cellStyle name="Followed Hyperlink" xfId="26134" builtinId="9" hidden="1"/>
    <cellStyle name="Followed Hyperlink" xfId="26135" builtinId="9" hidden="1"/>
    <cellStyle name="Followed Hyperlink" xfId="26136" builtinId="9" hidden="1"/>
    <cellStyle name="Followed Hyperlink" xfId="26137" builtinId="9" hidden="1"/>
    <cellStyle name="Followed Hyperlink" xfId="26138" builtinId="9" hidden="1"/>
    <cellStyle name="Followed Hyperlink" xfId="26139" builtinId="9" hidden="1"/>
    <cellStyle name="Followed Hyperlink" xfId="26140" builtinId="9" hidden="1"/>
    <cellStyle name="Followed Hyperlink" xfId="26141" builtinId="9" hidden="1"/>
    <cellStyle name="Followed Hyperlink" xfId="26142" builtinId="9" hidden="1"/>
    <cellStyle name="Followed Hyperlink" xfId="26143" builtinId="9" hidden="1"/>
    <cellStyle name="Followed Hyperlink" xfId="26144" builtinId="9" hidden="1"/>
    <cellStyle name="Followed Hyperlink" xfId="26145" builtinId="9" hidden="1"/>
    <cellStyle name="Followed Hyperlink" xfId="26146" builtinId="9" hidden="1"/>
    <cellStyle name="Followed Hyperlink" xfId="26147" builtinId="9" hidden="1"/>
    <cellStyle name="Followed Hyperlink" xfId="26148" builtinId="9" hidden="1"/>
    <cellStyle name="Followed Hyperlink" xfId="26149" builtinId="9" hidden="1"/>
    <cellStyle name="Followed Hyperlink" xfId="26150" builtinId="9" hidden="1"/>
    <cellStyle name="Followed Hyperlink" xfId="26151" builtinId="9" hidden="1"/>
    <cellStyle name="Followed Hyperlink" xfId="26152" builtinId="9" hidden="1"/>
    <cellStyle name="Followed Hyperlink" xfId="26153" builtinId="9" hidden="1"/>
    <cellStyle name="Followed Hyperlink" xfId="26154" builtinId="9" hidden="1"/>
    <cellStyle name="Followed Hyperlink" xfId="26155" builtinId="9" hidden="1"/>
    <cellStyle name="Followed Hyperlink" xfId="26156" builtinId="9" hidden="1"/>
    <cellStyle name="Followed Hyperlink" xfId="26157" builtinId="9" hidden="1"/>
    <cellStyle name="Followed Hyperlink" xfId="26158" builtinId="9" hidden="1"/>
    <cellStyle name="Followed Hyperlink" xfId="26159" builtinId="9" hidden="1"/>
    <cellStyle name="Followed Hyperlink" xfId="26160" builtinId="9" hidden="1"/>
    <cellStyle name="Followed Hyperlink" xfId="26161" builtinId="9" hidden="1"/>
    <cellStyle name="Followed Hyperlink" xfId="26162" builtinId="9" hidden="1"/>
    <cellStyle name="Followed Hyperlink" xfId="26163" builtinId="9" hidden="1"/>
    <cellStyle name="Followed Hyperlink" xfId="26164" builtinId="9" hidden="1"/>
    <cellStyle name="Followed Hyperlink" xfId="26165" builtinId="9" hidden="1"/>
    <cellStyle name="Followed Hyperlink" xfId="26166" builtinId="9" hidden="1"/>
    <cellStyle name="Followed Hyperlink" xfId="26167" builtinId="9" hidden="1"/>
    <cellStyle name="Followed Hyperlink" xfId="26168" builtinId="9" hidden="1"/>
    <cellStyle name="Followed Hyperlink" xfId="26169" builtinId="9" hidden="1"/>
    <cellStyle name="Followed Hyperlink" xfId="26170" builtinId="9" hidden="1"/>
    <cellStyle name="Followed Hyperlink" xfId="26171" builtinId="9" hidden="1"/>
    <cellStyle name="Followed Hyperlink" xfId="26172" builtinId="9" hidden="1"/>
    <cellStyle name="Followed Hyperlink" xfId="26173" builtinId="9" hidden="1"/>
    <cellStyle name="Followed Hyperlink" xfId="26174" builtinId="9" hidden="1"/>
    <cellStyle name="Followed Hyperlink" xfId="26175" builtinId="9" hidden="1"/>
    <cellStyle name="Followed Hyperlink" xfId="26176" builtinId="9" hidden="1"/>
    <cellStyle name="Followed Hyperlink" xfId="26177" builtinId="9" hidden="1"/>
    <cellStyle name="Followed Hyperlink" xfId="26178" builtinId="9" hidden="1"/>
    <cellStyle name="Followed Hyperlink" xfId="26179" builtinId="9" hidden="1"/>
    <cellStyle name="Followed Hyperlink" xfId="26180" builtinId="9" hidden="1"/>
    <cellStyle name="Followed Hyperlink" xfId="26181" builtinId="9" hidden="1"/>
    <cellStyle name="Followed Hyperlink" xfId="26182" builtinId="9" hidden="1"/>
    <cellStyle name="Followed Hyperlink" xfId="26183" builtinId="9" hidden="1"/>
    <cellStyle name="Followed Hyperlink" xfId="26184" builtinId="9" hidden="1"/>
    <cellStyle name="Followed Hyperlink" xfId="26185" builtinId="9" hidden="1"/>
    <cellStyle name="Followed Hyperlink" xfId="26186" builtinId="9" hidden="1"/>
    <cellStyle name="Followed Hyperlink" xfId="26187" builtinId="9" hidden="1"/>
    <cellStyle name="Followed Hyperlink" xfId="26188" builtinId="9" hidden="1"/>
    <cellStyle name="Followed Hyperlink" xfId="26189" builtinId="9" hidden="1"/>
    <cellStyle name="Followed Hyperlink" xfId="26190" builtinId="9" hidden="1"/>
    <cellStyle name="Followed Hyperlink" xfId="26191" builtinId="9" hidden="1"/>
    <cellStyle name="Followed Hyperlink" xfId="26192" builtinId="9" hidden="1"/>
    <cellStyle name="Followed Hyperlink" xfId="26193" builtinId="9" hidden="1"/>
    <cellStyle name="Followed Hyperlink" xfId="26194" builtinId="9" hidden="1"/>
    <cellStyle name="Followed Hyperlink" xfId="26195" builtinId="9" hidden="1"/>
    <cellStyle name="Followed Hyperlink" xfId="26196" builtinId="9" hidden="1"/>
    <cellStyle name="Followed Hyperlink" xfId="26197" builtinId="9" hidden="1"/>
    <cellStyle name="Followed Hyperlink" xfId="26198" builtinId="9" hidden="1"/>
    <cellStyle name="Followed Hyperlink" xfId="26199" builtinId="9" hidden="1"/>
    <cellStyle name="Followed Hyperlink" xfId="26200" builtinId="9" hidden="1"/>
    <cellStyle name="Followed Hyperlink" xfId="26201" builtinId="9" hidden="1"/>
    <cellStyle name="Followed Hyperlink" xfId="26202" builtinId="9" hidden="1"/>
    <cellStyle name="Followed Hyperlink" xfId="26203" builtinId="9" hidden="1"/>
    <cellStyle name="Followed Hyperlink" xfId="26204" builtinId="9" hidden="1"/>
    <cellStyle name="Followed Hyperlink" xfId="26205" builtinId="9" hidden="1"/>
    <cellStyle name="Followed Hyperlink" xfId="26206" builtinId="9" hidden="1"/>
    <cellStyle name="Followed Hyperlink" xfId="26207" builtinId="9" hidden="1"/>
    <cellStyle name="Followed Hyperlink" xfId="26208" builtinId="9" hidden="1"/>
    <cellStyle name="Followed Hyperlink" xfId="26209" builtinId="9" hidden="1"/>
    <cellStyle name="Followed Hyperlink" xfId="26210" builtinId="9" hidden="1"/>
    <cellStyle name="Followed Hyperlink" xfId="26211" builtinId="9" hidden="1"/>
    <cellStyle name="Followed Hyperlink" xfId="26212" builtinId="9" hidden="1"/>
    <cellStyle name="Followed Hyperlink" xfId="26213" builtinId="9" hidden="1"/>
    <cellStyle name="Followed Hyperlink" xfId="26214" builtinId="9" hidden="1"/>
    <cellStyle name="Followed Hyperlink" xfId="26215" builtinId="9" hidden="1"/>
    <cellStyle name="Followed Hyperlink" xfId="26216" builtinId="9" hidden="1"/>
    <cellStyle name="Followed Hyperlink" xfId="26217" builtinId="9" hidden="1"/>
    <cellStyle name="Followed Hyperlink" xfId="26218" builtinId="9" hidden="1"/>
    <cellStyle name="Followed Hyperlink" xfId="26219" builtinId="9" hidden="1"/>
    <cellStyle name="Followed Hyperlink" xfId="26220" builtinId="9" hidden="1"/>
    <cellStyle name="Followed Hyperlink" xfId="26221" builtinId="9" hidden="1"/>
    <cellStyle name="Followed Hyperlink" xfId="26222" builtinId="9" hidden="1"/>
    <cellStyle name="Followed Hyperlink" xfId="26223" builtinId="9" hidden="1"/>
    <cellStyle name="Followed Hyperlink" xfId="26224" builtinId="9" hidden="1"/>
    <cellStyle name="Followed Hyperlink" xfId="26225" builtinId="9" hidden="1"/>
    <cellStyle name="Followed Hyperlink" xfId="26226" builtinId="9" hidden="1"/>
    <cellStyle name="Followed Hyperlink" xfId="26227" builtinId="9" hidden="1"/>
    <cellStyle name="Followed Hyperlink" xfId="26228" builtinId="9" hidden="1"/>
    <cellStyle name="Followed Hyperlink" xfId="26229" builtinId="9" hidden="1"/>
    <cellStyle name="Followed Hyperlink" xfId="26230" builtinId="9" hidden="1"/>
    <cellStyle name="Followed Hyperlink" xfId="26231" builtinId="9" hidden="1"/>
    <cellStyle name="Followed Hyperlink" xfId="26232" builtinId="9" hidden="1"/>
    <cellStyle name="Followed Hyperlink" xfId="26233" builtinId="9" hidden="1"/>
    <cellStyle name="Followed Hyperlink" xfId="26234" builtinId="9" hidden="1"/>
    <cellStyle name="Followed Hyperlink" xfId="26235" builtinId="9" hidden="1"/>
    <cellStyle name="Followed Hyperlink" xfId="26236" builtinId="9" hidden="1"/>
    <cellStyle name="Followed Hyperlink" xfId="26237" builtinId="9" hidden="1"/>
    <cellStyle name="Followed Hyperlink" xfId="26238" builtinId="9" hidden="1"/>
    <cellStyle name="Followed Hyperlink" xfId="26239" builtinId="9" hidden="1"/>
    <cellStyle name="Followed Hyperlink" xfId="26240" builtinId="9" hidden="1"/>
    <cellStyle name="Followed Hyperlink" xfId="26241" builtinId="9" hidden="1"/>
    <cellStyle name="Followed Hyperlink" xfId="26242" builtinId="9" hidden="1"/>
    <cellStyle name="Followed Hyperlink" xfId="26243" builtinId="9" hidden="1"/>
    <cellStyle name="Followed Hyperlink" xfId="26244" builtinId="9" hidden="1"/>
    <cellStyle name="Followed Hyperlink" xfId="26245" builtinId="9" hidden="1"/>
    <cellStyle name="Followed Hyperlink" xfId="26246" builtinId="9" hidden="1"/>
    <cellStyle name="Followed Hyperlink" xfId="26247" builtinId="9" hidden="1"/>
    <cellStyle name="Followed Hyperlink" xfId="26248" builtinId="9" hidden="1"/>
    <cellStyle name="Followed Hyperlink" xfId="26249" builtinId="9" hidden="1"/>
    <cellStyle name="Followed Hyperlink" xfId="26250" builtinId="9" hidden="1"/>
    <cellStyle name="Followed Hyperlink" xfId="26251" builtinId="9" hidden="1"/>
    <cellStyle name="Followed Hyperlink" xfId="26252" builtinId="9" hidden="1"/>
    <cellStyle name="Followed Hyperlink" xfId="26253" builtinId="9" hidden="1"/>
    <cellStyle name="Followed Hyperlink" xfId="26254" builtinId="9" hidden="1"/>
    <cellStyle name="Followed Hyperlink" xfId="26255" builtinId="9" hidden="1"/>
    <cellStyle name="Followed Hyperlink" xfId="26256" builtinId="9" hidden="1"/>
    <cellStyle name="Followed Hyperlink" xfId="26257" builtinId="9" hidden="1"/>
    <cellStyle name="Followed Hyperlink" xfId="26258" builtinId="9" hidden="1"/>
    <cellStyle name="Followed Hyperlink" xfId="26259" builtinId="9" hidden="1"/>
    <cellStyle name="Followed Hyperlink" xfId="26260" builtinId="9" hidden="1"/>
    <cellStyle name="Followed Hyperlink" xfId="26261" builtinId="9" hidden="1"/>
    <cellStyle name="Followed Hyperlink" xfId="26262" builtinId="9" hidden="1"/>
    <cellStyle name="Followed Hyperlink" xfId="26263" builtinId="9" hidden="1"/>
    <cellStyle name="Followed Hyperlink" xfId="26264" builtinId="9" hidden="1"/>
    <cellStyle name="Followed Hyperlink" xfId="26265" builtinId="9" hidden="1"/>
    <cellStyle name="Followed Hyperlink" xfId="26266" builtinId="9" hidden="1"/>
    <cellStyle name="Followed Hyperlink" xfId="26267" builtinId="9" hidden="1"/>
    <cellStyle name="Followed Hyperlink" xfId="26268" builtinId="9" hidden="1"/>
    <cellStyle name="Followed Hyperlink" xfId="26269" builtinId="9" hidden="1"/>
    <cellStyle name="Followed Hyperlink" xfId="26270" builtinId="9" hidden="1"/>
    <cellStyle name="Followed Hyperlink" xfId="26271" builtinId="9" hidden="1"/>
    <cellStyle name="Followed Hyperlink" xfId="26272" builtinId="9" hidden="1"/>
    <cellStyle name="Followed Hyperlink" xfId="26273" builtinId="9" hidden="1"/>
    <cellStyle name="Followed Hyperlink" xfId="26274" builtinId="9" hidden="1"/>
    <cellStyle name="Followed Hyperlink" xfId="26275" builtinId="9" hidden="1"/>
    <cellStyle name="Followed Hyperlink" xfId="26276" builtinId="9" hidden="1"/>
    <cellStyle name="Followed Hyperlink" xfId="26277" builtinId="9" hidden="1"/>
    <cellStyle name="Followed Hyperlink" xfId="26278" builtinId="9" hidden="1"/>
    <cellStyle name="Followed Hyperlink" xfId="26279" builtinId="9" hidden="1"/>
    <cellStyle name="Followed Hyperlink" xfId="26280" builtinId="9" hidden="1"/>
    <cellStyle name="Followed Hyperlink" xfId="26281" builtinId="9" hidden="1"/>
    <cellStyle name="Followed Hyperlink" xfId="26282" builtinId="9" hidden="1"/>
    <cellStyle name="Followed Hyperlink" xfId="26283" builtinId="9" hidden="1"/>
    <cellStyle name="Followed Hyperlink" xfId="26284" builtinId="9" hidden="1"/>
    <cellStyle name="Followed Hyperlink" xfId="26285" builtinId="9" hidden="1"/>
    <cellStyle name="Followed Hyperlink" xfId="26286" builtinId="9" hidden="1"/>
    <cellStyle name="Followed Hyperlink" xfId="26287" builtinId="9" hidden="1"/>
    <cellStyle name="Followed Hyperlink" xfId="26288" builtinId="9" hidden="1"/>
    <cellStyle name="Followed Hyperlink" xfId="26289" builtinId="9" hidden="1"/>
    <cellStyle name="Followed Hyperlink" xfId="26290" builtinId="9" hidden="1"/>
    <cellStyle name="Followed Hyperlink" xfId="26291" builtinId="9" hidden="1"/>
    <cellStyle name="Followed Hyperlink" xfId="26292" builtinId="9" hidden="1"/>
    <cellStyle name="Followed Hyperlink" xfId="26293" builtinId="9" hidden="1"/>
    <cellStyle name="Followed Hyperlink" xfId="26294" builtinId="9" hidden="1"/>
    <cellStyle name="Followed Hyperlink" xfId="26295" builtinId="9" hidden="1"/>
    <cellStyle name="Followed Hyperlink" xfId="26296" builtinId="9" hidden="1"/>
    <cellStyle name="Followed Hyperlink" xfId="26297" builtinId="9" hidden="1"/>
    <cellStyle name="Followed Hyperlink" xfId="26298" builtinId="9" hidden="1"/>
    <cellStyle name="Followed Hyperlink" xfId="26299" builtinId="9" hidden="1"/>
    <cellStyle name="Followed Hyperlink" xfId="26300" builtinId="9" hidden="1"/>
    <cellStyle name="Followed Hyperlink" xfId="26301" builtinId="9" hidden="1"/>
    <cellStyle name="Followed Hyperlink" xfId="26302" builtinId="9" hidden="1"/>
    <cellStyle name="Followed Hyperlink" xfId="26303" builtinId="9" hidden="1"/>
    <cellStyle name="Followed Hyperlink" xfId="26304" builtinId="9" hidden="1"/>
    <cellStyle name="Followed Hyperlink" xfId="26305" builtinId="9" hidden="1"/>
    <cellStyle name="Followed Hyperlink" xfId="26306" builtinId="9" hidden="1"/>
    <cellStyle name="Followed Hyperlink" xfId="26307" builtinId="9" hidden="1"/>
    <cellStyle name="Followed Hyperlink" xfId="26308" builtinId="9" hidden="1"/>
    <cellStyle name="Followed Hyperlink" xfId="26309" builtinId="9" hidden="1"/>
    <cellStyle name="Followed Hyperlink" xfId="26310" builtinId="9" hidden="1"/>
    <cellStyle name="Followed Hyperlink" xfId="26311" builtinId="9" hidden="1"/>
    <cellStyle name="Followed Hyperlink" xfId="26312" builtinId="9" hidden="1"/>
    <cellStyle name="Followed Hyperlink" xfId="26313" builtinId="9" hidden="1"/>
    <cellStyle name="Followed Hyperlink" xfId="26314" builtinId="9" hidden="1"/>
    <cellStyle name="Followed Hyperlink" xfId="26315" builtinId="9" hidden="1"/>
    <cellStyle name="Followed Hyperlink" xfId="26316" builtinId="9" hidden="1"/>
    <cellStyle name="Followed Hyperlink" xfId="26317" builtinId="9" hidden="1"/>
    <cellStyle name="Followed Hyperlink" xfId="26318" builtinId="9" hidden="1"/>
    <cellStyle name="Followed Hyperlink" xfId="26319" builtinId="9" hidden="1"/>
    <cellStyle name="Followed Hyperlink" xfId="26320" builtinId="9" hidden="1"/>
    <cellStyle name="Followed Hyperlink" xfId="26321" builtinId="9" hidden="1"/>
    <cellStyle name="Followed Hyperlink" xfId="26322" builtinId="9" hidden="1"/>
    <cellStyle name="Followed Hyperlink" xfId="26323" builtinId="9" hidden="1"/>
    <cellStyle name="Followed Hyperlink" xfId="26324" builtinId="9" hidden="1"/>
    <cellStyle name="Followed Hyperlink" xfId="26325" builtinId="9" hidden="1"/>
    <cellStyle name="Followed Hyperlink" xfId="26326" builtinId="9" hidden="1"/>
    <cellStyle name="Followed Hyperlink" xfId="26327" builtinId="9" hidden="1"/>
    <cellStyle name="Followed Hyperlink" xfId="26328" builtinId="9" hidden="1"/>
    <cellStyle name="Followed Hyperlink" xfId="26329" builtinId="9" hidden="1"/>
    <cellStyle name="Followed Hyperlink" xfId="26330" builtinId="9" hidden="1"/>
    <cellStyle name="Followed Hyperlink" xfId="26331" builtinId="9" hidden="1"/>
    <cellStyle name="Followed Hyperlink" xfId="26332" builtinId="9" hidden="1"/>
    <cellStyle name="Followed Hyperlink" xfId="26333" builtinId="9" hidden="1"/>
    <cellStyle name="Followed Hyperlink" xfId="26334" builtinId="9" hidden="1"/>
    <cellStyle name="Followed Hyperlink" xfId="26335" builtinId="9" hidden="1"/>
    <cellStyle name="Followed Hyperlink" xfId="26336" builtinId="9" hidden="1"/>
    <cellStyle name="Followed Hyperlink" xfId="26337" builtinId="9" hidden="1"/>
    <cellStyle name="Followed Hyperlink" xfId="26338" builtinId="9" hidden="1"/>
    <cellStyle name="Followed Hyperlink" xfId="26339" builtinId="9" hidden="1"/>
    <cellStyle name="Followed Hyperlink" xfId="26340" builtinId="9" hidden="1"/>
    <cellStyle name="Followed Hyperlink" xfId="26341" builtinId="9" hidden="1"/>
    <cellStyle name="Followed Hyperlink" xfId="26342" builtinId="9" hidden="1"/>
    <cellStyle name="Followed Hyperlink" xfId="26343" builtinId="9" hidden="1"/>
    <cellStyle name="Followed Hyperlink" xfId="26344" builtinId="9" hidden="1"/>
    <cellStyle name="Followed Hyperlink" xfId="26345" builtinId="9" hidden="1"/>
    <cellStyle name="Followed Hyperlink" xfId="26346" builtinId="9" hidden="1"/>
    <cellStyle name="Followed Hyperlink" xfId="26347" builtinId="9" hidden="1"/>
    <cellStyle name="Followed Hyperlink" xfId="26348" builtinId="9" hidden="1"/>
    <cellStyle name="Followed Hyperlink" xfId="26349" builtinId="9" hidden="1"/>
    <cellStyle name="Followed Hyperlink" xfId="26350" builtinId="9" hidden="1"/>
    <cellStyle name="Followed Hyperlink" xfId="26351" builtinId="9" hidden="1"/>
    <cellStyle name="Followed Hyperlink" xfId="26352" builtinId="9" hidden="1"/>
    <cellStyle name="Followed Hyperlink" xfId="26353" builtinId="9" hidden="1"/>
    <cellStyle name="Followed Hyperlink" xfId="26354" builtinId="9" hidden="1"/>
    <cellStyle name="Followed Hyperlink" xfId="26355" builtinId="9" hidden="1"/>
    <cellStyle name="Followed Hyperlink" xfId="26356" builtinId="9" hidden="1"/>
    <cellStyle name="Followed Hyperlink" xfId="26357" builtinId="9" hidden="1"/>
    <cellStyle name="Followed Hyperlink" xfId="26358" builtinId="9" hidden="1"/>
    <cellStyle name="Followed Hyperlink" xfId="26359" builtinId="9" hidden="1"/>
    <cellStyle name="Followed Hyperlink" xfId="26360" builtinId="9" hidden="1"/>
    <cellStyle name="Followed Hyperlink" xfId="26361" builtinId="9" hidden="1"/>
    <cellStyle name="Followed Hyperlink" xfId="26362" builtinId="9" hidden="1"/>
    <cellStyle name="Followed Hyperlink" xfId="26363" builtinId="9" hidden="1"/>
    <cellStyle name="Followed Hyperlink" xfId="26364" builtinId="9" hidden="1"/>
    <cellStyle name="Followed Hyperlink" xfId="26365" builtinId="9" hidden="1"/>
    <cellStyle name="Followed Hyperlink" xfId="26366" builtinId="9" hidden="1"/>
    <cellStyle name="Followed Hyperlink" xfId="26367" builtinId="9" hidden="1"/>
    <cellStyle name="Followed Hyperlink" xfId="26368" builtinId="9" hidden="1"/>
    <cellStyle name="Followed Hyperlink" xfId="26369" builtinId="9" hidden="1"/>
    <cellStyle name="Followed Hyperlink" xfId="26370" builtinId="9" hidden="1"/>
    <cellStyle name="Followed Hyperlink" xfId="26371" builtinId="9" hidden="1"/>
    <cellStyle name="Followed Hyperlink" xfId="26372" builtinId="9" hidden="1"/>
    <cellStyle name="Followed Hyperlink" xfId="26373" builtinId="9" hidden="1"/>
    <cellStyle name="Followed Hyperlink" xfId="26374" builtinId="9" hidden="1"/>
    <cellStyle name="Followed Hyperlink" xfId="26375" builtinId="9" hidden="1"/>
    <cellStyle name="Followed Hyperlink" xfId="26376" builtinId="9" hidden="1"/>
    <cellStyle name="Followed Hyperlink" xfId="26377" builtinId="9" hidden="1"/>
    <cellStyle name="Followed Hyperlink" xfId="26378" builtinId="9" hidden="1"/>
    <cellStyle name="Followed Hyperlink" xfId="26379" builtinId="9" hidden="1"/>
    <cellStyle name="Followed Hyperlink" xfId="26380" builtinId="9" hidden="1"/>
    <cellStyle name="Followed Hyperlink" xfId="26381" builtinId="9" hidden="1"/>
    <cellStyle name="Followed Hyperlink" xfId="26382" builtinId="9" hidden="1"/>
    <cellStyle name="Followed Hyperlink" xfId="26383" builtinId="9" hidden="1"/>
    <cellStyle name="Followed Hyperlink" xfId="26384" builtinId="9" hidden="1"/>
    <cellStyle name="Followed Hyperlink" xfId="26385" builtinId="9" hidden="1"/>
    <cellStyle name="Followed Hyperlink" xfId="26386" builtinId="9" hidden="1"/>
    <cellStyle name="Followed Hyperlink" xfId="26387" builtinId="9" hidden="1"/>
    <cellStyle name="Followed Hyperlink" xfId="26388" builtinId="9" hidden="1"/>
    <cellStyle name="Followed Hyperlink" xfId="26389" builtinId="9" hidden="1"/>
    <cellStyle name="Followed Hyperlink" xfId="26390" builtinId="9" hidden="1"/>
    <cellStyle name="Followed Hyperlink" xfId="26391" builtinId="9" hidden="1"/>
    <cellStyle name="Followed Hyperlink" xfId="26392" builtinId="9" hidden="1"/>
    <cellStyle name="Followed Hyperlink" xfId="26393" builtinId="9" hidden="1"/>
    <cellStyle name="Followed Hyperlink" xfId="26394" builtinId="9" hidden="1"/>
    <cellStyle name="Followed Hyperlink" xfId="26395" builtinId="9" hidden="1"/>
    <cellStyle name="Followed Hyperlink" xfId="26396" builtinId="9" hidden="1"/>
    <cellStyle name="Followed Hyperlink" xfId="26397" builtinId="9" hidden="1"/>
    <cellStyle name="Followed Hyperlink" xfId="26398" builtinId="9" hidden="1"/>
    <cellStyle name="Followed Hyperlink" xfId="26399" builtinId="9" hidden="1"/>
    <cellStyle name="Followed Hyperlink" xfId="26400" builtinId="9" hidden="1"/>
    <cellStyle name="Followed Hyperlink" xfId="26401" builtinId="9" hidden="1"/>
    <cellStyle name="Followed Hyperlink" xfId="26402" builtinId="9" hidden="1"/>
    <cellStyle name="Followed Hyperlink" xfId="26403" builtinId="9" hidden="1"/>
    <cellStyle name="Followed Hyperlink" xfId="26404" builtinId="9" hidden="1"/>
    <cellStyle name="Followed Hyperlink" xfId="26405" builtinId="9" hidden="1"/>
    <cellStyle name="Followed Hyperlink" xfId="26406" builtinId="9" hidden="1"/>
    <cellStyle name="Followed Hyperlink" xfId="26407" builtinId="9" hidden="1"/>
    <cellStyle name="Followed Hyperlink" xfId="26408" builtinId="9" hidden="1"/>
    <cellStyle name="Followed Hyperlink" xfId="26409" builtinId="9" hidden="1"/>
    <cellStyle name="Followed Hyperlink" xfId="26410" builtinId="9" hidden="1"/>
    <cellStyle name="Followed Hyperlink" xfId="26411" builtinId="9" hidden="1"/>
    <cellStyle name="Followed Hyperlink" xfId="26412" builtinId="9" hidden="1"/>
    <cellStyle name="Followed Hyperlink" xfId="26413" builtinId="9" hidden="1"/>
    <cellStyle name="Followed Hyperlink" xfId="26414" builtinId="9" hidden="1"/>
    <cellStyle name="Followed Hyperlink" xfId="26415" builtinId="9" hidden="1"/>
    <cellStyle name="Followed Hyperlink" xfId="26416" builtinId="9" hidden="1"/>
    <cellStyle name="Followed Hyperlink" xfId="26417" builtinId="9" hidden="1"/>
    <cellStyle name="Followed Hyperlink" xfId="26418" builtinId="9" hidden="1"/>
    <cellStyle name="Followed Hyperlink" xfId="26419" builtinId="9" hidden="1"/>
    <cellStyle name="Followed Hyperlink" xfId="26420" builtinId="9" hidden="1"/>
    <cellStyle name="Followed Hyperlink" xfId="26421" builtinId="9" hidden="1"/>
    <cellStyle name="Followed Hyperlink" xfId="26422" builtinId="9" hidden="1"/>
    <cellStyle name="Followed Hyperlink" xfId="26423" builtinId="9" hidden="1"/>
    <cellStyle name="Followed Hyperlink" xfId="26424" builtinId="9" hidden="1"/>
    <cellStyle name="Followed Hyperlink" xfId="26425" builtinId="9" hidden="1"/>
    <cellStyle name="Followed Hyperlink" xfId="26426" builtinId="9" hidden="1"/>
    <cellStyle name="Followed Hyperlink" xfId="26427" builtinId="9" hidden="1"/>
    <cellStyle name="Followed Hyperlink" xfId="26428" builtinId="9" hidden="1"/>
    <cellStyle name="Followed Hyperlink" xfId="26429" builtinId="9" hidden="1"/>
    <cellStyle name="Followed Hyperlink" xfId="26430" builtinId="9" hidden="1"/>
    <cellStyle name="Followed Hyperlink" xfId="26431" builtinId="9" hidden="1"/>
    <cellStyle name="Followed Hyperlink" xfId="26432" builtinId="9" hidden="1"/>
    <cellStyle name="Followed Hyperlink" xfId="26433" builtinId="9" hidden="1"/>
    <cellStyle name="Followed Hyperlink" xfId="26434" builtinId="9" hidden="1"/>
    <cellStyle name="Followed Hyperlink" xfId="26435" builtinId="9" hidden="1"/>
    <cellStyle name="Followed Hyperlink" xfId="26436" builtinId="9" hidden="1"/>
    <cellStyle name="Followed Hyperlink" xfId="26437" builtinId="9" hidden="1"/>
    <cellStyle name="Followed Hyperlink" xfId="26438" builtinId="9" hidden="1"/>
    <cellStyle name="Followed Hyperlink" xfId="26439" builtinId="9" hidden="1"/>
    <cellStyle name="Followed Hyperlink" xfId="26440" builtinId="9" hidden="1"/>
    <cellStyle name="Followed Hyperlink" xfId="26441" builtinId="9" hidden="1"/>
    <cellStyle name="Followed Hyperlink" xfId="26442" builtinId="9" hidden="1"/>
    <cellStyle name="Followed Hyperlink" xfId="26443" builtinId="9" hidden="1"/>
    <cellStyle name="Followed Hyperlink" xfId="26444" builtinId="9" hidden="1"/>
    <cellStyle name="Followed Hyperlink" xfId="26445" builtinId="9" hidden="1"/>
    <cellStyle name="Followed Hyperlink" xfId="26446" builtinId="9" hidden="1"/>
    <cellStyle name="Followed Hyperlink" xfId="26447" builtinId="9" hidden="1"/>
    <cellStyle name="Followed Hyperlink" xfId="26448" builtinId="9" hidden="1"/>
    <cellStyle name="Followed Hyperlink" xfId="26449" builtinId="9" hidden="1"/>
    <cellStyle name="Followed Hyperlink" xfId="26450" builtinId="9" hidden="1"/>
    <cellStyle name="Followed Hyperlink" xfId="26451" builtinId="9" hidden="1"/>
    <cellStyle name="Followed Hyperlink" xfId="26452" builtinId="9" hidden="1"/>
    <cellStyle name="Followed Hyperlink" xfId="26453" builtinId="9" hidden="1"/>
    <cellStyle name="Followed Hyperlink" xfId="26454" builtinId="9" hidden="1"/>
    <cellStyle name="Followed Hyperlink" xfId="26455" builtinId="9" hidden="1"/>
    <cellStyle name="Followed Hyperlink" xfId="26456" builtinId="9" hidden="1"/>
    <cellStyle name="Followed Hyperlink" xfId="26457" builtinId="9" hidden="1"/>
    <cellStyle name="Followed Hyperlink" xfId="26458" builtinId="9" hidden="1"/>
    <cellStyle name="Followed Hyperlink" xfId="26459" builtinId="9" hidden="1"/>
    <cellStyle name="Followed Hyperlink" xfId="26460" builtinId="9" hidden="1"/>
    <cellStyle name="Followed Hyperlink" xfId="26461" builtinId="9" hidden="1"/>
    <cellStyle name="Followed Hyperlink" xfId="26462" builtinId="9" hidden="1"/>
    <cellStyle name="Followed Hyperlink" xfId="26463" builtinId="9" hidden="1"/>
    <cellStyle name="Followed Hyperlink" xfId="26464" builtinId="9" hidden="1"/>
    <cellStyle name="Followed Hyperlink" xfId="26465" builtinId="9" hidden="1"/>
    <cellStyle name="Followed Hyperlink" xfId="26466" builtinId="9" hidden="1"/>
    <cellStyle name="Followed Hyperlink" xfId="26467" builtinId="9" hidden="1"/>
    <cellStyle name="Followed Hyperlink" xfId="26468" builtinId="9" hidden="1"/>
    <cellStyle name="Followed Hyperlink" xfId="26469" builtinId="9" hidden="1"/>
    <cellStyle name="Followed Hyperlink" xfId="26470" builtinId="9" hidden="1"/>
    <cellStyle name="Followed Hyperlink" xfId="26471" builtinId="9" hidden="1"/>
    <cellStyle name="Followed Hyperlink" xfId="26472" builtinId="9" hidden="1"/>
    <cellStyle name="Followed Hyperlink" xfId="26473" builtinId="9" hidden="1"/>
    <cellStyle name="Followed Hyperlink" xfId="26474" builtinId="9" hidden="1"/>
    <cellStyle name="Followed Hyperlink" xfId="26475" builtinId="9" hidden="1"/>
    <cellStyle name="Followed Hyperlink" xfId="26476" builtinId="9" hidden="1"/>
    <cellStyle name="Followed Hyperlink" xfId="26477" builtinId="9" hidden="1"/>
    <cellStyle name="Followed Hyperlink" xfId="26478" builtinId="9" hidden="1"/>
    <cellStyle name="Followed Hyperlink" xfId="26479" builtinId="9" hidden="1"/>
    <cellStyle name="Followed Hyperlink" xfId="26480" builtinId="9" hidden="1"/>
    <cellStyle name="Followed Hyperlink" xfId="26481" builtinId="9" hidden="1"/>
    <cellStyle name="Followed Hyperlink" xfId="26482" builtinId="9" hidden="1"/>
    <cellStyle name="Followed Hyperlink" xfId="26483" builtinId="9" hidden="1"/>
    <cellStyle name="Followed Hyperlink" xfId="26484" builtinId="9" hidden="1"/>
    <cellStyle name="Followed Hyperlink" xfId="26485" builtinId="9" hidden="1"/>
    <cellStyle name="Followed Hyperlink" xfId="26486" builtinId="9" hidden="1"/>
    <cellStyle name="Followed Hyperlink" xfId="26487" builtinId="9" hidden="1"/>
    <cellStyle name="Followed Hyperlink" xfId="26488" builtinId="9" hidden="1"/>
    <cellStyle name="Followed Hyperlink" xfId="26489" builtinId="9" hidden="1"/>
    <cellStyle name="Followed Hyperlink" xfId="26490" builtinId="9" hidden="1"/>
    <cellStyle name="Followed Hyperlink" xfId="26491" builtinId="9" hidden="1"/>
    <cellStyle name="Followed Hyperlink" xfId="26492" builtinId="9" hidden="1"/>
    <cellStyle name="Followed Hyperlink" xfId="26493" builtinId="9" hidden="1"/>
    <cellStyle name="Followed Hyperlink" xfId="26494" builtinId="9" hidden="1"/>
    <cellStyle name="Followed Hyperlink" xfId="26495" builtinId="9" hidden="1"/>
    <cellStyle name="Followed Hyperlink" xfId="26496" builtinId="9" hidden="1"/>
    <cellStyle name="Followed Hyperlink" xfId="26497" builtinId="9" hidden="1"/>
    <cellStyle name="Followed Hyperlink" xfId="26498" builtinId="9" hidden="1"/>
    <cellStyle name="Followed Hyperlink" xfId="26499" builtinId="9" hidden="1"/>
    <cellStyle name="Followed Hyperlink" xfId="26500" builtinId="9" hidden="1"/>
    <cellStyle name="Followed Hyperlink" xfId="26501" builtinId="9" hidden="1"/>
    <cellStyle name="Followed Hyperlink" xfId="26502" builtinId="9" hidden="1"/>
    <cellStyle name="Followed Hyperlink" xfId="26503" builtinId="9" hidden="1"/>
    <cellStyle name="Followed Hyperlink" xfId="26504" builtinId="9" hidden="1"/>
    <cellStyle name="Followed Hyperlink" xfId="26505" builtinId="9" hidden="1"/>
    <cellStyle name="Followed Hyperlink" xfId="26506" builtinId="9" hidden="1"/>
    <cellStyle name="Followed Hyperlink" xfId="26507" builtinId="9" hidden="1"/>
    <cellStyle name="Followed Hyperlink" xfId="26508" builtinId="9" hidden="1"/>
    <cellStyle name="Followed Hyperlink" xfId="26509" builtinId="9" hidden="1"/>
    <cellStyle name="Followed Hyperlink" xfId="26510" builtinId="9" hidden="1"/>
    <cellStyle name="Followed Hyperlink" xfId="26511" builtinId="9" hidden="1"/>
    <cellStyle name="Followed Hyperlink" xfId="26512" builtinId="9" hidden="1"/>
    <cellStyle name="Followed Hyperlink" xfId="26513" builtinId="9" hidden="1"/>
    <cellStyle name="Followed Hyperlink" xfId="26514" builtinId="9" hidden="1"/>
    <cellStyle name="Followed Hyperlink" xfId="26515" builtinId="9" hidden="1"/>
    <cellStyle name="Followed Hyperlink" xfId="26516" builtinId="9" hidden="1"/>
    <cellStyle name="Followed Hyperlink" xfId="26517" builtinId="9" hidden="1"/>
    <cellStyle name="Followed Hyperlink" xfId="26518" builtinId="9" hidden="1"/>
    <cellStyle name="Followed Hyperlink" xfId="26519" builtinId="9" hidden="1"/>
    <cellStyle name="Followed Hyperlink" xfId="26520" builtinId="9" hidden="1"/>
    <cellStyle name="Followed Hyperlink" xfId="26521" builtinId="9" hidden="1"/>
    <cellStyle name="Followed Hyperlink" xfId="26522" builtinId="9" hidden="1"/>
    <cellStyle name="Followed Hyperlink" xfId="26523" builtinId="9" hidden="1"/>
    <cellStyle name="Followed Hyperlink" xfId="26524" builtinId="9" hidden="1"/>
    <cellStyle name="Followed Hyperlink" xfId="26525" builtinId="9" hidden="1"/>
    <cellStyle name="Followed Hyperlink" xfId="26526" builtinId="9" hidden="1"/>
    <cellStyle name="Followed Hyperlink" xfId="26527" builtinId="9" hidden="1"/>
    <cellStyle name="Followed Hyperlink" xfId="26528" builtinId="9" hidden="1"/>
    <cellStyle name="Followed Hyperlink" xfId="26529" builtinId="9" hidden="1"/>
    <cellStyle name="Followed Hyperlink" xfId="26530" builtinId="9" hidden="1"/>
    <cellStyle name="Followed Hyperlink" xfId="26531" builtinId="9" hidden="1"/>
    <cellStyle name="Followed Hyperlink" xfId="26532" builtinId="9" hidden="1"/>
    <cellStyle name="Followed Hyperlink" xfId="26533" builtinId="9" hidden="1"/>
    <cellStyle name="Followed Hyperlink" xfId="26534" builtinId="9" hidden="1"/>
    <cellStyle name="Followed Hyperlink" xfId="26535" builtinId="9" hidden="1"/>
    <cellStyle name="Followed Hyperlink" xfId="26536" builtinId="9" hidden="1"/>
    <cellStyle name="Followed Hyperlink" xfId="26537" builtinId="9" hidden="1"/>
    <cellStyle name="Followed Hyperlink" xfId="26538" builtinId="9" hidden="1"/>
    <cellStyle name="Followed Hyperlink" xfId="26539" builtinId="9" hidden="1"/>
    <cellStyle name="Followed Hyperlink" xfId="26540" builtinId="9" hidden="1"/>
    <cellStyle name="Followed Hyperlink" xfId="26541" builtinId="9" hidden="1"/>
    <cellStyle name="Followed Hyperlink" xfId="26542" builtinId="9" hidden="1"/>
    <cellStyle name="Followed Hyperlink" xfId="26543" builtinId="9" hidden="1"/>
    <cellStyle name="Followed Hyperlink" xfId="26544" builtinId="9" hidden="1"/>
    <cellStyle name="Followed Hyperlink" xfId="26545" builtinId="9" hidden="1"/>
    <cellStyle name="Followed Hyperlink" xfId="26546" builtinId="9" hidden="1"/>
    <cellStyle name="Followed Hyperlink" xfId="26547" builtinId="9" hidden="1"/>
    <cellStyle name="Followed Hyperlink" xfId="26548" builtinId="9" hidden="1"/>
    <cellStyle name="Followed Hyperlink" xfId="26549" builtinId="9" hidden="1"/>
    <cellStyle name="Followed Hyperlink" xfId="26550" builtinId="9" hidden="1"/>
    <cellStyle name="Followed Hyperlink" xfId="26551" builtinId="9" hidden="1"/>
    <cellStyle name="Followed Hyperlink" xfId="26552" builtinId="9" hidden="1"/>
    <cellStyle name="Followed Hyperlink" xfId="26553" builtinId="9" hidden="1"/>
    <cellStyle name="Followed Hyperlink" xfId="26554" builtinId="9" hidden="1"/>
    <cellStyle name="Followed Hyperlink" xfId="26555" builtinId="9" hidden="1"/>
    <cellStyle name="Followed Hyperlink" xfId="26556" builtinId="9" hidden="1"/>
    <cellStyle name="Followed Hyperlink" xfId="26557" builtinId="9" hidden="1"/>
    <cellStyle name="Followed Hyperlink" xfId="26558" builtinId="9" hidden="1"/>
    <cellStyle name="Followed Hyperlink" xfId="26559" builtinId="9" hidden="1"/>
    <cellStyle name="Followed Hyperlink" xfId="26560" builtinId="9" hidden="1"/>
    <cellStyle name="Followed Hyperlink" xfId="26561" builtinId="9" hidden="1"/>
    <cellStyle name="Followed Hyperlink" xfId="26562" builtinId="9" hidden="1"/>
    <cellStyle name="Followed Hyperlink" xfId="26563" builtinId="9" hidden="1"/>
    <cellStyle name="Followed Hyperlink" xfId="26564" builtinId="9" hidden="1"/>
    <cellStyle name="Followed Hyperlink" xfId="26565" builtinId="9" hidden="1"/>
    <cellStyle name="Followed Hyperlink" xfId="26566" builtinId="9" hidden="1"/>
    <cellStyle name="Followed Hyperlink" xfId="26567" builtinId="9" hidden="1"/>
    <cellStyle name="Followed Hyperlink" xfId="26568" builtinId="9" hidden="1"/>
    <cellStyle name="Followed Hyperlink" xfId="26569" builtinId="9" hidden="1"/>
    <cellStyle name="Followed Hyperlink" xfId="26570" builtinId="9" hidden="1"/>
    <cellStyle name="Followed Hyperlink" xfId="26571" builtinId="9" hidden="1"/>
    <cellStyle name="Followed Hyperlink" xfId="26572" builtinId="9" hidden="1"/>
    <cellStyle name="Followed Hyperlink" xfId="26573" builtinId="9" hidden="1"/>
    <cellStyle name="Followed Hyperlink" xfId="26574" builtinId="9" hidden="1"/>
    <cellStyle name="Followed Hyperlink" xfId="26575" builtinId="9" hidden="1"/>
    <cellStyle name="Followed Hyperlink" xfId="26576" builtinId="9" hidden="1"/>
    <cellStyle name="Followed Hyperlink" xfId="26577" builtinId="9" hidden="1"/>
    <cellStyle name="Followed Hyperlink" xfId="26578" builtinId="9" hidden="1"/>
    <cellStyle name="Followed Hyperlink" xfId="26579" builtinId="9" hidden="1"/>
    <cellStyle name="Followed Hyperlink" xfId="26580" builtinId="9" hidden="1"/>
    <cellStyle name="Followed Hyperlink" xfId="26581" builtinId="9" hidden="1"/>
    <cellStyle name="Followed Hyperlink" xfId="26582" builtinId="9" hidden="1"/>
    <cellStyle name="Followed Hyperlink" xfId="26583" builtinId="9" hidden="1"/>
    <cellStyle name="Followed Hyperlink" xfId="26584" builtinId="9" hidden="1"/>
    <cellStyle name="Followed Hyperlink" xfId="26585" builtinId="9" hidden="1"/>
    <cellStyle name="Followed Hyperlink" xfId="26586" builtinId="9" hidden="1"/>
    <cellStyle name="Followed Hyperlink" xfId="26587" builtinId="9" hidden="1"/>
    <cellStyle name="Followed Hyperlink" xfId="26588" builtinId="9" hidden="1"/>
    <cellStyle name="Followed Hyperlink" xfId="26589" builtinId="9" hidden="1"/>
    <cellStyle name="Followed Hyperlink" xfId="26590" builtinId="9" hidden="1"/>
    <cellStyle name="Followed Hyperlink" xfId="26591" builtinId="9" hidden="1"/>
    <cellStyle name="Followed Hyperlink" xfId="26592" builtinId="9" hidden="1"/>
    <cellStyle name="Followed Hyperlink" xfId="26593" builtinId="9" hidden="1"/>
    <cellStyle name="Followed Hyperlink" xfId="26594" builtinId="9" hidden="1"/>
    <cellStyle name="Followed Hyperlink" xfId="26595" builtinId="9" hidden="1"/>
    <cellStyle name="Followed Hyperlink" xfId="26596" builtinId="9" hidden="1"/>
    <cellStyle name="Followed Hyperlink" xfId="26597" builtinId="9" hidden="1"/>
    <cellStyle name="Followed Hyperlink" xfId="26598" builtinId="9" hidden="1"/>
    <cellStyle name="Followed Hyperlink" xfId="26599" builtinId="9" hidden="1"/>
    <cellStyle name="Followed Hyperlink" xfId="26600" builtinId="9" hidden="1"/>
    <cellStyle name="Followed Hyperlink" xfId="26601" builtinId="9" hidden="1"/>
    <cellStyle name="Followed Hyperlink" xfId="26602" builtinId="9" hidden="1"/>
    <cellStyle name="Followed Hyperlink" xfId="26603" builtinId="9" hidden="1"/>
    <cellStyle name="Followed Hyperlink" xfId="26604" builtinId="9" hidden="1"/>
    <cellStyle name="Followed Hyperlink" xfId="26605" builtinId="9" hidden="1"/>
    <cellStyle name="Followed Hyperlink" xfId="26606" builtinId="9" hidden="1"/>
    <cellStyle name="Followed Hyperlink" xfId="26607" builtinId="9" hidden="1"/>
    <cellStyle name="Followed Hyperlink" xfId="26608" builtinId="9" hidden="1"/>
    <cellStyle name="Followed Hyperlink" xfId="26609" builtinId="9" hidden="1"/>
    <cellStyle name="Followed Hyperlink" xfId="26610" builtinId="9" hidden="1"/>
    <cellStyle name="Followed Hyperlink" xfId="26611" builtinId="9" hidden="1"/>
    <cellStyle name="Followed Hyperlink" xfId="26612" builtinId="9" hidden="1"/>
    <cellStyle name="Followed Hyperlink" xfId="26613" builtinId="9" hidden="1"/>
    <cellStyle name="Followed Hyperlink" xfId="26614" builtinId="9" hidden="1"/>
    <cellStyle name="Followed Hyperlink" xfId="26615" builtinId="9" hidden="1"/>
    <cellStyle name="Followed Hyperlink" xfId="26616" builtinId="9" hidden="1"/>
    <cellStyle name="Followed Hyperlink" xfId="26617" builtinId="9" hidden="1"/>
    <cellStyle name="Followed Hyperlink" xfId="26618" builtinId="9" hidden="1"/>
    <cellStyle name="Followed Hyperlink" xfId="26619" builtinId="9" hidden="1"/>
    <cellStyle name="Followed Hyperlink" xfId="26620" builtinId="9" hidden="1"/>
    <cellStyle name="Followed Hyperlink" xfId="26621" builtinId="9" hidden="1"/>
    <cellStyle name="Followed Hyperlink" xfId="26622" builtinId="9" hidden="1"/>
    <cellStyle name="Followed Hyperlink" xfId="26623" builtinId="9" hidden="1"/>
    <cellStyle name="Followed Hyperlink" xfId="26624" builtinId="9" hidden="1"/>
    <cellStyle name="Followed Hyperlink" xfId="26625" builtinId="9" hidden="1"/>
    <cellStyle name="Followed Hyperlink" xfId="26626" builtinId="9" hidden="1"/>
    <cellStyle name="Followed Hyperlink" xfId="26627" builtinId="9" hidden="1"/>
    <cellStyle name="Followed Hyperlink" xfId="26628" builtinId="9" hidden="1"/>
    <cellStyle name="Followed Hyperlink" xfId="26629" builtinId="9" hidden="1"/>
    <cellStyle name="Followed Hyperlink" xfId="26630" builtinId="9" hidden="1"/>
    <cellStyle name="Followed Hyperlink" xfId="26631" builtinId="9" hidden="1"/>
    <cellStyle name="Followed Hyperlink" xfId="26632" builtinId="9" hidden="1"/>
    <cellStyle name="Followed Hyperlink" xfId="26633" builtinId="9" hidden="1"/>
    <cellStyle name="Followed Hyperlink" xfId="26634" builtinId="9" hidden="1"/>
    <cellStyle name="Followed Hyperlink" xfId="26635" builtinId="9" hidden="1"/>
    <cellStyle name="Followed Hyperlink" xfId="26636" builtinId="9" hidden="1"/>
    <cellStyle name="Followed Hyperlink" xfId="26637" builtinId="9" hidden="1"/>
    <cellStyle name="Followed Hyperlink" xfId="26638" builtinId="9" hidden="1"/>
    <cellStyle name="Followed Hyperlink" xfId="26639" builtinId="9" hidden="1"/>
    <cellStyle name="Followed Hyperlink" xfId="26640" builtinId="9" hidden="1"/>
    <cellStyle name="Followed Hyperlink" xfId="26641" builtinId="9" hidden="1"/>
    <cellStyle name="Followed Hyperlink" xfId="26642" builtinId="9" hidden="1"/>
    <cellStyle name="Followed Hyperlink" xfId="26643" builtinId="9" hidden="1"/>
    <cellStyle name="Followed Hyperlink" xfId="26644" builtinId="9" hidden="1"/>
    <cellStyle name="Followed Hyperlink" xfId="26645" builtinId="9" hidden="1"/>
    <cellStyle name="Followed Hyperlink" xfId="26646" builtinId="9" hidden="1"/>
    <cellStyle name="Followed Hyperlink" xfId="26647" builtinId="9" hidden="1"/>
    <cellStyle name="Followed Hyperlink" xfId="26648" builtinId="9" hidden="1"/>
    <cellStyle name="Followed Hyperlink" xfId="26649" builtinId="9" hidden="1"/>
    <cellStyle name="Followed Hyperlink" xfId="26650" builtinId="9" hidden="1"/>
    <cellStyle name="Followed Hyperlink" xfId="26651" builtinId="9" hidden="1"/>
    <cellStyle name="Followed Hyperlink" xfId="26652" builtinId="9" hidden="1"/>
    <cellStyle name="Followed Hyperlink" xfId="26653" builtinId="9" hidden="1"/>
    <cellStyle name="Followed Hyperlink" xfId="26654" builtinId="9" hidden="1"/>
    <cellStyle name="Followed Hyperlink" xfId="26655" builtinId="9" hidden="1"/>
    <cellStyle name="Followed Hyperlink" xfId="26656" builtinId="9" hidden="1"/>
    <cellStyle name="Followed Hyperlink" xfId="26657" builtinId="9" hidden="1"/>
    <cellStyle name="Followed Hyperlink" xfId="26658" builtinId="9" hidden="1"/>
    <cellStyle name="Followed Hyperlink" xfId="26659" builtinId="9" hidden="1"/>
    <cellStyle name="Followed Hyperlink" xfId="26660" builtinId="9" hidden="1"/>
    <cellStyle name="Followed Hyperlink" xfId="26661" builtinId="9" hidden="1"/>
    <cellStyle name="Followed Hyperlink" xfId="26662" builtinId="9" hidden="1"/>
    <cellStyle name="Followed Hyperlink" xfId="26663" builtinId="9" hidden="1"/>
    <cellStyle name="Followed Hyperlink" xfId="26664" builtinId="9" hidden="1"/>
    <cellStyle name="Followed Hyperlink" xfId="26665" builtinId="9" hidden="1"/>
    <cellStyle name="Followed Hyperlink" xfId="26666" builtinId="9" hidden="1"/>
    <cellStyle name="Followed Hyperlink" xfId="26667" builtinId="9" hidden="1"/>
    <cellStyle name="Followed Hyperlink" xfId="26668" builtinId="9" hidden="1"/>
    <cellStyle name="Followed Hyperlink" xfId="26669" builtinId="9" hidden="1"/>
    <cellStyle name="Followed Hyperlink" xfId="26670" builtinId="9" hidden="1"/>
    <cellStyle name="Followed Hyperlink" xfId="26671" builtinId="9" hidden="1"/>
    <cellStyle name="Followed Hyperlink" xfId="26672" builtinId="9" hidden="1"/>
    <cellStyle name="Followed Hyperlink" xfId="26673" builtinId="9" hidden="1"/>
    <cellStyle name="Followed Hyperlink" xfId="26674" builtinId="9" hidden="1"/>
    <cellStyle name="Followed Hyperlink" xfId="26675" builtinId="9" hidden="1"/>
    <cellStyle name="Followed Hyperlink" xfId="26676" builtinId="9" hidden="1"/>
    <cellStyle name="Followed Hyperlink" xfId="26677" builtinId="9" hidden="1"/>
    <cellStyle name="Followed Hyperlink" xfId="26678" builtinId="9" hidden="1"/>
    <cellStyle name="Followed Hyperlink" xfId="26679" builtinId="9" hidden="1"/>
    <cellStyle name="Followed Hyperlink" xfId="26680" builtinId="9" hidden="1"/>
    <cellStyle name="Followed Hyperlink" xfId="26681" builtinId="9" hidden="1"/>
    <cellStyle name="Followed Hyperlink" xfId="26682" builtinId="9" hidden="1"/>
    <cellStyle name="Followed Hyperlink" xfId="26683" builtinId="9" hidden="1"/>
    <cellStyle name="Followed Hyperlink" xfId="26684" builtinId="9" hidden="1"/>
    <cellStyle name="Followed Hyperlink" xfId="26685" builtinId="9" hidden="1"/>
    <cellStyle name="Followed Hyperlink" xfId="26686" builtinId="9" hidden="1"/>
    <cellStyle name="Followed Hyperlink" xfId="26687" builtinId="9" hidden="1"/>
    <cellStyle name="Followed Hyperlink" xfId="26688" builtinId="9" hidden="1"/>
    <cellStyle name="Followed Hyperlink" xfId="26689" builtinId="9" hidden="1"/>
    <cellStyle name="Followed Hyperlink" xfId="26690" builtinId="9" hidden="1"/>
    <cellStyle name="Followed Hyperlink" xfId="26691" builtinId="9" hidden="1"/>
    <cellStyle name="Followed Hyperlink" xfId="26692" builtinId="9" hidden="1"/>
    <cellStyle name="Followed Hyperlink" xfId="26693" builtinId="9" hidden="1"/>
    <cellStyle name="Followed Hyperlink" xfId="26694" builtinId="9" hidden="1"/>
    <cellStyle name="Followed Hyperlink" xfId="26695" builtinId="9" hidden="1"/>
    <cellStyle name="Followed Hyperlink" xfId="26696" builtinId="9" hidden="1"/>
    <cellStyle name="Followed Hyperlink" xfId="26697" builtinId="9" hidden="1"/>
    <cellStyle name="Followed Hyperlink" xfId="26698" builtinId="9" hidden="1"/>
    <cellStyle name="Followed Hyperlink" xfId="26699" builtinId="9" hidden="1"/>
    <cellStyle name="Followed Hyperlink" xfId="26700" builtinId="9" hidden="1"/>
    <cellStyle name="Followed Hyperlink" xfId="26701" builtinId="9" hidden="1"/>
    <cellStyle name="Followed Hyperlink" xfId="26702" builtinId="9" hidden="1"/>
    <cellStyle name="Followed Hyperlink" xfId="26703" builtinId="9" hidden="1"/>
    <cellStyle name="Followed Hyperlink" xfId="26704" builtinId="9" hidden="1"/>
    <cellStyle name="Followed Hyperlink" xfId="26705" builtinId="9" hidden="1"/>
    <cellStyle name="Followed Hyperlink" xfId="26706" builtinId="9" hidden="1"/>
    <cellStyle name="Followed Hyperlink" xfId="26707" builtinId="9" hidden="1"/>
    <cellStyle name="Followed Hyperlink" xfId="26708" builtinId="9" hidden="1"/>
    <cellStyle name="Followed Hyperlink" xfId="26709" builtinId="9" hidden="1"/>
    <cellStyle name="Followed Hyperlink" xfId="26710" builtinId="9" hidden="1"/>
    <cellStyle name="Followed Hyperlink" xfId="26711" builtinId="9" hidden="1"/>
    <cellStyle name="Followed Hyperlink" xfId="26712" builtinId="9" hidden="1"/>
    <cellStyle name="Followed Hyperlink" xfId="26713" builtinId="9" hidden="1"/>
    <cellStyle name="Followed Hyperlink" xfId="26714" builtinId="9" hidden="1"/>
    <cellStyle name="Followed Hyperlink" xfId="26715" builtinId="9" hidden="1"/>
    <cellStyle name="Followed Hyperlink" xfId="26716" builtinId="9" hidden="1"/>
    <cellStyle name="Followed Hyperlink" xfId="26717" builtinId="9" hidden="1"/>
    <cellStyle name="Followed Hyperlink" xfId="26718" builtinId="9" hidden="1"/>
    <cellStyle name="Followed Hyperlink" xfId="26719" builtinId="9" hidden="1"/>
    <cellStyle name="Followed Hyperlink" xfId="26720" builtinId="9" hidden="1"/>
    <cellStyle name="Followed Hyperlink" xfId="26721" builtinId="9" hidden="1"/>
    <cellStyle name="Followed Hyperlink" xfId="26722" builtinId="9" hidden="1"/>
    <cellStyle name="Followed Hyperlink" xfId="26723" builtinId="9" hidden="1"/>
    <cellStyle name="Followed Hyperlink" xfId="26724" builtinId="9" hidden="1"/>
    <cellStyle name="Followed Hyperlink" xfId="26725" builtinId="9" hidden="1"/>
    <cellStyle name="Followed Hyperlink" xfId="26726" builtinId="9" hidden="1"/>
    <cellStyle name="Followed Hyperlink" xfId="26727" builtinId="9" hidden="1"/>
    <cellStyle name="Followed Hyperlink" xfId="26728" builtinId="9" hidden="1"/>
    <cellStyle name="Followed Hyperlink" xfId="26729" builtinId="9" hidden="1"/>
    <cellStyle name="Followed Hyperlink" xfId="26730" builtinId="9" hidden="1"/>
    <cellStyle name="Followed Hyperlink" xfId="26731" builtinId="9" hidden="1"/>
    <cellStyle name="Followed Hyperlink" xfId="26732" builtinId="9" hidden="1"/>
    <cellStyle name="Followed Hyperlink" xfId="26733" builtinId="9" hidden="1"/>
    <cellStyle name="Followed Hyperlink" xfId="26734" builtinId="9" hidden="1"/>
    <cellStyle name="Followed Hyperlink" xfId="26735" builtinId="9" hidden="1"/>
    <cellStyle name="Followed Hyperlink" xfId="26736" builtinId="9" hidden="1"/>
    <cellStyle name="Followed Hyperlink" xfId="26737" builtinId="9" hidden="1"/>
    <cellStyle name="Followed Hyperlink" xfId="26738" builtinId="9" hidden="1"/>
    <cellStyle name="Followed Hyperlink" xfId="26739" builtinId="9" hidden="1"/>
    <cellStyle name="Followed Hyperlink" xfId="26740" builtinId="9" hidden="1"/>
    <cellStyle name="Followed Hyperlink" xfId="26741" builtinId="9" hidden="1"/>
    <cellStyle name="Followed Hyperlink" xfId="26742" builtinId="9" hidden="1"/>
    <cellStyle name="Followed Hyperlink" xfId="26743" builtinId="9" hidden="1"/>
    <cellStyle name="Followed Hyperlink" xfId="26744" builtinId="9" hidden="1"/>
    <cellStyle name="Followed Hyperlink" xfId="26745" builtinId="9" hidden="1"/>
    <cellStyle name="Followed Hyperlink" xfId="26746" builtinId="9" hidden="1"/>
    <cellStyle name="Followed Hyperlink" xfId="26747" builtinId="9" hidden="1"/>
    <cellStyle name="Followed Hyperlink" xfId="26748" builtinId="9" hidden="1"/>
    <cellStyle name="Followed Hyperlink" xfId="26749" builtinId="9" hidden="1"/>
    <cellStyle name="Followed Hyperlink" xfId="26750" builtinId="9" hidden="1"/>
    <cellStyle name="Followed Hyperlink" xfId="26751" builtinId="9" hidden="1"/>
    <cellStyle name="Followed Hyperlink" xfId="26752" builtinId="9" hidden="1"/>
    <cellStyle name="Followed Hyperlink" xfId="26753" builtinId="9" hidden="1"/>
    <cellStyle name="Followed Hyperlink" xfId="26754" builtinId="9" hidden="1"/>
    <cellStyle name="Followed Hyperlink" xfId="26755" builtinId="9" hidden="1"/>
    <cellStyle name="Followed Hyperlink" xfId="26756" builtinId="9" hidden="1"/>
    <cellStyle name="Followed Hyperlink" xfId="26757" builtinId="9" hidden="1"/>
    <cellStyle name="Followed Hyperlink" xfId="26758" builtinId="9" hidden="1"/>
    <cellStyle name="Followed Hyperlink" xfId="26759" builtinId="9" hidden="1"/>
    <cellStyle name="Followed Hyperlink" xfId="26760" builtinId="9" hidden="1"/>
    <cellStyle name="Followed Hyperlink" xfId="26761" builtinId="9" hidden="1"/>
    <cellStyle name="Followed Hyperlink" xfId="26762" builtinId="9" hidden="1"/>
    <cellStyle name="Followed Hyperlink" xfId="26763" builtinId="9" hidden="1"/>
    <cellStyle name="Followed Hyperlink" xfId="26764" builtinId="9" hidden="1"/>
    <cellStyle name="Followed Hyperlink" xfId="26765" builtinId="9" hidden="1"/>
    <cellStyle name="Followed Hyperlink" xfId="26766" builtinId="9" hidden="1"/>
    <cellStyle name="Followed Hyperlink" xfId="26767" builtinId="9" hidden="1"/>
    <cellStyle name="Followed Hyperlink" xfId="26768" builtinId="9" hidden="1"/>
    <cellStyle name="Followed Hyperlink" xfId="26769" builtinId="9" hidden="1"/>
    <cellStyle name="Followed Hyperlink" xfId="26770" builtinId="9" hidden="1"/>
    <cellStyle name="Followed Hyperlink" xfId="26771" builtinId="9" hidden="1"/>
    <cellStyle name="Followed Hyperlink" xfId="26772" builtinId="9" hidden="1"/>
    <cellStyle name="Followed Hyperlink" xfId="26773" builtinId="9" hidden="1"/>
    <cellStyle name="Followed Hyperlink" xfId="26774" builtinId="9" hidden="1"/>
    <cellStyle name="Followed Hyperlink" xfId="26775" builtinId="9" hidden="1"/>
    <cellStyle name="Followed Hyperlink" xfId="26776" builtinId="9" hidden="1"/>
    <cellStyle name="Followed Hyperlink" xfId="26777" builtinId="9" hidden="1"/>
    <cellStyle name="Followed Hyperlink" xfId="26778" builtinId="9" hidden="1"/>
    <cellStyle name="Followed Hyperlink" xfId="26779" builtinId="9" hidden="1"/>
    <cellStyle name="Followed Hyperlink" xfId="26780" builtinId="9" hidden="1"/>
    <cellStyle name="Followed Hyperlink" xfId="26781" builtinId="9" hidden="1"/>
    <cellStyle name="Followed Hyperlink" xfId="26782" builtinId="9" hidden="1"/>
    <cellStyle name="Followed Hyperlink" xfId="26783" builtinId="9" hidden="1"/>
    <cellStyle name="Followed Hyperlink" xfId="26784" builtinId="9" hidden="1"/>
    <cellStyle name="Followed Hyperlink" xfId="26785" builtinId="9" hidden="1"/>
    <cellStyle name="Followed Hyperlink" xfId="26786" builtinId="9" hidden="1"/>
    <cellStyle name="Followed Hyperlink" xfId="26787" builtinId="9" hidden="1"/>
    <cellStyle name="Followed Hyperlink" xfId="26788" builtinId="9" hidden="1"/>
    <cellStyle name="Followed Hyperlink" xfId="26789" builtinId="9" hidden="1"/>
    <cellStyle name="Followed Hyperlink" xfId="26790" builtinId="9" hidden="1"/>
    <cellStyle name="Followed Hyperlink" xfId="26791" builtinId="9" hidden="1"/>
    <cellStyle name="Followed Hyperlink" xfId="26792" builtinId="9" hidden="1"/>
    <cellStyle name="Followed Hyperlink" xfId="26793" builtinId="9" hidden="1"/>
    <cellStyle name="Followed Hyperlink" xfId="26794" builtinId="9" hidden="1"/>
    <cellStyle name="Followed Hyperlink" xfId="26795" builtinId="9" hidden="1"/>
    <cellStyle name="Followed Hyperlink" xfId="26796" builtinId="9" hidden="1"/>
    <cellStyle name="Followed Hyperlink" xfId="26797" builtinId="9" hidden="1"/>
    <cellStyle name="Followed Hyperlink" xfId="26798" builtinId="9" hidden="1"/>
    <cellStyle name="Followed Hyperlink" xfId="26799" builtinId="9" hidden="1"/>
    <cellStyle name="Followed Hyperlink" xfId="26800" builtinId="9" hidden="1"/>
    <cellStyle name="Followed Hyperlink" xfId="26801" builtinId="9" hidden="1"/>
    <cellStyle name="Followed Hyperlink" xfId="26802" builtinId="9" hidden="1"/>
    <cellStyle name="Followed Hyperlink" xfId="26803" builtinId="9" hidden="1"/>
    <cellStyle name="Followed Hyperlink" xfId="26804" builtinId="9" hidden="1"/>
    <cellStyle name="Followed Hyperlink" xfId="26805" builtinId="9" hidden="1"/>
    <cellStyle name="Followed Hyperlink" xfId="26806" builtinId="9" hidden="1"/>
    <cellStyle name="Followed Hyperlink" xfId="26807" builtinId="9" hidden="1"/>
    <cellStyle name="Followed Hyperlink" xfId="26808" builtinId="9" hidden="1"/>
    <cellStyle name="Followed Hyperlink" xfId="26809" builtinId="9" hidden="1"/>
    <cellStyle name="Followed Hyperlink" xfId="26810" builtinId="9" hidden="1"/>
    <cellStyle name="Followed Hyperlink" xfId="26811" builtinId="9" hidden="1"/>
    <cellStyle name="Followed Hyperlink" xfId="26812" builtinId="9" hidden="1"/>
    <cellStyle name="Followed Hyperlink" xfId="26813" builtinId="9" hidden="1"/>
    <cellStyle name="Followed Hyperlink" xfId="26814" builtinId="9" hidden="1"/>
    <cellStyle name="Followed Hyperlink" xfId="26815" builtinId="9" hidden="1"/>
    <cellStyle name="Followed Hyperlink" xfId="26816" builtinId="9" hidden="1"/>
    <cellStyle name="Followed Hyperlink" xfId="26817" builtinId="9" hidden="1"/>
    <cellStyle name="Followed Hyperlink" xfId="26818" builtinId="9" hidden="1"/>
    <cellStyle name="Followed Hyperlink" xfId="26819" builtinId="9" hidden="1"/>
    <cellStyle name="Followed Hyperlink" xfId="26820" builtinId="9" hidden="1"/>
    <cellStyle name="Followed Hyperlink" xfId="26821" builtinId="9" hidden="1"/>
    <cellStyle name="Followed Hyperlink" xfId="26822" builtinId="9" hidden="1"/>
    <cellStyle name="Followed Hyperlink" xfId="26823" builtinId="9" hidden="1"/>
    <cellStyle name="Followed Hyperlink" xfId="26824" builtinId="9" hidden="1"/>
    <cellStyle name="Followed Hyperlink" xfId="26825" builtinId="9" hidden="1"/>
    <cellStyle name="Followed Hyperlink" xfId="26826" builtinId="9" hidden="1"/>
    <cellStyle name="Followed Hyperlink" xfId="26827" builtinId="9" hidden="1"/>
    <cellStyle name="Followed Hyperlink" xfId="26828" builtinId="9" hidden="1"/>
    <cellStyle name="Followed Hyperlink" xfId="26829" builtinId="9" hidden="1"/>
    <cellStyle name="Followed Hyperlink" xfId="26830" builtinId="9" hidden="1"/>
    <cellStyle name="Followed Hyperlink" xfId="26831" builtinId="9" hidden="1"/>
    <cellStyle name="Followed Hyperlink" xfId="26832" builtinId="9" hidden="1"/>
    <cellStyle name="Followed Hyperlink" xfId="26833" builtinId="9" hidden="1"/>
    <cellStyle name="Followed Hyperlink" xfId="26834" builtinId="9" hidden="1"/>
    <cellStyle name="Followed Hyperlink" xfId="26835" builtinId="9" hidden="1"/>
    <cellStyle name="Followed Hyperlink" xfId="26836" builtinId="9" hidden="1"/>
    <cellStyle name="Followed Hyperlink" xfId="26837" builtinId="9" hidden="1"/>
    <cellStyle name="Followed Hyperlink" xfId="26838" builtinId="9" hidden="1"/>
    <cellStyle name="Followed Hyperlink" xfId="26839" builtinId="9" hidden="1"/>
    <cellStyle name="Followed Hyperlink" xfId="26840" builtinId="9" hidden="1"/>
    <cellStyle name="Followed Hyperlink" xfId="26841" builtinId="9" hidden="1"/>
    <cellStyle name="Followed Hyperlink" xfId="26842" builtinId="9" hidden="1"/>
    <cellStyle name="Followed Hyperlink" xfId="26843" builtinId="9" hidden="1"/>
    <cellStyle name="Followed Hyperlink" xfId="26844" builtinId="9" hidden="1"/>
    <cellStyle name="Followed Hyperlink" xfId="26845" builtinId="9" hidden="1"/>
    <cellStyle name="Followed Hyperlink" xfId="26846" builtinId="9" hidden="1"/>
    <cellStyle name="Followed Hyperlink" xfId="26847" builtinId="9" hidden="1"/>
    <cellStyle name="Followed Hyperlink" xfId="26848" builtinId="9" hidden="1"/>
    <cellStyle name="Followed Hyperlink" xfId="26849" builtinId="9" hidden="1"/>
    <cellStyle name="Followed Hyperlink" xfId="26850" builtinId="9" hidden="1"/>
    <cellStyle name="Followed Hyperlink" xfId="26851" builtinId="9" hidden="1"/>
    <cellStyle name="Followed Hyperlink" xfId="26852" builtinId="9" hidden="1"/>
    <cellStyle name="Followed Hyperlink" xfId="26853" builtinId="9" hidden="1"/>
    <cellStyle name="Followed Hyperlink" xfId="26854" builtinId="9" hidden="1"/>
    <cellStyle name="Followed Hyperlink" xfId="26855" builtinId="9" hidden="1"/>
    <cellStyle name="Followed Hyperlink" xfId="26856" builtinId="9" hidden="1"/>
    <cellStyle name="Followed Hyperlink" xfId="26857" builtinId="9" hidden="1"/>
    <cellStyle name="Followed Hyperlink" xfId="26858" builtinId="9" hidden="1"/>
    <cellStyle name="Followed Hyperlink" xfId="26859" builtinId="9" hidden="1"/>
    <cellStyle name="Followed Hyperlink" xfId="26860" builtinId="9" hidden="1"/>
    <cellStyle name="Followed Hyperlink" xfId="26861" builtinId="9" hidden="1"/>
    <cellStyle name="Followed Hyperlink" xfId="26862" builtinId="9" hidden="1"/>
    <cellStyle name="Followed Hyperlink" xfId="26863" builtinId="9" hidden="1"/>
    <cellStyle name="Followed Hyperlink" xfId="26864" builtinId="9" hidden="1"/>
    <cellStyle name="Followed Hyperlink" xfId="26865" builtinId="9" hidden="1"/>
    <cellStyle name="Followed Hyperlink" xfId="26866" builtinId="9" hidden="1"/>
    <cellStyle name="Followed Hyperlink" xfId="26867" builtinId="9" hidden="1"/>
    <cellStyle name="Followed Hyperlink" xfId="26868" builtinId="9" hidden="1"/>
    <cellStyle name="Followed Hyperlink" xfId="26869" builtinId="9" hidden="1"/>
    <cellStyle name="Followed Hyperlink" xfId="26870" builtinId="9" hidden="1"/>
    <cellStyle name="Followed Hyperlink" xfId="26871" builtinId="9" hidden="1"/>
    <cellStyle name="Followed Hyperlink" xfId="26872" builtinId="9" hidden="1"/>
    <cellStyle name="Followed Hyperlink" xfId="26873" builtinId="9" hidden="1"/>
    <cellStyle name="Followed Hyperlink" xfId="26874" builtinId="9" hidden="1"/>
    <cellStyle name="Followed Hyperlink" xfId="26875" builtinId="9" hidden="1"/>
    <cellStyle name="Followed Hyperlink" xfId="26876" builtinId="9" hidden="1"/>
    <cellStyle name="Followed Hyperlink" xfId="26877" builtinId="9" hidden="1"/>
    <cellStyle name="Followed Hyperlink" xfId="26878" builtinId="9" hidden="1"/>
    <cellStyle name="Followed Hyperlink" xfId="26879" builtinId="9" hidden="1"/>
    <cellStyle name="Followed Hyperlink" xfId="26880" builtinId="9" hidden="1"/>
    <cellStyle name="Followed Hyperlink" xfId="26881" builtinId="9" hidden="1"/>
    <cellStyle name="Followed Hyperlink" xfId="26882" builtinId="9" hidden="1"/>
    <cellStyle name="Followed Hyperlink" xfId="26883" builtinId="9" hidden="1"/>
    <cellStyle name="Followed Hyperlink" xfId="26884" builtinId="9" hidden="1"/>
    <cellStyle name="Followed Hyperlink" xfId="26885" builtinId="9" hidden="1"/>
    <cellStyle name="Followed Hyperlink" xfId="26886" builtinId="9" hidden="1"/>
    <cellStyle name="Followed Hyperlink" xfId="26887" builtinId="9" hidden="1"/>
    <cellStyle name="Followed Hyperlink" xfId="26888" builtinId="9" hidden="1"/>
    <cellStyle name="Followed Hyperlink" xfId="26889" builtinId="9" hidden="1"/>
    <cellStyle name="Followed Hyperlink" xfId="26890" builtinId="9" hidden="1"/>
    <cellStyle name="Followed Hyperlink" xfId="26891" builtinId="9" hidden="1"/>
    <cellStyle name="Followed Hyperlink" xfId="26892" builtinId="9" hidden="1"/>
    <cellStyle name="Followed Hyperlink" xfId="26893" builtinId="9" hidden="1"/>
    <cellStyle name="Followed Hyperlink" xfId="26894" builtinId="9" hidden="1"/>
    <cellStyle name="Followed Hyperlink" xfId="26895" builtinId="9" hidden="1"/>
    <cellStyle name="Followed Hyperlink" xfId="26896" builtinId="9" hidden="1"/>
    <cellStyle name="Followed Hyperlink" xfId="26897" builtinId="9" hidden="1"/>
    <cellStyle name="Followed Hyperlink" xfId="26898" builtinId="9" hidden="1"/>
    <cellStyle name="Followed Hyperlink" xfId="26899" builtinId="9" hidden="1"/>
    <cellStyle name="Followed Hyperlink" xfId="26900" builtinId="9" hidden="1"/>
    <cellStyle name="Followed Hyperlink" xfId="26901" builtinId="9" hidden="1"/>
    <cellStyle name="Followed Hyperlink" xfId="26902" builtinId="9" hidden="1"/>
    <cellStyle name="Followed Hyperlink" xfId="26903" builtinId="9" hidden="1"/>
    <cellStyle name="Followed Hyperlink" xfId="26904" builtinId="9" hidden="1"/>
    <cellStyle name="Followed Hyperlink" xfId="26905" builtinId="9" hidden="1"/>
    <cellStyle name="Followed Hyperlink" xfId="26906" builtinId="9" hidden="1"/>
    <cellStyle name="Followed Hyperlink" xfId="26907" builtinId="9" hidden="1"/>
    <cellStyle name="Followed Hyperlink" xfId="26908" builtinId="9" hidden="1"/>
    <cellStyle name="Followed Hyperlink" xfId="26909" builtinId="9" hidden="1"/>
    <cellStyle name="Followed Hyperlink" xfId="26910" builtinId="9" hidden="1"/>
    <cellStyle name="Followed Hyperlink" xfId="26911" builtinId="9" hidden="1"/>
    <cellStyle name="Followed Hyperlink" xfId="26912" builtinId="9" hidden="1"/>
    <cellStyle name="Followed Hyperlink" xfId="26913" builtinId="9" hidden="1"/>
    <cellStyle name="Followed Hyperlink" xfId="26914" builtinId="9" hidden="1"/>
    <cellStyle name="Followed Hyperlink" xfId="26915" builtinId="9" hidden="1"/>
    <cellStyle name="Followed Hyperlink" xfId="26916" builtinId="9" hidden="1"/>
    <cellStyle name="Followed Hyperlink" xfId="26917" builtinId="9" hidden="1"/>
    <cellStyle name="Followed Hyperlink" xfId="26918" builtinId="9" hidden="1"/>
    <cellStyle name="Followed Hyperlink" xfId="26919" builtinId="9" hidden="1"/>
    <cellStyle name="Followed Hyperlink" xfId="26920" builtinId="9" hidden="1"/>
    <cellStyle name="Followed Hyperlink" xfId="26921" builtinId="9" hidden="1"/>
    <cellStyle name="Followed Hyperlink" xfId="26922" builtinId="9" hidden="1"/>
    <cellStyle name="Followed Hyperlink" xfId="26923" builtinId="9" hidden="1"/>
    <cellStyle name="Followed Hyperlink" xfId="26924" builtinId="9" hidden="1"/>
    <cellStyle name="Followed Hyperlink" xfId="26925" builtinId="9" hidden="1"/>
    <cellStyle name="Followed Hyperlink" xfId="26926" builtinId="9" hidden="1"/>
    <cellStyle name="Followed Hyperlink" xfId="26927" builtinId="9" hidden="1"/>
    <cellStyle name="Followed Hyperlink" xfId="26928" builtinId="9" hidden="1"/>
    <cellStyle name="Followed Hyperlink" xfId="26929" builtinId="9" hidden="1"/>
    <cellStyle name="Followed Hyperlink" xfId="26930" builtinId="9" hidden="1"/>
    <cellStyle name="Followed Hyperlink" xfId="26931" builtinId="9" hidden="1"/>
    <cellStyle name="Followed Hyperlink" xfId="26932" builtinId="9" hidden="1"/>
    <cellStyle name="Followed Hyperlink" xfId="26933" builtinId="9" hidden="1"/>
    <cellStyle name="Followed Hyperlink" xfId="26934" builtinId="9" hidden="1"/>
    <cellStyle name="Followed Hyperlink" xfId="26935" builtinId="9" hidden="1"/>
    <cellStyle name="Followed Hyperlink" xfId="26936" builtinId="9" hidden="1"/>
    <cellStyle name="Followed Hyperlink" xfId="26937" builtinId="9" hidden="1"/>
    <cellStyle name="Followed Hyperlink" xfId="26938" builtinId="9" hidden="1"/>
    <cellStyle name="Followed Hyperlink" xfId="26939" builtinId="9" hidden="1"/>
    <cellStyle name="Followed Hyperlink" xfId="26940" builtinId="9" hidden="1"/>
    <cellStyle name="Followed Hyperlink" xfId="26941" builtinId="9" hidden="1"/>
    <cellStyle name="Followed Hyperlink" xfId="26942" builtinId="9" hidden="1"/>
    <cellStyle name="Followed Hyperlink" xfId="26943" builtinId="9" hidden="1"/>
    <cellStyle name="Followed Hyperlink" xfId="26944" builtinId="9" hidden="1"/>
    <cellStyle name="Followed Hyperlink" xfId="26945" builtinId="9" hidden="1"/>
    <cellStyle name="Followed Hyperlink" xfId="26946" builtinId="9" hidden="1"/>
    <cellStyle name="Followed Hyperlink" xfId="26947" builtinId="9" hidden="1"/>
    <cellStyle name="Followed Hyperlink" xfId="26948" builtinId="9" hidden="1"/>
    <cellStyle name="Followed Hyperlink" xfId="26949" builtinId="9" hidden="1"/>
    <cellStyle name="Followed Hyperlink" xfId="26950" builtinId="9" hidden="1"/>
    <cellStyle name="Followed Hyperlink" xfId="26951" builtinId="9" hidden="1"/>
    <cellStyle name="Followed Hyperlink" xfId="26952" builtinId="9" hidden="1"/>
    <cellStyle name="Followed Hyperlink" xfId="26953" builtinId="9" hidden="1"/>
    <cellStyle name="Followed Hyperlink" xfId="26954" builtinId="9" hidden="1"/>
    <cellStyle name="Followed Hyperlink" xfId="26955" builtinId="9" hidden="1"/>
    <cellStyle name="Followed Hyperlink" xfId="26956" builtinId="9" hidden="1"/>
    <cellStyle name="Followed Hyperlink" xfId="26957" builtinId="9" hidden="1"/>
    <cellStyle name="Followed Hyperlink" xfId="26958" builtinId="9" hidden="1"/>
    <cellStyle name="Followed Hyperlink" xfId="26959" builtinId="9" hidden="1"/>
    <cellStyle name="Followed Hyperlink" xfId="26960" builtinId="9" hidden="1"/>
    <cellStyle name="Followed Hyperlink" xfId="26961" builtinId="9" hidden="1"/>
    <cellStyle name="Followed Hyperlink" xfId="26962" builtinId="9" hidden="1"/>
    <cellStyle name="Followed Hyperlink" xfId="26963" builtinId="9" hidden="1"/>
    <cellStyle name="Followed Hyperlink" xfId="26964" builtinId="9" hidden="1"/>
    <cellStyle name="Followed Hyperlink" xfId="26965" builtinId="9" hidden="1"/>
    <cellStyle name="Followed Hyperlink" xfId="26966" builtinId="9" hidden="1"/>
    <cellStyle name="Followed Hyperlink" xfId="26967" builtinId="9" hidden="1"/>
    <cellStyle name="Followed Hyperlink" xfId="26968" builtinId="9" hidden="1"/>
    <cellStyle name="Followed Hyperlink" xfId="26969" builtinId="9" hidden="1"/>
    <cellStyle name="Followed Hyperlink" xfId="26970" builtinId="9" hidden="1"/>
    <cellStyle name="Followed Hyperlink" xfId="26971" builtinId="9" hidden="1"/>
    <cellStyle name="Followed Hyperlink" xfId="26972" builtinId="9" hidden="1"/>
    <cellStyle name="Followed Hyperlink" xfId="26973" builtinId="9" hidden="1"/>
    <cellStyle name="Followed Hyperlink" xfId="26974" builtinId="9" hidden="1"/>
    <cellStyle name="Followed Hyperlink" xfId="26975" builtinId="9" hidden="1"/>
    <cellStyle name="Followed Hyperlink" xfId="26976" builtinId="9" hidden="1"/>
    <cellStyle name="Followed Hyperlink" xfId="26977" builtinId="9" hidden="1"/>
    <cellStyle name="Followed Hyperlink" xfId="26978" builtinId="9" hidden="1"/>
    <cellStyle name="Followed Hyperlink" xfId="26979" builtinId="9" hidden="1"/>
    <cellStyle name="Followed Hyperlink" xfId="26980" builtinId="9" hidden="1"/>
    <cellStyle name="Followed Hyperlink" xfId="26981" builtinId="9" hidden="1"/>
    <cellStyle name="Followed Hyperlink" xfId="26982" builtinId="9" hidden="1"/>
    <cellStyle name="Followed Hyperlink" xfId="26983" builtinId="9" hidden="1"/>
    <cellStyle name="Followed Hyperlink" xfId="26984" builtinId="9" hidden="1"/>
    <cellStyle name="Followed Hyperlink" xfId="26985" builtinId="9" hidden="1"/>
    <cellStyle name="Followed Hyperlink" xfId="26986" builtinId="9" hidden="1"/>
    <cellStyle name="Followed Hyperlink" xfId="26987" builtinId="9" hidden="1"/>
    <cellStyle name="Followed Hyperlink" xfId="26988" builtinId="9" hidden="1"/>
    <cellStyle name="Followed Hyperlink" xfId="26989" builtinId="9" hidden="1"/>
    <cellStyle name="Followed Hyperlink" xfId="26990" builtinId="9" hidden="1"/>
    <cellStyle name="Followed Hyperlink" xfId="26991" builtinId="9" hidden="1"/>
    <cellStyle name="Followed Hyperlink" xfId="26992" builtinId="9" hidden="1"/>
    <cellStyle name="Followed Hyperlink" xfId="26993" builtinId="9" hidden="1"/>
    <cellStyle name="Followed Hyperlink" xfId="26994" builtinId="9" hidden="1"/>
    <cellStyle name="Followed Hyperlink" xfId="26995" builtinId="9" hidden="1"/>
    <cellStyle name="Followed Hyperlink" xfId="26996" builtinId="9" hidden="1"/>
    <cellStyle name="Followed Hyperlink" xfId="26997" builtinId="9" hidden="1"/>
    <cellStyle name="Followed Hyperlink" xfId="26998" builtinId="9" hidden="1"/>
    <cellStyle name="Followed Hyperlink" xfId="26999" builtinId="9" hidden="1"/>
    <cellStyle name="Followed Hyperlink" xfId="27000" builtinId="9" hidden="1"/>
    <cellStyle name="Followed Hyperlink" xfId="27001" builtinId="9" hidden="1"/>
    <cellStyle name="Followed Hyperlink" xfId="27002" builtinId="9" hidden="1"/>
    <cellStyle name="Followed Hyperlink" xfId="27003" builtinId="9" hidden="1"/>
    <cellStyle name="Followed Hyperlink" xfId="27004" builtinId="9" hidden="1"/>
    <cellStyle name="Followed Hyperlink" xfId="27005" builtinId="9" hidden="1"/>
    <cellStyle name="Followed Hyperlink" xfId="27006" builtinId="9" hidden="1"/>
    <cellStyle name="Followed Hyperlink" xfId="27007" builtinId="9" hidden="1"/>
    <cellStyle name="Followed Hyperlink" xfId="27008" builtinId="9" hidden="1"/>
    <cellStyle name="Followed Hyperlink" xfId="27009" builtinId="9" hidden="1"/>
    <cellStyle name="Followed Hyperlink" xfId="27010" builtinId="9" hidden="1"/>
    <cellStyle name="Followed Hyperlink" xfId="27011" builtinId="9" hidden="1"/>
    <cellStyle name="Followed Hyperlink" xfId="27012" builtinId="9" hidden="1"/>
    <cellStyle name="Followed Hyperlink" xfId="27013" builtinId="9" hidden="1"/>
    <cellStyle name="Followed Hyperlink" xfId="27014" builtinId="9" hidden="1"/>
    <cellStyle name="Followed Hyperlink" xfId="27015" builtinId="9" hidden="1"/>
    <cellStyle name="Followed Hyperlink" xfId="27016" builtinId="9" hidden="1"/>
    <cellStyle name="Followed Hyperlink" xfId="27017" builtinId="9" hidden="1"/>
    <cellStyle name="Followed Hyperlink" xfId="27018" builtinId="9" hidden="1"/>
    <cellStyle name="Followed Hyperlink" xfId="27019" builtinId="9" hidden="1"/>
    <cellStyle name="Followed Hyperlink" xfId="27020" builtinId="9" hidden="1"/>
    <cellStyle name="Followed Hyperlink" xfId="27021" builtinId="9" hidden="1"/>
    <cellStyle name="Followed Hyperlink" xfId="27022" builtinId="9" hidden="1"/>
    <cellStyle name="Followed Hyperlink" xfId="27023" builtinId="9" hidden="1"/>
    <cellStyle name="Followed Hyperlink" xfId="27024" builtinId="9" hidden="1"/>
    <cellStyle name="Followed Hyperlink" xfId="27025" builtinId="9" hidden="1"/>
    <cellStyle name="Followed Hyperlink" xfId="27026" builtinId="9" hidden="1"/>
    <cellStyle name="Followed Hyperlink" xfId="27027" builtinId="9" hidden="1"/>
    <cellStyle name="Followed Hyperlink" xfId="27028" builtinId="9" hidden="1"/>
    <cellStyle name="Followed Hyperlink" xfId="27029" builtinId="9" hidden="1"/>
    <cellStyle name="Followed Hyperlink" xfId="27030" builtinId="9" hidden="1"/>
    <cellStyle name="Followed Hyperlink" xfId="27031" builtinId="9" hidden="1"/>
    <cellStyle name="Followed Hyperlink" xfId="27032" builtinId="9" hidden="1"/>
    <cellStyle name="Followed Hyperlink" xfId="27033" builtinId="9" hidden="1"/>
    <cellStyle name="Followed Hyperlink" xfId="27034" builtinId="9" hidden="1"/>
    <cellStyle name="Followed Hyperlink" xfId="27035" builtinId="9" hidden="1"/>
    <cellStyle name="Followed Hyperlink" xfId="27036" builtinId="9" hidden="1"/>
    <cellStyle name="Followed Hyperlink" xfId="27037" builtinId="9" hidden="1"/>
    <cellStyle name="Followed Hyperlink" xfId="27038" builtinId="9" hidden="1"/>
    <cellStyle name="Followed Hyperlink" xfId="27039" builtinId="9" hidden="1"/>
    <cellStyle name="Followed Hyperlink" xfId="27040" builtinId="9" hidden="1"/>
    <cellStyle name="Followed Hyperlink" xfId="27041" builtinId="9" hidden="1"/>
    <cellStyle name="Followed Hyperlink" xfId="27042" builtinId="9" hidden="1"/>
    <cellStyle name="Followed Hyperlink" xfId="27043" builtinId="9" hidden="1"/>
    <cellStyle name="Followed Hyperlink" xfId="27044" builtinId="9" hidden="1"/>
    <cellStyle name="Followed Hyperlink" xfId="27045" builtinId="9" hidden="1"/>
    <cellStyle name="Followed Hyperlink" xfId="27046" builtinId="9" hidden="1"/>
    <cellStyle name="Followed Hyperlink" xfId="27047" builtinId="9" hidden="1"/>
    <cellStyle name="Followed Hyperlink" xfId="27048" builtinId="9" hidden="1"/>
    <cellStyle name="Followed Hyperlink" xfId="27049" builtinId="9" hidden="1"/>
    <cellStyle name="Followed Hyperlink" xfId="27050" builtinId="9" hidden="1"/>
    <cellStyle name="Followed Hyperlink" xfId="27051" builtinId="9" hidden="1"/>
    <cellStyle name="Followed Hyperlink" xfId="27052" builtinId="9" hidden="1"/>
    <cellStyle name="Followed Hyperlink" xfId="27053" builtinId="9" hidden="1"/>
    <cellStyle name="Followed Hyperlink" xfId="27054" builtinId="9" hidden="1"/>
    <cellStyle name="Followed Hyperlink" xfId="27055" builtinId="9" hidden="1"/>
    <cellStyle name="Followed Hyperlink" xfId="27056" builtinId="9" hidden="1"/>
    <cellStyle name="Followed Hyperlink" xfId="27057" builtinId="9" hidden="1"/>
    <cellStyle name="Followed Hyperlink" xfId="27058" builtinId="9" hidden="1"/>
    <cellStyle name="Followed Hyperlink" xfId="27059" builtinId="9" hidden="1"/>
    <cellStyle name="Followed Hyperlink" xfId="27060" builtinId="9" hidden="1"/>
    <cellStyle name="Followed Hyperlink" xfId="27061" builtinId="9" hidden="1"/>
    <cellStyle name="Followed Hyperlink" xfId="27062" builtinId="9" hidden="1"/>
    <cellStyle name="Followed Hyperlink" xfId="27063" builtinId="9" hidden="1"/>
    <cellStyle name="Followed Hyperlink" xfId="27064" builtinId="9" hidden="1"/>
    <cellStyle name="Followed Hyperlink" xfId="27065" builtinId="9" hidden="1"/>
    <cellStyle name="Followed Hyperlink" xfId="27066" builtinId="9" hidden="1"/>
    <cellStyle name="Followed Hyperlink" xfId="27067" builtinId="9" hidden="1"/>
    <cellStyle name="Followed Hyperlink" xfId="27068" builtinId="9" hidden="1"/>
    <cellStyle name="Followed Hyperlink" xfId="27069" builtinId="9" hidden="1"/>
    <cellStyle name="Followed Hyperlink" xfId="27070" builtinId="9" hidden="1"/>
    <cellStyle name="Followed Hyperlink" xfId="27071" builtinId="9" hidden="1"/>
    <cellStyle name="Followed Hyperlink" xfId="27072" builtinId="9" hidden="1"/>
    <cellStyle name="Followed Hyperlink" xfId="27073" builtinId="9" hidden="1"/>
    <cellStyle name="Followed Hyperlink" xfId="27074" builtinId="9" hidden="1"/>
    <cellStyle name="Followed Hyperlink" xfId="27075" builtinId="9" hidden="1"/>
    <cellStyle name="Followed Hyperlink" xfId="27076" builtinId="9" hidden="1"/>
    <cellStyle name="Followed Hyperlink" xfId="27077" builtinId="9" hidden="1"/>
    <cellStyle name="Followed Hyperlink" xfId="27078" builtinId="9" hidden="1"/>
    <cellStyle name="Followed Hyperlink" xfId="27079" builtinId="9" hidden="1"/>
    <cellStyle name="Followed Hyperlink" xfId="27080" builtinId="9" hidden="1"/>
    <cellStyle name="Followed Hyperlink" xfId="27081" builtinId="9" hidden="1"/>
    <cellStyle name="Followed Hyperlink" xfId="27082" builtinId="9" hidden="1"/>
    <cellStyle name="Followed Hyperlink" xfId="27083" builtinId="9" hidden="1"/>
    <cellStyle name="Followed Hyperlink" xfId="27084" builtinId="9" hidden="1"/>
    <cellStyle name="Followed Hyperlink" xfId="27085" builtinId="9" hidden="1"/>
    <cellStyle name="Followed Hyperlink" xfId="27086" builtinId="9" hidden="1"/>
    <cellStyle name="Followed Hyperlink" xfId="27087" builtinId="9" hidden="1"/>
    <cellStyle name="Followed Hyperlink" xfId="27088" builtinId="9" hidden="1"/>
    <cellStyle name="Followed Hyperlink" xfId="27089" builtinId="9" hidden="1"/>
    <cellStyle name="Followed Hyperlink" xfId="27090" builtinId="9" hidden="1"/>
    <cellStyle name="Followed Hyperlink" xfId="27091" builtinId="9" hidden="1"/>
    <cellStyle name="Followed Hyperlink" xfId="27092" builtinId="9" hidden="1"/>
    <cellStyle name="Followed Hyperlink" xfId="27093" builtinId="9" hidden="1"/>
    <cellStyle name="Followed Hyperlink" xfId="27094" builtinId="9" hidden="1"/>
    <cellStyle name="Followed Hyperlink" xfId="27095" builtinId="9" hidden="1"/>
    <cellStyle name="Followed Hyperlink" xfId="27096" builtinId="9" hidden="1"/>
    <cellStyle name="Followed Hyperlink" xfId="27097" builtinId="9" hidden="1"/>
    <cellStyle name="Followed Hyperlink" xfId="27098" builtinId="9" hidden="1"/>
    <cellStyle name="Followed Hyperlink" xfId="27099" builtinId="9" hidden="1"/>
    <cellStyle name="Followed Hyperlink" xfId="27100" builtinId="9" hidden="1"/>
    <cellStyle name="Followed Hyperlink" xfId="27101" builtinId="9" hidden="1"/>
    <cellStyle name="Followed Hyperlink" xfId="27102" builtinId="9" hidden="1"/>
    <cellStyle name="Followed Hyperlink" xfId="27103" builtinId="9" hidden="1"/>
    <cellStyle name="Followed Hyperlink" xfId="27104" builtinId="9" hidden="1"/>
    <cellStyle name="Followed Hyperlink" xfId="27105" builtinId="9" hidden="1"/>
    <cellStyle name="Followed Hyperlink" xfId="27106" builtinId="9" hidden="1"/>
    <cellStyle name="Followed Hyperlink" xfId="27107" builtinId="9" hidden="1"/>
    <cellStyle name="Followed Hyperlink" xfId="27108" builtinId="9" hidden="1"/>
    <cellStyle name="Followed Hyperlink" xfId="27109" builtinId="9" hidden="1"/>
    <cellStyle name="Followed Hyperlink" xfId="27110" builtinId="9" hidden="1"/>
    <cellStyle name="Followed Hyperlink" xfId="27111" builtinId="9" hidden="1"/>
    <cellStyle name="Followed Hyperlink" xfId="27112" builtinId="9" hidden="1"/>
    <cellStyle name="Followed Hyperlink" xfId="27113" builtinId="9" hidden="1"/>
    <cellStyle name="Followed Hyperlink" xfId="27114" builtinId="9" hidden="1"/>
    <cellStyle name="Followed Hyperlink" xfId="27115" builtinId="9" hidden="1"/>
    <cellStyle name="Followed Hyperlink" xfId="27116" builtinId="9" hidden="1"/>
    <cellStyle name="Followed Hyperlink" xfId="27117" builtinId="9" hidden="1"/>
    <cellStyle name="Followed Hyperlink" xfId="27118" builtinId="9" hidden="1"/>
    <cellStyle name="Followed Hyperlink" xfId="27119" builtinId="9" hidden="1"/>
    <cellStyle name="Followed Hyperlink" xfId="27120" builtinId="9" hidden="1"/>
    <cellStyle name="Followed Hyperlink" xfId="27121" builtinId="9" hidden="1"/>
    <cellStyle name="Followed Hyperlink" xfId="27122" builtinId="9" hidden="1"/>
    <cellStyle name="Followed Hyperlink" xfId="27123" builtinId="9" hidden="1"/>
    <cellStyle name="Followed Hyperlink" xfId="27124" builtinId="9" hidden="1"/>
    <cellStyle name="Followed Hyperlink" xfId="27125" builtinId="9" hidden="1"/>
    <cellStyle name="Followed Hyperlink" xfId="27126" builtinId="9" hidden="1"/>
    <cellStyle name="Followed Hyperlink" xfId="27127" builtinId="9" hidden="1"/>
    <cellStyle name="Followed Hyperlink" xfId="27128" builtinId="9" hidden="1"/>
    <cellStyle name="Followed Hyperlink" xfId="27129" builtinId="9" hidden="1"/>
    <cellStyle name="Followed Hyperlink" xfId="27130" builtinId="9" hidden="1"/>
    <cellStyle name="Followed Hyperlink" xfId="27131" builtinId="9" hidden="1"/>
    <cellStyle name="Followed Hyperlink" xfId="27132" builtinId="9" hidden="1"/>
    <cellStyle name="Followed Hyperlink" xfId="27133" builtinId="9" hidden="1"/>
    <cellStyle name="Followed Hyperlink" xfId="27134" builtinId="9" hidden="1"/>
    <cellStyle name="Followed Hyperlink" xfId="27135" builtinId="9" hidden="1"/>
    <cellStyle name="Followed Hyperlink" xfId="27136" builtinId="9" hidden="1"/>
    <cellStyle name="Followed Hyperlink" xfId="27137" builtinId="9" hidden="1"/>
    <cellStyle name="Followed Hyperlink" xfId="27138" builtinId="9" hidden="1"/>
    <cellStyle name="Followed Hyperlink" xfId="27139" builtinId="9" hidden="1"/>
    <cellStyle name="Followed Hyperlink" xfId="27140" builtinId="9" hidden="1"/>
    <cellStyle name="Followed Hyperlink" xfId="27141" builtinId="9" hidden="1"/>
    <cellStyle name="Followed Hyperlink" xfId="27142" builtinId="9" hidden="1"/>
    <cellStyle name="Followed Hyperlink" xfId="27143" builtinId="9" hidden="1"/>
    <cellStyle name="Followed Hyperlink" xfId="27144" builtinId="9" hidden="1"/>
    <cellStyle name="Followed Hyperlink" xfId="27145" builtinId="9" hidden="1"/>
    <cellStyle name="Followed Hyperlink" xfId="27146" builtinId="9" hidden="1"/>
    <cellStyle name="Followed Hyperlink" xfId="27147" builtinId="9" hidden="1"/>
    <cellStyle name="Followed Hyperlink" xfId="27148" builtinId="9" hidden="1"/>
    <cellStyle name="Followed Hyperlink" xfId="27149" builtinId="9" hidden="1"/>
    <cellStyle name="Followed Hyperlink" xfId="27150" builtinId="9" hidden="1"/>
    <cellStyle name="Followed Hyperlink" xfId="27151" builtinId="9" hidden="1"/>
    <cellStyle name="Followed Hyperlink" xfId="27152" builtinId="9" hidden="1"/>
    <cellStyle name="Followed Hyperlink" xfId="27153" builtinId="9" hidden="1"/>
    <cellStyle name="Followed Hyperlink" xfId="27154" builtinId="9" hidden="1"/>
    <cellStyle name="Followed Hyperlink" xfId="27155" builtinId="9" hidden="1"/>
    <cellStyle name="Followed Hyperlink" xfId="27156" builtinId="9" hidden="1"/>
    <cellStyle name="Followed Hyperlink" xfId="27157" builtinId="9" hidden="1"/>
    <cellStyle name="Followed Hyperlink" xfId="27158" builtinId="9" hidden="1"/>
    <cellStyle name="Followed Hyperlink" xfId="27159" builtinId="9" hidden="1"/>
    <cellStyle name="Followed Hyperlink" xfId="27160" builtinId="9" hidden="1"/>
    <cellStyle name="Followed Hyperlink" xfId="27161" builtinId="9" hidden="1"/>
    <cellStyle name="Followed Hyperlink" xfId="27162" builtinId="9" hidden="1"/>
    <cellStyle name="Followed Hyperlink" xfId="27163" builtinId="9" hidden="1"/>
    <cellStyle name="Followed Hyperlink" xfId="27164" builtinId="9" hidden="1"/>
    <cellStyle name="Followed Hyperlink" xfId="27165" builtinId="9" hidden="1"/>
    <cellStyle name="Followed Hyperlink" xfId="27166" builtinId="9" hidden="1"/>
    <cellStyle name="Followed Hyperlink" xfId="27167" builtinId="9" hidden="1"/>
    <cellStyle name="Followed Hyperlink" xfId="27168" builtinId="9" hidden="1"/>
    <cellStyle name="Followed Hyperlink" xfId="27169" builtinId="9" hidden="1"/>
    <cellStyle name="Followed Hyperlink" xfId="27170" builtinId="9" hidden="1"/>
    <cellStyle name="Followed Hyperlink" xfId="27171" builtinId="9" hidden="1"/>
    <cellStyle name="Followed Hyperlink" xfId="27172" builtinId="9" hidden="1"/>
    <cellStyle name="Followed Hyperlink" xfId="27173" builtinId="9" hidden="1"/>
    <cellStyle name="Followed Hyperlink" xfId="27174" builtinId="9" hidden="1"/>
    <cellStyle name="Followed Hyperlink" xfId="27175" builtinId="9" hidden="1"/>
    <cellStyle name="Followed Hyperlink" xfId="27176" builtinId="9" hidden="1"/>
    <cellStyle name="Followed Hyperlink" xfId="27177" builtinId="9" hidden="1"/>
    <cellStyle name="Followed Hyperlink" xfId="27178" builtinId="9" hidden="1"/>
    <cellStyle name="Followed Hyperlink" xfId="27179" builtinId="9" hidden="1"/>
    <cellStyle name="Followed Hyperlink" xfId="27180" builtinId="9" hidden="1"/>
    <cellStyle name="Followed Hyperlink" xfId="27181" builtinId="9" hidden="1"/>
    <cellStyle name="Followed Hyperlink" xfId="27182" builtinId="9" hidden="1"/>
    <cellStyle name="Followed Hyperlink" xfId="27183" builtinId="9" hidden="1"/>
    <cellStyle name="Followed Hyperlink" xfId="27184" builtinId="9" hidden="1"/>
    <cellStyle name="Followed Hyperlink" xfId="27185" builtinId="9" hidden="1"/>
    <cellStyle name="Followed Hyperlink" xfId="27186" builtinId="9" hidden="1"/>
    <cellStyle name="Followed Hyperlink" xfId="27187" builtinId="9" hidden="1"/>
    <cellStyle name="Followed Hyperlink" xfId="27188" builtinId="9" hidden="1"/>
    <cellStyle name="Followed Hyperlink" xfId="27189" builtinId="9" hidden="1"/>
    <cellStyle name="Followed Hyperlink" xfId="27190" builtinId="9" hidden="1"/>
    <cellStyle name="Followed Hyperlink" xfId="27191" builtinId="9" hidden="1"/>
    <cellStyle name="Followed Hyperlink" xfId="27192" builtinId="9" hidden="1"/>
    <cellStyle name="Followed Hyperlink" xfId="27193" builtinId="9" hidden="1"/>
    <cellStyle name="Followed Hyperlink" xfId="27194" builtinId="9" hidden="1"/>
    <cellStyle name="Followed Hyperlink" xfId="27195" builtinId="9" hidden="1"/>
    <cellStyle name="Followed Hyperlink" xfId="27196" builtinId="9" hidden="1"/>
    <cellStyle name="Followed Hyperlink" xfId="27197" builtinId="9" hidden="1"/>
    <cellStyle name="Followed Hyperlink" xfId="27198" builtinId="9" hidden="1"/>
    <cellStyle name="Followed Hyperlink" xfId="27199" builtinId="9" hidden="1"/>
    <cellStyle name="Followed Hyperlink" xfId="27200" builtinId="9" hidden="1"/>
    <cellStyle name="Followed Hyperlink" xfId="27201" builtinId="9" hidden="1"/>
    <cellStyle name="Followed Hyperlink" xfId="27202" builtinId="9" hidden="1"/>
    <cellStyle name="Followed Hyperlink" xfId="27203" builtinId="9" hidden="1"/>
    <cellStyle name="Followed Hyperlink" xfId="27204" builtinId="9" hidden="1"/>
    <cellStyle name="Followed Hyperlink" xfId="27205" builtinId="9" hidden="1"/>
    <cellStyle name="Followed Hyperlink" xfId="27206" builtinId="9" hidden="1"/>
    <cellStyle name="Followed Hyperlink" xfId="27207" builtinId="9" hidden="1"/>
    <cellStyle name="Followed Hyperlink" xfId="27208" builtinId="9" hidden="1"/>
    <cellStyle name="Followed Hyperlink" xfId="27209" builtinId="9" hidden="1"/>
    <cellStyle name="Followed Hyperlink" xfId="27210" builtinId="9" hidden="1"/>
    <cellStyle name="Followed Hyperlink" xfId="27211" builtinId="9" hidden="1"/>
    <cellStyle name="Followed Hyperlink" xfId="27212" builtinId="9" hidden="1"/>
    <cellStyle name="Followed Hyperlink" xfId="27213" builtinId="9" hidden="1"/>
    <cellStyle name="Followed Hyperlink" xfId="27214" builtinId="9" hidden="1"/>
    <cellStyle name="Followed Hyperlink" xfId="27215" builtinId="9" hidden="1"/>
    <cellStyle name="Followed Hyperlink" xfId="27216" builtinId="9" hidden="1"/>
    <cellStyle name="Followed Hyperlink" xfId="27217" builtinId="9" hidden="1"/>
    <cellStyle name="Followed Hyperlink" xfId="27218" builtinId="9" hidden="1"/>
    <cellStyle name="Followed Hyperlink" xfId="27219" builtinId="9" hidden="1"/>
    <cellStyle name="Followed Hyperlink" xfId="27220" builtinId="9" hidden="1"/>
    <cellStyle name="Followed Hyperlink" xfId="27221" builtinId="9" hidden="1"/>
    <cellStyle name="Followed Hyperlink" xfId="27222" builtinId="9" hidden="1"/>
    <cellStyle name="Followed Hyperlink" xfId="27223" builtinId="9" hidden="1"/>
    <cellStyle name="Followed Hyperlink" xfId="27224" builtinId="9" hidden="1"/>
    <cellStyle name="Followed Hyperlink" xfId="27225" builtinId="9" hidden="1"/>
    <cellStyle name="Followed Hyperlink" xfId="27226" builtinId="9" hidden="1"/>
    <cellStyle name="Followed Hyperlink" xfId="27227" builtinId="9" hidden="1"/>
    <cellStyle name="Followed Hyperlink" xfId="27228" builtinId="9" hidden="1"/>
    <cellStyle name="Followed Hyperlink" xfId="27229" builtinId="9" hidden="1"/>
    <cellStyle name="Followed Hyperlink" xfId="27230" builtinId="9" hidden="1"/>
    <cellStyle name="Followed Hyperlink" xfId="27231" builtinId="9" hidden="1"/>
    <cellStyle name="Followed Hyperlink" xfId="27232" builtinId="9" hidden="1"/>
    <cellStyle name="Followed Hyperlink" xfId="27233" builtinId="9" hidden="1"/>
    <cellStyle name="Followed Hyperlink" xfId="27234" builtinId="9" hidden="1"/>
    <cellStyle name="Followed Hyperlink" xfId="27235" builtinId="9" hidden="1"/>
    <cellStyle name="Followed Hyperlink" xfId="27236" builtinId="9" hidden="1"/>
    <cellStyle name="Followed Hyperlink" xfId="27237" builtinId="9" hidden="1"/>
    <cellStyle name="Followed Hyperlink" xfId="27238" builtinId="9" hidden="1"/>
    <cellStyle name="Followed Hyperlink" xfId="27239" builtinId="9" hidden="1"/>
    <cellStyle name="Followed Hyperlink" xfId="27240" builtinId="9" hidden="1"/>
    <cellStyle name="Followed Hyperlink" xfId="27241" builtinId="9" hidden="1"/>
    <cellStyle name="Followed Hyperlink" xfId="27242" builtinId="9" hidden="1"/>
    <cellStyle name="Followed Hyperlink" xfId="27243" builtinId="9" hidden="1"/>
    <cellStyle name="Followed Hyperlink" xfId="27244" builtinId="9" hidden="1"/>
    <cellStyle name="Followed Hyperlink" xfId="27245" builtinId="9" hidden="1"/>
    <cellStyle name="Followed Hyperlink" xfId="27246" builtinId="9" hidden="1"/>
    <cellStyle name="Followed Hyperlink" xfId="27247" builtinId="9" hidden="1"/>
    <cellStyle name="Followed Hyperlink" xfId="27248" builtinId="9" hidden="1"/>
    <cellStyle name="Followed Hyperlink" xfId="27249" builtinId="9" hidden="1"/>
    <cellStyle name="Followed Hyperlink" xfId="27250" builtinId="9" hidden="1"/>
    <cellStyle name="Followed Hyperlink" xfId="27251" builtinId="9" hidden="1"/>
    <cellStyle name="Followed Hyperlink" xfId="27252" builtinId="9" hidden="1"/>
    <cellStyle name="Followed Hyperlink" xfId="27253" builtinId="9" hidden="1"/>
    <cellStyle name="Followed Hyperlink" xfId="27254" builtinId="9" hidden="1"/>
    <cellStyle name="Followed Hyperlink" xfId="27255" builtinId="9" hidden="1"/>
    <cellStyle name="Followed Hyperlink" xfId="27256" builtinId="9" hidden="1"/>
    <cellStyle name="Followed Hyperlink" xfId="27257" builtinId="9" hidden="1"/>
    <cellStyle name="Followed Hyperlink" xfId="27258" builtinId="9" hidden="1"/>
    <cellStyle name="Followed Hyperlink" xfId="27259" builtinId="9" hidden="1"/>
    <cellStyle name="Followed Hyperlink" xfId="27260" builtinId="9" hidden="1"/>
    <cellStyle name="Followed Hyperlink" xfId="27261" builtinId="9" hidden="1"/>
    <cellStyle name="Followed Hyperlink" xfId="27262" builtinId="9" hidden="1"/>
    <cellStyle name="Followed Hyperlink" xfId="27263" builtinId="9" hidden="1"/>
    <cellStyle name="Followed Hyperlink" xfId="27264" builtinId="9" hidden="1"/>
    <cellStyle name="Followed Hyperlink" xfId="27265" builtinId="9" hidden="1"/>
    <cellStyle name="Followed Hyperlink" xfId="27266" builtinId="9" hidden="1"/>
    <cellStyle name="Followed Hyperlink" xfId="27267" builtinId="9" hidden="1"/>
    <cellStyle name="Followed Hyperlink" xfId="27268" builtinId="9" hidden="1"/>
    <cellStyle name="Followed Hyperlink" xfId="27269" builtinId="9" hidden="1"/>
    <cellStyle name="Followed Hyperlink" xfId="27270" builtinId="9" hidden="1"/>
    <cellStyle name="Followed Hyperlink" xfId="27271" builtinId="9" hidden="1"/>
    <cellStyle name="Followed Hyperlink" xfId="27272" builtinId="9" hidden="1"/>
    <cellStyle name="Followed Hyperlink" xfId="27273" builtinId="9" hidden="1"/>
    <cellStyle name="Followed Hyperlink" xfId="27274" builtinId="9" hidden="1"/>
    <cellStyle name="Followed Hyperlink" xfId="27275" builtinId="9" hidden="1"/>
    <cellStyle name="Followed Hyperlink" xfId="27276" builtinId="9" hidden="1"/>
    <cellStyle name="Followed Hyperlink" xfId="27277" builtinId="9" hidden="1"/>
    <cellStyle name="Followed Hyperlink" xfId="27278" builtinId="9" hidden="1"/>
    <cellStyle name="Followed Hyperlink" xfId="27279" builtinId="9" hidden="1"/>
    <cellStyle name="Followed Hyperlink" xfId="27280" builtinId="9" hidden="1"/>
    <cellStyle name="Followed Hyperlink" xfId="27281" builtinId="9" hidden="1"/>
    <cellStyle name="Followed Hyperlink" xfId="27282" builtinId="9" hidden="1"/>
    <cellStyle name="Followed Hyperlink" xfId="27283" builtinId="9" hidden="1"/>
    <cellStyle name="Followed Hyperlink" xfId="27284" builtinId="9" hidden="1"/>
    <cellStyle name="Followed Hyperlink" xfId="27285" builtinId="9" hidden="1"/>
    <cellStyle name="Followed Hyperlink" xfId="27286" builtinId="9" hidden="1"/>
    <cellStyle name="Followed Hyperlink" xfId="27287" builtinId="9" hidden="1"/>
    <cellStyle name="Followed Hyperlink" xfId="27288" builtinId="9" hidden="1"/>
    <cellStyle name="Followed Hyperlink" xfId="27289" builtinId="9" hidden="1"/>
    <cellStyle name="Followed Hyperlink" xfId="27290" builtinId="9" hidden="1"/>
    <cellStyle name="Followed Hyperlink" xfId="27291" builtinId="9" hidden="1"/>
    <cellStyle name="Followed Hyperlink" xfId="27292" builtinId="9" hidden="1"/>
    <cellStyle name="Followed Hyperlink" xfId="27293" builtinId="9" hidden="1"/>
    <cellStyle name="Followed Hyperlink" xfId="27294" builtinId="9" hidden="1"/>
    <cellStyle name="Followed Hyperlink" xfId="27295" builtinId="9" hidden="1"/>
    <cellStyle name="Followed Hyperlink" xfId="27296" builtinId="9" hidden="1"/>
    <cellStyle name="Followed Hyperlink" xfId="27297" builtinId="9" hidden="1"/>
    <cellStyle name="Followed Hyperlink" xfId="27298" builtinId="9" hidden="1"/>
    <cellStyle name="Followed Hyperlink" xfId="27299" builtinId="9" hidden="1"/>
    <cellStyle name="Followed Hyperlink" xfId="27300" builtinId="9" hidden="1"/>
    <cellStyle name="Followed Hyperlink" xfId="27301" builtinId="9" hidden="1"/>
    <cellStyle name="Followed Hyperlink" xfId="27302" builtinId="9" hidden="1"/>
    <cellStyle name="Followed Hyperlink" xfId="27303" builtinId="9" hidden="1"/>
    <cellStyle name="Followed Hyperlink" xfId="27304" builtinId="9" hidden="1"/>
    <cellStyle name="Followed Hyperlink" xfId="27305" builtinId="9" hidden="1"/>
    <cellStyle name="Followed Hyperlink" xfId="27306" builtinId="9" hidden="1"/>
    <cellStyle name="Followed Hyperlink" xfId="27307" builtinId="9" hidden="1"/>
    <cellStyle name="Followed Hyperlink" xfId="27308" builtinId="9" hidden="1"/>
    <cellStyle name="Followed Hyperlink" xfId="27309" builtinId="9" hidden="1"/>
    <cellStyle name="Followed Hyperlink" xfId="27310" builtinId="9" hidden="1"/>
    <cellStyle name="Followed Hyperlink" xfId="27311" builtinId="9" hidden="1"/>
    <cellStyle name="Followed Hyperlink" xfId="27312" builtinId="9" hidden="1"/>
    <cellStyle name="Followed Hyperlink" xfId="27313" builtinId="9" hidden="1"/>
    <cellStyle name="Followed Hyperlink" xfId="27314" builtinId="9" hidden="1"/>
    <cellStyle name="Followed Hyperlink" xfId="27315" builtinId="9" hidden="1"/>
    <cellStyle name="Followed Hyperlink" xfId="27316" builtinId="9" hidden="1"/>
    <cellStyle name="Followed Hyperlink" xfId="27317" builtinId="9" hidden="1"/>
    <cellStyle name="Followed Hyperlink" xfId="27318" builtinId="9" hidden="1"/>
    <cellStyle name="Followed Hyperlink" xfId="27319" builtinId="9" hidden="1"/>
    <cellStyle name="Followed Hyperlink" xfId="27320" builtinId="9" hidden="1"/>
    <cellStyle name="Followed Hyperlink" xfId="27321" builtinId="9" hidden="1"/>
    <cellStyle name="Followed Hyperlink" xfId="27322" builtinId="9" hidden="1"/>
    <cellStyle name="Followed Hyperlink" xfId="27323" builtinId="9" hidden="1"/>
    <cellStyle name="Followed Hyperlink" xfId="27324" builtinId="9" hidden="1"/>
    <cellStyle name="Followed Hyperlink" xfId="27325" builtinId="9" hidden="1"/>
    <cellStyle name="Followed Hyperlink" xfId="27326" builtinId="9" hidden="1"/>
    <cellStyle name="Followed Hyperlink" xfId="27327" builtinId="9" hidden="1"/>
    <cellStyle name="Followed Hyperlink" xfId="27328" builtinId="9" hidden="1"/>
    <cellStyle name="Followed Hyperlink" xfId="27329" builtinId="9" hidden="1"/>
    <cellStyle name="Followed Hyperlink" xfId="27330" builtinId="9" hidden="1"/>
    <cellStyle name="Followed Hyperlink" xfId="27331" builtinId="9" hidden="1"/>
    <cellStyle name="Followed Hyperlink" xfId="27332" builtinId="9" hidden="1"/>
    <cellStyle name="Followed Hyperlink" xfId="27333" builtinId="9" hidden="1"/>
    <cellStyle name="Followed Hyperlink" xfId="27334" builtinId="9" hidden="1"/>
    <cellStyle name="Followed Hyperlink" xfId="27335" builtinId="9" hidden="1"/>
    <cellStyle name="Followed Hyperlink" xfId="27336" builtinId="9" hidden="1"/>
    <cellStyle name="Followed Hyperlink" xfId="27337" builtinId="9" hidden="1"/>
    <cellStyle name="Followed Hyperlink" xfId="27338" builtinId="9" hidden="1"/>
    <cellStyle name="Followed Hyperlink" xfId="27339" builtinId="9" hidden="1"/>
    <cellStyle name="Followed Hyperlink" xfId="27340" builtinId="9" hidden="1"/>
    <cellStyle name="Followed Hyperlink" xfId="27341" builtinId="9" hidden="1"/>
    <cellStyle name="Followed Hyperlink" xfId="27342" builtinId="9" hidden="1"/>
    <cellStyle name="Followed Hyperlink" xfId="27343" builtinId="9" hidden="1"/>
    <cellStyle name="Followed Hyperlink" xfId="27344" builtinId="9" hidden="1"/>
    <cellStyle name="Followed Hyperlink" xfId="27345" builtinId="9" hidden="1"/>
    <cellStyle name="Followed Hyperlink" xfId="27346" builtinId="9" hidden="1"/>
    <cellStyle name="Followed Hyperlink" xfId="27347" builtinId="9" hidden="1"/>
    <cellStyle name="Followed Hyperlink" xfId="27348" builtinId="9" hidden="1"/>
    <cellStyle name="Followed Hyperlink" xfId="27349" builtinId="9" hidden="1"/>
    <cellStyle name="Followed Hyperlink" xfId="27350" builtinId="9" hidden="1"/>
    <cellStyle name="Followed Hyperlink" xfId="27351" builtinId="9" hidden="1"/>
    <cellStyle name="Followed Hyperlink" xfId="27352" builtinId="9" hidden="1"/>
    <cellStyle name="Followed Hyperlink" xfId="27353" builtinId="9" hidden="1"/>
    <cellStyle name="Followed Hyperlink" xfId="27354" builtinId="9" hidden="1"/>
    <cellStyle name="Followed Hyperlink" xfId="27355" builtinId="9" hidden="1"/>
    <cellStyle name="Followed Hyperlink" xfId="27356" builtinId="9" hidden="1"/>
    <cellStyle name="Followed Hyperlink" xfId="27357" builtinId="9" hidden="1"/>
    <cellStyle name="Followed Hyperlink" xfId="27358" builtinId="9" hidden="1"/>
    <cellStyle name="Followed Hyperlink" xfId="27359" builtinId="9" hidden="1"/>
    <cellStyle name="Followed Hyperlink" xfId="27360" builtinId="9" hidden="1"/>
    <cellStyle name="Followed Hyperlink" xfId="27361" builtinId="9" hidden="1"/>
    <cellStyle name="Followed Hyperlink" xfId="27362" builtinId="9" hidden="1"/>
    <cellStyle name="Followed Hyperlink" xfId="27363" builtinId="9" hidden="1"/>
    <cellStyle name="Followed Hyperlink" xfId="27364" builtinId="9" hidden="1"/>
    <cellStyle name="Followed Hyperlink" xfId="27365" builtinId="9" hidden="1"/>
    <cellStyle name="Followed Hyperlink" xfId="27366" builtinId="9" hidden="1"/>
    <cellStyle name="Followed Hyperlink" xfId="27367" builtinId="9" hidden="1"/>
    <cellStyle name="Followed Hyperlink" xfId="27368" builtinId="9" hidden="1"/>
    <cellStyle name="Followed Hyperlink" xfId="27369" builtinId="9" hidden="1"/>
    <cellStyle name="Followed Hyperlink" xfId="27370" builtinId="9" hidden="1"/>
    <cellStyle name="Followed Hyperlink" xfId="27371" builtinId="9" hidden="1"/>
    <cellStyle name="Followed Hyperlink" xfId="27372" builtinId="9" hidden="1"/>
    <cellStyle name="Followed Hyperlink" xfId="27373" builtinId="9" hidden="1"/>
    <cellStyle name="Followed Hyperlink" xfId="27374" builtinId="9" hidden="1"/>
    <cellStyle name="Followed Hyperlink" xfId="27375" builtinId="9" hidden="1"/>
    <cellStyle name="Followed Hyperlink" xfId="27376" builtinId="9" hidden="1"/>
    <cellStyle name="Followed Hyperlink" xfId="27377" builtinId="9" hidden="1"/>
    <cellStyle name="Followed Hyperlink" xfId="27378" builtinId="9" hidden="1"/>
    <cellStyle name="Followed Hyperlink" xfId="27379" builtinId="9" hidden="1"/>
    <cellStyle name="Followed Hyperlink" xfId="27380" builtinId="9" hidden="1"/>
    <cellStyle name="Followed Hyperlink" xfId="27381" builtinId="9" hidden="1"/>
    <cellStyle name="Followed Hyperlink" xfId="27382" builtinId="9" hidden="1"/>
    <cellStyle name="Followed Hyperlink" xfId="27383" builtinId="9" hidden="1"/>
    <cellStyle name="Followed Hyperlink" xfId="27384" builtinId="9" hidden="1"/>
    <cellStyle name="Followed Hyperlink" xfId="27385" builtinId="9" hidden="1"/>
    <cellStyle name="Followed Hyperlink" xfId="27386" builtinId="9" hidden="1"/>
    <cellStyle name="Followed Hyperlink" xfId="27387" builtinId="9" hidden="1"/>
    <cellStyle name="Followed Hyperlink" xfId="27388" builtinId="9" hidden="1"/>
    <cellStyle name="Followed Hyperlink" xfId="27389" builtinId="9" hidden="1"/>
    <cellStyle name="Followed Hyperlink" xfId="27390" builtinId="9" hidden="1"/>
    <cellStyle name="Followed Hyperlink" xfId="27391" builtinId="9" hidden="1"/>
    <cellStyle name="Followed Hyperlink" xfId="27392" builtinId="9" hidden="1"/>
    <cellStyle name="Followed Hyperlink" xfId="27393" builtinId="9" hidden="1"/>
    <cellStyle name="Followed Hyperlink" xfId="27394" builtinId="9" hidden="1"/>
    <cellStyle name="Followed Hyperlink" xfId="27395" builtinId="9" hidden="1"/>
    <cellStyle name="Followed Hyperlink" xfId="27396" builtinId="9" hidden="1"/>
    <cellStyle name="Followed Hyperlink" xfId="27397" builtinId="9" hidden="1"/>
    <cellStyle name="Followed Hyperlink" xfId="27398" builtinId="9" hidden="1"/>
    <cellStyle name="Followed Hyperlink" xfId="27399" builtinId="9" hidden="1"/>
    <cellStyle name="Followed Hyperlink" xfId="27400" builtinId="9" hidden="1"/>
    <cellStyle name="Followed Hyperlink" xfId="27401" builtinId="9" hidden="1"/>
    <cellStyle name="Followed Hyperlink" xfId="27402" builtinId="9" hidden="1"/>
    <cellStyle name="Followed Hyperlink" xfId="27403" builtinId="9" hidden="1"/>
    <cellStyle name="Followed Hyperlink" xfId="27404" builtinId="9" hidden="1"/>
    <cellStyle name="Followed Hyperlink" xfId="27405" builtinId="9" hidden="1"/>
    <cellStyle name="Followed Hyperlink" xfId="27406" builtinId="9" hidden="1"/>
    <cellStyle name="Followed Hyperlink" xfId="27407" builtinId="9" hidden="1"/>
    <cellStyle name="Followed Hyperlink" xfId="27408" builtinId="9" hidden="1"/>
    <cellStyle name="Followed Hyperlink" xfId="27409" builtinId="9" hidden="1"/>
    <cellStyle name="Followed Hyperlink" xfId="27410" builtinId="9" hidden="1"/>
    <cellStyle name="Followed Hyperlink" xfId="27411" builtinId="9" hidden="1"/>
    <cellStyle name="Followed Hyperlink" xfId="27412" builtinId="9" hidden="1"/>
    <cellStyle name="Followed Hyperlink" xfId="27413" builtinId="9" hidden="1"/>
    <cellStyle name="Followed Hyperlink" xfId="27414" builtinId="9" hidden="1"/>
    <cellStyle name="Followed Hyperlink" xfId="27415" builtinId="9" hidden="1"/>
    <cellStyle name="Followed Hyperlink" xfId="27416" builtinId="9" hidden="1"/>
    <cellStyle name="Followed Hyperlink" xfId="27417" builtinId="9" hidden="1"/>
    <cellStyle name="Followed Hyperlink" xfId="27418" builtinId="9" hidden="1"/>
    <cellStyle name="Followed Hyperlink" xfId="27419" builtinId="9" hidden="1"/>
    <cellStyle name="Followed Hyperlink" xfId="27420" builtinId="9" hidden="1"/>
    <cellStyle name="Followed Hyperlink" xfId="27421" builtinId="9" hidden="1"/>
    <cellStyle name="Followed Hyperlink" xfId="27422" builtinId="9" hidden="1"/>
    <cellStyle name="Followed Hyperlink" xfId="27423" builtinId="9" hidden="1"/>
    <cellStyle name="Followed Hyperlink" xfId="27424" builtinId="9" hidden="1"/>
    <cellStyle name="Followed Hyperlink" xfId="27425" builtinId="9" hidden="1"/>
    <cellStyle name="Followed Hyperlink" xfId="27426" builtinId="9" hidden="1"/>
    <cellStyle name="Followed Hyperlink" xfId="27427" builtinId="9" hidden="1"/>
    <cellStyle name="Followed Hyperlink" xfId="27428" builtinId="9" hidden="1"/>
    <cellStyle name="Followed Hyperlink" xfId="27429" builtinId="9" hidden="1"/>
    <cellStyle name="Followed Hyperlink" xfId="27430" builtinId="9" hidden="1"/>
    <cellStyle name="Followed Hyperlink" xfId="27431" builtinId="9" hidden="1"/>
    <cellStyle name="Followed Hyperlink" xfId="27432" builtinId="9" hidden="1"/>
    <cellStyle name="Followed Hyperlink" xfId="27433" builtinId="9" hidden="1"/>
    <cellStyle name="Followed Hyperlink" xfId="27434" builtinId="9" hidden="1"/>
    <cellStyle name="Followed Hyperlink" xfId="27435" builtinId="9" hidden="1"/>
    <cellStyle name="Followed Hyperlink" xfId="27436" builtinId="9" hidden="1"/>
    <cellStyle name="Followed Hyperlink" xfId="27437" builtinId="9" hidden="1"/>
    <cellStyle name="Followed Hyperlink" xfId="27438" builtinId="9" hidden="1"/>
    <cellStyle name="Followed Hyperlink" xfId="27439" builtinId="9" hidden="1"/>
    <cellStyle name="Followed Hyperlink" xfId="27440" builtinId="9" hidden="1"/>
    <cellStyle name="Followed Hyperlink" xfId="27441" builtinId="9" hidden="1"/>
    <cellStyle name="Followed Hyperlink" xfId="27442" builtinId="9" hidden="1"/>
    <cellStyle name="Followed Hyperlink" xfId="27443" builtinId="9" hidden="1"/>
    <cellStyle name="Followed Hyperlink" xfId="27444" builtinId="9" hidden="1"/>
    <cellStyle name="Followed Hyperlink" xfId="27445" builtinId="9" hidden="1"/>
    <cellStyle name="Followed Hyperlink" xfId="27446" builtinId="9" hidden="1"/>
    <cellStyle name="Followed Hyperlink" xfId="27447" builtinId="9" hidden="1"/>
    <cellStyle name="Followed Hyperlink" xfId="27448" builtinId="9" hidden="1"/>
    <cellStyle name="Followed Hyperlink" xfId="27449" builtinId="9" hidden="1"/>
    <cellStyle name="Followed Hyperlink" xfId="27450" builtinId="9" hidden="1"/>
    <cellStyle name="Followed Hyperlink" xfId="27451" builtinId="9" hidden="1"/>
    <cellStyle name="Followed Hyperlink" xfId="27452" builtinId="9" hidden="1"/>
    <cellStyle name="Followed Hyperlink" xfId="27453" builtinId="9" hidden="1"/>
    <cellStyle name="Followed Hyperlink" xfId="27454" builtinId="9" hidden="1"/>
    <cellStyle name="Followed Hyperlink" xfId="27455" builtinId="9" hidden="1"/>
    <cellStyle name="Followed Hyperlink" xfId="27456" builtinId="9" hidden="1"/>
    <cellStyle name="Followed Hyperlink" xfId="27457" builtinId="9" hidden="1"/>
    <cellStyle name="Followed Hyperlink" xfId="27458" builtinId="9" hidden="1"/>
    <cellStyle name="Followed Hyperlink" xfId="27459" builtinId="9" hidden="1"/>
    <cellStyle name="Followed Hyperlink" xfId="27460" builtinId="9" hidden="1"/>
    <cellStyle name="Followed Hyperlink" xfId="27461" builtinId="9" hidden="1"/>
    <cellStyle name="Followed Hyperlink" xfId="27462" builtinId="9" hidden="1"/>
    <cellStyle name="Followed Hyperlink" xfId="27463" builtinId="9" hidden="1"/>
    <cellStyle name="Followed Hyperlink" xfId="27464" builtinId="9" hidden="1"/>
    <cellStyle name="Followed Hyperlink" xfId="27465" builtinId="9" hidden="1"/>
    <cellStyle name="Followed Hyperlink" xfId="27466" builtinId="9" hidden="1"/>
    <cellStyle name="Followed Hyperlink" xfId="27467" builtinId="9" hidden="1"/>
    <cellStyle name="Followed Hyperlink" xfId="27468" builtinId="9" hidden="1"/>
    <cellStyle name="Followed Hyperlink" xfId="27469" builtinId="9" hidden="1"/>
    <cellStyle name="Followed Hyperlink" xfId="27470" builtinId="9" hidden="1"/>
    <cellStyle name="Followed Hyperlink" xfId="27471" builtinId="9" hidden="1"/>
    <cellStyle name="Followed Hyperlink" xfId="27472" builtinId="9" hidden="1"/>
    <cellStyle name="Followed Hyperlink" xfId="27473" builtinId="9" hidden="1"/>
    <cellStyle name="Followed Hyperlink" xfId="27474" builtinId="9" hidden="1"/>
    <cellStyle name="Followed Hyperlink" xfId="27475" builtinId="9" hidden="1"/>
    <cellStyle name="Followed Hyperlink" xfId="27476" builtinId="9" hidden="1"/>
    <cellStyle name="Followed Hyperlink" xfId="27477" builtinId="9" hidden="1"/>
    <cellStyle name="Followed Hyperlink" xfId="27478" builtinId="9" hidden="1"/>
    <cellStyle name="Followed Hyperlink" xfId="27479" builtinId="9" hidden="1"/>
    <cellStyle name="Followed Hyperlink" xfId="27480" builtinId="9" hidden="1"/>
    <cellStyle name="Followed Hyperlink" xfId="27481" builtinId="9" hidden="1"/>
    <cellStyle name="Followed Hyperlink" xfId="27482" builtinId="9" hidden="1"/>
    <cellStyle name="Followed Hyperlink" xfId="27483" builtinId="9" hidden="1"/>
    <cellStyle name="Followed Hyperlink" xfId="27484" builtinId="9" hidden="1"/>
    <cellStyle name="Followed Hyperlink" xfId="27485" builtinId="9" hidden="1"/>
    <cellStyle name="Followed Hyperlink" xfId="27486" builtinId="9" hidden="1"/>
    <cellStyle name="Followed Hyperlink" xfId="27487" builtinId="9" hidden="1"/>
    <cellStyle name="Followed Hyperlink" xfId="27488" builtinId="9" hidden="1"/>
    <cellStyle name="Followed Hyperlink" xfId="27489" builtinId="9" hidden="1"/>
    <cellStyle name="Followed Hyperlink" xfId="27490" builtinId="9" hidden="1"/>
    <cellStyle name="Followed Hyperlink" xfId="27491" builtinId="9" hidden="1"/>
    <cellStyle name="Followed Hyperlink" xfId="27492" builtinId="9" hidden="1"/>
    <cellStyle name="Followed Hyperlink" xfId="27493" builtinId="9" hidden="1"/>
    <cellStyle name="Followed Hyperlink" xfId="27494" builtinId="9" hidden="1"/>
    <cellStyle name="Followed Hyperlink" xfId="27495" builtinId="9" hidden="1"/>
    <cellStyle name="Followed Hyperlink" xfId="27496" builtinId="9" hidden="1"/>
    <cellStyle name="Followed Hyperlink" xfId="27497" builtinId="9" hidden="1"/>
    <cellStyle name="Followed Hyperlink" xfId="27498" builtinId="9" hidden="1"/>
    <cellStyle name="Followed Hyperlink" xfId="27499" builtinId="9" hidden="1"/>
    <cellStyle name="Followed Hyperlink" xfId="27500" builtinId="9" hidden="1"/>
    <cellStyle name="Followed Hyperlink" xfId="27501" builtinId="9" hidden="1"/>
    <cellStyle name="Followed Hyperlink" xfId="27502" builtinId="9" hidden="1"/>
    <cellStyle name="Followed Hyperlink" xfId="27503" builtinId="9" hidden="1"/>
    <cellStyle name="Followed Hyperlink" xfId="27504" builtinId="9" hidden="1"/>
    <cellStyle name="Followed Hyperlink" xfId="27505" builtinId="9" hidden="1"/>
    <cellStyle name="Followed Hyperlink" xfId="27506" builtinId="9" hidden="1"/>
    <cellStyle name="Followed Hyperlink" xfId="27507" builtinId="9" hidden="1"/>
    <cellStyle name="Followed Hyperlink" xfId="27508" builtinId="9" hidden="1"/>
    <cellStyle name="Followed Hyperlink" xfId="27509" builtinId="9" hidden="1"/>
    <cellStyle name="Followed Hyperlink" xfId="27510" builtinId="9" hidden="1"/>
    <cellStyle name="Followed Hyperlink" xfId="27511" builtinId="9" hidden="1"/>
    <cellStyle name="Followed Hyperlink" xfId="27512" builtinId="9" hidden="1"/>
    <cellStyle name="Followed Hyperlink" xfId="27513" builtinId="9" hidden="1"/>
    <cellStyle name="Followed Hyperlink" xfId="27514" builtinId="9" hidden="1"/>
    <cellStyle name="Followed Hyperlink" xfId="27515" builtinId="9" hidden="1"/>
    <cellStyle name="Followed Hyperlink" xfId="27516" builtinId="9" hidden="1"/>
    <cellStyle name="Followed Hyperlink" xfId="27517" builtinId="9" hidden="1"/>
    <cellStyle name="Followed Hyperlink" xfId="27518" builtinId="9" hidden="1"/>
    <cellStyle name="Followed Hyperlink" xfId="27519" builtinId="9" hidden="1"/>
    <cellStyle name="Followed Hyperlink" xfId="27520" builtinId="9" hidden="1"/>
    <cellStyle name="Followed Hyperlink" xfId="27521" builtinId="9" hidden="1"/>
    <cellStyle name="Followed Hyperlink" xfId="27522" builtinId="9" hidden="1"/>
    <cellStyle name="Followed Hyperlink" xfId="27523" builtinId="9" hidden="1"/>
    <cellStyle name="Followed Hyperlink" xfId="27524" builtinId="9" hidden="1"/>
    <cellStyle name="Followed Hyperlink" xfId="27525" builtinId="9" hidden="1"/>
    <cellStyle name="Followed Hyperlink" xfId="27526" builtinId="9" hidden="1"/>
    <cellStyle name="Followed Hyperlink" xfId="27527" builtinId="9" hidden="1"/>
    <cellStyle name="Followed Hyperlink" xfId="27528" builtinId="9" hidden="1"/>
    <cellStyle name="Followed Hyperlink" xfId="27529" builtinId="9" hidden="1"/>
    <cellStyle name="Followed Hyperlink" xfId="27530" builtinId="9" hidden="1"/>
    <cellStyle name="Followed Hyperlink" xfId="27531" builtinId="9" hidden="1"/>
    <cellStyle name="Followed Hyperlink" xfId="27532" builtinId="9" hidden="1"/>
    <cellStyle name="Followed Hyperlink" xfId="27533" builtinId="9" hidden="1"/>
    <cellStyle name="Followed Hyperlink" xfId="27534" builtinId="9" hidden="1"/>
    <cellStyle name="Followed Hyperlink" xfId="27535" builtinId="9" hidden="1"/>
    <cellStyle name="Followed Hyperlink" xfId="27536" builtinId="9" hidden="1"/>
    <cellStyle name="Followed Hyperlink" xfId="27537" builtinId="9" hidden="1"/>
    <cellStyle name="Followed Hyperlink" xfId="27538" builtinId="9" hidden="1"/>
    <cellStyle name="Followed Hyperlink" xfId="27539" builtinId="9" hidden="1"/>
    <cellStyle name="Followed Hyperlink" xfId="27540" builtinId="9" hidden="1"/>
    <cellStyle name="Followed Hyperlink" xfId="27541" builtinId="9" hidden="1"/>
    <cellStyle name="Followed Hyperlink" xfId="27542" builtinId="9" hidden="1"/>
    <cellStyle name="Followed Hyperlink" xfId="27543" builtinId="9" hidden="1"/>
    <cellStyle name="Followed Hyperlink" xfId="27544" builtinId="9" hidden="1"/>
    <cellStyle name="Followed Hyperlink" xfId="27545" builtinId="9" hidden="1"/>
    <cellStyle name="Followed Hyperlink" xfId="27546" builtinId="9" hidden="1"/>
    <cellStyle name="Followed Hyperlink" xfId="27547" builtinId="9" hidden="1"/>
    <cellStyle name="Followed Hyperlink" xfId="27548" builtinId="9" hidden="1"/>
    <cellStyle name="Followed Hyperlink" xfId="27549" builtinId="9" hidden="1"/>
    <cellStyle name="Followed Hyperlink" xfId="27550" builtinId="9" hidden="1"/>
    <cellStyle name="Followed Hyperlink" xfId="27551" builtinId="9" hidden="1"/>
    <cellStyle name="Followed Hyperlink" xfId="27552" builtinId="9" hidden="1"/>
    <cellStyle name="Followed Hyperlink" xfId="27553" builtinId="9" hidden="1"/>
    <cellStyle name="Followed Hyperlink" xfId="27554" builtinId="9" hidden="1"/>
    <cellStyle name="Followed Hyperlink" xfId="27555" builtinId="9" hidden="1"/>
    <cellStyle name="Followed Hyperlink" xfId="27556" builtinId="9" hidden="1"/>
    <cellStyle name="Followed Hyperlink" xfId="27557" builtinId="9" hidden="1"/>
    <cellStyle name="Followed Hyperlink" xfId="27558" builtinId="9" hidden="1"/>
    <cellStyle name="Followed Hyperlink" xfId="27559" builtinId="9" hidden="1"/>
    <cellStyle name="Followed Hyperlink" xfId="27560" builtinId="9" hidden="1"/>
    <cellStyle name="Followed Hyperlink" xfId="27561" builtinId="9" hidden="1"/>
    <cellStyle name="Followed Hyperlink" xfId="27562" builtinId="9" hidden="1"/>
    <cellStyle name="Followed Hyperlink" xfId="27563" builtinId="9" hidden="1"/>
    <cellStyle name="Followed Hyperlink" xfId="27564" builtinId="9" hidden="1"/>
    <cellStyle name="Followed Hyperlink" xfId="27565" builtinId="9" hidden="1"/>
    <cellStyle name="Followed Hyperlink" xfId="27566" builtinId="9" hidden="1"/>
    <cellStyle name="Followed Hyperlink" xfId="27567" builtinId="9" hidden="1"/>
    <cellStyle name="Followed Hyperlink" xfId="27568" builtinId="9" hidden="1"/>
    <cellStyle name="Followed Hyperlink" xfId="27569" builtinId="9" hidden="1"/>
    <cellStyle name="Followed Hyperlink" xfId="27570" builtinId="9" hidden="1"/>
    <cellStyle name="Followed Hyperlink" xfId="27571" builtinId="9" hidden="1"/>
    <cellStyle name="Followed Hyperlink" xfId="27572" builtinId="9" hidden="1"/>
    <cellStyle name="Followed Hyperlink" xfId="27573" builtinId="9" hidden="1"/>
    <cellStyle name="Followed Hyperlink" xfId="27574" builtinId="9" hidden="1"/>
    <cellStyle name="Followed Hyperlink" xfId="27575" builtinId="9" hidden="1"/>
    <cellStyle name="Followed Hyperlink" xfId="27576" builtinId="9" hidden="1"/>
    <cellStyle name="Followed Hyperlink" xfId="27577" builtinId="9" hidden="1"/>
    <cellStyle name="Followed Hyperlink" xfId="27578" builtinId="9" hidden="1"/>
    <cellStyle name="Followed Hyperlink" xfId="27579" builtinId="9" hidden="1"/>
    <cellStyle name="Followed Hyperlink" xfId="27580" builtinId="9" hidden="1"/>
    <cellStyle name="Followed Hyperlink" xfId="27581" builtinId="9" hidden="1"/>
    <cellStyle name="Followed Hyperlink" xfId="27582" builtinId="9" hidden="1"/>
    <cellStyle name="Followed Hyperlink" xfId="27583" builtinId="9" hidden="1"/>
    <cellStyle name="Followed Hyperlink" xfId="27584" builtinId="9" hidden="1"/>
    <cellStyle name="Followed Hyperlink" xfId="27585" builtinId="9" hidden="1"/>
    <cellStyle name="Followed Hyperlink" xfId="27586" builtinId="9" hidden="1"/>
    <cellStyle name="Followed Hyperlink" xfId="27587" builtinId="9" hidden="1"/>
    <cellStyle name="Followed Hyperlink" xfId="27588" builtinId="9" hidden="1"/>
    <cellStyle name="Followed Hyperlink" xfId="27589" builtinId="9" hidden="1"/>
    <cellStyle name="Followed Hyperlink" xfId="27590" builtinId="9" hidden="1"/>
    <cellStyle name="Followed Hyperlink" xfId="27591" builtinId="9" hidden="1"/>
    <cellStyle name="Followed Hyperlink" xfId="27592" builtinId="9" hidden="1"/>
    <cellStyle name="Followed Hyperlink" xfId="27593" builtinId="9" hidden="1"/>
    <cellStyle name="Followed Hyperlink" xfId="27594" builtinId="9" hidden="1"/>
    <cellStyle name="Followed Hyperlink" xfId="27595" builtinId="9" hidden="1"/>
    <cellStyle name="Followed Hyperlink" xfId="27596" builtinId="9" hidden="1"/>
    <cellStyle name="Followed Hyperlink" xfId="27597" builtinId="9" hidden="1"/>
    <cellStyle name="Followed Hyperlink" xfId="27598" builtinId="9" hidden="1"/>
    <cellStyle name="Followed Hyperlink" xfId="27599" builtinId="9" hidden="1"/>
    <cellStyle name="Followed Hyperlink" xfId="27600" builtinId="9" hidden="1"/>
    <cellStyle name="Followed Hyperlink" xfId="27601" builtinId="9" hidden="1"/>
    <cellStyle name="Followed Hyperlink" xfId="27602" builtinId="9" hidden="1"/>
    <cellStyle name="Followed Hyperlink" xfId="27603" builtinId="9" hidden="1"/>
    <cellStyle name="Followed Hyperlink" xfId="27604" builtinId="9" hidden="1"/>
    <cellStyle name="Followed Hyperlink" xfId="27605" builtinId="9" hidden="1"/>
    <cellStyle name="Followed Hyperlink" xfId="27606" builtinId="9" hidden="1"/>
    <cellStyle name="Followed Hyperlink" xfId="27607" builtinId="9" hidden="1"/>
    <cellStyle name="Followed Hyperlink" xfId="27608" builtinId="9" hidden="1"/>
    <cellStyle name="Followed Hyperlink" xfId="27609" builtinId="9" hidden="1"/>
    <cellStyle name="Followed Hyperlink" xfId="27610" builtinId="9" hidden="1"/>
    <cellStyle name="Followed Hyperlink" xfId="27611" builtinId="9" hidden="1"/>
    <cellStyle name="Followed Hyperlink" xfId="27612" builtinId="9" hidden="1"/>
    <cellStyle name="Followed Hyperlink" xfId="27613" builtinId="9" hidden="1"/>
    <cellStyle name="Followed Hyperlink" xfId="27614" builtinId="9" hidden="1"/>
    <cellStyle name="Followed Hyperlink" xfId="27615" builtinId="9" hidden="1"/>
    <cellStyle name="Followed Hyperlink" xfId="27616" builtinId="9" hidden="1"/>
    <cellStyle name="Followed Hyperlink" xfId="27617" builtinId="9" hidden="1"/>
    <cellStyle name="Followed Hyperlink" xfId="27618" builtinId="9" hidden="1"/>
    <cellStyle name="Followed Hyperlink" xfId="27619" builtinId="9" hidden="1"/>
    <cellStyle name="Followed Hyperlink" xfId="27620" builtinId="9" hidden="1"/>
    <cellStyle name="Followed Hyperlink" xfId="27621" builtinId="9" hidden="1"/>
    <cellStyle name="Followed Hyperlink" xfId="27622" builtinId="9" hidden="1"/>
    <cellStyle name="Followed Hyperlink" xfId="27623" builtinId="9" hidden="1"/>
    <cellStyle name="Followed Hyperlink" xfId="27624" builtinId="9" hidden="1"/>
    <cellStyle name="Followed Hyperlink" xfId="27625" builtinId="9" hidden="1"/>
    <cellStyle name="Followed Hyperlink" xfId="27626" builtinId="9" hidden="1"/>
    <cellStyle name="Followed Hyperlink" xfId="27627" builtinId="9" hidden="1"/>
    <cellStyle name="Followed Hyperlink" xfId="27628" builtinId="9" hidden="1"/>
    <cellStyle name="Followed Hyperlink" xfId="27629" builtinId="9" hidden="1"/>
    <cellStyle name="Followed Hyperlink" xfId="27630" builtinId="9" hidden="1"/>
    <cellStyle name="Followed Hyperlink" xfId="27631" builtinId="9" hidden="1"/>
    <cellStyle name="Followed Hyperlink" xfId="27632" builtinId="9" hidden="1"/>
    <cellStyle name="Followed Hyperlink" xfId="27633" builtinId="9" hidden="1"/>
    <cellStyle name="Followed Hyperlink" xfId="27634" builtinId="9" hidden="1"/>
    <cellStyle name="Followed Hyperlink" xfId="27635" builtinId="9" hidden="1"/>
    <cellStyle name="Followed Hyperlink" xfId="27636" builtinId="9" hidden="1"/>
    <cellStyle name="Followed Hyperlink" xfId="27637" builtinId="9" hidden="1"/>
    <cellStyle name="Followed Hyperlink" xfId="27638" builtinId="9" hidden="1"/>
    <cellStyle name="Followed Hyperlink" xfId="27639" builtinId="9" hidden="1"/>
    <cellStyle name="Followed Hyperlink" xfId="27640" builtinId="9" hidden="1"/>
    <cellStyle name="Followed Hyperlink" xfId="27641" builtinId="9" hidden="1"/>
    <cellStyle name="Followed Hyperlink" xfId="27642" builtinId="9" hidden="1"/>
    <cellStyle name="Followed Hyperlink" xfId="27643" builtinId="9" hidden="1"/>
    <cellStyle name="Followed Hyperlink" xfId="27644" builtinId="9" hidden="1"/>
    <cellStyle name="Followed Hyperlink" xfId="27645" builtinId="9" hidden="1"/>
    <cellStyle name="Followed Hyperlink" xfId="27646" builtinId="9" hidden="1"/>
    <cellStyle name="Followed Hyperlink" xfId="27647" builtinId="9" hidden="1"/>
    <cellStyle name="Followed Hyperlink" xfId="27648" builtinId="9" hidden="1"/>
    <cellStyle name="Followed Hyperlink" xfId="27649" builtinId="9" hidden="1"/>
    <cellStyle name="Followed Hyperlink" xfId="27650" builtinId="9" hidden="1"/>
    <cellStyle name="Followed Hyperlink" xfId="27651" builtinId="9" hidden="1"/>
    <cellStyle name="Followed Hyperlink" xfId="27652" builtinId="9" hidden="1"/>
    <cellStyle name="Followed Hyperlink" xfId="27653" builtinId="9" hidden="1"/>
    <cellStyle name="Followed Hyperlink" xfId="27654" builtinId="9" hidden="1"/>
    <cellStyle name="Followed Hyperlink" xfId="27655" builtinId="9" hidden="1"/>
    <cellStyle name="Followed Hyperlink" xfId="27656" builtinId="9" hidden="1"/>
    <cellStyle name="Followed Hyperlink" xfId="27657" builtinId="9" hidden="1"/>
    <cellStyle name="Followed Hyperlink" xfId="27658" builtinId="9" hidden="1"/>
    <cellStyle name="Followed Hyperlink" xfId="27659" builtinId="9" hidden="1"/>
    <cellStyle name="Followed Hyperlink" xfId="27660" builtinId="9" hidden="1"/>
    <cellStyle name="Followed Hyperlink" xfId="27661" builtinId="9" hidden="1"/>
    <cellStyle name="Followed Hyperlink" xfId="27662" builtinId="9" hidden="1"/>
    <cellStyle name="Followed Hyperlink" xfId="27663" builtinId="9" hidden="1"/>
    <cellStyle name="Followed Hyperlink" xfId="27664" builtinId="9" hidden="1"/>
    <cellStyle name="Followed Hyperlink" xfId="27665" builtinId="9" hidden="1"/>
    <cellStyle name="Followed Hyperlink" xfId="27666" builtinId="9" hidden="1"/>
    <cellStyle name="Followed Hyperlink" xfId="27667" builtinId="9" hidden="1"/>
    <cellStyle name="Followed Hyperlink" xfId="27668" builtinId="9" hidden="1"/>
    <cellStyle name="Followed Hyperlink" xfId="27669" builtinId="9" hidden="1"/>
    <cellStyle name="Followed Hyperlink" xfId="27670" builtinId="9" hidden="1"/>
    <cellStyle name="Followed Hyperlink" xfId="27671" builtinId="9" hidden="1"/>
    <cellStyle name="Followed Hyperlink" xfId="27672" builtinId="9" hidden="1"/>
    <cellStyle name="Followed Hyperlink" xfId="27673" builtinId="9" hidden="1"/>
    <cellStyle name="Followed Hyperlink" xfId="27674" builtinId="9" hidden="1"/>
    <cellStyle name="Followed Hyperlink" xfId="27675" builtinId="9" hidden="1"/>
    <cellStyle name="Followed Hyperlink" xfId="27676" builtinId="9" hidden="1"/>
    <cellStyle name="Followed Hyperlink" xfId="27677" builtinId="9" hidden="1"/>
    <cellStyle name="Followed Hyperlink" xfId="27678" builtinId="9" hidden="1"/>
    <cellStyle name="Followed Hyperlink" xfId="27679" builtinId="9" hidden="1"/>
    <cellStyle name="Followed Hyperlink" xfId="27680" builtinId="9" hidden="1"/>
    <cellStyle name="Followed Hyperlink" xfId="27681" builtinId="9" hidden="1"/>
    <cellStyle name="Followed Hyperlink" xfId="27682" builtinId="9" hidden="1"/>
    <cellStyle name="Followed Hyperlink" xfId="27683" builtinId="9" hidden="1"/>
    <cellStyle name="Followed Hyperlink" xfId="27684" builtinId="9" hidden="1"/>
    <cellStyle name="Followed Hyperlink" xfId="27685" builtinId="9" hidden="1"/>
    <cellStyle name="Followed Hyperlink" xfId="27686" builtinId="9" hidden="1"/>
    <cellStyle name="Followed Hyperlink" xfId="27687" builtinId="9" hidden="1"/>
    <cellStyle name="Followed Hyperlink" xfId="27688" builtinId="9" hidden="1"/>
    <cellStyle name="Followed Hyperlink" xfId="27689" builtinId="9" hidden="1"/>
    <cellStyle name="Followed Hyperlink" xfId="27690" builtinId="9" hidden="1"/>
    <cellStyle name="Followed Hyperlink" xfId="27691" builtinId="9" hidden="1"/>
    <cellStyle name="Followed Hyperlink" xfId="27692" builtinId="9" hidden="1"/>
    <cellStyle name="Followed Hyperlink" xfId="27693" builtinId="9" hidden="1"/>
    <cellStyle name="Followed Hyperlink" xfId="27694" builtinId="9" hidden="1"/>
    <cellStyle name="Followed Hyperlink" xfId="27695" builtinId="9" hidden="1"/>
    <cellStyle name="Followed Hyperlink" xfId="27696" builtinId="9" hidden="1"/>
    <cellStyle name="Followed Hyperlink" xfId="27697" builtinId="9" hidden="1"/>
    <cellStyle name="Followed Hyperlink" xfId="27698" builtinId="9" hidden="1"/>
    <cellStyle name="Followed Hyperlink" xfId="27699" builtinId="9" hidden="1"/>
    <cellStyle name="Followed Hyperlink" xfId="27700" builtinId="9" hidden="1"/>
    <cellStyle name="Followed Hyperlink" xfId="27701" builtinId="9" hidden="1"/>
    <cellStyle name="Followed Hyperlink" xfId="27702" builtinId="9" hidden="1"/>
    <cellStyle name="Followed Hyperlink" xfId="27703" builtinId="9" hidden="1"/>
    <cellStyle name="Followed Hyperlink" xfId="27704" builtinId="9" hidden="1"/>
    <cellStyle name="Followed Hyperlink" xfId="27705" builtinId="9" hidden="1"/>
    <cellStyle name="Followed Hyperlink" xfId="27706" builtinId="9" hidden="1"/>
    <cellStyle name="Followed Hyperlink" xfId="27707" builtinId="9" hidden="1"/>
    <cellStyle name="Followed Hyperlink" xfId="27708" builtinId="9" hidden="1"/>
    <cellStyle name="Followed Hyperlink" xfId="27709" builtinId="9" hidden="1"/>
    <cellStyle name="Followed Hyperlink" xfId="27710" builtinId="9" hidden="1"/>
    <cellStyle name="Followed Hyperlink" xfId="27711" builtinId="9" hidden="1"/>
    <cellStyle name="Followed Hyperlink" xfId="27712" builtinId="9" hidden="1"/>
    <cellStyle name="Followed Hyperlink" xfId="27713" builtinId="9" hidden="1"/>
    <cellStyle name="Followed Hyperlink" xfId="27714" builtinId="9" hidden="1"/>
    <cellStyle name="Followed Hyperlink" xfId="27715" builtinId="9" hidden="1"/>
    <cellStyle name="Followed Hyperlink" xfId="27716" builtinId="9" hidden="1"/>
    <cellStyle name="Followed Hyperlink" xfId="27717" builtinId="9" hidden="1"/>
    <cellStyle name="Followed Hyperlink" xfId="27718" builtinId="9" hidden="1"/>
    <cellStyle name="Followed Hyperlink" xfId="27719" builtinId="9" hidden="1"/>
    <cellStyle name="Followed Hyperlink" xfId="27720" builtinId="9" hidden="1"/>
    <cellStyle name="Followed Hyperlink" xfId="27721" builtinId="9" hidden="1"/>
    <cellStyle name="Followed Hyperlink" xfId="27722" builtinId="9" hidden="1"/>
    <cellStyle name="Followed Hyperlink" xfId="27723" builtinId="9" hidden="1"/>
    <cellStyle name="Followed Hyperlink" xfId="27724" builtinId="9" hidden="1"/>
    <cellStyle name="Followed Hyperlink" xfId="27725" builtinId="9" hidden="1"/>
    <cellStyle name="Followed Hyperlink" xfId="27726" builtinId="9" hidden="1"/>
    <cellStyle name="Followed Hyperlink" xfId="27727" builtinId="9" hidden="1"/>
    <cellStyle name="Followed Hyperlink" xfId="27728" builtinId="9" hidden="1"/>
    <cellStyle name="Followed Hyperlink" xfId="27729" builtinId="9" hidden="1"/>
    <cellStyle name="Followed Hyperlink" xfId="27730" builtinId="9" hidden="1"/>
    <cellStyle name="Followed Hyperlink" xfId="27731" builtinId="9" hidden="1"/>
    <cellStyle name="Followed Hyperlink" xfId="27732" builtinId="9" hidden="1"/>
    <cellStyle name="Followed Hyperlink" xfId="27733" builtinId="9" hidden="1"/>
    <cellStyle name="Followed Hyperlink" xfId="27734" builtinId="9" hidden="1"/>
    <cellStyle name="Followed Hyperlink" xfId="27735" builtinId="9" hidden="1"/>
    <cellStyle name="Followed Hyperlink" xfId="27736" builtinId="9" hidden="1"/>
    <cellStyle name="Followed Hyperlink" xfId="27737" builtinId="9" hidden="1"/>
    <cellStyle name="Followed Hyperlink" xfId="27738" builtinId="9" hidden="1"/>
    <cellStyle name="Followed Hyperlink" xfId="27739" builtinId="9" hidden="1"/>
    <cellStyle name="Followed Hyperlink" xfId="27740" builtinId="9" hidden="1"/>
    <cellStyle name="Followed Hyperlink" xfId="27741" builtinId="9" hidden="1"/>
    <cellStyle name="Followed Hyperlink" xfId="27742" builtinId="9" hidden="1"/>
    <cellStyle name="Followed Hyperlink" xfId="27743" builtinId="9" hidden="1"/>
    <cellStyle name="Followed Hyperlink" xfId="27744" builtinId="9" hidden="1"/>
    <cellStyle name="Followed Hyperlink" xfId="27745" builtinId="9" hidden="1"/>
    <cellStyle name="Followed Hyperlink" xfId="27746" builtinId="9" hidden="1"/>
    <cellStyle name="Followed Hyperlink" xfId="27747" builtinId="9" hidden="1"/>
    <cellStyle name="Followed Hyperlink" xfId="27748" builtinId="9" hidden="1"/>
    <cellStyle name="Followed Hyperlink" xfId="27749" builtinId="9" hidden="1"/>
    <cellStyle name="Followed Hyperlink" xfId="27750" builtinId="9" hidden="1"/>
    <cellStyle name="Followed Hyperlink" xfId="27751" builtinId="9" hidden="1"/>
    <cellStyle name="Followed Hyperlink" xfId="27752" builtinId="9" hidden="1"/>
    <cellStyle name="Followed Hyperlink" xfId="27753" builtinId="9" hidden="1"/>
    <cellStyle name="Followed Hyperlink" xfId="27754" builtinId="9" hidden="1"/>
    <cellStyle name="Followed Hyperlink" xfId="27755" builtinId="9" hidden="1"/>
    <cellStyle name="Followed Hyperlink" xfId="27756" builtinId="9" hidden="1"/>
    <cellStyle name="Followed Hyperlink" xfId="27757" builtinId="9" hidden="1"/>
    <cellStyle name="Followed Hyperlink" xfId="27758" builtinId="9" hidden="1"/>
    <cellStyle name="Followed Hyperlink" xfId="27759" builtinId="9" hidden="1"/>
    <cellStyle name="Followed Hyperlink" xfId="27760" builtinId="9" hidden="1"/>
    <cellStyle name="Followed Hyperlink" xfId="27761" builtinId="9" hidden="1"/>
    <cellStyle name="Followed Hyperlink" xfId="27762" builtinId="9" hidden="1"/>
    <cellStyle name="Followed Hyperlink" xfId="27763" builtinId="9" hidden="1"/>
    <cellStyle name="Followed Hyperlink" xfId="27764" builtinId="9" hidden="1"/>
    <cellStyle name="Followed Hyperlink" xfId="27765" builtinId="9" hidden="1"/>
    <cellStyle name="Followed Hyperlink" xfId="27766" builtinId="9" hidden="1"/>
    <cellStyle name="Followed Hyperlink" xfId="27767" builtinId="9" hidden="1"/>
    <cellStyle name="Followed Hyperlink" xfId="27768" builtinId="9" hidden="1"/>
    <cellStyle name="Followed Hyperlink" xfId="27769" builtinId="9" hidden="1"/>
    <cellStyle name="Followed Hyperlink" xfId="27770" builtinId="9" hidden="1"/>
    <cellStyle name="Followed Hyperlink" xfId="27771" builtinId="9" hidden="1"/>
    <cellStyle name="Followed Hyperlink" xfId="27772" builtinId="9" hidden="1"/>
    <cellStyle name="Followed Hyperlink" xfId="27773" builtinId="9" hidden="1"/>
    <cellStyle name="Followed Hyperlink" xfId="27774" builtinId="9" hidden="1"/>
    <cellStyle name="Followed Hyperlink" xfId="27775" builtinId="9" hidden="1"/>
    <cellStyle name="Followed Hyperlink" xfId="27776" builtinId="9" hidden="1"/>
    <cellStyle name="Followed Hyperlink" xfId="27777" builtinId="9" hidden="1"/>
    <cellStyle name="Followed Hyperlink" xfId="27778" builtinId="9" hidden="1"/>
    <cellStyle name="Followed Hyperlink" xfId="27779" builtinId="9" hidden="1"/>
    <cellStyle name="Followed Hyperlink" xfId="27780" builtinId="9" hidden="1"/>
    <cellStyle name="Followed Hyperlink" xfId="27781" builtinId="9" hidden="1"/>
    <cellStyle name="Followed Hyperlink" xfId="27782" builtinId="9" hidden="1"/>
    <cellStyle name="Followed Hyperlink" xfId="27783" builtinId="9" hidden="1"/>
    <cellStyle name="Followed Hyperlink" xfId="27784" builtinId="9" hidden="1"/>
    <cellStyle name="Followed Hyperlink" xfId="27785" builtinId="9" hidden="1"/>
    <cellStyle name="Followed Hyperlink" xfId="27786" builtinId="9" hidden="1"/>
    <cellStyle name="Followed Hyperlink" xfId="27787" builtinId="9" hidden="1"/>
    <cellStyle name="Followed Hyperlink" xfId="27788" builtinId="9" hidden="1"/>
    <cellStyle name="Followed Hyperlink" xfId="27789" builtinId="9" hidden="1"/>
    <cellStyle name="Followed Hyperlink" xfId="27790" builtinId="9" hidden="1"/>
    <cellStyle name="Followed Hyperlink" xfId="27791" builtinId="9" hidden="1"/>
    <cellStyle name="Followed Hyperlink" xfId="27792" builtinId="9" hidden="1"/>
    <cellStyle name="Followed Hyperlink" xfId="27793" builtinId="9" hidden="1"/>
    <cellStyle name="Followed Hyperlink" xfId="27794" builtinId="9" hidden="1"/>
    <cellStyle name="Followed Hyperlink" xfId="27795" builtinId="9" hidden="1"/>
    <cellStyle name="Followed Hyperlink" xfId="27796" builtinId="9" hidden="1"/>
    <cellStyle name="Followed Hyperlink" xfId="27797" builtinId="9" hidden="1"/>
    <cellStyle name="Followed Hyperlink" xfId="27798" builtinId="9" hidden="1"/>
    <cellStyle name="Followed Hyperlink" xfId="27799" builtinId="9" hidden="1"/>
    <cellStyle name="Followed Hyperlink" xfId="27800" builtinId="9" hidden="1"/>
    <cellStyle name="Followed Hyperlink" xfId="27801" builtinId="9" hidden="1"/>
    <cellStyle name="Followed Hyperlink" xfId="27802" builtinId="9" hidden="1"/>
    <cellStyle name="Followed Hyperlink" xfId="27803" builtinId="9" hidden="1"/>
    <cellStyle name="Followed Hyperlink" xfId="27804" builtinId="9" hidden="1"/>
    <cellStyle name="Followed Hyperlink" xfId="27805" builtinId="9" hidden="1"/>
    <cellStyle name="Followed Hyperlink" xfId="27806" builtinId="9" hidden="1"/>
    <cellStyle name="Followed Hyperlink" xfId="27807" builtinId="9" hidden="1"/>
    <cellStyle name="Followed Hyperlink" xfId="27808" builtinId="9" hidden="1"/>
    <cellStyle name="Followed Hyperlink" xfId="27809" builtinId="9" hidden="1"/>
    <cellStyle name="Followed Hyperlink" xfId="27810" builtinId="9" hidden="1"/>
    <cellStyle name="Followed Hyperlink" xfId="27811" builtinId="9" hidden="1"/>
    <cellStyle name="Followed Hyperlink" xfId="27812" builtinId="9" hidden="1"/>
    <cellStyle name="Followed Hyperlink" xfId="27813" builtinId="9" hidden="1"/>
    <cellStyle name="Followed Hyperlink" xfId="27814" builtinId="9" hidden="1"/>
    <cellStyle name="Followed Hyperlink" xfId="27815" builtinId="9" hidden="1"/>
    <cellStyle name="Followed Hyperlink" xfId="27816" builtinId="9" hidden="1"/>
    <cellStyle name="Followed Hyperlink" xfId="27817" builtinId="9" hidden="1"/>
    <cellStyle name="Followed Hyperlink" xfId="27818" builtinId="9" hidden="1"/>
    <cellStyle name="Followed Hyperlink" xfId="27819" builtinId="9" hidden="1"/>
    <cellStyle name="Followed Hyperlink" xfId="27820" builtinId="9" hidden="1"/>
    <cellStyle name="Followed Hyperlink" xfId="27821" builtinId="9" hidden="1"/>
    <cellStyle name="Followed Hyperlink" xfId="27822" builtinId="9" hidden="1"/>
    <cellStyle name="Followed Hyperlink" xfId="27823" builtinId="9" hidden="1"/>
    <cellStyle name="Followed Hyperlink" xfId="27824" builtinId="9" hidden="1"/>
    <cellStyle name="Followed Hyperlink" xfId="27825" builtinId="9" hidden="1"/>
    <cellStyle name="Followed Hyperlink" xfId="27826" builtinId="9" hidden="1"/>
    <cellStyle name="Followed Hyperlink" xfId="27827" builtinId="9" hidden="1"/>
    <cellStyle name="Followed Hyperlink" xfId="27828" builtinId="9" hidden="1"/>
    <cellStyle name="Followed Hyperlink" xfId="27829" builtinId="9" hidden="1"/>
    <cellStyle name="Followed Hyperlink" xfId="27830" builtinId="9" hidden="1"/>
    <cellStyle name="Followed Hyperlink" xfId="27831" builtinId="9" hidden="1"/>
    <cellStyle name="Followed Hyperlink" xfId="27832" builtinId="9" hidden="1"/>
    <cellStyle name="Followed Hyperlink" xfId="27833" builtinId="9" hidden="1"/>
    <cellStyle name="Followed Hyperlink" xfId="27834" builtinId="9" hidden="1"/>
    <cellStyle name="Followed Hyperlink" xfId="27835" builtinId="9" hidden="1"/>
    <cellStyle name="Followed Hyperlink" xfId="27836" builtinId="9" hidden="1"/>
    <cellStyle name="Followed Hyperlink" xfId="27837" builtinId="9" hidden="1"/>
    <cellStyle name="Followed Hyperlink" xfId="27838" builtinId="9" hidden="1"/>
    <cellStyle name="Followed Hyperlink" xfId="27839" builtinId="9" hidden="1"/>
    <cellStyle name="Followed Hyperlink" xfId="27840" builtinId="9" hidden="1"/>
    <cellStyle name="Followed Hyperlink" xfId="27841" builtinId="9" hidden="1"/>
    <cellStyle name="Followed Hyperlink" xfId="27842" builtinId="9" hidden="1"/>
    <cellStyle name="Followed Hyperlink" xfId="27843" builtinId="9" hidden="1"/>
    <cellStyle name="Followed Hyperlink" xfId="27844" builtinId="9" hidden="1"/>
    <cellStyle name="Followed Hyperlink" xfId="27845" builtinId="9" hidden="1"/>
    <cellStyle name="Followed Hyperlink" xfId="27846" builtinId="9" hidden="1"/>
    <cellStyle name="Followed Hyperlink" xfId="27847" builtinId="9" hidden="1"/>
    <cellStyle name="Followed Hyperlink" xfId="27848" builtinId="9" hidden="1"/>
    <cellStyle name="Followed Hyperlink" xfId="27849" builtinId="9" hidden="1"/>
    <cellStyle name="Followed Hyperlink" xfId="27850" builtinId="9" hidden="1"/>
    <cellStyle name="Followed Hyperlink" xfId="27851" builtinId="9" hidden="1"/>
    <cellStyle name="Followed Hyperlink" xfId="27852" builtinId="9" hidden="1"/>
    <cellStyle name="Followed Hyperlink" xfId="27853" builtinId="9" hidden="1"/>
    <cellStyle name="Followed Hyperlink" xfId="27854" builtinId="9" hidden="1"/>
    <cellStyle name="Followed Hyperlink" xfId="27855" builtinId="9" hidden="1"/>
    <cellStyle name="Followed Hyperlink" xfId="27856" builtinId="9" hidden="1"/>
    <cellStyle name="Followed Hyperlink" xfId="27857" builtinId="9" hidden="1"/>
    <cellStyle name="Followed Hyperlink" xfId="27858" builtinId="9" hidden="1"/>
    <cellStyle name="Followed Hyperlink" xfId="27859" builtinId="9" hidden="1"/>
    <cellStyle name="Followed Hyperlink" xfId="27860" builtinId="9" hidden="1"/>
    <cellStyle name="Followed Hyperlink" xfId="27861" builtinId="9" hidden="1"/>
    <cellStyle name="Followed Hyperlink" xfId="27862" builtinId="9" hidden="1"/>
    <cellStyle name="Followed Hyperlink" xfId="27863" builtinId="9" hidden="1"/>
    <cellStyle name="Followed Hyperlink" xfId="27864" builtinId="9" hidden="1"/>
    <cellStyle name="Followed Hyperlink" xfId="27865" builtinId="9" hidden="1"/>
    <cellStyle name="Followed Hyperlink" xfId="27866" builtinId="9" hidden="1"/>
    <cellStyle name="Followed Hyperlink" xfId="27867" builtinId="9" hidden="1"/>
    <cellStyle name="Followed Hyperlink" xfId="27868" builtinId="9" hidden="1"/>
    <cellStyle name="Followed Hyperlink" xfId="27869" builtinId="9" hidden="1"/>
    <cellStyle name="Followed Hyperlink" xfId="27870" builtinId="9" hidden="1"/>
    <cellStyle name="Followed Hyperlink" xfId="27871" builtinId="9" hidden="1"/>
    <cellStyle name="Followed Hyperlink" xfId="27872" builtinId="9" hidden="1"/>
    <cellStyle name="Followed Hyperlink" xfId="27873" builtinId="9" hidden="1"/>
    <cellStyle name="Followed Hyperlink" xfId="27874" builtinId="9" hidden="1"/>
    <cellStyle name="Followed Hyperlink" xfId="27875" builtinId="9" hidden="1"/>
    <cellStyle name="Followed Hyperlink" xfId="27876" builtinId="9" hidden="1"/>
    <cellStyle name="Followed Hyperlink" xfId="27877" builtinId="9" hidden="1"/>
    <cellStyle name="Followed Hyperlink" xfId="27878" builtinId="9" hidden="1"/>
    <cellStyle name="Followed Hyperlink" xfId="27879" builtinId="9" hidden="1"/>
    <cellStyle name="Followed Hyperlink" xfId="27880" builtinId="9" hidden="1"/>
    <cellStyle name="Followed Hyperlink" xfId="27881" builtinId="9" hidden="1"/>
    <cellStyle name="Followed Hyperlink" xfId="27882" builtinId="9" hidden="1"/>
    <cellStyle name="Followed Hyperlink" xfId="27883" builtinId="9" hidden="1"/>
    <cellStyle name="Followed Hyperlink" xfId="27884" builtinId="9" hidden="1"/>
    <cellStyle name="Followed Hyperlink" xfId="27885" builtinId="9" hidden="1"/>
    <cellStyle name="Followed Hyperlink" xfId="27886" builtinId="9" hidden="1"/>
    <cellStyle name="Followed Hyperlink" xfId="27887" builtinId="9" hidden="1"/>
    <cellStyle name="Followed Hyperlink" xfId="27888" builtinId="9" hidden="1"/>
    <cellStyle name="Followed Hyperlink" xfId="27889" builtinId="9" hidden="1"/>
    <cellStyle name="Followed Hyperlink" xfId="27890" builtinId="9" hidden="1"/>
    <cellStyle name="Followed Hyperlink" xfId="27891" builtinId="9" hidden="1"/>
    <cellStyle name="Followed Hyperlink" xfId="27892" builtinId="9" hidden="1"/>
    <cellStyle name="Followed Hyperlink" xfId="27893" builtinId="9" hidden="1"/>
    <cellStyle name="Followed Hyperlink" xfId="27894" builtinId="9" hidden="1"/>
    <cellStyle name="Followed Hyperlink" xfId="27895" builtinId="9" hidden="1"/>
    <cellStyle name="Followed Hyperlink" xfId="27896" builtinId="9" hidden="1"/>
    <cellStyle name="Followed Hyperlink" xfId="27897" builtinId="9" hidden="1"/>
    <cellStyle name="Followed Hyperlink" xfId="27898" builtinId="9" hidden="1"/>
    <cellStyle name="Followed Hyperlink" xfId="27899" builtinId="9" hidden="1"/>
    <cellStyle name="Followed Hyperlink" xfId="27900" builtinId="9" hidden="1"/>
    <cellStyle name="Followed Hyperlink" xfId="27901" builtinId="9" hidden="1"/>
    <cellStyle name="Followed Hyperlink" xfId="27902" builtinId="9" hidden="1"/>
    <cellStyle name="Followed Hyperlink" xfId="27903" builtinId="9" hidden="1"/>
    <cellStyle name="Followed Hyperlink" xfId="27904" builtinId="9" hidden="1"/>
    <cellStyle name="Followed Hyperlink" xfId="27905" builtinId="9" hidden="1"/>
    <cellStyle name="Followed Hyperlink" xfId="27906" builtinId="9" hidden="1"/>
    <cellStyle name="Followed Hyperlink" xfId="27907" builtinId="9" hidden="1"/>
    <cellStyle name="Followed Hyperlink" xfId="27908" builtinId="9" hidden="1"/>
    <cellStyle name="Followed Hyperlink" xfId="27909" builtinId="9" hidden="1"/>
    <cellStyle name="Followed Hyperlink" xfId="27910" builtinId="9" hidden="1"/>
    <cellStyle name="Followed Hyperlink" xfId="27911" builtinId="9" hidden="1"/>
    <cellStyle name="Followed Hyperlink" xfId="27912" builtinId="9" hidden="1"/>
    <cellStyle name="Followed Hyperlink" xfId="27913" builtinId="9" hidden="1"/>
    <cellStyle name="Followed Hyperlink" xfId="27914" builtinId="9" hidden="1"/>
    <cellStyle name="Followed Hyperlink" xfId="27915" builtinId="9" hidden="1"/>
    <cellStyle name="Followed Hyperlink" xfId="27916" builtinId="9" hidden="1"/>
    <cellStyle name="Followed Hyperlink" xfId="27917" builtinId="9" hidden="1"/>
    <cellStyle name="Followed Hyperlink" xfId="27918" builtinId="9" hidden="1"/>
    <cellStyle name="Followed Hyperlink" xfId="27919" builtinId="9" hidden="1"/>
    <cellStyle name="Followed Hyperlink" xfId="27920" builtinId="9" hidden="1"/>
    <cellStyle name="Followed Hyperlink" xfId="27921" builtinId="9" hidden="1"/>
    <cellStyle name="Followed Hyperlink" xfId="27922" builtinId="9" hidden="1"/>
    <cellStyle name="Followed Hyperlink" xfId="27923" builtinId="9" hidden="1"/>
    <cellStyle name="Followed Hyperlink" xfId="27924" builtinId="9" hidden="1"/>
    <cellStyle name="Followed Hyperlink" xfId="27925" builtinId="9" hidden="1"/>
    <cellStyle name="Followed Hyperlink" xfId="27926" builtinId="9" hidden="1"/>
    <cellStyle name="Followed Hyperlink" xfId="27927" builtinId="9" hidden="1"/>
    <cellStyle name="Followed Hyperlink" xfId="27928" builtinId="9" hidden="1"/>
    <cellStyle name="Followed Hyperlink" xfId="27929" builtinId="9" hidden="1"/>
    <cellStyle name="Followed Hyperlink" xfId="27930" builtinId="9" hidden="1"/>
    <cellStyle name="Followed Hyperlink" xfId="27931" builtinId="9" hidden="1"/>
    <cellStyle name="Followed Hyperlink" xfId="27932" builtinId="9" hidden="1"/>
    <cellStyle name="Followed Hyperlink" xfId="27933" builtinId="9" hidden="1"/>
    <cellStyle name="Followed Hyperlink" xfId="27934" builtinId="9" hidden="1"/>
    <cellStyle name="Followed Hyperlink" xfId="27935" builtinId="9" hidden="1"/>
    <cellStyle name="Followed Hyperlink" xfId="27936" builtinId="9" hidden="1"/>
    <cellStyle name="Followed Hyperlink" xfId="27937" builtinId="9" hidden="1"/>
    <cellStyle name="Followed Hyperlink" xfId="27938" builtinId="9" hidden="1"/>
    <cellStyle name="Followed Hyperlink" xfId="27939" builtinId="9" hidden="1"/>
    <cellStyle name="Followed Hyperlink" xfId="27940" builtinId="9" hidden="1"/>
    <cellStyle name="Followed Hyperlink" xfId="27941" builtinId="9" hidden="1"/>
    <cellStyle name="Followed Hyperlink" xfId="27942" builtinId="9" hidden="1"/>
    <cellStyle name="Followed Hyperlink" xfId="27943" builtinId="9" hidden="1"/>
    <cellStyle name="Followed Hyperlink" xfId="27944" builtinId="9" hidden="1"/>
    <cellStyle name="Followed Hyperlink" xfId="27945" builtinId="9" hidden="1"/>
    <cellStyle name="Followed Hyperlink" xfId="27946" builtinId="9" hidden="1"/>
    <cellStyle name="Followed Hyperlink" xfId="27947" builtinId="9" hidden="1"/>
    <cellStyle name="Followed Hyperlink" xfId="27948" builtinId="9" hidden="1"/>
    <cellStyle name="Followed Hyperlink" xfId="27949" builtinId="9" hidden="1"/>
    <cellStyle name="Followed Hyperlink" xfId="27950" builtinId="9" hidden="1"/>
    <cellStyle name="Followed Hyperlink" xfId="27951" builtinId="9" hidden="1"/>
    <cellStyle name="Followed Hyperlink" xfId="27952" builtinId="9" hidden="1"/>
    <cellStyle name="Followed Hyperlink" xfId="27953" builtinId="9" hidden="1"/>
    <cellStyle name="Followed Hyperlink" xfId="27954" builtinId="9" hidden="1"/>
    <cellStyle name="Followed Hyperlink" xfId="27955" builtinId="9" hidden="1"/>
    <cellStyle name="Followed Hyperlink" xfId="27956" builtinId="9" hidden="1"/>
    <cellStyle name="Followed Hyperlink" xfId="27957" builtinId="9" hidden="1"/>
    <cellStyle name="Followed Hyperlink" xfId="27958" builtinId="9" hidden="1"/>
    <cellStyle name="Followed Hyperlink" xfId="27959" builtinId="9" hidden="1"/>
    <cellStyle name="Followed Hyperlink" xfId="27960" builtinId="9" hidden="1"/>
    <cellStyle name="Followed Hyperlink" xfId="27961" builtinId="9" hidden="1"/>
    <cellStyle name="Followed Hyperlink" xfId="27962" builtinId="9" hidden="1"/>
    <cellStyle name="Followed Hyperlink" xfId="27963" builtinId="9" hidden="1"/>
    <cellStyle name="Followed Hyperlink" xfId="27964" builtinId="9" hidden="1"/>
    <cellStyle name="Followed Hyperlink" xfId="27965" builtinId="9" hidden="1"/>
    <cellStyle name="Followed Hyperlink" xfId="27966" builtinId="9" hidden="1"/>
    <cellStyle name="Followed Hyperlink" xfId="27967" builtinId="9" hidden="1"/>
    <cellStyle name="Followed Hyperlink" xfId="27968" builtinId="9" hidden="1"/>
    <cellStyle name="Followed Hyperlink" xfId="27969" builtinId="9" hidden="1"/>
    <cellStyle name="Followed Hyperlink" xfId="27970" builtinId="9" hidden="1"/>
    <cellStyle name="Followed Hyperlink" xfId="27971" builtinId="9" hidden="1"/>
    <cellStyle name="Followed Hyperlink" xfId="27972" builtinId="9" hidden="1"/>
    <cellStyle name="Followed Hyperlink" xfId="27973" builtinId="9" hidden="1"/>
    <cellStyle name="Followed Hyperlink" xfId="27974" builtinId="9" hidden="1"/>
    <cellStyle name="Followed Hyperlink" xfId="27975" builtinId="9" hidden="1"/>
    <cellStyle name="Followed Hyperlink" xfId="27976" builtinId="9" hidden="1"/>
    <cellStyle name="Followed Hyperlink" xfId="27977" builtinId="9" hidden="1"/>
    <cellStyle name="Followed Hyperlink" xfId="27978" builtinId="9" hidden="1"/>
    <cellStyle name="Followed Hyperlink" xfId="27979" builtinId="9" hidden="1"/>
    <cellStyle name="Followed Hyperlink" xfId="27980" builtinId="9" hidden="1"/>
    <cellStyle name="Followed Hyperlink" xfId="27981" builtinId="9" hidden="1"/>
    <cellStyle name="Followed Hyperlink" xfId="27982" builtinId="9" hidden="1"/>
    <cellStyle name="Followed Hyperlink" xfId="27983" builtinId="9" hidden="1"/>
    <cellStyle name="Followed Hyperlink" xfId="27984" builtinId="9" hidden="1"/>
    <cellStyle name="Followed Hyperlink" xfId="27985" builtinId="9" hidden="1"/>
    <cellStyle name="Followed Hyperlink" xfId="27986" builtinId="9" hidden="1"/>
    <cellStyle name="Followed Hyperlink" xfId="27987" builtinId="9" hidden="1"/>
    <cellStyle name="Followed Hyperlink" xfId="27988" builtinId="9" hidden="1"/>
    <cellStyle name="Followed Hyperlink" xfId="27989" builtinId="9" hidden="1"/>
    <cellStyle name="Followed Hyperlink" xfId="27990" builtinId="9" hidden="1"/>
    <cellStyle name="Followed Hyperlink" xfId="27991" builtinId="9" hidden="1"/>
    <cellStyle name="Followed Hyperlink" xfId="27992" builtinId="9" hidden="1"/>
    <cellStyle name="Followed Hyperlink" xfId="27993" builtinId="9" hidden="1"/>
    <cellStyle name="Followed Hyperlink" xfId="27994" builtinId="9" hidden="1"/>
    <cellStyle name="Followed Hyperlink" xfId="27995" builtinId="9" hidden="1"/>
    <cellStyle name="Followed Hyperlink" xfId="27996" builtinId="9" hidden="1"/>
    <cellStyle name="Followed Hyperlink" xfId="27997" builtinId="9" hidden="1"/>
    <cellStyle name="Followed Hyperlink" xfId="27998" builtinId="9" hidden="1"/>
    <cellStyle name="Followed Hyperlink" xfId="27999" builtinId="9" hidden="1"/>
    <cellStyle name="Followed Hyperlink" xfId="28000" builtinId="9" hidden="1"/>
    <cellStyle name="Followed Hyperlink" xfId="28001" builtinId="9" hidden="1"/>
    <cellStyle name="Followed Hyperlink" xfId="28002" builtinId="9" hidden="1"/>
    <cellStyle name="Followed Hyperlink" xfId="28003" builtinId="9" hidden="1"/>
    <cellStyle name="Followed Hyperlink" xfId="28004" builtinId="9" hidden="1"/>
    <cellStyle name="Followed Hyperlink" xfId="28005" builtinId="9" hidden="1"/>
    <cellStyle name="Followed Hyperlink" xfId="28006" builtinId="9" hidden="1"/>
    <cellStyle name="Followed Hyperlink" xfId="28007" builtinId="9" hidden="1"/>
    <cellStyle name="Followed Hyperlink" xfId="28008" builtinId="9" hidden="1"/>
    <cellStyle name="Followed Hyperlink" xfId="28009" builtinId="9" hidden="1"/>
    <cellStyle name="Followed Hyperlink" xfId="28010" builtinId="9" hidden="1"/>
    <cellStyle name="Followed Hyperlink" xfId="28011" builtinId="9" hidden="1"/>
    <cellStyle name="Followed Hyperlink" xfId="28012" builtinId="9" hidden="1"/>
    <cellStyle name="Followed Hyperlink" xfId="28013" builtinId="9" hidden="1"/>
    <cellStyle name="Followed Hyperlink" xfId="28014" builtinId="9" hidden="1"/>
    <cellStyle name="Followed Hyperlink" xfId="28015" builtinId="9" hidden="1"/>
    <cellStyle name="Followed Hyperlink" xfId="28016" builtinId="9" hidden="1"/>
    <cellStyle name="Followed Hyperlink" xfId="28017" builtinId="9" hidden="1"/>
    <cellStyle name="Followed Hyperlink" xfId="28018" builtinId="9" hidden="1"/>
    <cellStyle name="Followed Hyperlink" xfId="28019" builtinId="9" hidden="1"/>
    <cellStyle name="Followed Hyperlink" xfId="28020" builtinId="9" hidden="1"/>
    <cellStyle name="Followed Hyperlink" xfId="28021" builtinId="9" hidden="1"/>
    <cellStyle name="Followed Hyperlink" xfId="28022" builtinId="9" hidden="1"/>
    <cellStyle name="Followed Hyperlink" xfId="28023" builtinId="9" hidden="1"/>
    <cellStyle name="Followed Hyperlink" xfId="28024" builtinId="9" hidden="1"/>
    <cellStyle name="Followed Hyperlink" xfId="28025" builtinId="9" hidden="1"/>
    <cellStyle name="Followed Hyperlink" xfId="28026" builtinId="9" hidden="1"/>
    <cellStyle name="Followed Hyperlink" xfId="28027" builtinId="9" hidden="1"/>
    <cellStyle name="Followed Hyperlink" xfId="28028" builtinId="9" hidden="1"/>
    <cellStyle name="Followed Hyperlink" xfId="28029" builtinId="9" hidden="1"/>
    <cellStyle name="Followed Hyperlink" xfId="28030" builtinId="9" hidden="1"/>
    <cellStyle name="Followed Hyperlink" xfId="28031" builtinId="9" hidden="1"/>
    <cellStyle name="Followed Hyperlink" xfId="28032" builtinId="9" hidden="1"/>
    <cellStyle name="Followed Hyperlink" xfId="28033" builtinId="9" hidden="1"/>
    <cellStyle name="Followed Hyperlink" xfId="28034" builtinId="9" hidden="1"/>
    <cellStyle name="Followed Hyperlink" xfId="28035" builtinId="9" hidden="1"/>
    <cellStyle name="Followed Hyperlink" xfId="28036" builtinId="9" hidden="1"/>
    <cellStyle name="Followed Hyperlink" xfId="28037" builtinId="9" hidden="1"/>
    <cellStyle name="Followed Hyperlink" xfId="28038" builtinId="9" hidden="1"/>
    <cellStyle name="Followed Hyperlink" xfId="28039" builtinId="9" hidden="1"/>
    <cellStyle name="Followed Hyperlink" xfId="28040" builtinId="9" hidden="1"/>
    <cellStyle name="Followed Hyperlink" xfId="28041" builtinId="9" hidden="1"/>
    <cellStyle name="Followed Hyperlink" xfId="28042" builtinId="9" hidden="1"/>
    <cellStyle name="Followed Hyperlink" xfId="28043" builtinId="9" hidden="1"/>
    <cellStyle name="Followed Hyperlink" xfId="28044" builtinId="9" hidden="1"/>
    <cellStyle name="Followed Hyperlink" xfId="28045" builtinId="9" hidden="1"/>
    <cellStyle name="Followed Hyperlink" xfId="28046" builtinId="9" hidden="1"/>
    <cellStyle name="Followed Hyperlink" xfId="28047" builtinId="9" hidden="1"/>
    <cellStyle name="Followed Hyperlink" xfId="28048" builtinId="9" hidden="1"/>
    <cellStyle name="Followed Hyperlink" xfId="28049" builtinId="9" hidden="1"/>
    <cellStyle name="Followed Hyperlink" xfId="28050" builtinId="9" hidden="1"/>
    <cellStyle name="Followed Hyperlink" xfId="28051" builtinId="9" hidden="1"/>
    <cellStyle name="Followed Hyperlink" xfId="28052" builtinId="9" hidden="1"/>
    <cellStyle name="Followed Hyperlink" xfId="28053" builtinId="9" hidden="1"/>
    <cellStyle name="Followed Hyperlink" xfId="28054" builtinId="9" hidden="1"/>
    <cellStyle name="Followed Hyperlink" xfId="28055" builtinId="9" hidden="1"/>
    <cellStyle name="Followed Hyperlink" xfId="28056" builtinId="9" hidden="1"/>
    <cellStyle name="Followed Hyperlink" xfId="28057" builtinId="9" hidden="1"/>
    <cellStyle name="Followed Hyperlink" xfId="28058" builtinId="9" hidden="1"/>
    <cellStyle name="Followed Hyperlink" xfId="28059" builtinId="9" hidden="1"/>
    <cellStyle name="Followed Hyperlink" xfId="28060" builtinId="9" hidden="1"/>
    <cellStyle name="Followed Hyperlink" xfId="28061" builtinId="9" hidden="1"/>
    <cellStyle name="Followed Hyperlink" xfId="28062" builtinId="9" hidden="1"/>
    <cellStyle name="Followed Hyperlink" xfId="28063" builtinId="9" hidden="1"/>
    <cellStyle name="Followed Hyperlink" xfId="28064" builtinId="9" hidden="1"/>
    <cellStyle name="Followed Hyperlink" xfId="28065" builtinId="9" hidden="1"/>
    <cellStyle name="Followed Hyperlink" xfId="28066" builtinId="9" hidden="1"/>
    <cellStyle name="Followed Hyperlink" xfId="28067" builtinId="9" hidden="1"/>
    <cellStyle name="Followed Hyperlink" xfId="28068" builtinId="9" hidden="1"/>
    <cellStyle name="Followed Hyperlink" xfId="28069" builtinId="9" hidden="1"/>
    <cellStyle name="Followed Hyperlink" xfId="28070" builtinId="9" hidden="1"/>
    <cellStyle name="Followed Hyperlink" xfId="28071" builtinId="9" hidden="1"/>
    <cellStyle name="Followed Hyperlink" xfId="28072" builtinId="9" hidden="1"/>
    <cellStyle name="Followed Hyperlink" xfId="28073" builtinId="9" hidden="1"/>
    <cellStyle name="Followed Hyperlink" xfId="28074" builtinId="9" hidden="1"/>
    <cellStyle name="Followed Hyperlink" xfId="28075" builtinId="9" hidden="1"/>
    <cellStyle name="Followed Hyperlink" xfId="28076" builtinId="9" hidden="1"/>
    <cellStyle name="Followed Hyperlink" xfId="28077" builtinId="9" hidden="1"/>
    <cellStyle name="Followed Hyperlink" xfId="28078" builtinId="9" hidden="1"/>
    <cellStyle name="Followed Hyperlink" xfId="28079" builtinId="9" hidden="1"/>
    <cellStyle name="Followed Hyperlink" xfId="28080" builtinId="9" hidden="1"/>
    <cellStyle name="Followed Hyperlink" xfId="28081" builtinId="9" hidden="1"/>
    <cellStyle name="Followed Hyperlink" xfId="28082" builtinId="9" hidden="1"/>
    <cellStyle name="Followed Hyperlink" xfId="28083" builtinId="9" hidden="1"/>
    <cellStyle name="Followed Hyperlink" xfId="28084" builtinId="9" hidden="1"/>
    <cellStyle name="Followed Hyperlink" xfId="28085" builtinId="9" hidden="1"/>
    <cellStyle name="Followed Hyperlink" xfId="28086" builtinId="9" hidden="1"/>
    <cellStyle name="Followed Hyperlink" xfId="28087" builtinId="9" hidden="1"/>
    <cellStyle name="Followed Hyperlink" xfId="28088" builtinId="9" hidden="1"/>
    <cellStyle name="Followed Hyperlink" xfId="28089" builtinId="9" hidden="1"/>
    <cellStyle name="Followed Hyperlink" xfId="28090" builtinId="9" hidden="1"/>
    <cellStyle name="Followed Hyperlink" xfId="28091" builtinId="9" hidden="1"/>
    <cellStyle name="Followed Hyperlink" xfId="28092" builtinId="9" hidden="1"/>
    <cellStyle name="Followed Hyperlink" xfId="28093" builtinId="9" hidden="1"/>
    <cellStyle name="Followed Hyperlink" xfId="28094" builtinId="9" hidden="1"/>
    <cellStyle name="Followed Hyperlink" xfId="28095" builtinId="9" hidden="1"/>
    <cellStyle name="Followed Hyperlink" xfId="28096" builtinId="9" hidden="1"/>
    <cellStyle name="Followed Hyperlink" xfId="28097" builtinId="9" hidden="1"/>
    <cellStyle name="Followed Hyperlink" xfId="28098" builtinId="9" hidden="1"/>
    <cellStyle name="Followed Hyperlink" xfId="28099" builtinId="9" hidden="1"/>
    <cellStyle name="Followed Hyperlink" xfId="28100" builtinId="9" hidden="1"/>
    <cellStyle name="Followed Hyperlink" xfId="28101" builtinId="9" hidden="1"/>
    <cellStyle name="Followed Hyperlink" xfId="28102" builtinId="9" hidden="1"/>
    <cellStyle name="Followed Hyperlink" xfId="28103" builtinId="9" hidden="1"/>
    <cellStyle name="Followed Hyperlink" xfId="28104" builtinId="9" hidden="1"/>
    <cellStyle name="Followed Hyperlink" xfId="28105" builtinId="9" hidden="1"/>
    <cellStyle name="Followed Hyperlink" xfId="28106" builtinId="9" hidden="1"/>
    <cellStyle name="Followed Hyperlink" xfId="28107" builtinId="9" hidden="1"/>
    <cellStyle name="Followed Hyperlink" xfId="28108" builtinId="9" hidden="1"/>
    <cellStyle name="Followed Hyperlink" xfId="28109" builtinId="9" hidden="1"/>
    <cellStyle name="Followed Hyperlink" xfId="28110" builtinId="9" hidden="1"/>
    <cellStyle name="Followed Hyperlink" xfId="28111" builtinId="9" hidden="1"/>
    <cellStyle name="Followed Hyperlink" xfId="28112" builtinId="9" hidden="1"/>
    <cellStyle name="Followed Hyperlink" xfId="28113" builtinId="9" hidden="1"/>
    <cellStyle name="Followed Hyperlink" xfId="28114" builtinId="9" hidden="1"/>
    <cellStyle name="Followed Hyperlink" xfId="28115" builtinId="9" hidden="1"/>
    <cellStyle name="Followed Hyperlink" xfId="28116" builtinId="9" hidden="1"/>
    <cellStyle name="Followed Hyperlink" xfId="28117" builtinId="9" hidden="1"/>
    <cellStyle name="Followed Hyperlink" xfId="28118" builtinId="9" hidden="1"/>
    <cellStyle name="Followed Hyperlink" xfId="28119" builtinId="9" hidden="1"/>
    <cellStyle name="Followed Hyperlink" xfId="28120" builtinId="9" hidden="1"/>
    <cellStyle name="Followed Hyperlink" xfId="28121" builtinId="9" hidden="1"/>
    <cellStyle name="Followed Hyperlink" xfId="28122" builtinId="9" hidden="1"/>
    <cellStyle name="Followed Hyperlink" xfId="28123" builtinId="9" hidden="1"/>
    <cellStyle name="Followed Hyperlink" xfId="28124" builtinId="9" hidden="1"/>
    <cellStyle name="Followed Hyperlink" xfId="28125" builtinId="9" hidden="1"/>
    <cellStyle name="Followed Hyperlink" xfId="28126" builtinId="9" hidden="1"/>
    <cellStyle name="Followed Hyperlink" xfId="28127" builtinId="9" hidden="1"/>
    <cellStyle name="Followed Hyperlink" xfId="28128" builtinId="9" hidden="1"/>
    <cellStyle name="Followed Hyperlink" xfId="28129" builtinId="9" hidden="1"/>
    <cellStyle name="Followed Hyperlink" xfId="28130" builtinId="9" hidden="1"/>
    <cellStyle name="Followed Hyperlink" xfId="28131" builtinId="9" hidden="1"/>
    <cellStyle name="Followed Hyperlink" xfId="28132" builtinId="9" hidden="1"/>
    <cellStyle name="Followed Hyperlink" xfId="28133" builtinId="9" hidden="1"/>
    <cellStyle name="Followed Hyperlink" xfId="28134" builtinId="9" hidden="1"/>
    <cellStyle name="Followed Hyperlink" xfId="28135" builtinId="9" hidden="1"/>
    <cellStyle name="Followed Hyperlink" xfId="28136" builtinId="9" hidden="1"/>
    <cellStyle name="Followed Hyperlink" xfId="28137" builtinId="9" hidden="1"/>
    <cellStyle name="Followed Hyperlink" xfId="28138" builtinId="9" hidden="1"/>
    <cellStyle name="Followed Hyperlink" xfId="28139" builtinId="9" hidden="1"/>
    <cellStyle name="Followed Hyperlink" xfId="28140" builtinId="9" hidden="1"/>
    <cellStyle name="Followed Hyperlink" xfId="28141" builtinId="9" hidden="1"/>
    <cellStyle name="Followed Hyperlink" xfId="28142" builtinId="9" hidden="1"/>
    <cellStyle name="Followed Hyperlink" xfId="28143" builtinId="9" hidden="1"/>
    <cellStyle name="Followed Hyperlink" xfId="28144" builtinId="9" hidden="1"/>
    <cellStyle name="Followed Hyperlink" xfId="28145" builtinId="9" hidden="1"/>
    <cellStyle name="Followed Hyperlink" xfId="28146" builtinId="9" hidden="1"/>
    <cellStyle name="Followed Hyperlink" xfId="28147" builtinId="9" hidden="1"/>
    <cellStyle name="Followed Hyperlink" xfId="28148" builtinId="9" hidden="1"/>
    <cellStyle name="Followed Hyperlink" xfId="28149" builtinId="9" hidden="1"/>
    <cellStyle name="Followed Hyperlink" xfId="28150" builtinId="9" hidden="1"/>
    <cellStyle name="Followed Hyperlink" xfId="28151" builtinId="9" hidden="1"/>
    <cellStyle name="Followed Hyperlink" xfId="28152" builtinId="9" hidden="1"/>
    <cellStyle name="Followed Hyperlink" xfId="28153" builtinId="9" hidden="1"/>
    <cellStyle name="Followed Hyperlink" xfId="28154" builtinId="9" hidden="1"/>
    <cellStyle name="Followed Hyperlink" xfId="28155" builtinId="9" hidden="1"/>
    <cellStyle name="Followed Hyperlink" xfId="28156" builtinId="9" hidden="1"/>
    <cellStyle name="Followed Hyperlink" xfId="28157" builtinId="9" hidden="1"/>
    <cellStyle name="Followed Hyperlink" xfId="28158" builtinId="9" hidden="1"/>
    <cellStyle name="Followed Hyperlink" xfId="28159" builtinId="9" hidden="1"/>
    <cellStyle name="Followed Hyperlink" xfId="28160" builtinId="9" hidden="1"/>
    <cellStyle name="Followed Hyperlink" xfId="28161" builtinId="9" hidden="1"/>
    <cellStyle name="Followed Hyperlink" xfId="28162" builtinId="9" hidden="1"/>
    <cellStyle name="Followed Hyperlink" xfId="28163" builtinId="9" hidden="1"/>
    <cellStyle name="Followed Hyperlink" xfId="28164" builtinId="9" hidden="1"/>
    <cellStyle name="Followed Hyperlink" xfId="28165" builtinId="9" hidden="1"/>
    <cellStyle name="Followed Hyperlink" xfId="28166" builtinId="9" hidden="1"/>
    <cellStyle name="Followed Hyperlink" xfId="28167" builtinId="9" hidden="1"/>
    <cellStyle name="Followed Hyperlink" xfId="28168" builtinId="9" hidden="1"/>
    <cellStyle name="Followed Hyperlink" xfId="28169" builtinId="9" hidden="1"/>
    <cellStyle name="Followed Hyperlink" xfId="28170" builtinId="9" hidden="1"/>
    <cellStyle name="Followed Hyperlink" xfId="28171" builtinId="9" hidden="1"/>
    <cellStyle name="Followed Hyperlink" xfId="28172" builtinId="9" hidden="1"/>
    <cellStyle name="Followed Hyperlink" xfId="28173" builtinId="9" hidden="1"/>
    <cellStyle name="Followed Hyperlink" xfId="28174" builtinId="9" hidden="1"/>
    <cellStyle name="Followed Hyperlink" xfId="28175" builtinId="9" hidden="1"/>
    <cellStyle name="Followed Hyperlink" xfId="28176" builtinId="9" hidden="1"/>
    <cellStyle name="Followed Hyperlink" xfId="28177" builtinId="9" hidden="1"/>
    <cellStyle name="Followed Hyperlink" xfId="28178" builtinId="9" hidden="1"/>
    <cellStyle name="Followed Hyperlink" xfId="28179" builtinId="9" hidden="1"/>
    <cellStyle name="Followed Hyperlink" xfId="28180" builtinId="9" hidden="1"/>
    <cellStyle name="Followed Hyperlink" xfId="28181" builtinId="9" hidden="1"/>
    <cellStyle name="Followed Hyperlink" xfId="28182" builtinId="9" hidden="1"/>
    <cellStyle name="Followed Hyperlink" xfId="28183" builtinId="9" hidden="1"/>
    <cellStyle name="Followed Hyperlink" xfId="24968" builtinId="9" hidden="1"/>
    <cellStyle name="Followed Hyperlink" xfId="28184" builtinId="9" hidden="1"/>
    <cellStyle name="Followed Hyperlink" xfId="28185" builtinId="9" hidden="1"/>
    <cellStyle name="Followed Hyperlink" xfId="28186" builtinId="9" hidden="1"/>
    <cellStyle name="Followed Hyperlink" xfId="28187" builtinId="9" hidden="1"/>
    <cellStyle name="Followed Hyperlink" xfId="28188" builtinId="9" hidden="1"/>
    <cellStyle name="Followed Hyperlink" xfId="28189" builtinId="9" hidden="1"/>
    <cellStyle name="Followed Hyperlink" xfId="28190" builtinId="9" hidden="1"/>
    <cellStyle name="Followed Hyperlink" xfId="28191" builtinId="9" hidden="1"/>
    <cellStyle name="Followed Hyperlink" xfId="28192" builtinId="9" hidden="1"/>
    <cellStyle name="Followed Hyperlink" xfId="28193" builtinId="9" hidden="1"/>
    <cellStyle name="Followed Hyperlink" xfId="28194" builtinId="9" hidden="1"/>
    <cellStyle name="Followed Hyperlink" xfId="28195" builtinId="9" hidden="1"/>
    <cellStyle name="Followed Hyperlink" xfId="28196" builtinId="9" hidden="1"/>
    <cellStyle name="Followed Hyperlink" xfId="28197" builtinId="9" hidden="1"/>
    <cellStyle name="Followed Hyperlink" xfId="28198" builtinId="9" hidden="1"/>
    <cellStyle name="Followed Hyperlink" xfId="28199" builtinId="9" hidden="1"/>
    <cellStyle name="Followed Hyperlink" xfId="28200" builtinId="9" hidden="1"/>
    <cellStyle name="Followed Hyperlink" xfId="28201" builtinId="9" hidden="1"/>
    <cellStyle name="Followed Hyperlink" xfId="28202" builtinId="9" hidden="1"/>
    <cellStyle name="Followed Hyperlink" xfId="28203" builtinId="9" hidden="1"/>
    <cellStyle name="Followed Hyperlink" xfId="28204" builtinId="9" hidden="1"/>
    <cellStyle name="Followed Hyperlink" xfId="28205" builtinId="9" hidden="1"/>
    <cellStyle name="Followed Hyperlink" xfId="28206" builtinId="9" hidden="1"/>
    <cellStyle name="Followed Hyperlink" xfId="28207" builtinId="9" hidden="1"/>
    <cellStyle name="Followed Hyperlink" xfId="28208" builtinId="9" hidden="1"/>
    <cellStyle name="Followed Hyperlink" xfId="28209" builtinId="9" hidden="1"/>
    <cellStyle name="Followed Hyperlink" xfId="28210" builtinId="9" hidden="1"/>
    <cellStyle name="Followed Hyperlink" xfId="28211" builtinId="9" hidden="1"/>
    <cellStyle name="Followed Hyperlink" xfId="28212" builtinId="9" hidden="1"/>
    <cellStyle name="Followed Hyperlink" xfId="28213" builtinId="9" hidden="1"/>
    <cellStyle name="Followed Hyperlink" xfId="28214" builtinId="9" hidden="1"/>
    <cellStyle name="Followed Hyperlink" xfId="28215" builtinId="9" hidden="1"/>
    <cellStyle name="Followed Hyperlink" xfId="28216" builtinId="9" hidden="1"/>
    <cellStyle name="Followed Hyperlink" xfId="28217" builtinId="9" hidden="1"/>
    <cellStyle name="Followed Hyperlink" xfId="28218" builtinId="9" hidden="1"/>
    <cellStyle name="Followed Hyperlink" xfId="28219" builtinId="9" hidden="1"/>
    <cellStyle name="Followed Hyperlink" xfId="28220" builtinId="9" hidden="1"/>
    <cellStyle name="Followed Hyperlink" xfId="28221" builtinId="9" hidden="1"/>
    <cellStyle name="Followed Hyperlink" xfId="28222" builtinId="9" hidden="1"/>
    <cellStyle name="Followed Hyperlink" xfId="28223" builtinId="9" hidden="1"/>
    <cellStyle name="Followed Hyperlink" xfId="28224" builtinId="9" hidden="1"/>
    <cellStyle name="Followed Hyperlink" xfId="28225" builtinId="9" hidden="1"/>
    <cellStyle name="Followed Hyperlink" xfId="28226" builtinId="9" hidden="1"/>
    <cellStyle name="Followed Hyperlink" xfId="28227" builtinId="9" hidden="1"/>
    <cellStyle name="Followed Hyperlink" xfId="28228" builtinId="9" hidden="1"/>
    <cellStyle name="Followed Hyperlink" xfId="28229" builtinId="9" hidden="1"/>
    <cellStyle name="Followed Hyperlink" xfId="28230" builtinId="9" hidden="1"/>
    <cellStyle name="Followed Hyperlink" xfId="28231" builtinId="9" hidden="1"/>
    <cellStyle name="Followed Hyperlink" xfId="28232" builtinId="9" hidden="1"/>
    <cellStyle name="Followed Hyperlink" xfId="28233" builtinId="9" hidden="1"/>
    <cellStyle name="Followed Hyperlink" xfId="28234" builtinId="9" hidden="1"/>
    <cellStyle name="Followed Hyperlink" xfId="28235" builtinId="9" hidden="1"/>
    <cellStyle name="Followed Hyperlink" xfId="28236" builtinId="9" hidden="1"/>
    <cellStyle name="Followed Hyperlink" xfId="28237" builtinId="9" hidden="1"/>
    <cellStyle name="Followed Hyperlink" xfId="28238" builtinId="9" hidden="1"/>
    <cellStyle name="Followed Hyperlink" xfId="28239" builtinId="9" hidden="1"/>
    <cellStyle name="Followed Hyperlink" xfId="28240" builtinId="9" hidden="1"/>
    <cellStyle name="Followed Hyperlink" xfId="28241" builtinId="9" hidden="1"/>
    <cellStyle name="Followed Hyperlink" xfId="28242" builtinId="9" hidden="1"/>
    <cellStyle name="Followed Hyperlink" xfId="28243" builtinId="9" hidden="1"/>
    <cellStyle name="Followed Hyperlink" xfId="28244" builtinId="9" hidden="1"/>
    <cellStyle name="Followed Hyperlink" xfId="28245" builtinId="9" hidden="1"/>
    <cellStyle name="Followed Hyperlink" xfId="28246" builtinId="9" hidden="1"/>
    <cellStyle name="Followed Hyperlink" xfId="28247" builtinId="9" hidden="1"/>
    <cellStyle name="Followed Hyperlink" xfId="28248" builtinId="9" hidden="1"/>
    <cellStyle name="Followed Hyperlink" xfId="28249" builtinId="9" hidden="1"/>
    <cellStyle name="Followed Hyperlink" xfId="28250" builtinId="9" hidden="1"/>
    <cellStyle name="Followed Hyperlink" xfId="28251" builtinId="9" hidden="1"/>
    <cellStyle name="Followed Hyperlink" xfId="28252" builtinId="9" hidden="1"/>
    <cellStyle name="Followed Hyperlink" xfId="28253" builtinId="9" hidden="1"/>
    <cellStyle name="Followed Hyperlink" xfId="28254" builtinId="9" hidden="1"/>
    <cellStyle name="Followed Hyperlink" xfId="28255" builtinId="9" hidden="1"/>
    <cellStyle name="Followed Hyperlink" xfId="28256" builtinId="9" hidden="1"/>
    <cellStyle name="Followed Hyperlink" xfId="28257" builtinId="9" hidden="1"/>
    <cellStyle name="Followed Hyperlink" xfId="28258" builtinId="9" hidden="1"/>
    <cellStyle name="Followed Hyperlink" xfId="28259" builtinId="9" hidden="1"/>
    <cellStyle name="Followed Hyperlink" xfId="28260" builtinId="9" hidden="1"/>
    <cellStyle name="Followed Hyperlink" xfId="28261" builtinId="9" hidden="1"/>
    <cellStyle name="Followed Hyperlink" xfId="28262" builtinId="9" hidden="1"/>
    <cellStyle name="Followed Hyperlink" xfId="28263" builtinId="9" hidden="1"/>
    <cellStyle name="Followed Hyperlink" xfId="28264" builtinId="9" hidden="1"/>
    <cellStyle name="Followed Hyperlink" xfId="28265" builtinId="9" hidden="1"/>
    <cellStyle name="Followed Hyperlink" xfId="28266" builtinId="9" hidden="1"/>
    <cellStyle name="Followed Hyperlink" xfId="28267" builtinId="9" hidden="1"/>
    <cellStyle name="Followed Hyperlink" xfId="28268" builtinId="9" hidden="1"/>
    <cellStyle name="Followed Hyperlink" xfId="28269" builtinId="9" hidden="1"/>
    <cellStyle name="Followed Hyperlink" xfId="28270" builtinId="9" hidden="1"/>
    <cellStyle name="Followed Hyperlink" xfId="28271" builtinId="9" hidden="1"/>
    <cellStyle name="Followed Hyperlink" xfId="28272" builtinId="9" hidden="1"/>
    <cellStyle name="Followed Hyperlink" xfId="28273" builtinId="9" hidden="1"/>
    <cellStyle name="Followed Hyperlink" xfId="28274" builtinId="9" hidden="1"/>
    <cellStyle name="Followed Hyperlink" xfId="28275" builtinId="9" hidden="1"/>
    <cellStyle name="Followed Hyperlink" xfId="28276" builtinId="9" hidden="1"/>
    <cellStyle name="Followed Hyperlink" xfId="28277" builtinId="9" hidden="1"/>
    <cellStyle name="Followed Hyperlink" xfId="28278" builtinId="9" hidden="1"/>
    <cellStyle name="Followed Hyperlink" xfId="28279" builtinId="9" hidden="1"/>
    <cellStyle name="Followed Hyperlink" xfId="28280" builtinId="9" hidden="1"/>
    <cellStyle name="Followed Hyperlink" xfId="28281" builtinId="9" hidden="1"/>
    <cellStyle name="Followed Hyperlink" xfId="28282" builtinId="9" hidden="1"/>
    <cellStyle name="Followed Hyperlink" xfId="28283" builtinId="9" hidden="1"/>
    <cellStyle name="Followed Hyperlink" xfId="28284" builtinId="9" hidden="1"/>
    <cellStyle name="Followed Hyperlink" xfId="28285" builtinId="9" hidden="1"/>
    <cellStyle name="Followed Hyperlink" xfId="28286" builtinId="9" hidden="1"/>
    <cellStyle name="Followed Hyperlink" xfId="28287" builtinId="9" hidden="1"/>
    <cellStyle name="Followed Hyperlink" xfId="28288" builtinId="9" hidden="1"/>
    <cellStyle name="Followed Hyperlink" xfId="28289" builtinId="9" hidden="1"/>
    <cellStyle name="Followed Hyperlink" xfId="28290" builtinId="9" hidden="1"/>
    <cellStyle name="Followed Hyperlink" xfId="28291" builtinId="9" hidden="1"/>
    <cellStyle name="Followed Hyperlink" xfId="28292" builtinId="9" hidden="1"/>
    <cellStyle name="Followed Hyperlink" xfId="28293" builtinId="9" hidden="1"/>
    <cellStyle name="Followed Hyperlink" xfId="28294" builtinId="9" hidden="1"/>
    <cellStyle name="Followed Hyperlink" xfId="28295" builtinId="9" hidden="1"/>
    <cellStyle name="Followed Hyperlink" xfId="28296" builtinId="9" hidden="1"/>
    <cellStyle name="Followed Hyperlink" xfId="28297" builtinId="9" hidden="1"/>
    <cellStyle name="Followed Hyperlink" xfId="28298" builtinId="9" hidden="1"/>
    <cellStyle name="Followed Hyperlink" xfId="28299" builtinId="9" hidden="1"/>
    <cellStyle name="Followed Hyperlink" xfId="28300" builtinId="9" hidden="1"/>
    <cellStyle name="Followed Hyperlink" xfId="28301" builtinId="9" hidden="1"/>
    <cellStyle name="Followed Hyperlink" xfId="28302" builtinId="9" hidden="1"/>
    <cellStyle name="Followed Hyperlink" xfId="28303" builtinId="9" hidden="1"/>
    <cellStyle name="Followed Hyperlink" xfId="28304" builtinId="9" hidden="1"/>
    <cellStyle name="Followed Hyperlink" xfId="28305" builtinId="9" hidden="1"/>
    <cellStyle name="Followed Hyperlink" xfId="28306" builtinId="9" hidden="1"/>
    <cellStyle name="Followed Hyperlink" xfId="28307" builtinId="9" hidden="1"/>
    <cellStyle name="Followed Hyperlink" xfId="28308" builtinId="9" hidden="1"/>
    <cellStyle name="Followed Hyperlink" xfId="28309" builtinId="9" hidden="1"/>
    <cellStyle name="Followed Hyperlink" xfId="28310" builtinId="9" hidden="1"/>
    <cellStyle name="Followed Hyperlink" xfId="28311" builtinId="9" hidden="1"/>
    <cellStyle name="Followed Hyperlink" xfId="28312" builtinId="9" hidden="1"/>
    <cellStyle name="Followed Hyperlink" xfId="28313" builtinId="9" hidden="1"/>
    <cellStyle name="Followed Hyperlink" xfId="28314" builtinId="9" hidden="1"/>
    <cellStyle name="Followed Hyperlink" xfId="28315" builtinId="9" hidden="1"/>
    <cellStyle name="Followed Hyperlink" xfId="28316" builtinId="9" hidden="1"/>
    <cellStyle name="Followed Hyperlink" xfId="28317" builtinId="9" hidden="1"/>
    <cellStyle name="Followed Hyperlink" xfId="28318" builtinId="9" hidden="1"/>
    <cellStyle name="Followed Hyperlink" xfId="28319" builtinId="9" hidden="1"/>
    <cellStyle name="Followed Hyperlink" xfId="28320" builtinId="9" hidden="1"/>
    <cellStyle name="Followed Hyperlink" xfId="28321" builtinId="9" hidden="1"/>
    <cellStyle name="Followed Hyperlink" xfId="28322" builtinId="9" hidden="1"/>
    <cellStyle name="Followed Hyperlink" xfId="28323" builtinId="9" hidden="1"/>
    <cellStyle name="Followed Hyperlink" xfId="28324" builtinId="9" hidden="1"/>
    <cellStyle name="Followed Hyperlink" xfId="28325" builtinId="9" hidden="1"/>
    <cellStyle name="Followed Hyperlink" xfId="28326" builtinId="9" hidden="1"/>
    <cellStyle name="Followed Hyperlink" xfId="28327" builtinId="9" hidden="1"/>
    <cellStyle name="Followed Hyperlink" xfId="28328" builtinId="9" hidden="1"/>
    <cellStyle name="Followed Hyperlink" xfId="28329" builtinId="9" hidden="1"/>
    <cellStyle name="Followed Hyperlink" xfId="28330" builtinId="9" hidden="1"/>
    <cellStyle name="Followed Hyperlink" xfId="28331" builtinId="9" hidden="1"/>
    <cellStyle name="Followed Hyperlink" xfId="28332" builtinId="9" hidden="1"/>
    <cellStyle name="Followed Hyperlink" xfId="28333" builtinId="9" hidden="1"/>
    <cellStyle name="Followed Hyperlink" xfId="28334" builtinId="9" hidden="1"/>
    <cellStyle name="Followed Hyperlink" xfId="28335" builtinId="9" hidden="1"/>
    <cellStyle name="Followed Hyperlink" xfId="28336" builtinId="9" hidden="1"/>
    <cellStyle name="Followed Hyperlink" xfId="28337" builtinId="9" hidden="1"/>
    <cellStyle name="Followed Hyperlink" xfId="28338" builtinId="9" hidden="1"/>
    <cellStyle name="Followed Hyperlink" xfId="28339" builtinId="9" hidden="1"/>
    <cellStyle name="Followed Hyperlink" xfId="28340" builtinId="9" hidden="1"/>
    <cellStyle name="Followed Hyperlink" xfId="28341" builtinId="9" hidden="1"/>
    <cellStyle name="Followed Hyperlink" xfId="28342" builtinId="9" hidden="1"/>
    <cellStyle name="Followed Hyperlink" xfId="28343" builtinId="9" hidden="1"/>
    <cellStyle name="Followed Hyperlink" xfId="28344" builtinId="9" hidden="1"/>
    <cellStyle name="Followed Hyperlink" xfId="28345" builtinId="9" hidden="1"/>
    <cellStyle name="Followed Hyperlink" xfId="28346" builtinId="9" hidden="1"/>
    <cellStyle name="Followed Hyperlink" xfId="28347" builtinId="9" hidden="1"/>
    <cellStyle name="Followed Hyperlink" xfId="28348" builtinId="9" hidden="1"/>
    <cellStyle name="Followed Hyperlink" xfId="28349" builtinId="9" hidden="1"/>
    <cellStyle name="Followed Hyperlink" xfId="28350" builtinId="9" hidden="1"/>
    <cellStyle name="Followed Hyperlink" xfId="28351" builtinId="9" hidden="1"/>
    <cellStyle name="Followed Hyperlink" xfId="28352" builtinId="9" hidden="1"/>
    <cellStyle name="Followed Hyperlink" xfId="28353" builtinId="9" hidden="1"/>
    <cellStyle name="Followed Hyperlink" xfId="28354" builtinId="9" hidden="1"/>
    <cellStyle name="Followed Hyperlink" xfId="28355" builtinId="9" hidden="1"/>
    <cellStyle name="Followed Hyperlink" xfId="28356" builtinId="9" hidden="1"/>
    <cellStyle name="Followed Hyperlink" xfId="28357" builtinId="9" hidden="1"/>
    <cellStyle name="Followed Hyperlink" xfId="28358" builtinId="9" hidden="1"/>
    <cellStyle name="Followed Hyperlink" xfId="28359" builtinId="9" hidden="1"/>
    <cellStyle name="Followed Hyperlink" xfId="28360" builtinId="9" hidden="1"/>
    <cellStyle name="Followed Hyperlink" xfId="28361" builtinId="9" hidden="1"/>
    <cellStyle name="Followed Hyperlink" xfId="28362" builtinId="9" hidden="1"/>
    <cellStyle name="Followed Hyperlink" xfId="28363" builtinId="9" hidden="1"/>
    <cellStyle name="Followed Hyperlink" xfId="28364" builtinId="9" hidden="1"/>
    <cellStyle name="Followed Hyperlink" xfId="28365" builtinId="9" hidden="1"/>
    <cellStyle name="Followed Hyperlink" xfId="28366" builtinId="9" hidden="1"/>
    <cellStyle name="Followed Hyperlink" xfId="28367" builtinId="9" hidden="1"/>
    <cellStyle name="Followed Hyperlink" xfId="28368" builtinId="9" hidden="1"/>
    <cellStyle name="Followed Hyperlink" xfId="28369" builtinId="9" hidden="1"/>
    <cellStyle name="Followed Hyperlink" xfId="28370" builtinId="9" hidden="1"/>
    <cellStyle name="Followed Hyperlink" xfId="28371" builtinId="9" hidden="1"/>
    <cellStyle name="Followed Hyperlink" xfId="28372" builtinId="9" hidden="1"/>
    <cellStyle name="Followed Hyperlink" xfId="28373" builtinId="9" hidden="1"/>
    <cellStyle name="Followed Hyperlink" xfId="28374" builtinId="9" hidden="1"/>
    <cellStyle name="Followed Hyperlink" xfId="28375" builtinId="9" hidden="1"/>
    <cellStyle name="Followed Hyperlink" xfId="28376" builtinId="9" hidden="1"/>
    <cellStyle name="Followed Hyperlink" xfId="28377" builtinId="9" hidden="1"/>
    <cellStyle name="Followed Hyperlink" xfId="28378" builtinId="9" hidden="1"/>
    <cellStyle name="Followed Hyperlink" xfId="28379" builtinId="9" hidden="1"/>
    <cellStyle name="Followed Hyperlink" xfId="28380" builtinId="9" hidden="1"/>
    <cellStyle name="Followed Hyperlink" xfId="28381" builtinId="9" hidden="1"/>
    <cellStyle name="Followed Hyperlink" xfId="28382" builtinId="9" hidden="1"/>
    <cellStyle name="Followed Hyperlink" xfId="28383" builtinId="9" hidden="1"/>
    <cellStyle name="Followed Hyperlink" xfId="28384" builtinId="9" hidden="1"/>
    <cellStyle name="Followed Hyperlink" xfId="28385" builtinId="9" hidden="1"/>
    <cellStyle name="Followed Hyperlink" xfId="28386" builtinId="9" hidden="1"/>
    <cellStyle name="Followed Hyperlink" xfId="28387" builtinId="9" hidden="1"/>
    <cellStyle name="Followed Hyperlink" xfId="28388" builtinId="9" hidden="1"/>
    <cellStyle name="Followed Hyperlink" xfId="28389" builtinId="9" hidden="1"/>
    <cellStyle name="Followed Hyperlink" xfId="28390" builtinId="9" hidden="1"/>
    <cellStyle name="Followed Hyperlink" xfId="28391" builtinId="9" hidden="1"/>
    <cellStyle name="Followed Hyperlink" xfId="28392" builtinId="9" hidden="1"/>
    <cellStyle name="Followed Hyperlink" xfId="28393" builtinId="9" hidden="1"/>
    <cellStyle name="Followed Hyperlink" xfId="28394" builtinId="9" hidden="1"/>
    <cellStyle name="Followed Hyperlink" xfId="28395" builtinId="9" hidden="1"/>
    <cellStyle name="Followed Hyperlink" xfId="28396" builtinId="9" hidden="1"/>
    <cellStyle name="Followed Hyperlink" xfId="28397" builtinId="9" hidden="1"/>
    <cellStyle name="Followed Hyperlink" xfId="28398" builtinId="9" hidden="1"/>
    <cellStyle name="Followed Hyperlink" xfId="28399" builtinId="9" hidden="1"/>
    <cellStyle name="Followed Hyperlink" xfId="28400" builtinId="9" hidden="1"/>
    <cellStyle name="Followed Hyperlink" xfId="28401" builtinId="9" hidden="1"/>
    <cellStyle name="Followed Hyperlink" xfId="28402" builtinId="9" hidden="1"/>
    <cellStyle name="Followed Hyperlink" xfId="28403" builtinId="9" hidden="1"/>
    <cellStyle name="Followed Hyperlink" xfId="28404" builtinId="9" hidden="1"/>
    <cellStyle name="Followed Hyperlink" xfId="28405" builtinId="9" hidden="1"/>
    <cellStyle name="Followed Hyperlink" xfId="28406" builtinId="9" hidden="1"/>
    <cellStyle name="Followed Hyperlink" xfId="28407" builtinId="9" hidden="1"/>
    <cellStyle name="Followed Hyperlink" xfId="28408" builtinId="9" hidden="1"/>
    <cellStyle name="Followed Hyperlink" xfId="28409" builtinId="9" hidden="1"/>
    <cellStyle name="Followed Hyperlink" xfId="28410" builtinId="9" hidden="1"/>
    <cellStyle name="Followed Hyperlink" xfId="28411" builtinId="9" hidden="1"/>
    <cellStyle name="Followed Hyperlink" xfId="28412" builtinId="9" hidden="1"/>
    <cellStyle name="Followed Hyperlink" xfId="28413" builtinId="9" hidden="1"/>
    <cellStyle name="Followed Hyperlink" xfId="28414" builtinId="9" hidden="1"/>
    <cellStyle name="Followed Hyperlink" xfId="28415" builtinId="9" hidden="1"/>
    <cellStyle name="Followed Hyperlink" xfId="28416" builtinId="9" hidden="1"/>
    <cellStyle name="Followed Hyperlink" xfId="28417" builtinId="9" hidden="1"/>
    <cellStyle name="Followed Hyperlink" xfId="28418" builtinId="9" hidden="1"/>
    <cellStyle name="Followed Hyperlink" xfId="28419" builtinId="9" hidden="1"/>
    <cellStyle name="Followed Hyperlink" xfId="28420" builtinId="9" hidden="1"/>
    <cellStyle name="Followed Hyperlink" xfId="28421" builtinId="9" hidden="1"/>
    <cellStyle name="Followed Hyperlink" xfId="28422" builtinId="9" hidden="1"/>
    <cellStyle name="Followed Hyperlink" xfId="28423" builtinId="9" hidden="1"/>
    <cellStyle name="Followed Hyperlink" xfId="28424" builtinId="9" hidden="1"/>
    <cellStyle name="Followed Hyperlink" xfId="28425" builtinId="9" hidden="1"/>
    <cellStyle name="Followed Hyperlink" xfId="28426" builtinId="9" hidden="1"/>
    <cellStyle name="Followed Hyperlink" xfId="28427" builtinId="9" hidden="1"/>
    <cellStyle name="Followed Hyperlink" xfId="28428" builtinId="9" hidden="1"/>
    <cellStyle name="Followed Hyperlink" xfId="28429" builtinId="9" hidden="1"/>
    <cellStyle name="Followed Hyperlink" xfId="28430" builtinId="9" hidden="1"/>
    <cellStyle name="Followed Hyperlink" xfId="28431" builtinId="9" hidden="1"/>
    <cellStyle name="Followed Hyperlink" xfId="28432" builtinId="9" hidden="1"/>
    <cellStyle name="Followed Hyperlink" xfId="28433" builtinId="9" hidden="1"/>
    <cellStyle name="Followed Hyperlink" xfId="28434" builtinId="9" hidden="1"/>
    <cellStyle name="Followed Hyperlink" xfId="28435" builtinId="9" hidden="1"/>
    <cellStyle name="Followed Hyperlink" xfId="28436" builtinId="9" hidden="1"/>
    <cellStyle name="Followed Hyperlink" xfId="28437" builtinId="9" hidden="1"/>
    <cellStyle name="Followed Hyperlink" xfId="28438" builtinId="9" hidden="1"/>
    <cellStyle name="Followed Hyperlink" xfId="28439" builtinId="9" hidden="1"/>
    <cellStyle name="Followed Hyperlink" xfId="28440" builtinId="9" hidden="1"/>
    <cellStyle name="Followed Hyperlink" xfId="28441" builtinId="9" hidden="1"/>
    <cellStyle name="Followed Hyperlink" xfId="28442" builtinId="9" hidden="1"/>
    <cellStyle name="Followed Hyperlink" xfId="28443" builtinId="9" hidden="1"/>
    <cellStyle name="Followed Hyperlink" xfId="28444" builtinId="9" hidden="1"/>
    <cellStyle name="Followed Hyperlink" xfId="28445" builtinId="9" hidden="1"/>
    <cellStyle name="Followed Hyperlink" xfId="28446" builtinId="9" hidden="1"/>
    <cellStyle name="Followed Hyperlink" xfId="28447" builtinId="9" hidden="1"/>
    <cellStyle name="Followed Hyperlink" xfId="28448" builtinId="9" hidden="1"/>
    <cellStyle name="Followed Hyperlink" xfId="28449" builtinId="9" hidden="1"/>
    <cellStyle name="Followed Hyperlink" xfId="28450" builtinId="9" hidden="1"/>
    <cellStyle name="Followed Hyperlink" xfId="28451" builtinId="9" hidden="1"/>
    <cellStyle name="Followed Hyperlink" xfId="28452" builtinId="9" hidden="1"/>
    <cellStyle name="Followed Hyperlink" xfId="28453" builtinId="9" hidden="1"/>
    <cellStyle name="Followed Hyperlink" xfId="28454" builtinId="9" hidden="1"/>
    <cellStyle name="Followed Hyperlink" xfId="28455" builtinId="9" hidden="1"/>
    <cellStyle name="Followed Hyperlink" xfId="28456" builtinId="9" hidden="1"/>
    <cellStyle name="Followed Hyperlink" xfId="28457" builtinId="9" hidden="1"/>
    <cellStyle name="Followed Hyperlink" xfId="28458" builtinId="9" hidden="1"/>
    <cellStyle name="Followed Hyperlink" xfId="28459" builtinId="9" hidden="1"/>
    <cellStyle name="Followed Hyperlink" xfId="28460" builtinId="9" hidden="1"/>
    <cellStyle name="Followed Hyperlink" xfId="28461" builtinId="9" hidden="1"/>
    <cellStyle name="Followed Hyperlink" xfId="28462" builtinId="9" hidden="1"/>
    <cellStyle name="Followed Hyperlink" xfId="28463" builtinId="9" hidden="1"/>
    <cellStyle name="Followed Hyperlink" xfId="28464" builtinId="9" hidden="1"/>
    <cellStyle name="Followed Hyperlink" xfId="28465" builtinId="9" hidden="1"/>
    <cellStyle name="Followed Hyperlink" xfId="28466" builtinId="9" hidden="1"/>
    <cellStyle name="Followed Hyperlink" xfId="28467" builtinId="9" hidden="1"/>
    <cellStyle name="Followed Hyperlink" xfId="28468" builtinId="9" hidden="1"/>
    <cellStyle name="Followed Hyperlink" xfId="28469" builtinId="9" hidden="1"/>
    <cellStyle name="Followed Hyperlink" xfId="28470" builtinId="9" hidden="1"/>
    <cellStyle name="Followed Hyperlink" xfId="28471" builtinId="9" hidden="1"/>
    <cellStyle name="Followed Hyperlink" xfId="28472" builtinId="9" hidden="1"/>
    <cellStyle name="Followed Hyperlink" xfId="28473" builtinId="9" hidden="1"/>
    <cellStyle name="Followed Hyperlink" xfId="28474" builtinId="9" hidden="1"/>
    <cellStyle name="Followed Hyperlink" xfId="28475" builtinId="9" hidden="1"/>
    <cellStyle name="Followed Hyperlink" xfId="28476" builtinId="9" hidden="1"/>
    <cellStyle name="Followed Hyperlink" xfId="28477" builtinId="9" hidden="1"/>
    <cellStyle name="Followed Hyperlink" xfId="28478" builtinId="9" hidden="1"/>
    <cellStyle name="Followed Hyperlink" xfId="28479" builtinId="9" hidden="1"/>
    <cellStyle name="Followed Hyperlink" xfId="28480" builtinId="9" hidden="1"/>
    <cellStyle name="Followed Hyperlink" xfId="28481" builtinId="9" hidden="1"/>
    <cellStyle name="Followed Hyperlink" xfId="28482" builtinId="9" hidden="1"/>
    <cellStyle name="Followed Hyperlink" xfId="28483" builtinId="9" hidden="1"/>
    <cellStyle name="Followed Hyperlink" xfId="28484" builtinId="9" hidden="1"/>
    <cellStyle name="Followed Hyperlink" xfId="28485" builtinId="9" hidden="1"/>
    <cellStyle name="Followed Hyperlink" xfId="28486" builtinId="9" hidden="1"/>
    <cellStyle name="Followed Hyperlink" xfId="28487" builtinId="9" hidden="1"/>
    <cellStyle name="Followed Hyperlink" xfId="28488" builtinId="9" hidden="1"/>
    <cellStyle name="Followed Hyperlink" xfId="28489" builtinId="9" hidden="1"/>
    <cellStyle name="Followed Hyperlink" xfId="28490" builtinId="9" hidden="1"/>
    <cellStyle name="Followed Hyperlink" xfId="28491" builtinId="9" hidden="1"/>
    <cellStyle name="Followed Hyperlink" xfId="28492" builtinId="9" hidden="1"/>
    <cellStyle name="Followed Hyperlink" xfId="28493" builtinId="9" hidden="1"/>
    <cellStyle name="Followed Hyperlink" xfId="28494" builtinId="9" hidden="1"/>
    <cellStyle name="Followed Hyperlink" xfId="28495" builtinId="9" hidden="1"/>
    <cellStyle name="Followed Hyperlink" xfId="28496" builtinId="9" hidden="1"/>
    <cellStyle name="Followed Hyperlink" xfId="28497" builtinId="9" hidden="1"/>
    <cellStyle name="Followed Hyperlink" xfId="28498" builtinId="9" hidden="1"/>
    <cellStyle name="Followed Hyperlink" xfId="28499" builtinId="9" hidden="1"/>
    <cellStyle name="Followed Hyperlink" xfId="28500" builtinId="9" hidden="1"/>
    <cellStyle name="Followed Hyperlink" xfId="28501" builtinId="9" hidden="1"/>
    <cellStyle name="Followed Hyperlink" xfId="28502" builtinId="9" hidden="1"/>
    <cellStyle name="Followed Hyperlink" xfId="28503" builtinId="9" hidden="1"/>
    <cellStyle name="Followed Hyperlink" xfId="28504" builtinId="9" hidden="1"/>
    <cellStyle name="Followed Hyperlink" xfId="28505" builtinId="9" hidden="1"/>
    <cellStyle name="Followed Hyperlink" xfId="28506" builtinId="9" hidden="1"/>
    <cellStyle name="Followed Hyperlink" xfId="28507" builtinId="9" hidden="1"/>
    <cellStyle name="Followed Hyperlink" xfId="28508" builtinId="9" hidden="1"/>
    <cellStyle name="Followed Hyperlink" xfId="28509" builtinId="9" hidden="1"/>
    <cellStyle name="Followed Hyperlink" xfId="28510" builtinId="9" hidden="1"/>
    <cellStyle name="Followed Hyperlink" xfId="28511" builtinId="9" hidden="1"/>
    <cellStyle name="Followed Hyperlink" xfId="28512" builtinId="9" hidden="1"/>
    <cellStyle name="Followed Hyperlink" xfId="28513" builtinId="9" hidden="1"/>
    <cellStyle name="Followed Hyperlink" xfId="28514" builtinId="9" hidden="1"/>
    <cellStyle name="Followed Hyperlink" xfId="28515" builtinId="9" hidden="1"/>
    <cellStyle name="Followed Hyperlink" xfId="28516" builtinId="9" hidden="1"/>
    <cellStyle name="Followed Hyperlink" xfId="28517" builtinId="9" hidden="1"/>
    <cellStyle name="Followed Hyperlink" xfId="28518" builtinId="9" hidden="1"/>
    <cellStyle name="Followed Hyperlink" xfId="28519" builtinId="9" hidden="1"/>
    <cellStyle name="Followed Hyperlink" xfId="28520" builtinId="9" hidden="1"/>
    <cellStyle name="Followed Hyperlink" xfId="28521" builtinId="9" hidden="1"/>
    <cellStyle name="Followed Hyperlink" xfId="28522" builtinId="9" hidden="1"/>
    <cellStyle name="Followed Hyperlink" xfId="28523" builtinId="9" hidden="1"/>
    <cellStyle name="Followed Hyperlink" xfId="28524" builtinId="9" hidden="1"/>
    <cellStyle name="Followed Hyperlink" xfId="28525" builtinId="9" hidden="1"/>
    <cellStyle name="Followed Hyperlink" xfId="28526" builtinId="9" hidden="1"/>
    <cellStyle name="Followed Hyperlink" xfId="28527" builtinId="9" hidden="1"/>
    <cellStyle name="Followed Hyperlink" xfId="28528" builtinId="9" hidden="1"/>
    <cellStyle name="Followed Hyperlink" xfId="28529" builtinId="9" hidden="1"/>
    <cellStyle name="Followed Hyperlink" xfId="28530" builtinId="9" hidden="1"/>
    <cellStyle name="Followed Hyperlink" xfId="28531" builtinId="9" hidden="1"/>
    <cellStyle name="Followed Hyperlink" xfId="28532" builtinId="9" hidden="1"/>
    <cellStyle name="Followed Hyperlink" xfId="28533" builtinId="9" hidden="1"/>
    <cellStyle name="Followed Hyperlink" xfId="28534" builtinId="9" hidden="1"/>
    <cellStyle name="Followed Hyperlink" xfId="28535" builtinId="9" hidden="1"/>
    <cellStyle name="Followed Hyperlink" xfId="28536" builtinId="9" hidden="1"/>
    <cellStyle name="Followed Hyperlink" xfId="28537" builtinId="9" hidden="1"/>
    <cellStyle name="Followed Hyperlink" xfId="28538" builtinId="9" hidden="1"/>
    <cellStyle name="Followed Hyperlink" xfId="28539" builtinId="9" hidden="1"/>
    <cellStyle name="Followed Hyperlink" xfId="28540" builtinId="9" hidden="1"/>
    <cellStyle name="Followed Hyperlink" xfId="28541" builtinId="9" hidden="1"/>
    <cellStyle name="Followed Hyperlink" xfId="28542" builtinId="9" hidden="1"/>
    <cellStyle name="Followed Hyperlink" xfId="28543" builtinId="9" hidden="1"/>
    <cellStyle name="Followed Hyperlink" xfId="28544" builtinId="9" hidden="1"/>
    <cellStyle name="Followed Hyperlink" xfId="28545" builtinId="9" hidden="1"/>
    <cellStyle name="Followed Hyperlink" xfId="28546" builtinId="9" hidden="1"/>
    <cellStyle name="Followed Hyperlink" xfId="28547" builtinId="9" hidden="1"/>
    <cellStyle name="Followed Hyperlink" xfId="28548" builtinId="9" hidden="1"/>
    <cellStyle name="Followed Hyperlink" xfId="28549" builtinId="9" hidden="1"/>
    <cellStyle name="Followed Hyperlink" xfId="28550" builtinId="9" hidden="1"/>
    <cellStyle name="Followed Hyperlink" xfId="28551" builtinId="9" hidden="1"/>
    <cellStyle name="Followed Hyperlink" xfId="28552" builtinId="9" hidden="1"/>
    <cellStyle name="Followed Hyperlink" xfId="28553" builtinId="9" hidden="1"/>
    <cellStyle name="Followed Hyperlink" xfId="28554" builtinId="9" hidden="1"/>
    <cellStyle name="Followed Hyperlink" xfId="28555" builtinId="9" hidden="1"/>
    <cellStyle name="Followed Hyperlink" xfId="28556" builtinId="9" hidden="1"/>
    <cellStyle name="Followed Hyperlink" xfId="28557" builtinId="9" hidden="1"/>
    <cellStyle name="Followed Hyperlink" xfId="28558" builtinId="9" hidden="1"/>
    <cellStyle name="Followed Hyperlink" xfId="28559" builtinId="9" hidden="1"/>
    <cellStyle name="Followed Hyperlink" xfId="28560" builtinId="9" hidden="1"/>
    <cellStyle name="Followed Hyperlink" xfId="28561" builtinId="9" hidden="1"/>
    <cellStyle name="Followed Hyperlink" xfId="28562" builtinId="9" hidden="1"/>
    <cellStyle name="Followed Hyperlink" xfId="28563" builtinId="9" hidden="1"/>
    <cellStyle name="Followed Hyperlink" xfId="28564" builtinId="9" hidden="1"/>
    <cellStyle name="Followed Hyperlink" xfId="28565" builtinId="9" hidden="1"/>
    <cellStyle name="Followed Hyperlink" xfId="28566" builtinId="9" hidden="1"/>
    <cellStyle name="Followed Hyperlink" xfId="28567" builtinId="9" hidden="1"/>
    <cellStyle name="Followed Hyperlink" xfId="28568" builtinId="9" hidden="1"/>
    <cellStyle name="Followed Hyperlink" xfId="28569" builtinId="9" hidden="1"/>
    <cellStyle name="Followed Hyperlink" xfId="28570" builtinId="9" hidden="1"/>
    <cellStyle name="Followed Hyperlink" xfId="28571" builtinId="9" hidden="1"/>
    <cellStyle name="Followed Hyperlink" xfId="28572" builtinId="9" hidden="1"/>
    <cellStyle name="Followed Hyperlink" xfId="28573" builtinId="9" hidden="1"/>
    <cellStyle name="Followed Hyperlink" xfId="28574" builtinId="9" hidden="1"/>
    <cellStyle name="Followed Hyperlink" xfId="28575" builtinId="9" hidden="1"/>
    <cellStyle name="Followed Hyperlink" xfId="28576" builtinId="9" hidden="1"/>
    <cellStyle name="Followed Hyperlink" xfId="28577" builtinId="9" hidden="1"/>
    <cellStyle name="Followed Hyperlink" xfId="28578" builtinId="9" hidden="1"/>
    <cellStyle name="Followed Hyperlink" xfId="28579" builtinId="9" hidden="1"/>
    <cellStyle name="Followed Hyperlink" xfId="28580" builtinId="9" hidden="1"/>
    <cellStyle name="Followed Hyperlink" xfId="28581" builtinId="9" hidden="1"/>
    <cellStyle name="Followed Hyperlink" xfId="28582" builtinId="9" hidden="1"/>
    <cellStyle name="Followed Hyperlink" xfId="28583" builtinId="9" hidden="1"/>
    <cellStyle name="Followed Hyperlink" xfId="28584" builtinId="9" hidden="1"/>
    <cellStyle name="Followed Hyperlink" xfId="28585" builtinId="9" hidden="1"/>
    <cellStyle name="Followed Hyperlink" xfId="28586" builtinId="9" hidden="1"/>
    <cellStyle name="Followed Hyperlink" xfId="28587" builtinId="9" hidden="1"/>
    <cellStyle name="Followed Hyperlink" xfId="28588" builtinId="9" hidden="1"/>
    <cellStyle name="Followed Hyperlink" xfId="28589" builtinId="9" hidden="1"/>
    <cellStyle name="Followed Hyperlink" xfId="28590" builtinId="9" hidden="1"/>
    <cellStyle name="Followed Hyperlink" xfId="28591" builtinId="9" hidden="1"/>
    <cellStyle name="Followed Hyperlink" xfId="28592" builtinId="9" hidden="1"/>
    <cellStyle name="Followed Hyperlink" xfId="28593" builtinId="9" hidden="1"/>
    <cellStyle name="Followed Hyperlink" xfId="28594" builtinId="9" hidden="1"/>
    <cellStyle name="Followed Hyperlink" xfId="28595" builtinId="9" hidden="1"/>
    <cellStyle name="Followed Hyperlink" xfId="28596" builtinId="9" hidden="1"/>
    <cellStyle name="Followed Hyperlink" xfId="28597" builtinId="9" hidden="1"/>
    <cellStyle name="Followed Hyperlink" xfId="28598" builtinId="9" hidden="1"/>
    <cellStyle name="Followed Hyperlink" xfId="28599" builtinId="9" hidden="1"/>
    <cellStyle name="Followed Hyperlink" xfId="28600" builtinId="9" hidden="1"/>
    <cellStyle name="Followed Hyperlink" xfId="28601" builtinId="9" hidden="1"/>
    <cellStyle name="Followed Hyperlink" xfId="28602" builtinId="9" hidden="1"/>
    <cellStyle name="Followed Hyperlink" xfId="28603" builtinId="9" hidden="1"/>
    <cellStyle name="Followed Hyperlink" xfId="28604" builtinId="9" hidden="1"/>
    <cellStyle name="Followed Hyperlink" xfId="28605" builtinId="9" hidden="1"/>
    <cellStyle name="Followed Hyperlink" xfId="28606" builtinId="9" hidden="1"/>
    <cellStyle name="Followed Hyperlink" xfId="28607" builtinId="9" hidden="1"/>
    <cellStyle name="Followed Hyperlink" xfId="28608" builtinId="9" hidden="1"/>
    <cellStyle name="Followed Hyperlink" xfId="28609" builtinId="9" hidden="1"/>
    <cellStyle name="Followed Hyperlink" xfId="28610" builtinId="9" hidden="1"/>
    <cellStyle name="Followed Hyperlink" xfId="28611" builtinId="9" hidden="1"/>
    <cellStyle name="Followed Hyperlink" xfId="28612" builtinId="9" hidden="1"/>
    <cellStyle name="Followed Hyperlink" xfId="28613" builtinId="9" hidden="1"/>
    <cellStyle name="Followed Hyperlink" xfId="28614" builtinId="9" hidden="1"/>
    <cellStyle name="Followed Hyperlink" xfId="28615" builtinId="9" hidden="1"/>
    <cellStyle name="Followed Hyperlink" xfId="28616" builtinId="9" hidden="1"/>
    <cellStyle name="Followed Hyperlink" xfId="28617" builtinId="9" hidden="1"/>
    <cellStyle name="Followed Hyperlink" xfId="28618" builtinId="9" hidden="1"/>
    <cellStyle name="Followed Hyperlink" xfId="28619" builtinId="9" hidden="1"/>
    <cellStyle name="Followed Hyperlink" xfId="28620" builtinId="9" hidden="1"/>
    <cellStyle name="Followed Hyperlink" xfId="28621" builtinId="9" hidden="1"/>
    <cellStyle name="Followed Hyperlink" xfId="28622" builtinId="9" hidden="1"/>
    <cellStyle name="Followed Hyperlink" xfId="28623" builtinId="9" hidden="1"/>
    <cellStyle name="Followed Hyperlink" xfId="28624" builtinId="9" hidden="1"/>
    <cellStyle name="Followed Hyperlink" xfId="28625" builtinId="9" hidden="1"/>
    <cellStyle name="Followed Hyperlink" xfId="28626" builtinId="9" hidden="1"/>
    <cellStyle name="Followed Hyperlink" xfId="28627" builtinId="9" hidden="1"/>
    <cellStyle name="Followed Hyperlink" xfId="28628" builtinId="9" hidden="1"/>
    <cellStyle name="Followed Hyperlink" xfId="28629" builtinId="9" hidden="1"/>
    <cellStyle name="Followed Hyperlink" xfId="28630" builtinId="9" hidden="1"/>
    <cellStyle name="Followed Hyperlink" xfId="28631" builtinId="9" hidden="1"/>
    <cellStyle name="Followed Hyperlink" xfId="28632" builtinId="9" hidden="1"/>
    <cellStyle name="Followed Hyperlink" xfId="28633" builtinId="9" hidden="1"/>
    <cellStyle name="Followed Hyperlink" xfId="28634" builtinId="9" hidden="1"/>
    <cellStyle name="Followed Hyperlink" xfId="28635" builtinId="9" hidden="1"/>
    <cellStyle name="Followed Hyperlink" xfId="28636" builtinId="9" hidden="1"/>
    <cellStyle name="Followed Hyperlink" xfId="28637" builtinId="9" hidden="1"/>
    <cellStyle name="Followed Hyperlink" xfId="28638" builtinId="9" hidden="1"/>
    <cellStyle name="Followed Hyperlink" xfId="28639" builtinId="9" hidden="1"/>
    <cellStyle name="Followed Hyperlink" xfId="28640" builtinId="9" hidden="1"/>
    <cellStyle name="Followed Hyperlink" xfId="28641" builtinId="9" hidden="1"/>
    <cellStyle name="Followed Hyperlink" xfId="28642" builtinId="9" hidden="1"/>
    <cellStyle name="Followed Hyperlink" xfId="28643" builtinId="9" hidden="1"/>
    <cellStyle name="Followed Hyperlink" xfId="28644" builtinId="9" hidden="1"/>
    <cellStyle name="Followed Hyperlink" xfId="28645" builtinId="9" hidden="1"/>
    <cellStyle name="Followed Hyperlink" xfId="28646" builtinId="9" hidden="1"/>
    <cellStyle name="Followed Hyperlink" xfId="28647" builtinId="9" hidden="1"/>
    <cellStyle name="Followed Hyperlink" xfId="28648" builtinId="9" hidden="1"/>
    <cellStyle name="Followed Hyperlink" xfId="28649" builtinId="9" hidden="1"/>
    <cellStyle name="Followed Hyperlink" xfId="28650" builtinId="9" hidden="1"/>
    <cellStyle name="Followed Hyperlink" xfId="28651" builtinId="9" hidden="1"/>
    <cellStyle name="Followed Hyperlink" xfId="28652" builtinId="9" hidden="1"/>
    <cellStyle name="Followed Hyperlink" xfId="28653" builtinId="9" hidden="1"/>
    <cellStyle name="Followed Hyperlink" xfId="28654" builtinId="9" hidden="1"/>
    <cellStyle name="Followed Hyperlink" xfId="28655" builtinId="9" hidden="1"/>
    <cellStyle name="Followed Hyperlink" xfId="28656" builtinId="9" hidden="1"/>
    <cellStyle name="Followed Hyperlink" xfId="28657" builtinId="9" hidden="1"/>
    <cellStyle name="Followed Hyperlink" xfId="28658" builtinId="9" hidden="1"/>
    <cellStyle name="Followed Hyperlink" xfId="28659" builtinId="9" hidden="1"/>
    <cellStyle name="Followed Hyperlink" xfId="28660" builtinId="9" hidden="1"/>
    <cellStyle name="Followed Hyperlink" xfId="28661" builtinId="9" hidden="1"/>
    <cellStyle name="Followed Hyperlink" xfId="28662" builtinId="9" hidden="1"/>
    <cellStyle name="Followed Hyperlink" xfId="28663" builtinId="9" hidden="1"/>
    <cellStyle name="Followed Hyperlink" xfId="28664" builtinId="9" hidden="1"/>
    <cellStyle name="Followed Hyperlink" xfId="28665" builtinId="9" hidden="1"/>
    <cellStyle name="Followed Hyperlink" xfId="28666" builtinId="9" hidden="1"/>
    <cellStyle name="Followed Hyperlink" xfId="28667" builtinId="9" hidden="1"/>
    <cellStyle name="Followed Hyperlink" xfId="28668" builtinId="9" hidden="1"/>
    <cellStyle name="Followed Hyperlink" xfId="28669" builtinId="9" hidden="1"/>
    <cellStyle name="Followed Hyperlink" xfId="28670" builtinId="9" hidden="1"/>
    <cellStyle name="Followed Hyperlink" xfId="28671" builtinId="9" hidden="1"/>
    <cellStyle name="Followed Hyperlink" xfId="28672" builtinId="9" hidden="1"/>
    <cellStyle name="Followed Hyperlink" xfId="28673" builtinId="9" hidden="1"/>
    <cellStyle name="Followed Hyperlink" xfId="28674" builtinId="9" hidden="1"/>
    <cellStyle name="Followed Hyperlink" xfId="28675" builtinId="9" hidden="1"/>
    <cellStyle name="Followed Hyperlink" xfId="28676" builtinId="9" hidden="1"/>
    <cellStyle name="Followed Hyperlink" xfId="28677" builtinId="9" hidden="1"/>
    <cellStyle name="Followed Hyperlink" xfId="28678" builtinId="9" hidden="1"/>
    <cellStyle name="Followed Hyperlink" xfId="28679" builtinId="9" hidden="1"/>
    <cellStyle name="Followed Hyperlink" xfId="28680" builtinId="9" hidden="1"/>
    <cellStyle name="Followed Hyperlink" xfId="28681" builtinId="9" hidden="1"/>
    <cellStyle name="Followed Hyperlink" xfId="28682" builtinId="9" hidden="1"/>
    <cellStyle name="Followed Hyperlink" xfId="28683" builtinId="9" hidden="1"/>
    <cellStyle name="Followed Hyperlink" xfId="28684" builtinId="9" hidden="1"/>
    <cellStyle name="Followed Hyperlink" xfId="28685" builtinId="9" hidden="1"/>
    <cellStyle name="Followed Hyperlink" xfId="28686" builtinId="9" hidden="1"/>
    <cellStyle name="Followed Hyperlink" xfId="28687" builtinId="9" hidden="1"/>
    <cellStyle name="Followed Hyperlink" xfId="28688" builtinId="9" hidden="1"/>
    <cellStyle name="Followed Hyperlink" xfId="28689" builtinId="9" hidden="1"/>
    <cellStyle name="Followed Hyperlink" xfId="28690" builtinId="9" hidden="1"/>
    <cellStyle name="Followed Hyperlink" xfId="28691" builtinId="9" hidden="1"/>
    <cellStyle name="Followed Hyperlink" xfId="28692" builtinId="9" hidden="1"/>
    <cellStyle name="Followed Hyperlink" xfId="28693" builtinId="9" hidden="1"/>
    <cellStyle name="Followed Hyperlink" xfId="28694" builtinId="9" hidden="1"/>
    <cellStyle name="Followed Hyperlink" xfId="28695" builtinId="9" hidden="1"/>
    <cellStyle name="Followed Hyperlink" xfId="28696" builtinId="9" hidden="1"/>
    <cellStyle name="Followed Hyperlink" xfId="28697" builtinId="9" hidden="1"/>
    <cellStyle name="Followed Hyperlink" xfId="28698" builtinId="9" hidden="1"/>
    <cellStyle name="Followed Hyperlink" xfId="28699" builtinId="9" hidden="1"/>
    <cellStyle name="Followed Hyperlink" xfId="28700" builtinId="9" hidden="1"/>
    <cellStyle name="Followed Hyperlink" xfId="28701" builtinId="9" hidden="1"/>
    <cellStyle name="Followed Hyperlink" xfId="28702" builtinId="9" hidden="1"/>
    <cellStyle name="Followed Hyperlink" xfId="28703" builtinId="9" hidden="1"/>
    <cellStyle name="Followed Hyperlink" xfId="28704" builtinId="9" hidden="1"/>
    <cellStyle name="Followed Hyperlink" xfId="28705" builtinId="9" hidden="1"/>
    <cellStyle name="Followed Hyperlink" xfId="28706" builtinId="9" hidden="1"/>
    <cellStyle name="Followed Hyperlink" xfId="28707" builtinId="9" hidden="1"/>
    <cellStyle name="Followed Hyperlink" xfId="28708" builtinId="9" hidden="1"/>
    <cellStyle name="Followed Hyperlink" xfId="28709" builtinId="9" hidden="1"/>
    <cellStyle name="Followed Hyperlink" xfId="28710" builtinId="9" hidden="1"/>
    <cellStyle name="Followed Hyperlink" xfId="28711" builtinId="9" hidden="1"/>
    <cellStyle name="Followed Hyperlink" xfId="28712" builtinId="9" hidden="1"/>
    <cellStyle name="Followed Hyperlink" xfId="28713" builtinId="9" hidden="1"/>
    <cellStyle name="Followed Hyperlink" xfId="28714" builtinId="9" hidden="1"/>
    <cellStyle name="Followed Hyperlink" xfId="28715" builtinId="9" hidden="1"/>
    <cellStyle name="Followed Hyperlink" xfId="28716" builtinId="9" hidden="1"/>
    <cellStyle name="Followed Hyperlink" xfId="28717" builtinId="9" hidden="1"/>
    <cellStyle name="Followed Hyperlink" xfId="28718" builtinId="9" hidden="1"/>
    <cellStyle name="Followed Hyperlink" xfId="28719" builtinId="9" hidden="1"/>
    <cellStyle name="Followed Hyperlink" xfId="28720" builtinId="9" hidden="1"/>
    <cellStyle name="Followed Hyperlink" xfId="28721" builtinId="9" hidden="1"/>
    <cellStyle name="Followed Hyperlink" xfId="28722" builtinId="9" hidden="1"/>
    <cellStyle name="Followed Hyperlink" xfId="28723" builtinId="9" hidden="1"/>
    <cellStyle name="Followed Hyperlink" xfId="28724" builtinId="9" hidden="1"/>
    <cellStyle name="Followed Hyperlink" xfId="28725" builtinId="9" hidden="1"/>
    <cellStyle name="Followed Hyperlink" xfId="28726" builtinId="9" hidden="1"/>
    <cellStyle name="Followed Hyperlink" xfId="28727" builtinId="9" hidden="1"/>
    <cellStyle name="Followed Hyperlink" xfId="28728" builtinId="9" hidden="1"/>
    <cellStyle name="Followed Hyperlink" xfId="28729" builtinId="9" hidden="1"/>
    <cellStyle name="Followed Hyperlink" xfId="28730" builtinId="9" hidden="1"/>
    <cellStyle name="Followed Hyperlink" xfId="28731" builtinId="9" hidden="1"/>
    <cellStyle name="Followed Hyperlink" xfId="28732" builtinId="9" hidden="1"/>
    <cellStyle name="Followed Hyperlink" xfId="28733" builtinId="9" hidden="1"/>
    <cellStyle name="Followed Hyperlink" xfId="28734" builtinId="9" hidden="1"/>
    <cellStyle name="Followed Hyperlink" xfId="28735" builtinId="9" hidden="1"/>
    <cellStyle name="Followed Hyperlink" xfId="28736" builtinId="9" hidden="1"/>
    <cellStyle name="Followed Hyperlink" xfId="28737" builtinId="9" hidden="1"/>
    <cellStyle name="Followed Hyperlink" xfId="28738" builtinId="9" hidden="1"/>
    <cellStyle name="Followed Hyperlink" xfId="28739" builtinId="9" hidden="1"/>
    <cellStyle name="Followed Hyperlink" xfId="28740" builtinId="9" hidden="1"/>
    <cellStyle name="Followed Hyperlink" xfId="28741" builtinId="9" hidden="1"/>
    <cellStyle name="Followed Hyperlink" xfId="28742" builtinId="9" hidden="1"/>
    <cellStyle name="Followed Hyperlink" xfId="28743" builtinId="9" hidden="1"/>
    <cellStyle name="Followed Hyperlink" xfId="28744" builtinId="9" hidden="1"/>
    <cellStyle name="Followed Hyperlink" xfId="28745" builtinId="9" hidden="1"/>
    <cellStyle name="Followed Hyperlink" xfId="28746" builtinId="9" hidden="1"/>
    <cellStyle name="Followed Hyperlink" xfId="28747" builtinId="9" hidden="1"/>
    <cellStyle name="Followed Hyperlink" xfId="28748" builtinId="9" hidden="1"/>
    <cellStyle name="Followed Hyperlink" xfId="28749" builtinId="9" hidden="1"/>
    <cellStyle name="Followed Hyperlink" xfId="28750" builtinId="9" hidden="1"/>
    <cellStyle name="Followed Hyperlink" xfId="28751" builtinId="9" hidden="1"/>
    <cellStyle name="Followed Hyperlink" xfId="28752" builtinId="9" hidden="1"/>
    <cellStyle name="Followed Hyperlink" xfId="28753" builtinId="9" hidden="1"/>
    <cellStyle name="Followed Hyperlink" xfId="28754" builtinId="9" hidden="1"/>
    <cellStyle name="Followed Hyperlink" xfId="28755" builtinId="9" hidden="1"/>
    <cellStyle name="Followed Hyperlink" xfId="28756" builtinId="9" hidden="1"/>
    <cellStyle name="Followed Hyperlink" xfId="28757" builtinId="9" hidden="1"/>
    <cellStyle name="Followed Hyperlink" xfId="28758" builtinId="9" hidden="1"/>
    <cellStyle name="Followed Hyperlink" xfId="28759" builtinId="9" hidden="1"/>
    <cellStyle name="Followed Hyperlink" xfId="28760" builtinId="9" hidden="1"/>
    <cellStyle name="Followed Hyperlink" xfId="28761" builtinId="9" hidden="1"/>
    <cellStyle name="Followed Hyperlink" xfId="28762" builtinId="9" hidden="1"/>
    <cellStyle name="Followed Hyperlink" xfId="28763" builtinId="9" hidden="1"/>
    <cellStyle name="Followed Hyperlink" xfId="28764" builtinId="9" hidden="1"/>
    <cellStyle name="Followed Hyperlink" xfId="28765" builtinId="9" hidden="1"/>
    <cellStyle name="Followed Hyperlink" xfId="28766" builtinId="9" hidden="1"/>
    <cellStyle name="Followed Hyperlink" xfId="28767" builtinId="9" hidden="1"/>
    <cellStyle name="Followed Hyperlink" xfId="28768" builtinId="9" hidden="1"/>
    <cellStyle name="Followed Hyperlink" xfId="28769" builtinId="9" hidden="1"/>
    <cellStyle name="Followed Hyperlink" xfId="28770" builtinId="9" hidden="1"/>
    <cellStyle name="Followed Hyperlink" xfId="28771" builtinId="9" hidden="1"/>
    <cellStyle name="Followed Hyperlink" xfId="28772" builtinId="9" hidden="1"/>
    <cellStyle name="Followed Hyperlink" xfId="28773" builtinId="9" hidden="1"/>
    <cellStyle name="Followed Hyperlink" xfId="28774" builtinId="9" hidden="1"/>
    <cellStyle name="Followed Hyperlink" xfId="28775" builtinId="9" hidden="1"/>
    <cellStyle name="Followed Hyperlink" xfId="28776" builtinId="9" hidden="1"/>
    <cellStyle name="Followed Hyperlink" xfId="28777" builtinId="9" hidden="1"/>
    <cellStyle name="Followed Hyperlink" xfId="28778" builtinId="9" hidden="1"/>
    <cellStyle name="Followed Hyperlink" xfId="28779" builtinId="9" hidden="1"/>
    <cellStyle name="Followed Hyperlink" xfId="28780" builtinId="9" hidden="1"/>
    <cellStyle name="Followed Hyperlink" xfId="28781" builtinId="9" hidden="1"/>
    <cellStyle name="Followed Hyperlink" xfId="28782" builtinId="9" hidden="1"/>
    <cellStyle name="Followed Hyperlink" xfId="28783" builtinId="9" hidden="1"/>
    <cellStyle name="Followed Hyperlink" xfId="28784" builtinId="9" hidden="1"/>
    <cellStyle name="Followed Hyperlink" xfId="28785" builtinId="9" hidden="1"/>
    <cellStyle name="Followed Hyperlink" xfId="28786" builtinId="9" hidden="1"/>
    <cellStyle name="Followed Hyperlink" xfId="28787" builtinId="9" hidden="1"/>
    <cellStyle name="Followed Hyperlink" xfId="28788" builtinId="9" hidden="1"/>
    <cellStyle name="Followed Hyperlink" xfId="28789" builtinId="9" hidden="1"/>
    <cellStyle name="Followed Hyperlink" xfId="28790" builtinId="9" hidden="1"/>
    <cellStyle name="Followed Hyperlink" xfId="28791" builtinId="9" hidden="1"/>
    <cellStyle name="Followed Hyperlink" xfId="28792" builtinId="9" hidden="1"/>
    <cellStyle name="Followed Hyperlink" xfId="28793" builtinId="9" hidden="1"/>
    <cellStyle name="Followed Hyperlink" xfId="28794" builtinId="9" hidden="1"/>
    <cellStyle name="Followed Hyperlink" xfId="28795" builtinId="9" hidden="1"/>
    <cellStyle name="Followed Hyperlink" xfId="28796" builtinId="9" hidden="1"/>
    <cellStyle name="Followed Hyperlink" xfId="28797" builtinId="9" hidden="1"/>
    <cellStyle name="Followed Hyperlink" xfId="28798" builtinId="9" hidden="1"/>
    <cellStyle name="Followed Hyperlink" xfId="28799" builtinId="9" hidden="1"/>
    <cellStyle name="Followed Hyperlink" xfId="28800" builtinId="9" hidden="1"/>
    <cellStyle name="Followed Hyperlink" xfId="28801" builtinId="9" hidden="1"/>
    <cellStyle name="Followed Hyperlink" xfId="28802" builtinId="9" hidden="1"/>
    <cellStyle name="Followed Hyperlink" xfId="28803" builtinId="9" hidden="1"/>
    <cellStyle name="Followed Hyperlink" xfId="28804" builtinId="9" hidden="1"/>
    <cellStyle name="Followed Hyperlink" xfId="28805" builtinId="9" hidden="1"/>
    <cellStyle name="Followed Hyperlink" xfId="28806" builtinId="9" hidden="1"/>
    <cellStyle name="Followed Hyperlink" xfId="28807" builtinId="9" hidden="1"/>
    <cellStyle name="Followed Hyperlink" xfId="28808" builtinId="9" hidden="1"/>
    <cellStyle name="Followed Hyperlink" xfId="28809" builtinId="9" hidden="1"/>
    <cellStyle name="Followed Hyperlink" xfId="28810" builtinId="9" hidden="1"/>
    <cellStyle name="Followed Hyperlink" xfId="28811" builtinId="9" hidden="1"/>
    <cellStyle name="Followed Hyperlink" xfId="28812" builtinId="9" hidden="1"/>
    <cellStyle name="Followed Hyperlink" xfId="28813" builtinId="9" hidden="1"/>
    <cellStyle name="Followed Hyperlink" xfId="28814" builtinId="9" hidden="1"/>
    <cellStyle name="Followed Hyperlink" xfId="28815" builtinId="9" hidden="1"/>
    <cellStyle name="Followed Hyperlink" xfId="28816" builtinId="9" hidden="1"/>
    <cellStyle name="Followed Hyperlink" xfId="28817" builtinId="9" hidden="1"/>
    <cellStyle name="Followed Hyperlink" xfId="28818" builtinId="9" hidden="1"/>
    <cellStyle name="Followed Hyperlink" xfId="28819" builtinId="9" hidden="1"/>
    <cellStyle name="Followed Hyperlink" xfId="28820" builtinId="9" hidden="1"/>
    <cellStyle name="Followed Hyperlink" xfId="28821" builtinId="9" hidden="1"/>
    <cellStyle name="Followed Hyperlink" xfId="28822" builtinId="9" hidden="1"/>
    <cellStyle name="Followed Hyperlink" xfId="28823" builtinId="9" hidden="1"/>
    <cellStyle name="Followed Hyperlink" xfId="28824" builtinId="9" hidden="1"/>
    <cellStyle name="Followed Hyperlink" xfId="28825" builtinId="9" hidden="1"/>
    <cellStyle name="Followed Hyperlink" xfId="28826" builtinId="9" hidden="1"/>
    <cellStyle name="Followed Hyperlink" xfId="28827" builtinId="9" hidden="1"/>
    <cellStyle name="Followed Hyperlink" xfId="28828" builtinId="9" hidden="1"/>
    <cellStyle name="Followed Hyperlink" xfId="28829" builtinId="9" hidden="1"/>
    <cellStyle name="Followed Hyperlink" xfId="28830" builtinId="9" hidden="1"/>
    <cellStyle name="Followed Hyperlink" xfId="28831" builtinId="9" hidden="1"/>
    <cellStyle name="Followed Hyperlink" xfId="28832" builtinId="9" hidden="1"/>
    <cellStyle name="Followed Hyperlink" xfId="28833" builtinId="9" hidden="1"/>
    <cellStyle name="Followed Hyperlink" xfId="28834" builtinId="9" hidden="1"/>
    <cellStyle name="Followed Hyperlink" xfId="28835" builtinId="9" hidden="1"/>
    <cellStyle name="Followed Hyperlink" xfId="28836" builtinId="9" hidden="1"/>
    <cellStyle name="Followed Hyperlink" xfId="28837" builtinId="9" hidden="1"/>
    <cellStyle name="Followed Hyperlink" xfId="28838" builtinId="9" hidden="1"/>
    <cellStyle name="Followed Hyperlink" xfId="28839" builtinId="9" hidden="1"/>
    <cellStyle name="Followed Hyperlink" xfId="28840" builtinId="9" hidden="1"/>
    <cellStyle name="Followed Hyperlink" xfId="28841" builtinId="9" hidden="1"/>
    <cellStyle name="Followed Hyperlink" xfId="28842" builtinId="9" hidden="1"/>
    <cellStyle name="Followed Hyperlink" xfId="28843" builtinId="9" hidden="1"/>
    <cellStyle name="Followed Hyperlink" xfId="28844" builtinId="9" hidden="1"/>
    <cellStyle name="Followed Hyperlink" xfId="28845" builtinId="9" hidden="1"/>
    <cellStyle name="Followed Hyperlink" xfId="28846" builtinId="9" hidden="1"/>
    <cellStyle name="Followed Hyperlink" xfId="28847" builtinId="9" hidden="1"/>
    <cellStyle name="Followed Hyperlink" xfId="28848" builtinId="9" hidden="1"/>
    <cellStyle name="Followed Hyperlink" xfId="28849" builtinId="9" hidden="1"/>
    <cellStyle name="Followed Hyperlink" xfId="28850" builtinId="9" hidden="1"/>
    <cellStyle name="Followed Hyperlink" xfId="28851" builtinId="9" hidden="1"/>
    <cellStyle name="Followed Hyperlink" xfId="28852" builtinId="9" hidden="1"/>
    <cellStyle name="Followed Hyperlink" xfId="28853" builtinId="9" hidden="1"/>
    <cellStyle name="Followed Hyperlink" xfId="28854" builtinId="9" hidden="1"/>
    <cellStyle name="Followed Hyperlink" xfId="28855" builtinId="9" hidden="1"/>
    <cellStyle name="Followed Hyperlink" xfId="28856" builtinId="9" hidden="1"/>
    <cellStyle name="Followed Hyperlink" xfId="28857" builtinId="9" hidden="1"/>
    <cellStyle name="Followed Hyperlink" xfId="28858" builtinId="9" hidden="1"/>
    <cellStyle name="Followed Hyperlink" xfId="28859" builtinId="9" hidden="1"/>
    <cellStyle name="Followed Hyperlink" xfId="28860" builtinId="9" hidden="1"/>
    <cellStyle name="Followed Hyperlink" xfId="28861" builtinId="9" hidden="1"/>
    <cellStyle name="Followed Hyperlink" xfId="28862" builtinId="9" hidden="1"/>
    <cellStyle name="Followed Hyperlink" xfId="28863" builtinId="9" hidden="1"/>
    <cellStyle name="Followed Hyperlink" xfId="28864" builtinId="9" hidden="1"/>
    <cellStyle name="Followed Hyperlink" xfId="28865" builtinId="9" hidden="1"/>
    <cellStyle name="Followed Hyperlink" xfId="28866" builtinId="9" hidden="1"/>
    <cellStyle name="Followed Hyperlink" xfId="28867" builtinId="9" hidden="1"/>
    <cellStyle name="Followed Hyperlink" xfId="28868" builtinId="9" hidden="1"/>
    <cellStyle name="Followed Hyperlink" xfId="28869" builtinId="9" hidden="1"/>
    <cellStyle name="Followed Hyperlink" xfId="28870" builtinId="9" hidden="1"/>
    <cellStyle name="Followed Hyperlink" xfId="28871" builtinId="9" hidden="1"/>
    <cellStyle name="Followed Hyperlink" xfId="28872" builtinId="9" hidden="1"/>
    <cellStyle name="Followed Hyperlink" xfId="28873" builtinId="9" hidden="1"/>
    <cellStyle name="Followed Hyperlink" xfId="28874" builtinId="9" hidden="1"/>
    <cellStyle name="Followed Hyperlink" xfId="28875" builtinId="9" hidden="1"/>
    <cellStyle name="Followed Hyperlink" xfId="28876" builtinId="9" hidden="1"/>
    <cellStyle name="Followed Hyperlink" xfId="28877" builtinId="9" hidden="1"/>
    <cellStyle name="Followed Hyperlink" xfId="28878" builtinId="9" hidden="1"/>
    <cellStyle name="Followed Hyperlink" xfId="28879" builtinId="9" hidden="1"/>
    <cellStyle name="Followed Hyperlink" xfId="28880" builtinId="9" hidden="1"/>
    <cellStyle name="Followed Hyperlink" xfId="28881" builtinId="9" hidden="1"/>
    <cellStyle name="Followed Hyperlink" xfId="28882" builtinId="9" hidden="1"/>
    <cellStyle name="Followed Hyperlink" xfId="28883" builtinId="9" hidden="1"/>
    <cellStyle name="Followed Hyperlink" xfId="28884" builtinId="9" hidden="1"/>
    <cellStyle name="Followed Hyperlink" xfId="28885" builtinId="9" hidden="1"/>
    <cellStyle name="Followed Hyperlink" xfId="28886" builtinId="9" hidden="1"/>
    <cellStyle name="Followed Hyperlink" xfId="28887" builtinId="9" hidden="1"/>
    <cellStyle name="Followed Hyperlink" xfId="28888" builtinId="9" hidden="1"/>
    <cellStyle name="Followed Hyperlink" xfId="28889" builtinId="9" hidden="1"/>
    <cellStyle name="Followed Hyperlink" xfId="28890" builtinId="9" hidden="1"/>
    <cellStyle name="Followed Hyperlink" xfId="28891" builtinId="9" hidden="1"/>
    <cellStyle name="Followed Hyperlink" xfId="28892" builtinId="9" hidden="1"/>
    <cellStyle name="Followed Hyperlink" xfId="28893" builtinId="9" hidden="1"/>
    <cellStyle name="Followed Hyperlink" xfId="28894" builtinId="9" hidden="1"/>
    <cellStyle name="Followed Hyperlink" xfId="28895" builtinId="9" hidden="1"/>
    <cellStyle name="Followed Hyperlink" xfId="28896" builtinId="9" hidden="1"/>
    <cellStyle name="Followed Hyperlink" xfId="28897" builtinId="9" hidden="1"/>
    <cellStyle name="Followed Hyperlink" xfId="28898" builtinId="9" hidden="1"/>
    <cellStyle name="Followed Hyperlink" xfId="28899" builtinId="9" hidden="1"/>
    <cellStyle name="Followed Hyperlink" xfId="28900" builtinId="9" hidden="1"/>
    <cellStyle name="Followed Hyperlink" xfId="28901" builtinId="9" hidden="1"/>
    <cellStyle name="Followed Hyperlink" xfId="28902" builtinId="9" hidden="1"/>
    <cellStyle name="Followed Hyperlink" xfId="28903" builtinId="9" hidden="1"/>
    <cellStyle name="Followed Hyperlink" xfId="28904" builtinId="9" hidden="1"/>
    <cellStyle name="Followed Hyperlink" xfId="28905" builtinId="9" hidden="1"/>
    <cellStyle name="Followed Hyperlink" xfId="28906" builtinId="9" hidden="1"/>
    <cellStyle name="Followed Hyperlink" xfId="28907" builtinId="9" hidden="1"/>
    <cellStyle name="Followed Hyperlink" xfId="28908" builtinId="9" hidden="1"/>
    <cellStyle name="Followed Hyperlink" xfId="28909" builtinId="9" hidden="1"/>
    <cellStyle name="Followed Hyperlink" xfId="28910" builtinId="9" hidden="1"/>
    <cellStyle name="Followed Hyperlink" xfId="28911" builtinId="9" hidden="1"/>
    <cellStyle name="Followed Hyperlink" xfId="28912" builtinId="9" hidden="1"/>
    <cellStyle name="Followed Hyperlink" xfId="28913" builtinId="9" hidden="1"/>
    <cellStyle name="Followed Hyperlink" xfId="28914" builtinId="9" hidden="1"/>
    <cellStyle name="Followed Hyperlink" xfId="28915" builtinId="9" hidden="1"/>
    <cellStyle name="Followed Hyperlink" xfId="28916" builtinId="9" hidden="1"/>
    <cellStyle name="Followed Hyperlink" xfId="28917" builtinId="9" hidden="1"/>
    <cellStyle name="Followed Hyperlink" xfId="28918" builtinId="9" hidden="1"/>
    <cellStyle name="Followed Hyperlink" xfId="28919" builtinId="9" hidden="1"/>
    <cellStyle name="Followed Hyperlink" xfId="28920" builtinId="9" hidden="1"/>
    <cellStyle name="Followed Hyperlink" xfId="28921" builtinId="9" hidden="1"/>
    <cellStyle name="Followed Hyperlink" xfId="28922" builtinId="9" hidden="1"/>
    <cellStyle name="Followed Hyperlink" xfId="28923" builtinId="9" hidden="1"/>
    <cellStyle name="Followed Hyperlink" xfId="28924" builtinId="9" hidden="1"/>
    <cellStyle name="Followed Hyperlink" xfId="28925" builtinId="9" hidden="1"/>
    <cellStyle name="Followed Hyperlink" xfId="28926" builtinId="9" hidden="1"/>
    <cellStyle name="Followed Hyperlink" xfId="28927" builtinId="9" hidden="1"/>
    <cellStyle name="Followed Hyperlink" xfId="28928" builtinId="9" hidden="1"/>
    <cellStyle name="Followed Hyperlink" xfId="28929" builtinId="9" hidden="1"/>
    <cellStyle name="Followed Hyperlink" xfId="28930" builtinId="9" hidden="1"/>
    <cellStyle name="Followed Hyperlink" xfId="28931" builtinId="9" hidden="1"/>
    <cellStyle name="Followed Hyperlink" xfId="28932" builtinId="9" hidden="1"/>
    <cellStyle name="Followed Hyperlink" xfId="28933" builtinId="9" hidden="1"/>
    <cellStyle name="Followed Hyperlink" xfId="28934" builtinId="9" hidden="1"/>
    <cellStyle name="Followed Hyperlink" xfId="28935" builtinId="9" hidden="1"/>
    <cellStyle name="Followed Hyperlink" xfId="28936" builtinId="9" hidden="1"/>
    <cellStyle name="Followed Hyperlink" xfId="28937" builtinId="9" hidden="1"/>
    <cellStyle name="Followed Hyperlink" xfId="28938" builtinId="9" hidden="1"/>
    <cellStyle name="Followed Hyperlink" xfId="28939" builtinId="9" hidden="1"/>
    <cellStyle name="Followed Hyperlink" xfId="28940" builtinId="9" hidden="1"/>
    <cellStyle name="Followed Hyperlink" xfId="28941" builtinId="9" hidden="1"/>
    <cellStyle name="Followed Hyperlink" xfId="28942" builtinId="9" hidden="1"/>
    <cellStyle name="Followed Hyperlink" xfId="28943" builtinId="9" hidden="1"/>
    <cellStyle name="Followed Hyperlink" xfId="28944" builtinId="9" hidden="1"/>
    <cellStyle name="Followed Hyperlink" xfId="28945" builtinId="9" hidden="1"/>
    <cellStyle name="Followed Hyperlink" xfId="28946" builtinId="9" hidden="1"/>
    <cellStyle name="Followed Hyperlink" xfId="28947" builtinId="9" hidden="1"/>
    <cellStyle name="Followed Hyperlink" xfId="28948" builtinId="9" hidden="1"/>
    <cellStyle name="Followed Hyperlink" xfId="28949" builtinId="9" hidden="1"/>
    <cellStyle name="Followed Hyperlink" xfId="28950" builtinId="9" hidden="1"/>
    <cellStyle name="Followed Hyperlink" xfId="28951" builtinId="9" hidden="1"/>
    <cellStyle name="Followed Hyperlink" xfId="28952" builtinId="9" hidden="1"/>
    <cellStyle name="Followed Hyperlink" xfId="28953" builtinId="9" hidden="1"/>
    <cellStyle name="Followed Hyperlink" xfId="28954" builtinId="9" hidden="1"/>
    <cellStyle name="Followed Hyperlink" xfId="28955" builtinId="9" hidden="1"/>
    <cellStyle name="Followed Hyperlink" xfId="28956" builtinId="9" hidden="1"/>
    <cellStyle name="Followed Hyperlink" xfId="28957" builtinId="9" hidden="1"/>
    <cellStyle name="Followed Hyperlink" xfId="28958" builtinId="9" hidden="1"/>
    <cellStyle name="Followed Hyperlink" xfId="28959" builtinId="9" hidden="1"/>
    <cellStyle name="Followed Hyperlink" xfId="28960" builtinId="9" hidden="1"/>
    <cellStyle name="Followed Hyperlink" xfId="28961" builtinId="9" hidden="1"/>
    <cellStyle name="Followed Hyperlink" xfId="28962" builtinId="9" hidden="1"/>
    <cellStyle name="Followed Hyperlink" xfId="28963" builtinId="9" hidden="1"/>
    <cellStyle name="Followed Hyperlink" xfId="28964" builtinId="9" hidden="1"/>
    <cellStyle name="Followed Hyperlink" xfId="28965" builtinId="9" hidden="1"/>
    <cellStyle name="Followed Hyperlink" xfId="28966" builtinId="9" hidden="1"/>
    <cellStyle name="Followed Hyperlink" xfId="28967" builtinId="9" hidden="1"/>
    <cellStyle name="Followed Hyperlink" xfId="28968" builtinId="9" hidden="1"/>
    <cellStyle name="Followed Hyperlink" xfId="28969" builtinId="9" hidden="1"/>
    <cellStyle name="Followed Hyperlink" xfId="28970" builtinId="9" hidden="1"/>
    <cellStyle name="Followed Hyperlink" xfId="28971" builtinId="9" hidden="1"/>
    <cellStyle name="Followed Hyperlink" xfId="28972" builtinId="9" hidden="1"/>
    <cellStyle name="Followed Hyperlink" xfId="28973" builtinId="9" hidden="1"/>
    <cellStyle name="Followed Hyperlink" xfId="28974" builtinId="9" hidden="1"/>
    <cellStyle name="Followed Hyperlink" xfId="28975" builtinId="9" hidden="1"/>
    <cellStyle name="Followed Hyperlink" xfId="28976" builtinId="9" hidden="1"/>
    <cellStyle name="Followed Hyperlink" xfId="28977" builtinId="9" hidden="1"/>
    <cellStyle name="Followed Hyperlink" xfId="28978" builtinId="9" hidden="1"/>
    <cellStyle name="Followed Hyperlink" xfId="28979" builtinId="9" hidden="1"/>
    <cellStyle name="Followed Hyperlink" xfId="28980" builtinId="9" hidden="1"/>
    <cellStyle name="Followed Hyperlink" xfId="28981" builtinId="9" hidden="1"/>
    <cellStyle name="Followed Hyperlink" xfId="28982" builtinId="9" hidden="1"/>
    <cellStyle name="Followed Hyperlink" xfId="28983" builtinId="9" hidden="1"/>
    <cellStyle name="Followed Hyperlink" xfId="28984" builtinId="9" hidden="1"/>
    <cellStyle name="Followed Hyperlink" xfId="28985" builtinId="9" hidden="1"/>
    <cellStyle name="Followed Hyperlink" xfId="28986" builtinId="9" hidden="1"/>
    <cellStyle name="Followed Hyperlink" xfId="28987" builtinId="9" hidden="1"/>
    <cellStyle name="Followed Hyperlink" xfId="28988" builtinId="9" hidden="1"/>
    <cellStyle name="Followed Hyperlink" xfId="28989" builtinId="9" hidden="1"/>
    <cellStyle name="Followed Hyperlink" xfId="28990" builtinId="9" hidden="1"/>
    <cellStyle name="Followed Hyperlink" xfId="28991" builtinId="9" hidden="1"/>
    <cellStyle name="Followed Hyperlink" xfId="28992" builtinId="9" hidden="1"/>
    <cellStyle name="Followed Hyperlink" xfId="28993" builtinId="9" hidden="1"/>
    <cellStyle name="Followed Hyperlink" xfId="28994" builtinId="9" hidden="1"/>
    <cellStyle name="Followed Hyperlink" xfId="28995" builtinId="9" hidden="1"/>
    <cellStyle name="Followed Hyperlink" xfId="28996" builtinId="9" hidden="1"/>
    <cellStyle name="Followed Hyperlink" xfId="28997" builtinId="9" hidden="1"/>
    <cellStyle name="Followed Hyperlink" xfId="28998" builtinId="9" hidden="1"/>
    <cellStyle name="Followed Hyperlink" xfId="28999" builtinId="9" hidden="1"/>
    <cellStyle name="Followed Hyperlink" xfId="29000" builtinId="9" hidden="1"/>
    <cellStyle name="Followed Hyperlink" xfId="29001" builtinId="9" hidden="1"/>
    <cellStyle name="Followed Hyperlink" xfId="29002" builtinId="9" hidden="1"/>
    <cellStyle name="Followed Hyperlink" xfId="29003" builtinId="9" hidden="1"/>
    <cellStyle name="Followed Hyperlink" xfId="29004" builtinId="9" hidden="1"/>
    <cellStyle name="Followed Hyperlink" xfId="29005" builtinId="9" hidden="1"/>
    <cellStyle name="Followed Hyperlink" xfId="29006" builtinId="9" hidden="1"/>
    <cellStyle name="Followed Hyperlink" xfId="29007" builtinId="9" hidden="1"/>
    <cellStyle name="Followed Hyperlink" xfId="29008" builtinId="9" hidden="1"/>
    <cellStyle name="Followed Hyperlink" xfId="29009" builtinId="9" hidden="1"/>
    <cellStyle name="Followed Hyperlink" xfId="29010" builtinId="9" hidden="1"/>
    <cellStyle name="Followed Hyperlink" xfId="29011" builtinId="9" hidden="1"/>
    <cellStyle name="Followed Hyperlink" xfId="29012" builtinId="9" hidden="1"/>
    <cellStyle name="Followed Hyperlink" xfId="29013" builtinId="9" hidden="1"/>
    <cellStyle name="Followed Hyperlink" xfId="29014" builtinId="9" hidden="1"/>
    <cellStyle name="Followed Hyperlink" xfId="29015" builtinId="9" hidden="1"/>
    <cellStyle name="Followed Hyperlink" xfId="29016" builtinId="9" hidden="1"/>
    <cellStyle name="Followed Hyperlink" xfId="29017" builtinId="9" hidden="1"/>
    <cellStyle name="Followed Hyperlink" xfId="29018" builtinId="9" hidden="1"/>
    <cellStyle name="Followed Hyperlink" xfId="29019" builtinId="9" hidden="1"/>
    <cellStyle name="Followed Hyperlink" xfId="29020" builtinId="9" hidden="1"/>
    <cellStyle name="Followed Hyperlink" xfId="29021" builtinId="9" hidden="1"/>
    <cellStyle name="Followed Hyperlink" xfId="29022" builtinId="9" hidden="1"/>
    <cellStyle name="Followed Hyperlink" xfId="29023" builtinId="9" hidden="1"/>
    <cellStyle name="Followed Hyperlink" xfId="29024" builtinId="9" hidden="1"/>
    <cellStyle name="Followed Hyperlink" xfId="29025" builtinId="9" hidden="1"/>
    <cellStyle name="Followed Hyperlink" xfId="29026" builtinId="9" hidden="1"/>
    <cellStyle name="Followed Hyperlink" xfId="29027" builtinId="9" hidden="1"/>
    <cellStyle name="Followed Hyperlink" xfId="29028" builtinId="9" hidden="1"/>
    <cellStyle name="Followed Hyperlink" xfId="29029" builtinId="9" hidden="1"/>
    <cellStyle name="Followed Hyperlink" xfId="29030" builtinId="9" hidden="1"/>
    <cellStyle name="Followed Hyperlink" xfId="29031" builtinId="9" hidden="1"/>
    <cellStyle name="Followed Hyperlink" xfId="29032" builtinId="9" hidden="1"/>
    <cellStyle name="Followed Hyperlink" xfId="29033" builtinId="9" hidden="1"/>
    <cellStyle name="Followed Hyperlink" xfId="29034" builtinId="9" hidden="1"/>
    <cellStyle name="Followed Hyperlink" xfId="29035" builtinId="9" hidden="1"/>
    <cellStyle name="Followed Hyperlink" xfId="29036" builtinId="9" hidden="1"/>
    <cellStyle name="Followed Hyperlink" xfId="29037" builtinId="9" hidden="1"/>
    <cellStyle name="Followed Hyperlink" xfId="29038" builtinId="9" hidden="1"/>
    <cellStyle name="Followed Hyperlink" xfId="29039" builtinId="9" hidden="1"/>
    <cellStyle name="Followed Hyperlink" xfId="29040" builtinId="9" hidden="1"/>
    <cellStyle name="Followed Hyperlink" xfId="29041" builtinId="9" hidden="1"/>
    <cellStyle name="Followed Hyperlink" xfId="29042" builtinId="9" hidden="1"/>
    <cellStyle name="Followed Hyperlink" xfId="29043" builtinId="9" hidden="1"/>
    <cellStyle name="Followed Hyperlink" xfId="29044" builtinId="9" hidden="1"/>
    <cellStyle name="Followed Hyperlink" xfId="29045" builtinId="9" hidden="1"/>
    <cellStyle name="Followed Hyperlink" xfId="29046" builtinId="9" hidden="1"/>
    <cellStyle name="Followed Hyperlink" xfId="29047" builtinId="9" hidden="1"/>
    <cellStyle name="Followed Hyperlink" xfId="29048" builtinId="9" hidden="1"/>
    <cellStyle name="Followed Hyperlink" xfId="29049" builtinId="9" hidden="1"/>
    <cellStyle name="Followed Hyperlink" xfId="29050" builtinId="9" hidden="1"/>
    <cellStyle name="Followed Hyperlink" xfId="29051" builtinId="9" hidden="1"/>
    <cellStyle name="Followed Hyperlink" xfId="29052" builtinId="9" hidden="1"/>
    <cellStyle name="Followed Hyperlink" xfId="29053" builtinId="9" hidden="1"/>
    <cellStyle name="Followed Hyperlink" xfId="29054" builtinId="9" hidden="1"/>
    <cellStyle name="Followed Hyperlink" xfId="29055" builtinId="9" hidden="1"/>
    <cellStyle name="Followed Hyperlink" xfId="29056" builtinId="9" hidden="1"/>
    <cellStyle name="Followed Hyperlink" xfId="29057" builtinId="9" hidden="1"/>
    <cellStyle name="Followed Hyperlink" xfId="29058" builtinId="9" hidden="1"/>
    <cellStyle name="Followed Hyperlink" xfId="29059" builtinId="9" hidden="1"/>
    <cellStyle name="Followed Hyperlink" xfId="29060" builtinId="9" hidden="1"/>
    <cellStyle name="Followed Hyperlink" xfId="29061" builtinId="9" hidden="1"/>
    <cellStyle name="Followed Hyperlink" xfId="29062" builtinId="9" hidden="1"/>
    <cellStyle name="Followed Hyperlink" xfId="29063" builtinId="9" hidden="1"/>
    <cellStyle name="Followed Hyperlink" xfId="29064" builtinId="9" hidden="1"/>
    <cellStyle name="Followed Hyperlink" xfId="29065" builtinId="9" hidden="1"/>
    <cellStyle name="Followed Hyperlink" xfId="29066" builtinId="9" hidden="1"/>
    <cellStyle name="Followed Hyperlink" xfId="29067" builtinId="9" hidden="1"/>
    <cellStyle name="Followed Hyperlink" xfId="29068" builtinId="9" hidden="1"/>
    <cellStyle name="Followed Hyperlink" xfId="29069" builtinId="9" hidden="1"/>
    <cellStyle name="Followed Hyperlink" xfId="29070" builtinId="9" hidden="1"/>
    <cellStyle name="Followed Hyperlink" xfId="29071" builtinId="9" hidden="1"/>
    <cellStyle name="Followed Hyperlink" xfId="29072" builtinId="9" hidden="1"/>
    <cellStyle name="Followed Hyperlink" xfId="29073" builtinId="9" hidden="1"/>
    <cellStyle name="Followed Hyperlink" xfId="29074" builtinId="9" hidden="1"/>
    <cellStyle name="Followed Hyperlink" xfId="29075" builtinId="9" hidden="1"/>
    <cellStyle name="Followed Hyperlink" xfId="29076" builtinId="9" hidden="1"/>
    <cellStyle name="Followed Hyperlink" xfId="29077" builtinId="9" hidden="1"/>
    <cellStyle name="Followed Hyperlink" xfId="29078" builtinId="9" hidden="1"/>
    <cellStyle name="Followed Hyperlink" xfId="29079" builtinId="9" hidden="1"/>
    <cellStyle name="Followed Hyperlink" xfId="29080" builtinId="9" hidden="1"/>
    <cellStyle name="Followed Hyperlink" xfId="29081" builtinId="9" hidden="1"/>
    <cellStyle name="Followed Hyperlink" xfId="29082" builtinId="9" hidden="1"/>
    <cellStyle name="Followed Hyperlink" xfId="29083" builtinId="9" hidden="1"/>
    <cellStyle name="Followed Hyperlink" xfId="29084" builtinId="9" hidden="1"/>
    <cellStyle name="Followed Hyperlink" xfId="29085" builtinId="9" hidden="1"/>
    <cellStyle name="Followed Hyperlink" xfId="29086" builtinId="9" hidden="1"/>
    <cellStyle name="Followed Hyperlink" xfId="29087" builtinId="9" hidden="1"/>
    <cellStyle name="Followed Hyperlink" xfId="29088" builtinId="9" hidden="1"/>
    <cellStyle name="Followed Hyperlink" xfId="29089" builtinId="9" hidden="1"/>
    <cellStyle name="Followed Hyperlink" xfId="29090" builtinId="9" hidden="1"/>
    <cellStyle name="Followed Hyperlink" xfId="29091" builtinId="9" hidden="1"/>
    <cellStyle name="Followed Hyperlink" xfId="29092" builtinId="9" hidden="1"/>
    <cellStyle name="Followed Hyperlink" xfId="29093" builtinId="9" hidden="1"/>
    <cellStyle name="Followed Hyperlink" xfId="29094" builtinId="9" hidden="1"/>
    <cellStyle name="Followed Hyperlink" xfId="29095" builtinId="9" hidden="1"/>
    <cellStyle name="Followed Hyperlink" xfId="29096" builtinId="9" hidden="1"/>
    <cellStyle name="Followed Hyperlink" xfId="29097" builtinId="9" hidden="1"/>
    <cellStyle name="Followed Hyperlink" xfId="29098" builtinId="9" hidden="1"/>
    <cellStyle name="Followed Hyperlink" xfId="29099" builtinId="9" hidden="1"/>
    <cellStyle name="Followed Hyperlink" xfId="29100" builtinId="9" hidden="1"/>
    <cellStyle name="Followed Hyperlink" xfId="29101" builtinId="9" hidden="1"/>
    <cellStyle name="Followed Hyperlink" xfId="29102" builtinId="9" hidden="1"/>
    <cellStyle name="Followed Hyperlink" xfId="29103" builtinId="9" hidden="1"/>
    <cellStyle name="Followed Hyperlink" xfId="29104" builtinId="9" hidden="1"/>
    <cellStyle name="Followed Hyperlink" xfId="29105" builtinId="9" hidden="1"/>
    <cellStyle name="Followed Hyperlink" xfId="29106" builtinId="9" hidden="1"/>
    <cellStyle name="Followed Hyperlink" xfId="29107" builtinId="9" hidden="1"/>
    <cellStyle name="Followed Hyperlink" xfId="29108" builtinId="9" hidden="1"/>
    <cellStyle name="Followed Hyperlink" xfId="29109" builtinId="9" hidden="1"/>
    <cellStyle name="Followed Hyperlink" xfId="29110" builtinId="9" hidden="1"/>
    <cellStyle name="Followed Hyperlink" xfId="29111" builtinId="9" hidden="1"/>
    <cellStyle name="Followed Hyperlink" xfId="29112" builtinId="9" hidden="1"/>
    <cellStyle name="Followed Hyperlink" xfId="29113" builtinId="9" hidden="1"/>
    <cellStyle name="Followed Hyperlink" xfId="29114" builtinId="9" hidden="1"/>
    <cellStyle name="Followed Hyperlink" xfId="29115" builtinId="9" hidden="1"/>
    <cellStyle name="Followed Hyperlink" xfId="29116" builtinId="9" hidden="1"/>
    <cellStyle name="Followed Hyperlink" xfId="29117" builtinId="9" hidden="1"/>
    <cellStyle name="Followed Hyperlink" xfId="29118" builtinId="9" hidden="1"/>
    <cellStyle name="Followed Hyperlink" xfId="29119" builtinId="9" hidden="1"/>
    <cellStyle name="Followed Hyperlink" xfId="29120" builtinId="9" hidden="1"/>
    <cellStyle name="Followed Hyperlink" xfId="29121" builtinId="9" hidden="1"/>
    <cellStyle name="Followed Hyperlink" xfId="29122" builtinId="9" hidden="1"/>
    <cellStyle name="Followed Hyperlink" xfId="29123" builtinId="9" hidden="1"/>
    <cellStyle name="Followed Hyperlink" xfId="29124" builtinId="9" hidden="1"/>
    <cellStyle name="Followed Hyperlink" xfId="29125" builtinId="9" hidden="1"/>
    <cellStyle name="Followed Hyperlink" xfId="29126" builtinId="9" hidden="1"/>
    <cellStyle name="Followed Hyperlink" xfId="29127" builtinId="9" hidden="1"/>
    <cellStyle name="Followed Hyperlink" xfId="29128" builtinId="9" hidden="1"/>
    <cellStyle name="Followed Hyperlink" xfId="29129" builtinId="9" hidden="1"/>
    <cellStyle name="Followed Hyperlink" xfId="29130" builtinId="9" hidden="1"/>
    <cellStyle name="Followed Hyperlink" xfId="29131" builtinId="9" hidden="1"/>
    <cellStyle name="Followed Hyperlink" xfId="29132" builtinId="9" hidden="1"/>
    <cellStyle name="Followed Hyperlink" xfId="29133" builtinId="9" hidden="1"/>
    <cellStyle name="Followed Hyperlink" xfId="29134" builtinId="9" hidden="1"/>
    <cellStyle name="Followed Hyperlink" xfId="29135" builtinId="9" hidden="1"/>
    <cellStyle name="Followed Hyperlink" xfId="29136" builtinId="9" hidden="1"/>
    <cellStyle name="Followed Hyperlink" xfId="29137" builtinId="9" hidden="1"/>
    <cellStyle name="Followed Hyperlink" xfId="29138" builtinId="9" hidden="1"/>
    <cellStyle name="Followed Hyperlink" xfId="29139" builtinId="9" hidden="1"/>
    <cellStyle name="Followed Hyperlink" xfId="29140" builtinId="9" hidden="1"/>
    <cellStyle name="Followed Hyperlink" xfId="29141" builtinId="9" hidden="1"/>
    <cellStyle name="Followed Hyperlink" xfId="29142" builtinId="9" hidden="1"/>
    <cellStyle name="Followed Hyperlink" xfId="29143" builtinId="9" hidden="1"/>
    <cellStyle name="Followed Hyperlink" xfId="29144" builtinId="9" hidden="1"/>
    <cellStyle name="Followed Hyperlink" xfId="29145" builtinId="9" hidden="1"/>
    <cellStyle name="Followed Hyperlink" xfId="29146" builtinId="9" hidden="1"/>
    <cellStyle name="Followed Hyperlink" xfId="29147" builtinId="9" hidden="1"/>
    <cellStyle name="Followed Hyperlink" xfId="29148" builtinId="9" hidden="1"/>
    <cellStyle name="Followed Hyperlink" xfId="29149" builtinId="9" hidden="1"/>
    <cellStyle name="Followed Hyperlink" xfId="29150" builtinId="9" hidden="1"/>
    <cellStyle name="Followed Hyperlink" xfId="29151" builtinId="9" hidden="1"/>
    <cellStyle name="Followed Hyperlink" xfId="29152" builtinId="9" hidden="1"/>
    <cellStyle name="Followed Hyperlink" xfId="29153" builtinId="9" hidden="1"/>
    <cellStyle name="Followed Hyperlink" xfId="29154" builtinId="9" hidden="1"/>
    <cellStyle name="Followed Hyperlink" xfId="29155" builtinId="9" hidden="1"/>
    <cellStyle name="Followed Hyperlink" xfId="29156" builtinId="9" hidden="1"/>
    <cellStyle name="Followed Hyperlink" xfId="29157" builtinId="9" hidden="1"/>
    <cellStyle name="Followed Hyperlink" xfId="29158" builtinId="9" hidden="1"/>
    <cellStyle name="Followed Hyperlink" xfId="29159" builtinId="9" hidden="1"/>
    <cellStyle name="Followed Hyperlink" xfId="29160" builtinId="9" hidden="1"/>
    <cellStyle name="Followed Hyperlink" xfId="29161" builtinId="9" hidden="1"/>
    <cellStyle name="Followed Hyperlink" xfId="29162" builtinId="9" hidden="1"/>
    <cellStyle name="Followed Hyperlink" xfId="29163" builtinId="9" hidden="1"/>
    <cellStyle name="Followed Hyperlink" xfId="29164" builtinId="9" hidden="1"/>
    <cellStyle name="Followed Hyperlink" xfId="29165" builtinId="9" hidden="1"/>
    <cellStyle name="Followed Hyperlink" xfId="29166" builtinId="9" hidden="1"/>
    <cellStyle name="Followed Hyperlink" xfId="29167" builtinId="9" hidden="1"/>
    <cellStyle name="Followed Hyperlink" xfId="29168" builtinId="9" hidden="1"/>
    <cellStyle name="Followed Hyperlink" xfId="29169" builtinId="9" hidden="1"/>
    <cellStyle name="Followed Hyperlink" xfId="29170" builtinId="9" hidden="1"/>
    <cellStyle name="Followed Hyperlink" xfId="29171" builtinId="9" hidden="1"/>
    <cellStyle name="Followed Hyperlink" xfId="29172" builtinId="9" hidden="1"/>
    <cellStyle name="Followed Hyperlink" xfId="29173" builtinId="9" hidden="1"/>
    <cellStyle name="Followed Hyperlink" xfId="29174" builtinId="9" hidden="1"/>
    <cellStyle name="Followed Hyperlink" xfId="29175" builtinId="9" hidden="1"/>
    <cellStyle name="Followed Hyperlink" xfId="29176" builtinId="9" hidden="1"/>
    <cellStyle name="Followed Hyperlink" xfId="29177" builtinId="9" hidden="1"/>
    <cellStyle name="Followed Hyperlink" xfId="29178" builtinId="9" hidden="1"/>
    <cellStyle name="Followed Hyperlink" xfId="29179" builtinId="9" hidden="1"/>
    <cellStyle name="Followed Hyperlink" xfId="29180" builtinId="9" hidden="1"/>
    <cellStyle name="Followed Hyperlink" xfId="29181" builtinId="9" hidden="1"/>
    <cellStyle name="Followed Hyperlink" xfId="29182" builtinId="9" hidden="1"/>
    <cellStyle name="Followed Hyperlink" xfId="29183" builtinId="9" hidden="1"/>
    <cellStyle name="Followed Hyperlink" xfId="29184" builtinId="9" hidden="1"/>
    <cellStyle name="Followed Hyperlink" xfId="29185" builtinId="9" hidden="1"/>
    <cellStyle name="Followed Hyperlink" xfId="29186" builtinId="9" hidden="1"/>
    <cellStyle name="Followed Hyperlink" xfId="29187" builtinId="9" hidden="1"/>
    <cellStyle name="Followed Hyperlink" xfId="29188" builtinId="9" hidden="1"/>
    <cellStyle name="Followed Hyperlink" xfId="29189" builtinId="9" hidden="1"/>
    <cellStyle name="Followed Hyperlink" xfId="29190" builtinId="9" hidden="1"/>
    <cellStyle name="Followed Hyperlink" xfId="29191" builtinId="9" hidden="1"/>
    <cellStyle name="Followed Hyperlink" xfId="29192" builtinId="9" hidden="1"/>
    <cellStyle name="Followed Hyperlink" xfId="29193" builtinId="9" hidden="1"/>
    <cellStyle name="Followed Hyperlink" xfId="29194" builtinId="9" hidden="1"/>
    <cellStyle name="Followed Hyperlink" xfId="29195" builtinId="9" hidden="1"/>
    <cellStyle name="Followed Hyperlink" xfId="29196" builtinId="9" hidden="1"/>
    <cellStyle name="Followed Hyperlink" xfId="29197" builtinId="9" hidden="1"/>
    <cellStyle name="Followed Hyperlink" xfId="29198" builtinId="9" hidden="1"/>
    <cellStyle name="Followed Hyperlink" xfId="29199" builtinId="9" hidden="1"/>
    <cellStyle name="Followed Hyperlink" xfId="29200" builtinId="9" hidden="1"/>
    <cellStyle name="Followed Hyperlink" xfId="29201" builtinId="9" hidden="1"/>
    <cellStyle name="Followed Hyperlink" xfId="29202" builtinId="9" hidden="1"/>
    <cellStyle name="Followed Hyperlink" xfId="29203" builtinId="9" hidden="1"/>
    <cellStyle name="Followed Hyperlink" xfId="29204" builtinId="9" hidden="1"/>
    <cellStyle name="Followed Hyperlink" xfId="29205" builtinId="9" hidden="1"/>
    <cellStyle name="Followed Hyperlink" xfId="29206" builtinId="9" hidden="1"/>
    <cellStyle name="Followed Hyperlink" xfId="29207" builtinId="9" hidden="1"/>
    <cellStyle name="Followed Hyperlink" xfId="29208" builtinId="9" hidden="1"/>
    <cellStyle name="Followed Hyperlink" xfId="29209" builtinId="9" hidden="1"/>
    <cellStyle name="Followed Hyperlink" xfId="29210" builtinId="9" hidden="1"/>
    <cellStyle name="Followed Hyperlink" xfId="29211" builtinId="9" hidden="1"/>
    <cellStyle name="Followed Hyperlink" xfId="29212" builtinId="9" hidden="1"/>
    <cellStyle name="Followed Hyperlink" xfId="29213" builtinId="9" hidden="1"/>
    <cellStyle name="Followed Hyperlink" xfId="29214" builtinId="9" hidden="1"/>
    <cellStyle name="Followed Hyperlink" xfId="29215" builtinId="9" hidden="1"/>
    <cellStyle name="Followed Hyperlink" xfId="29216" builtinId="9" hidden="1"/>
    <cellStyle name="Followed Hyperlink" xfId="29217" builtinId="9" hidden="1"/>
    <cellStyle name="Followed Hyperlink" xfId="29218" builtinId="9" hidden="1"/>
    <cellStyle name="Followed Hyperlink" xfId="29219" builtinId="9" hidden="1"/>
    <cellStyle name="Followed Hyperlink" xfId="29220" builtinId="9" hidden="1"/>
    <cellStyle name="Followed Hyperlink" xfId="29221" builtinId="9" hidden="1"/>
    <cellStyle name="Followed Hyperlink" xfId="29222" builtinId="9" hidden="1"/>
    <cellStyle name="Followed Hyperlink" xfId="29223" builtinId="9" hidden="1"/>
    <cellStyle name="Followed Hyperlink" xfId="29224" builtinId="9" hidden="1"/>
    <cellStyle name="Followed Hyperlink" xfId="29225" builtinId="9" hidden="1"/>
    <cellStyle name="Followed Hyperlink" xfId="29226" builtinId="9" hidden="1"/>
    <cellStyle name="Followed Hyperlink" xfId="29227" builtinId="9" hidden="1"/>
    <cellStyle name="Followed Hyperlink" xfId="29228" builtinId="9" hidden="1"/>
    <cellStyle name="Followed Hyperlink" xfId="29229" builtinId="9" hidden="1"/>
    <cellStyle name="Followed Hyperlink" xfId="29230" builtinId="9" hidden="1"/>
    <cellStyle name="Followed Hyperlink" xfId="29231" builtinId="9" hidden="1"/>
    <cellStyle name="Followed Hyperlink" xfId="29232" builtinId="9" hidden="1"/>
    <cellStyle name="Followed Hyperlink" xfId="29233" builtinId="9" hidden="1"/>
    <cellStyle name="Followed Hyperlink" xfId="29234" builtinId="9" hidden="1"/>
    <cellStyle name="Followed Hyperlink" xfId="29235" builtinId="9" hidden="1"/>
    <cellStyle name="Followed Hyperlink" xfId="29236" builtinId="9" hidden="1"/>
    <cellStyle name="Followed Hyperlink" xfId="29237" builtinId="9" hidden="1"/>
    <cellStyle name="Followed Hyperlink" xfId="29238" builtinId="9" hidden="1"/>
    <cellStyle name="Followed Hyperlink" xfId="29239" builtinId="9" hidden="1"/>
    <cellStyle name="Followed Hyperlink" xfId="29240" builtinId="9" hidden="1"/>
    <cellStyle name="Followed Hyperlink" xfId="29241" builtinId="9" hidden="1"/>
    <cellStyle name="Followed Hyperlink" xfId="29242" builtinId="9" hidden="1"/>
    <cellStyle name="Followed Hyperlink" xfId="29243" builtinId="9" hidden="1"/>
    <cellStyle name="Followed Hyperlink" xfId="29244" builtinId="9" hidden="1"/>
    <cellStyle name="Followed Hyperlink" xfId="29245" builtinId="9" hidden="1"/>
    <cellStyle name="Followed Hyperlink" xfId="29246" builtinId="9" hidden="1"/>
    <cellStyle name="Followed Hyperlink" xfId="29247" builtinId="9" hidden="1"/>
    <cellStyle name="Followed Hyperlink" xfId="29248" builtinId="9" hidden="1"/>
    <cellStyle name="Followed Hyperlink" xfId="29249" builtinId="9" hidden="1"/>
    <cellStyle name="Followed Hyperlink" xfId="29250" builtinId="9" hidden="1"/>
    <cellStyle name="Followed Hyperlink" xfId="29251" builtinId="9" hidden="1"/>
    <cellStyle name="Followed Hyperlink" xfId="29252" builtinId="9" hidden="1"/>
    <cellStyle name="Followed Hyperlink" xfId="29253" builtinId="9" hidden="1"/>
    <cellStyle name="Followed Hyperlink" xfId="29254" builtinId="9" hidden="1"/>
    <cellStyle name="Followed Hyperlink" xfId="29255" builtinId="9" hidden="1"/>
    <cellStyle name="Followed Hyperlink" xfId="29256" builtinId="9" hidden="1"/>
    <cellStyle name="Followed Hyperlink" xfId="29257" builtinId="9" hidden="1"/>
    <cellStyle name="Followed Hyperlink" xfId="29258" builtinId="9" hidden="1"/>
    <cellStyle name="Followed Hyperlink" xfId="29259" builtinId="9" hidden="1"/>
    <cellStyle name="Followed Hyperlink" xfId="29260" builtinId="9" hidden="1"/>
    <cellStyle name="Followed Hyperlink" xfId="29261" builtinId="9" hidden="1"/>
    <cellStyle name="Followed Hyperlink" xfId="29262" builtinId="9" hidden="1"/>
    <cellStyle name="Followed Hyperlink" xfId="29263" builtinId="9" hidden="1"/>
    <cellStyle name="Followed Hyperlink" xfId="29264" builtinId="9" hidden="1"/>
    <cellStyle name="Followed Hyperlink" xfId="29265" builtinId="9" hidden="1"/>
    <cellStyle name="Followed Hyperlink" xfId="29266" builtinId="9" hidden="1"/>
    <cellStyle name="Followed Hyperlink" xfId="29267" builtinId="9" hidden="1"/>
    <cellStyle name="Followed Hyperlink" xfId="29268" builtinId="9" hidden="1"/>
    <cellStyle name="Followed Hyperlink" xfId="29269" builtinId="9" hidden="1"/>
    <cellStyle name="Followed Hyperlink" xfId="29270" builtinId="9" hidden="1"/>
    <cellStyle name="Followed Hyperlink" xfId="29271" builtinId="9" hidden="1"/>
    <cellStyle name="Followed Hyperlink" xfId="29272" builtinId="9" hidden="1"/>
    <cellStyle name="Followed Hyperlink" xfId="29273" builtinId="9" hidden="1"/>
    <cellStyle name="Followed Hyperlink" xfId="29274" builtinId="9" hidden="1"/>
    <cellStyle name="Followed Hyperlink" xfId="29275" builtinId="9" hidden="1"/>
    <cellStyle name="Followed Hyperlink" xfId="29276" builtinId="9" hidden="1"/>
    <cellStyle name="Followed Hyperlink" xfId="29277" builtinId="9" hidden="1"/>
    <cellStyle name="Followed Hyperlink" xfId="29278" builtinId="9" hidden="1"/>
    <cellStyle name="Followed Hyperlink" xfId="29279" builtinId="9" hidden="1"/>
    <cellStyle name="Followed Hyperlink" xfId="29280" builtinId="9" hidden="1"/>
    <cellStyle name="Followed Hyperlink" xfId="29281" builtinId="9" hidden="1"/>
    <cellStyle name="Followed Hyperlink" xfId="29282" builtinId="9" hidden="1"/>
    <cellStyle name="Followed Hyperlink" xfId="29283" builtinId="9" hidden="1"/>
    <cellStyle name="Followed Hyperlink" xfId="29284" builtinId="9" hidden="1"/>
    <cellStyle name="Followed Hyperlink" xfId="29285" builtinId="9" hidden="1"/>
    <cellStyle name="Followed Hyperlink" xfId="29286" builtinId="9" hidden="1"/>
    <cellStyle name="Followed Hyperlink" xfId="29287" builtinId="9" hidden="1"/>
    <cellStyle name="Followed Hyperlink" xfId="29288" builtinId="9" hidden="1"/>
    <cellStyle name="Followed Hyperlink" xfId="29289" builtinId="9" hidden="1"/>
    <cellStyle name="Followed Hyperlink" xfId="29290" builtinId="9" hidden="1"/>
    <cellStyle name="Followed Hyperlink" xfId="29291" builtinId="9" hidden="1"/>
    <cellStyle name="Followed Hyperlink" xfId="29292" builtinId="9" hidden="1"/>
    <cellStyle name="Followed Hyperlink" xfId="29293" builtinId="9" hidden="1"/>
    <cellStyle name="Followed Hyperlink" xfId="29294" builtinId="9" hidden="1"/>
    <cellStyle name="Followed Hyperlink" xfId="29295" builtinId="9" hidden="1"/>
    <cellStyle name="Followed Hyperlink" xfId="29296" builtinId="9" hidden="1"/>
    <cellStyle name="Followed Hyperlink" xfId="29297" builtinId="9" hidden="1"/>
    <cellStyle name="Followed Hyperlink" xfId="29298" builtinId="9" hidden="1"/>
    <cellStyle name="Followed Hyperlink" xfId="29299" builtinId="9" hidden="1"/>
    <cellStyle name="Followed Hyperlink" xfId="29300" builtinId="9" hidden="1"/>
    <cellStyle name="Followed Hyperlink" xfId="29301" builtinId="9" hidden="1"/>
    <cellStyle name="Followed Hyperlink" xfId="29302" builtinId="9" hidden="1"/>
    <cellStyle name="Followed Hyperlink" xfId="29303" builtinId="9" hidden="1"/>
    <cellStyle name="Followed Hyperlink" xfId="29304" builtinId="9" hidden="1"/>
    <cellStyle name="Followed Hyperlink" xfId="29305" builtinId="9" hidden="1"/>
    <cellStyle name="Followed Hyperlink" xfId="29306" builtinId="9" hidden="1"/>
    <cellStyle name="Followed Hyperlink" xfId="29307" builtinId="9" hidden="1"/>
    <cellStyle name="Followed Hyperlink" xfId="29308" builtinId="9" hidden="1"/>
    <cellStyle name="Followed Hyperlink" xfId="29309" builtinId="9" hidden="1"/>
    <cellStyle name="Followed Hyperlink" xfId="29310" builtinId="9" hidden="1"/>
    <cellStyle name="Followed Hyperlink" xfId="29311" builtinId="9" hidden="1"/>
    <cellStyle name="Followed Hyperlink" xfId="29312" builtinId="9" hidden="1"/>
    <cellStyle name="Followed Hyperlink" xfId="29313" builtinId="9" hidden="1"/>
    <cellStyle name="Followed Hyperlink" xfId="29314" builtinId="9" hidden="1"/>
    <cellStyle name="Followed Hyperlink" xfId="29315" builtinId="9" hidden="1"/>
    <cellStyle name="Followed Hyperlink" xfId="29316" builtinId="9" hidden="1"/>
    <cellStyle name="Followed Hyperlink" xfId="29317" builtinId="9" hidden="1"/>
    <cellStyle name="Followed Hyperlink" xfId="29318" builtinId="9" hidden="1"/>
    <cellStyle name="Followed Hyperlink" xfId="29319" builtinId="9" hidden="1"/>
    <cellStyle name="Followed Hyperlink" xfId="29320" builtinId="9" hidden="1"/>
    <cellStyle name="Followed Hyperlink" xfId="29321" builtinId="9" hidden="1"/>
    <cellStyle name="Followed Hyperlink" xfId="29322" builtinId="9" hidden="1"/>
    <cellStyle name="Followed Hyperlink" xfId="29323" builtinId="9" hidden="1"/>
    <cellStyle name="Followed Hyperlink" xfId="29324" builtinId="9" hidden="1"/>
    <cellStyle name="Followed Hyperlink" xfId="29325" builtinId="9" hidden="1"/>
    <cellStyle name="Followed Hyperlink" xfId="29326" builtinId="9" hidden="1"/>
    <cellStyle name="Followed Hyperlink" xfId="29327" builtinId="9" hidden="1"/>
    <cellStyle name="Followed Hyperlink" xfId="29328" builtinId="9" hidden="1"/>
    <cellStyle name="Followed Hyperlink" xfId="29329" builtinId="9" hidden="1"/>
    <cellStyle name="Followed Hyperlink" xfId="29330" builtinId="9" hidden="1"/>
    <cellStyle name="Followed Hyperlink" xfId="29331" builtinId="9" hidden="1"/>
    <cellStyle name="Followed Hyperlink" xfId="29332" builtinId="9" hidden="1"/>
    <cellStyle name="Followed Hyperlink" xfId="29333" builtinId="9" hidden="1"/>
    <cellStyle name="Followed Hyperlink" xfId="29334" builtinId="9" hidden="1"/>
    <cellStyle name="Followed Hyperlink" xfId="29335" builtinId="9" hidden="1"/>
    <cellStyle name="Followed Hyperlink" xfId="29336" builtinId="9" hidden="1"/>
    <cellStyle name="Followed Hyperlink" xfId="29337" builtinId="9" hidden="1"/>
    <cellStyle name="Followed Hyperlink" xfId="29338" builtinId="9" hidden="1"/>
    <cellStyle name="Followed Hyperlink" xfId="29339" builtinId="9" hidden="1"/>
    <cellStyle name="Followed Hyperlink" xfId="29340" builtinId="9" hidden="1"/>
    <cellStyle name="Followed Hyperlink" xfId="29341" builtinId="9" hidden="1"/>
    <cellStyle name="Followed Hyperlink" xfId="29342" builtinId="9" hidden="1"/>
    <cellStyle name="Followed Hyperlink" xfId="29343" builtinId="9" hidden="1"/>
    <cellStyle name="Followed Hyperlink" xfId="29344" builtinId="9" hidden="1"/>
    <cellStyle name="Followed Hyperlink" xfId="29345" builtinId="9" hidden="1"/>
    <cellStyle name="Followed Hyperlink" xfId="29346" builtinId="9" hidden="1"/>
    <cellStyle name="Followed Hyperlink" xfId="29347" builtinId="9" hidden="1"/>
    <cellStyle name="Followed Hyperlink" xfId="29348" builtinId="9" hidden="1"/>
    <cellStyle name="Followed Hyperlink" xfId="29349" builtinId="9" hidden="1"/>
    <cellStyle name="Followed Hyperlink" xfId="29350" builtinId="9" hidden="1"/>
    <cellStyle name="Followed Hyperlink" xfId="29351" builtinId="9" hidden="1"/>
    <cellStyle name="Followed Hyperlink" xfId="29352" builtinId="9" hidden="1"/>
    <cellStyle name="Followed Hyperlink" xfId="29353" builtinId="9" hidden="1"/>
    <cellStyle name="Followed Hyperlink" xfId="29354" builtinId="9" hidden="1"/>
    <cellStyle name="Followed Hyperlink" xfId="29355" builtinId="9" hidden="1"/>
    <cellStyle name="Followed Hyperlink" xfId="29356" builtinId="9" hidden="1"/>
    <cellStyle name="Followed Hyperlink" xfId="29357" builtinId="9" hidden="1"/>
    <cellStyle name="Followed Hyperlink" xfId="29358" builtinId="9" hidden="1"/>
    <cellStyle name="Followed Hyperlink" xfId="29359" builtinId="9" hidden="1"/>
    <cellStyle name="Followed Hyperlink" xfId="29360" builtinId="9" hidden="1"/>
    <cellStyle name="Followed Hyperlink" xfId="29361" builtinId="9" hidden="1"/>
    <cellStyle name="Followed Hyperlink" xfId="29362" builtinId="9" hidden="1"/>
    <cellStyle name="Followed Hyperlink" xfId="29363" builtinId="9" hidden="1"/>
    <cellStyle name="Followed Hyperlink" xfId="29364" builtinId="9" hidden="1"/>
    <cellStyle name="Followed Hyperlink" xfId="29365" builtinId="9" hidden="1"/>
    <cellStyle name="Followed Hyperlink" xfId="29366" builtinId="9" hidden="1"/>
    <cellStyle name="Followed Hyperlink" xfId="29367" builtinId="9" hidden="1"/>
    <cellStyle name="Followed Hyperlink" xfId="29368" builtinId="9" hidden="1"/>
    <cellStyle name="Followed Hyperlink" xfId="29369" builtinId="9" hidden="1"/>
    <cellStyle name="Followed Hyperlink" xfId="29370" builtinId="9" hidden="1"/>
    <cellStyle name="Followed Hyperlink" xfId="29371" builtinId="9" hidden="1"/>
    <cellStyle name="Followed Hyperlink" xfId="29372" builtinId="9" hidden="1"/>
    <cellStyle name="Followed Hyperlink" xfId="29373" builtinId="9" hidden="1"/>
    <cellStyle name="Followed Hyperlink" xfId="29374" builtinId="9" hidden="1"/>
    <cellStyle name="Followed Hyperlink" xfId="29375" builtinId="9" hidden="1"/>
    <cellStyle name="Followed Hyperlink" xfId="29376" builtinId="9" hidden="1"/>
    <cellStyle name="Followed Hyperlink" xfId="29377" builtinId="9" hidden="1"/>
    <cellStyle name="Followed Hyperlink" xfId="29378" builtinId="9" hidden="1"/>
    <cellStyle name="Followed Hyperlink" xfId="29379" builtinId="9" hidden="1"/>
    <cellStyle name="Followed Hyperlink" xfId="29380" builtinId="9" hidden="1"/>
    <cellStyle name="Followed Hyperlink" xfId="29381" builtinId="9" hidden="1"/>
    <cellStyle name="Followed Hyperlink" xfId="29382" builtinId="9" hidden="1"/>
    <cellStyle name="Followed Hyperlink" xfId="29383" builtinId="9" hidden="1"/>
    <cellStyle name="Followed Hyperlink" xfId="29384" builtinId="9" hidden="1"/>
    <cellStyle name="Followed Hyperlink" xfId="29385" builtinId="9" hidden="1"/>
    <cellStyle name="Followed Hyperlink" xfId="29386" builtinId="9" hidden="1"/>
    <cellStyle name="Followed Hyperlink" xfId="29387" builtinId="9" hidden="1"/>
    <cellStyle name="Followed Hyperlink" xfId="29388" builtinId="9" hidden="1"/>
    <cellStyle name="Followed Hyperlink" xfId="29389" builtinId="9" hidden="1"/>
    <cellStyle name="Followed Hyperlink" xfId="29390" builtinId="9" hidden="1"/>
    <cellStyle name="Followed Hyperlink" xfId="29391" builtinId="9" hidden="1"/>
    <cellStyle name="Followed Hyperlink" xfId="29392" builtinId="9" hidden="1"/>
    <cellStyle name="Followed Hyperlink" xfId="29393" builtinId="9" hidden="1"/>
    <cellStyle name="Followed Hyperlink" xfId="29394" builtinId="9" hidden="1"/>
    <cellStyle name="Followed Hyperlink" xfId="29395" builtinId="9" hidden="1"/>
    <cellStyle name="Followed Hyperlink" xfId="29396" builtinId="9" hidden="1"/>
    <cellStyle name="Followed Hyperlink" xfId="29397" builtinId="9" hidden="1"/>
    <cellStyle name="Followed Hyperlink" xfId="29398" builtinId="9" hidden="1"/>
    <cellStyle name="Followed Hyperlink" xfId="29399" builtinId="9" hidden="1"/>
    <cellStyle name="Followed Hyperlink" xfId="29400" builtinId="9" hidden="1"/>
    <cellStyle name="Followed Hyperlink" xfId="29401" builtinId="9" hidden="1"/>
    <cellStyle name="Followed Hyperlink" xfId="29402" builtinId="9" hidden="1"/>
    <cellStyle name="Followed Hyperlink" xfId="29403" builtinId="9" hidden="1"/>
    <cellStyle name="Followed Hyperlink" xfId="29404" builtinId="9" hidden="1"/>
    <cellStyle name="Followed Hyperlink" xfId="29405" builtinId="9" hidden="1"/>
    <cellStyle name="Followed Hyperlink" xfId="29406" builtinId="9" hidden="1"/>
    <cellStyle name="Followed Hyperlink" xfId="29407" builtinId="9" hidden="1"/>
    <cellStyle name="Followed Hyperlink" xfId="29408" builtinId="9" hidden="1"/>
    <cellStyle name="Followed Hyperlink" xfId="29409" builtinId="9" hidden="1"/>
    <cellStyle name="Followed Hyperlink" xfId="29410" builtinId="9" hidden="1"/>
    <cellStyle name="Followed Hyperlink" xfId="29411" builtinId="9" hidden="1"/>
    <cellStyle name="Followed Hyperlink" xfId="29412" builtinId="9" hidden="1"/>
    <cellStyle name="Followed Hyperlink" xfId="29413" builtinId="9" hidden="1"/>
    <cellStyle name="Followed Hyperlink" xfId="29414" builtinId="9" hidden="1"/>
    <cellStyle name="Followed Hyperlink" xfId="29415" builtinId="9" hidden="1"/>
    <cellStyle name="Followed Hyperlink" xfId="29416" builtinId="9" hidden="1"/>
    <cellStyle name="Followed Hyperlink" xfId="29417" builtinId="9" hidden="1"/>
    <cellStyle name="Followed Hyperlink" xfId="29418" builtinId="9" hidden="1"/>
    <cellStyle name="Followed Hyperlink" xfId="29419" builtinId="9" hidden="1"/>
    <cellStyle name="Followed Hyperlink" xfId="29420" builtinId="9" hidden="1"/>
    <cellStyle name="Followed Hyperlink" xfId="29421" builtinId="9" hidden="1"/>
    <cellStyle name="Followed Hyperlink" xfId="29422" builtinId="9" hidden="1"/>
    <cellStyle name="Followed Hyperlink" xfId="29423" builtinId="9" hidden="1"/>
    <cellStyle name="Followed Hyperlink" xfId="29424" builtinId="9" hidden="1"/>
    <cellStyle name="Followed Hyperlink" xfId="29425" builtinId="9" hidden="1"/>
    <cellStyle name="Followed Hyperlink" xfId="29426" builtinId="9" hidden="1"/>
    <cellStyle name="Followed Hyperlink" xfId="29427" builtinId="9" hidden="1"/>
    <cellStyle name="Followed Hyperlink" xfId="29428" builtinId="9" hidden="1"/>
    <cellStyle name="Followed Hyperlink" xfId="29429" builtinId="9" hidden="1"/>
    <cellStyle name="Followed Hyperlink" xfId="29430" builtinId="9" hidden="1"/>
    <cellStyle name="Followed Hyperlink" xfId="29431" builtinId="9" hidden="1"/>
    <cellStyle name="Followed Hyperlink" xfId="29432" builtinId="9" hidden="1"/>
    <cellStyle name="Followed Hyperlink" xfId="29433" builtinId="9" hidden="1"/>
    <cellStyle name="Followed Hyperlink" xfId="29434" builtinId="9" hidden="1"/>
    <cellStyle name="Followed Hyperlink" xfId="29435" builtinId="9" hidden="1"/>
    <cellStyle name="Followed Hyperlink" xfId="29436" builtinId="9" hidden="1"/>
    <cellStyle name="Followed Hyperlink" xfId="29437" builtinId="9" hidden="1"/>
    <cellStyle name="Followed Hyperlink" xfId="29438" builtinId="9" hidden="1"/>
    <cellStyle name="Followed Hyperlink" xfId="29439" builtinId="9" hidden="1"/>
    <cellStyle name="Followed Hyperlink" xfId="29440" builtinId="9" hidden="1"/>
    <cellStyle name="Followed Hyperlink" xfId="29441" builtinId="9" hidden="1"/>
    <cellStyle name="Followed Hyperlink" xfId="29442" builtinId="9" hidden="1"/>
    <cellStyle name="Followed Hyperlink" xfId="29443" builtinId="9" hidden="1"/>
    <cellStyle name="Followed Hyperlink" xfId="29444" builtinId="9" hidden="1"/>
    <cellStyle name="Followed Hyperlink" xfId="29445" builtinId="9" hidden="1"/>
    <cellStyle name="Followed Hyperlink" xfId="29446" builtinId="9" hidden="1"/>
    <cellStyle name="Followed Hyperlink" xfId="29447" builtinId="9" hidden="1"/>
    <cellStyle name="Followed Hyperlink" xfId="29448" builtinId="9" hidden="1"/>
    <cellStyle name="Followed Hyperlink" xfId="29449" builtinId="9" hidden="1"/>
    <cellStyle name="Followed Hyperlink" xfId="29450" builtinId="9" hidden="1"/>
    <cellStyle name="Followed Hyperlink" xfId="29451" builtinId="9" hidden="1"/>
    <cellStyle name="Followed Hyperlink" xfId="29452" builtinId="9" hidden="1"/>
    <cellStyle name="Followed Hyperlink" xfId="29453" builtinId="9" hidden="1"/>
    <cellStyle name="Followed Hyperlink" xfId="29454" builtinId="9" hidden="1"/>
    <cellStyle name="Followed Hyperlink" xfId="29455" builtinId="9" hidden="1"/>
    <cellStyle name="Followed Hyperlink" xfId="29456" builtinId="9" hidden="1"/>
    <cellStyle name="Followed Hyperlink" xfId="29457" builtinId="9" hidden="1"/>
    <cellStyle name="Followed Hyperlink" xfId="29458" builtinId="9" hidden="1"/>
    <cellStyle name="Followed Hyperlink" xfId="29459" builtinId="9" hidden="1"/>
    <cellStyle name="Followed Hyperlink" xfId="29460" builtinId="9" hidden="1"/>
    <cellStyle name="Followed Hyperlink" xfId="29461" builtinId="9" hidden="1"/>
    <cellStyle name="Followed Hyperlink" xfId="29462" builtinId="9" hidden="1"/>
    <cellStyle name="Followed Hyperlink" xfId="29463" builtinId="9" hidden="1"/>
    <cellStyle name="Followed Hyperlink" xfId="29464" builtinId="9" hidden="1"/>
    <cellStyle name="Followed Hyperlink" xfId="29465" builtinId="9" hidden="1"/>
    <cellStyle name="Followed Hyperlink" xfId="29466" builtinId="9" hidden="1"/>
    <cellStyle name="Followed Hyperlink" xfId="29467" builtinId="9" hidden="1"/>
    <cellStyle name="Followed Hyperlink" xfId="29468" builtinId="9" hidden="1"/>
    <cellStyle name="Followed Hyperlink" xfId="29469" builtinId="9" hidden="1"/>
    <cellStyle name="Followed Hyperlink" xfId="29470" builtinId="9" hidden="1"/>
    <cellStyle name="Followed Hyperlink" xfId="29471" builtinId="9" hidden="1"/>
    <cellStyle name="Followed Hyperlink" xfId="29472" builtinId="9" hidden="1"/>
    <cellStyle name="Followed Hyperlink" xfId="29473" builtinId="9" hidden="1"/>
    <cellStyle name="Followed Hyperlink" xfId="29474" builtinId="9" hidden="1"/>
    <cellStyle name="Followed Hyperlink" xfId="29475" builtinId="9" hidden="1"/>
    <cellStyle name="Followed Hyperlink" xfId="29476" builtinId="9" hidden="1"/>
    <cellStyle name="Followed Hyperlink" xfId="29477" builtinId="9" hidden="1"/>
    <cellStyle name="Followed Hyperlink" xfId="29478" builtinId="9" hidden="1"/>
    <cellStyle name="Followed Hyperlink" xfId="29479" builtinId="9" hidden="1"/>
    <cellStyle name="Followed Hyperlink" xfId="29480" builtinId="9" hidden="1"/>
    <cellStyle name="Followed Hyperlink" xfId="29481" builtinId="9" hidden="1"/>
    <cellStyle name="Followed Hyperlink" xfId="29482" builtinId="9" hidden="1"/>
    <cellStyle name="Followed Hyperlink" xfId="29483" builtinId="9" hidden="1"/>
    <cellStyle name="Followed Hyperlink" xfId="29484" builtinId="9" hidden="1"/>
    <cellStyle name="Followed Hyperlink" xfId="29485" builtinId="9" hidden="1"/>
    <cellStyle name="Followed Hyperlink" xfId="29486" builtinId="9" hidden="1"/>
    <cellStyle name="Followed Hyperlink" xfId="29487" builtinId="9" hidden="1"/>
    <cellStyle name="Followed Hyperlink" xfId="29488" builtinId="9" hidden="1"/>
    <cellStyle name="Followed Hyperlink" xfId="29489" builtinId="9" hidden="1"/>
    <cellStyle name="Followed Hyperlink" xfId="29490" builtinId="9" hidden="1"/>
    <cellStyle name="Followed Hyperlink" xfId="29491" builtinId="9" hidden="1"/>
    <cellStyle name="Followed Hyperlink" xfId="29492" builtinId="9" hidden="1"/>
    <cellStyle name="Followed Hyperlink" xfId="29493" builtinId="9" hidden="1"/>
    <cellStyle name="Followed Hyperlink" xfId="29494" builtinId="9" hidden="1"/>
    <cellStyle name="Followed Hyperlink" xfId="29495" builtinId="9" hidden="1"/>
    <cellStyle name="Followed Hyperlink" xfId="29496" builtinId="9" hidden="1"/>
    <cellStyle name="Followed Hyperlink" xfId="29497" builtinId="9" hidden="1"/>
    <cellStyle name="Followed Hyperlink" xfId="29498" builtinId="9" hidden="1"/>
    <cellStyle name="Followed Hyperlink" xfId="29499" builtinId="9" hidden="1"/>
    <cellStyle name="Followed Hyperlink" xfId="29500" builtinId="9" hidden="1"/>
    <cellStyle name="Followed Hyperlink" xfId="29501" builtinId="9" hidden="1"/>
    <cellStyle name="Followed Hyperlink" xfId="29502" builtinId="9" hidden="1"/>
    <cellStyle name="Followed Hyperlink" xfId="29503" builtinId="9" hidden="1"/>
    <cellStyle name="Followed Hyperlink" xfId="29504" builtinId="9" hidden="1"/>
    <cellStyle name="Followed Hyperlink" xfId="29505" builtinId="9" hidden="1"/>
    <cellStyle name="Followed Hyperlink" xfId="29506" builtinId="9" hidden="1"/>
    <cellStyle name="Followed Hyperlink" xfId="29507" builtinId="9" hidden="1"/>
    <cellStyle name="Followed Hyperlink" xfId="29508" builtinId="9" hidden="1"/>
    <cellStyle name="Followed Hyperlink" xfId="29509" builtinId="9" hidden="1"/>
    <cellStyle name="Followed Hyperlink" xfId="29510" builtinId="9" hidden="1"/>
    <cellStyle name="Followed Hyperlink" xfId="29511" builtinId="9" hidden="1"/>
    <cellStyle name="Followed Hyperlink" xfId="29512" builtinId="9" hidden="1"/>
    <cellStyle name="Followed Hyperlink" xfId="29513" builtinId="9" hidden="1"/>
    <cellStyle name="Followed Hyperlink" xfId="29514" builtinId="9" hidden="1"/>
    <cellStyle name="Followed Hyperlink" xfId="29515" builtinId="9" hidden="1"/>
    <cellStyle name="Followed Hyperlink" xfId="29516" builtinId="9" hidden="1"/>
    <cellStyle name="Followed Hyperlink" xfId="29517" builtinId="9" hidden="1"/>
    <cellStyle name="Followed Hyperlink" xfId="29518" builtinId="9" hidden="1"/>
    <cellStyle name="Followed Hyperlink" xfId="29519" builtinId="9" hidden="1"/>
    <cellStyle name="Followed Hyperlink" xfId="29520" builtinId="9" hidden="1"/>
    <cellStyle name="Followed Hyperlink" xfId="29521" builtinId="9" hidden="1"/>
    <cellStyle name="Followed Hyperlink" xfId="29522" builtinId="9" hidden="1"/>
    <cellStyle name="Followed Hyperlink" xfId="29523" builtinId="9" hidden="1"/>
    <cellStyle name="Followed Hyperlink" xfId="29524" builtinId="9" hidden="1"/>
    <cellStyle name="Followed Hyperlink" xfId="29525" builtinId="9" hidden="1"/>
    <cellStyle name="Followed Hyperlink" xfId="29526" builtinId="9" hidden="1"/>
    <cellStyle name="Followed Hyperlink" xfId="29527" builtinId="9" hidden="1"/>
    <cellStyle name="Followed Hyperlink" xfId="29528" builtinId="9" hidden="1"/>
    <cellStyle name="Followed Hyperlink" xfId="29529" builtinId="9" hidden="1"/>
    <cellStyle name="Followed Hyperlink" xfId="29530" builtinId="9" hidden="1"/>
    <cellStyle name="Followed Hyperlink" xfId="29531" builtinId="9" hidden="1"/>
    <cellStyle name="Followed Hyperlink" xfId="29532" builtinId="9" hidden="1"/>
    <cellStyle name="Followed Hyperlink" xfId="29533" builtinId="9" hidden="1"/>
    <cellStyle name="Followed Hyperlink" xfId="29534" builtinId="9" hidden="1"/>
    <cellStyle name="Followed Hyperlink" xfId="29535" builtinId="9" hidden="1"/>
    <cellStyle name="Followed Hyperlink" xfId="29536" builtinId="9" hidden="1"/>
    <cellStyle name="Followed Hyperlink" xfId="29537" builtinId="9" hidden="1"/>
    <cellStyle name="Followed Hyperlink" xfId="29538" builtinId="9" hidden="1"/>
    <cellStyle name="Followed Hyperlink" xfId="29539" builtinId="9" hidden="1"/>
    <cellStyle name="Followed Hyperlink" xfId="29540" builtinId="9" hidden="1"/>
    <cellStyle name="Followed Hyperlink" xfId="29541" builtinId="9" hidden="1"/>
    <cellStyle name="Followed Hyperlink" xfId="29542" builtinId="9" hidden="1"/>
    <cellStyle name="Followed Hyperlink" xfId="29543" builtinId="9" hidden="1"/>
    <cellStyle name="Followed Hyperlink" xfId="29544" builtinId="9" hidden="1"/>
    <cellStyle name="Followed Hyperlink" xfId="29545" builtinId="9" hidden="1"/>
    <cellStyle name="Followed Hyperlink" xfId="29546" builtinId="9" hidden="1"/>
    <cellStyle name="Followed Hyperlink" xfId="29547" builtinId="9" hidden="1"/>
    <cellStyle name="Followed Hyperlink" xfId="29548" builtinId="9" hidden="1"/>
    <cellStyle name="Followed Hyperlink" xfId="29549" builtinId="9" hidden="1"/>
    <cellStyle name="Followed Hyperlink" xfId="29550" builtinId="9" hidden="1"/>
    <cellStyle name="Followed Hyperlink" xfId="29551" builtinId="9" hidden="1"/>
    <cellStyle name="Followed Hyperlink" xfId="29552" builtinId="9" hidden="1"/>
    <cellStyle name="Followed Hyperlink" xfId="29553" builtinId="9" hidden="1"/>
    <cellStyle name="Followed Hyperlink" xfId="29554" builtinId="9" hidden="1"/>
    <cellStyle name="Followed Hyperlink" xfId="29555" builtinId="9" hidden="1"/>
    <cellStyle name="Followed Hyperlink" xfId="29556" builtinId="9" hidden="1"/>
    <cellStyle name="Followed Hyperlink" xfId="29557" builtinId="9" hidden="1"/>
    <cellStyle name="Followed Hyperlink" xfId="29558" builtinId="9" hidden="1"/>
    <cellStyle name="Followed Hyperlink" xfId="29559" builtinId="9" hidden="1"/>
    <cellStyle name="Followed Hyperlink" xfId="29560" builtinId="9" hidden="1"/>
    <cellStyle name="Followed Hyperlink" xfId="29561" builtinId="9" hidden="1"/>
    <cellStyle name="Followed Hyperlink" xfId="29562" builtinId="9" hidden="1"/>
    <cellStyle name="Followed Hyperlink" xfId="29563" builtinId="9" hidden="1"/>
    <cellStyle name="Followed Hyperlink" xfId="29564" builtinId="9" hidden="1"/>
    <cellStyle name="Followed Hyperlink" xfId="29565" builtinId="9" hidden="1"/>
    <cellStyle name="Followed Hyperlink" xfId="29566" builtinId="9" hidden="1"/>
    <cellStyle name="Followed Hyperlink" xfId="29567" builtinId="9" hidden="1"/>
    <cellStyle name="Followed Hyperlink" xfId="29568" builtinId="9" hidden="1"/>
    <cellStyle name="Followed Hyperlink" xfId="29569" builtinId="9" hidden="1"/>
    <cellStyle name="Followed Hyperlink" xfId="29570" builtinId="9" hidden="1"/>
    <cellStyle name="Followed Hyperlink" xfId="29571" builtinId="9" hidden="1"/>
    <cellStyle name="Followed Hyperlink" xfId="29572" builtinId="9" hidden="1"/>
    <cellStyle name="Followed Hyperlink" xfId="29573" builtinId="9" hidden="1"/>
    <cellStyle name="Followed Hyperlink" xfId="29574" builtinId="9" hidden="1"/>
    <cellStyle name="Followed Hyperlink" xfId="29575" builtinId="9" hidden="1"/>
    <cellStyle name="Followed Hyperlink" xfId="29576" builtinId="9" hidden="1"/>
    <cellStyle name="Followed Hyperlink" xfId="29577" builtinId="9" hidden="1"/>
    <cellStyle name="Followed Hyperlink" xfId="29578" builtinId="9" hidden="1"/>
    <cellStyle name="Followed Hyperlink" xfId="29579" builtinId="9" hidden="1"/>
    <cellStyle name="Followed Hyperlink" xfId="29580" builtinId="9" hidden="1"/>
    <cellStyle name="Followed Hyperlink" xfId="29581" builtinId="9" hidden="1"/>
    <cellStyle name="Followed Hyperlink" xfId="29582" builtinId="9" hidden="1"/>
    <cellStyle name="Followed Hyperlink" xfId="29583" builtinId="9" hidden="1"/>
    <cellStyle name="Followed Hyperlink" xfId="29584" builtinId="9" hidden="1"/>
    <cellStyle name="Followed Hyperlink" xfId="29585" builtinId="9" hidden="1"/>
    <cellStyle name="Followed Hyperlink" xfId="29586" builtinId="9" hidden="1"/>
    <cellStyle name="Followed Hyperlink" xfId="29587" builtinId="9" hidden="1"/>
    <cellStyle name="Followed Hyperlink" xfId="29588" builtinId="9" hidden="1"/>
    <cellStyle name="Followed Hyperlink" xfId="29589" builtinId="9" hidden="1"/>
    <cellStyle name="Followed Hyperlink" xfId="29590" builtinId="9" hidden="1"/>
    <cellStyle name="Followed Hyperlink" xfId="29591" builtinId="9" hidden="1"/>
    <cellStyle name="Followed Hyperlink" xfId="29592" builtinId="9" hidden="1"/>
    <cellStyle name="Followed Hyperlink" xfId="29593" builtinId="9" hidden="1"/>
    <cellStyle name="Followed Hyperlink" xfId="29594" builtinId="9" hidden="1"/>
    <cellStyle name="Followed Hyperlink" xfId="29595" builtinId="9" hidden="1"/>
    <cellStyle name="Followed Hyperlink" xfId="29596" builtinId="9" hidden="1"/>
    <cellStyle name="Followed Hyperlink" xfId="29597" builtinId="9" hidden="1"/>
    <cellStyle name="Followed Hyperlink" xfId="29598" builtinId="9" hidden="1"/>
    <cellStyle name="Followed Hyperlink" xfId="29599" builtinId="9" hidden="1"/>
    <cellStyle name="Followed Hyperlink" xfId="29600" builtinId="9" hidden="1"/>
    <cellStyle name="Followed Hyperlink" xfId="29601" builtinId="9" hidden="1"/>
    <cellStyle name="Followed Hyperlink" xfId="29602" builtinId="9" hidden="1"/>
    <cellStyle name="Followed Hyperlink" xfId="29603" builtinId="9" hidden="1"/>
    <cellStyle name="Followed Hyperlink" xfId="29604" builtinId="9" hidden="1"/>
    <cellStyle name="Followed Hyperlink" xfId="29605" builtinId="9" hidden="1"/>
    <cellStyle name="Followed Hyperlink" xfId="29606" builtinId="9" hidden="1"/>
    <cellStyle name="Followed Hyperlink" xfId="29607" builtinId="9" hidden="1"/>
    <cellStyle name="Followed Hyperlink" xfId="29608" builtinId="9" hidden="1"/>
    <cellStyle name="Followed Hyperlink" xfId="29609" builtinId="9" hidden="1"/>
    <cellStyle name="Followed Hyperlink" xfId="29610" builtinId="9" hidden="1"/>
    <cellStyle name="Followed Hyperlink" xfId="29611" builtinId="9" hidden="1"/>
    <cellStyle name="Followed Hyperlink" xfId="29612" builtinId="9" hidden="1"/>
    <cellStyle name="Followed Hyperlink" xfId="29613" builtinId="9" hidden="1"/>
    <cellStyle name="Followed Hyperlink" xfId="29614" builtinId="9" hidden="1"/>
    <cellStyle name="Followed Hyperlink" xfId="29615" builtinId="9" hidden="1"/>
    <cellStyle name="Followed Hyperlink" xfId="29616" builtinId="9" hidden="1"/>
    <cellStyle name="Followed Hyperlink" xfId="29617" builtinId="9" hidden="1"/>
    <cellStyle name="Followed Hyperlink" xfId="29618" builtinId="9" hidden="1"/>
    <cellStyle name="Followed Hyperlink" xfId="29619" builtinId="9" hidden="1"/>
    <cellStyle name="Followed Hyperlink" xfId="29620" builtinId="9" hidden="1"/>
    <cellStyle name="Followed Hyperlink" xfId="29621" builtinId="9" hidden="1"/>
    <cellStyle name="Followed Hyperlink" xfId="29622" builtinId="9" hidden="1"/>
    <cellStyle name="Followed Hyperlink" xfId="29623" builtinId="9" hidden="1"/>
    <cellStyle name="Followed Hyperlink" xfId="29624" builtinId="9" hidden="1"/>
    <cellStyle name="Followed Hyperlink" xfId="29625" builtinId="9" hidden="1"/>
    <cellStyle name="Followed Hyperlink" xfId="29626" builtinId="9" hidden="1"/>
    <cellStyle name="Followed Hyperlink" xfId="29627" builtinId="9" hidden="1"/>
    <cellStyle name="Followed Hyperlink" xfId="29628" builtinId="9" hidden="1"/>
    <cellStyle name="Followed Hyperlink" xfId="29629" builtinId="9" hidden="1"/>
    <cellStyle name="Followed Hyperlink" xfId="29630" builtinId="9" hidden="1"/>
    <cellStyle name="Followed Hyperlink" xfId="29631" builtinId="9" hidden="1"/>
    <cellStyle name="Followed Hyperlink" xfId="29632" builtinId="9" hidden="1"/>
    <cellStyle name="Followed Hyperlink" xfId="29633" builtinId="9" hidden="1"/>
    <cellStyle name="Followed Hyperlink" xfId="29634" builtinId="9" hidden="1"/>
    <cellStyle name="Followed Hyperlink" xfId="29635" builtinId="9" hidden="1"/>
    <cellStyle name="Followed Hyperlink" xfId="29636" builtinId="9" hidden="1"/>
    <cellStyle name="Followed Hyperlink" xfId="29637" builtinId="9" hidden="1"/>
    <cellStyle name="Followed Hyperlink" xfId="29638" builtinId="9" hidden="1"/>
    <cellStyle name="Followed Hyperlink" xfId="29639" builtinId="9" hidden="1"/>
    <cellStyle name="Followed Hyperlink" xfId="29640" builtinId="9" hidden="1"/>
    <cellStyle name="Followed Hyperlink" xfId="29641" builtinId="9" hidden="1"/>
    <cellStyle name="Followed Hyperlink" xfId="29642" builtinId="9" hidden="1"/>
    <cellStyle name="Followed Hyperlink" xfId="29643" builtinId="9" hidden="1"/>
    <cellStyle name="Followed Hyperlink" xfId="29644" builtinId="9" hidden="1"/>
    <cellStyle name="Followed Hyperlink" xfId="29645" builtinId="9" hidden="1"/>
    <cellStyle name="Followed Hyperlink" xfId="29646" builtinId="9" hidden="1"/>
    <cellStyle name="Followed Hyperlink" xfId="29647" builtinId="9" hidden="1"/>
    <cellStyle name="Followed Hyperlink" xfId="29648" builtinId="9" hidden="1"/>
    <cellStyle name="Followed Hyperlink" xfId="29649" builtinId="9" hidden="1"/>
    <cellStyle name="Followed Hyperlink" xfId="29650" builtinId="9" hidden="1"/>
    <cellStyle name="Followed Hyperlink" xfId="29651" builtinId="9" hidden="1"/>
    <cellStyle name="Followed Hyperlink" xfId="29652" builtinId="9" hidden="1"/>
    <cellStyle name="Followed Hyperlink" xfId="29653" builtinId="9" hidden="1"/>
    <cellStyle name="Followed Hyperlink" xfId="29654" builtinId="9" hidden="1"/>
    <cellStyle name="Followed Hyperlink" xfId="29655" builtinId="9" hidden="1"/>
    <cellStyle name="Followed Hyperlink" xfId="29656" builtinId="9" hidden="1"/>
    <cellStyle name="Followed Hyperlink" xfId="29657" builtinId="9" hidden="1"/>
    <cellStyle name="Followed Hyperlink" xfId="29658" builtinId="9" hidden="1"/>
    <cellStyle name="Followed Hyperlink" xfId="29659" builtinId="9" hidden="1"/>
    <cellStyle name="Followed Hyperlink" xfId="29660" builtinId="9" hidden="1"/>
    <cellStyle name="Followed Hyperlink" xfId="29661" builtinId="9" hidden="1"/>
    <cellStyle name="Followed Hyperlink" xfId="29662" builtinId="9" hidden="1"/>
    <cellStyle name="Followed Hyperlink" xfId="29663" builtinId="9" hidden="1"/>
    <cellStyle name="Followed Hyperlink" xfId="29664" builtinId="9" hidden="1"/>
    <cellStyle name="Followed Hyperlink" xfId="29665" builtinId="9" hidden="1"/>
    <cellStyle name="Followed Hyperlink" xfId="29666" builtinId="9" hidden="1"/>
    <cellStyle name="Followed Hyperlink" xfId="29667" builtinId="9" hidden="1"/>
    <cellStyle name="Followed Hyperlink" xfId="29668" builtinId="9" hidden="1"/>
    <cellStyle name="Followed Hyperlink" xfId="29669" builtinId="9" hidden="1"/>
    <cellStyle name="Followed Hyperlink" xfId="29670" builtinId="9" hidden="1"/>
    <cellStyle name="Followed Hyperlink" xfId="29671" builtinId="9" hidden="1"/>
    <cellStyle name="Followed Hyperlink" xfId="29672" builtinId="9" hidden="1"/>
    <cellStyle name="Followed Hyperlink" xfId="29673" builtinId="9" hidden="1"/>
    <cellStyle name="Followed Hyperlink" xfId="29674" builtinId="9" hidden="1"/>
    <cellStyle name="Followed Hyperlink" xfId="29675" builtinId="9" hidden="1"/>
    <cellStyle name="Followed Hyperlink" xfId="29676" builtinId="9" hidden="1"/>
    <cellStyle name="Followed Hyperlink" xfId="29677" builtinId="9" hidden="1"/>
    <cellStyle name="Followed Hyperlink" xfId="29678" builtinId="9" hidden="1"/>
    <cellStyle name="Followed Hyperlink" xfId="29679" builtinId="9" hidden="1"/>
    <cellStyle name="Followed Hyperlink" xfId="29680" builtinId="9" hidden="1"/>
    <cellStyle name="Followed Hyperlink" xfId="29681" builtinId="9" hidden="1"/>
    <cellStyle name="Followed Hyperlink" xfId="29682" builtinId="9" hidden="1"/>
    <cellStyle name="Followed Hyperlink" xfId="29683" builtinId="9" hidden="1"/>
    <cellStyle name="Followed Hyperlink" xfId="29684" builtinId="9" hidden="1"/>
    <cellStyle name="Followed Hyperlink" xfId="29685" builtinId="9" hidden="1"/>
    <cellStyle name="Followed Hyperlink" xfId="29686" builtinId="9" hidden="1"/>
    <cellStyle name="Followed Hyperlink" xfId="29687" builtinId="9" hidden="1"/>
    <cellStyle name="Followed Hyperlink" xfId="29688" builtinId="9" hidden="1"/>
    <cellStyle name="Followed Hyperlink" xfId="29689" builtinId="9" hidden="1"/>
    <cellStyle name="Followed Hyperlink" xfId="29690" builtinId="9" hidden="1"/>
    <cellStyle name="Followed Hyperlink" xfId="29691" builtinId="9" hidden="1"/>
    <cellStyle name="Followed Hyperlink" xfId="29692" builtinId="9" hidden="1"/>
    <cellStyle name="Followed Hyperlink" xfId="29693" builtinId="9" hidden="1"/>
    <cellStyle name="Followed Hyperlink" xfId="29694" builtinId="9" hidden="1"/>
    <cellStyle name="Followed Hyperlink" xfId="29695" builtinId="9" hidden="1"/>
    <cellStyle name="Followed Hyperlink" xfId="29696" builtinId="9" hidden="1"/>
    <cellStyle name="Followed Hyperlink" xfId="29697" builtinId="9" hidden="1"/>
    <cellStyle name="Followed Hyperlink" xfId="29698" builtinId="9" hidden="1"/>
    <cellStyle name="Followed Hyperlink" xfId="29699" builtinId="9" hidden="1"/>
    <cellStyle name="Followed Hyperlink" xfId="29700" builtinId="9" hidden="1"/>
    <cellStyle name="Followed Hyperlink" xfId="29701" builtinId="9" hidden="1"/>
    <cellStyle name="Followed Hyperlink" xfId="29702" builtinId="9" hidden="1"/>
    <cellStyle name="Followed Hyperlink" xfId="29703" builtinId="9" hidden="1"/>
    <cellStyle name="Followed Hyperlink" xfId="29704" builtinId="9" hidden="1"/>
    <cellStyle name="Followed Hyperlink" xfId="29705" builtinId="9" hidden="1"/>
    <cellStyle name="Followed Hyperlink" xfId="29706" builtinId="9" hidden="1"/>
    <cellStyle name="Followed Hyperlink" xfId="29707" builtinId="9" hidden="1"/>
    <cellStyle name="Followed Hyperlink" xfId="29708" builtinId="9" hidden="1"/>
    <cellStyle name="Followed Hyperlink" xfId="29709" builtinId="9" hidden="1"/>
    <cellStyle name="Followed Hyperlink" xfId="29710" builtinId="9" hidden="1"/>
    <cellStyle name="Followed Hyperlink" xfId="29711" builtinId="9" hidden="1"/>
    <cellStyle name="Followed Hyperlink" xfId="29712" builtinId="9" hidden="1"/>
    <cellStyle name="Followed Hyperlink" xfId="29713" builtinId="9" hidden="1"/>
    <cellStyle name="Followed Hyperlink" xfId="29714" builtinId="9" hidden="1"/>
    <cellStyle name="Followed Hyperlink" xfId="29715" builtinId="9" hidden="1"/>
    <cellStyle name="Followed Hyperlink" xfId="29716" builtinId="9" hidden="1"/>
    <cellStyle name="Followed Hyperlink" xfId="29717" builtinId="9" hidden="1"/>
    <cellStyle name="Followed Hyperlink" xfId="29718" builtinId="9" hidden="1"/>
    <cellStyle name="Followed Hyperlink" xfId="29719" builtinId="9" hidden="1"/>
    <cellStyle name="Followed Hyperlink" xfId="29720" builtinId="9" hidden="1"/>
    <cellStyle name="Followed Hyperlink" xfId="29721" builtinId="9" hidden="1"/>
    <cellStyle name="Followed Hyperlink" xfId="29722" builtinId="9" hidden="1"/>
    <cellStyle name="Followed Hyperlink" xfId="29723" builtinId="9" hidden="1"/>
    <cellStyle name="Followed Hyperlink" xfId="29724" builtinId="9" hidden="1"/>
    <cellStyle name="Followed Hyperlink" xfId="29725" builtinId="9" hidden="1"/>
    <cellStyle name="Followed Hyperlink" xfId="29726" builtinId="9" hidden="1"/>
    <cellStyle name="Followed Hyperlink" xfId="29727" builtinId="9" hidden="1"/>
    <cellStyle name="Followed Hyperlink" xfId="29728" builtinId="9" hidden="1"/>
    <cellStyle name="Followed Hyperlink" xfId="29729" builtinId="9" hidden="1"/>
    <cellStyle name="Followed Hyperlink" xfId="29730" builtinId="9" hidden="1"/>
    <cellStyle name="Followed Hyperlink" xfId="29731" builtinId="9" hidden="1"/>
    <cellStyle name="Followed Hyperlink" xfId="29732" builtinId="9" hidden="1"/>
    <cellStyle name="Followed Hyperlink" xfId="29733" builtinId="9" hidden="1"/>
    <cellStyle name="Followed Hyperlink" xfId="29734" builtinId="9" hidden="1"/>
    <cellStyle name="Followed Hyperlink" xfId="29735" builtinId="9" hidden="1"/>
    <cellStyle name="Followed Hyperlink" xfId="29736" builtinId="9" hidden="1"/>
    <cellStyle name="Followed Hyperlink" xfId="29737" builtinId="9" hidden="1"/>
    <cellStyle name="Followed Hyperlink" xfId="29738" builtinId="9" hidden="1"/>
    <cellStyle name="Followed Hyperlink" xfId="29739" builtinId="9" hidden="1"/>
    <cellStyle name="Followed Hyperlink" xfId="29740" builtinId="9" hidden="1"/>
    <cellStyle name="Followed Hyperlink" xfId="29741" builtinId="9" hidden="1"/>
    <cellStyle name="Followed Hyperlink" xfId="29742" builtinId="9" hidden="1"/>
    <cellStyle name="Followed Hyperlink" xfId="29743" builtinId="9" hidden="1"/>
    <cellStyle name="Followed Hyperlink" xfId="29744" builtinId="9" hidden="1"/>
    <cellStyle name="Followed Hyperlink" xfId="29745" builtinId="9" hidden="1"/>
    <cellStyle name="Followed Hyperlink" xfId="29746" builtinId="9" hidden="1"/>
    <cellStyle name="Followed Hyperlink" xfId="29747" builtinId="9" hidden="1"/>
    <cellStyle name="Followed Hyperlink" xfId="29748" builtinId="9" hidden="1"/>
    <cellStyle name="Followed Hyperlink" xfId="29749" builtinId="9" hidden="1"/>
    <cellStyle name="Followed Hyperlink" xfId="29750" builtinId="9" hidden="1"/>
    <cellStyle name="Followed Hyperlink" xfId="29751" builtinId="9" hidden="1"/>
    <cellStyle name="Followed Hyperlink" xfId="29752" builtinId="9" hidden="1"/>
    <cellStyle name="Followed Hyperlink" xfId="29753" builtinId="9" hidden="1"/>
    <cellStyle name="Followed Hyperlink" xfId="29754" builtinId="9" hidden="1"/>
    <cellStyle name="Followed Hyperlink" xfId="29755" builtinId="9" hidden="1"/>
    <cellStyle name="Followed Hyperlink" xfId="29756" builtinId="9" hidden="1"/>
    <cellStyle name="Followed Hyperlink" xfId="29757" builtinId="9" hidden="1"/>
    <cellStyle name="Followed Hyperlink" xfId="29758" builtinId="9" hidden="1"/>
    <cellStyle name="Followed Hyperlink" xfId="29759" builtinId="9" hidden="1"/>
    <cellStyle name="Followed Hyperlink" xfId="29760" builtinId="9" hidden="1"/>
    <cellStyle name="Followed Hyperlink" xfId="29761" builtinId="9" hidden="1"/>
    <cellStyle name="Followed Hyperlink" xfId="29762" builtinId="9" hidden="1"/>
    <cellStyle name="Followed Hyperlink" xfId="29763" builtinId="9" hidden="1"/>
    <cellStyle name="Followed Hyperlink" xfId="29764" builtinId="9" hidden="1"/>
    <cellStyle name="Followed Hyperlink" xfId="29765" builtinId="9" hidden="1"/>
    <cellStyle name="Followed Hyperlink" xfId="29766" builtinId="9" hidden="1"/>
    <cellStyle name="Followed Hyperlink" xfId="29767" builtinId="9" hidden="1"/>
    <cellStyle name="Followed Hyperlink" xfId="29768" builtinId="9" hidden="1"/>
    <cellStyle name="Followed Hyperlink" xfId="29769" builtinId="9" hidden="1"/>
    <cellStyle name="Followed Hyperlink" xfId="29770" builtinId="9" hidden="1"/>
    <cellStyle name="Followed Hyperlink" xfId="29771" builtinId="9" hidden="1"/>
    <cellStyle name="Followed Hyperlink" xfId="29772" builtinId="9" hidden="1"/>
    <cellStyle name="Followed Hyperlink" xfId="29773" builtinId="9" hidden="1"/>
    <cellStyle name="Followed Hyperlink" xfId="29774" builtinId="9" hidden="1"/>
    <cellStyle name="Followed Hyperlink" xfId="29775" builtinId="9" hidden="1"/>
    <cellStyle name="Followed Hyperlink" xfId="29776" builtinId="9" hidden="1"/>
    <cellStyle name="Followed Hyperlink" xfId="29777" builtinId="9" hidden="1"/>
    <cellStyle name="Followed Hyperlink" xfId="29778" builtinId="9" hidden="1"/>
    <cellStyle name="Followed Hyperlink" xfId="29779" builtinId="9" hidden="1"/>
    <cellStyle name="Followed Hyperlink" xfId="29780" builtinId="9" hidden="1"/>
    <cellStyle name="Followed Hyperlink" xfId="29781" builtinId="9" hidden="1"/>
    <cellStyle name="Followed Hyperlink" xfId="29782" builtinId="9" hidden="1"/>
    <cellStyle name="Followed Hyperlink" xfId="29783" builtinId="9" hidden="1"/>
    <cellStyle name="Followed Hyperlink" xfId="29784" builtinId="9" hidden="1"/>
    <cellStyle name="Followed Hyperlink" xfId="29785" builtinId="9" hidden="1"/>
    <cellStyle name="Followed Hyperlink" xfId="29786" builtinId="9" hidden="1"/>
    <cellStyle name="Followed Hyperlink" xfId="29787" builtinId="9" hidden="1"/>
    <cellStyle name="Followed Hyperlink" xfId="29788" builtinId="9" hidden="1"/>
    <cellStyle name="Followed Hyperlink" xfId="24967" builtinId="9" hidden="1"/>
    <cellStyle name="Followed Hyperlink" xfId="24972" builtinId="9" hidden="1"/>
    <cellStyle name="Followed Hyperlink" xfId="20035" builtinId="9" hidden="1"/>
    <cellStyle name="Followed Hyperlink" xfId="20841" builtinId="9" hidden="1"/>
    <cellStyle name="Followed Hyperlink" xfId="24969" builtinId="9" hidden="1"/>
    <cellStyle name="Followed Hyperlink" xfId="20029" builtinId="9" hidden="1"/>
    <cellStyle name="Followed Hyperlink" xfId="20031" builtinId="9" hidden="1"/>
    <cellStyle name="Followed Hyperlink" xfId="24971" builtinId="9" hidden="1"/>
    <cellStyle name="Followed Hyperlink" xfId="20030" builtinId="9" hidden="1"/>
    <cellStyle name="Followed Hyperlink" xfId="29789" builtinId="9" hidden="1"/>
    <cellStyle name="Followed Hyperlink" xfId="29790" builtinId="9" hidden="1"/>
    <cellStyle name="Followed Hyperlink" xfId="29791" builtinId="9" hidden="1"/>
    <cellStyle name="Followed Hyperlink" xfId="29792" builtinId="9" hidden="1"/>
    <cellStyle name="Followed Hyperlink" xfId="29793" builtinId="9" hidden="1"/>
    <cellStyle name="Followed Hyperlink" xfId="29794" builtinId="9" hidden="1"/>
    <cellStyle name="Followed Hyperlink" xfId="29795" builtinId="9" hidden="1"/>
    <cellStyle name="Followed Hyperlink" xfId="29796" builtinId="9" hidden="1"/>
    <cellStyle name="Followed Hyperlink" xfId="29797" builtinId="9" hidden="1"/>
    <cellStyle name="Followed Hyperlink" xfId="29798" builtinId="9" hidden="1"/>
    <cellStyle name="Followed Hyperlink" xfId="29799" builtinId="9" hidden="1"/>
    <cellStyle name="Followed Hyperlink" xfId="29800" builtinId="9" hidden="1"/>
    <cellStyle name="Followed Hyperlink" xfId="29801" builtinId="9" hidden="1"/>
    <cellStyle name="Followed Hyperlink" xfId="29802" builtinId="9" hidden="1"/>
    <cellStyle name="Followed Hyperlink" xfId="29803" builtinId="9" hidden="1"/>
    <cellStyle name="Followed Hyperlink" xfId="29804" builtinId="9" hidden="1"/>
    <cellStyle name="Followed Hyperlink" xfId="29805" builtinId="9" hidden="1"/>
    <cellStyle name="Followed Hyperlink" xfId="29806" builtinId="9" hidden="1"/>
    <cellStyle name="Followed Hyperlink" xfId="29807" builtinId="9" hidden="1"/>
    <cellStyle name="Followed Hyperlink" xfId="29808" builtinId="9" hidden="1"/>
    <cellStyle name="Followed Hyperlink" xfId="29809" builtinId="9" hidden="1"/>
    <cellStyle name="Followed Hyperlink" xfId="29810" builtinId="9" hidden="1"/>
    <cellStyle name="Followed Hyperlink" xfId="29811" builtinId="9" hidden="1"/>
    <cellStyle name="Followed Hyperlink" xfId="29812" builtinId="9" hidden="1"/>
    <cellStyle name="Followed Hyperlink" xfId="29813" builtinId="9" hidden="1"/>
    <cellStyle name="Followed Hyperlink" xfId="29814" builtinId="9" hidden="1"/>
    <cellStyle name="Followed Hyperlink" xfId="29815" builtinId="9" hidden="1"/>
    <cellStyle name="Followed Hyperlink" xfId="29816" builtinId="9" hidden="1"/>
    <cellStyle name="Followed Hyperlink" xfId="29817" builtinId="9" hidden="1"/>
    <cellStyle name="Followed Hyperlink" xfId="29818" builtinId="9" hidden="1"/>
    <cellStyle name="Followed Hyperlink" xfId="29819" builtinId="9" hidden="1"/>
    <cellStyle name="Followed Hyperlink" xfId="29820" builtinId="9" hidden="1"/>
    <cellStyle name="Followed Hyperlink" xfId="29821" builtinId="9" hidden="1"/>
    <cellStyle name="Followed Hyperlink" xfId="29822" builtinId="9" hidden="1"/>
    <cellStyle name="Followed Hyperlink" xfId="29823" builtinId="9" hidden="1"/>
    <cellStyle name="Followed Hyperlink" xfId="29824" builtinId="9" hidden="1"/>
    <cellStyle name="Followed Hyperlink" xfId="29825" builtinId="9" hidden="1"/>
    <cellStyle name="Followed Hyperlink" xfId="29826" builtinId="9" hidden="1"/>
    <cellStyle name="Followed Hyperlink" xfId="29827" builtinId="9" hidden="1"/>
    <cellStyle name="Followed Hyperlink" xfId="29828" builtinId="9" hidden="1"/>
    <cellStyle name="Followed Hyperlink" xfId="29829" builtinId="9" hidden="1"/>
    <cellStyle name="Followed Hyperlink" xfId="29830" builtinId="9" hidden="1"/>
    <cellStyle name="Followed Hyperlink" xfId="29831" builtinId="9" hidden="1"/>
    <cellStyle name="Followed Hyperlink" xfId="29832" builtinId="9" hidden="1"/>
    <cellStyle name="Followed Hyperlink" xfId="29833" builtinId="9" hidden="1"/>
    <cellStyle name="Followed Hyperlink" xfId="29834" builtinId="9" hidden="1"/>
    <cellStyle name="Followed Hyperlink" xfId="29835" builtinId="9" hidden="1"/>
    <cellStyle name="Followed Hyperlink" xfId="29836" builtinId="9" hidden="1"/>
    <cellStyle name="Followed Hyperlink" xfId="29837" builtinId="9" hidden="1"/>
    <cellStyle name="Followed Hyperlink" xfId="29838" builtinId="9" hidden="1"/>
    <cellStyle name="Followed Hyperlink" xfId="29839" builtinId="9" hidden="1"/>
    <cellStyle name="Followed Hyperlink" xfId="29840" builtinId="9" hidden="1"/>
    <cellStyle name="Followed Hyperlink" xfId="29841" builtinId="9" hidden="1"/>
    <cellStyle name="Followed Hyperlink" xfId="29842" builtinId="9" hidden="1"/>
    <cellStyle name="Followed Hyperlink" xfId="29843" builtinId="9" hidden="1"/>
    <cellStyle name="Followed Hyperlink" xfId="29844" builtinId="9" hidden="1"/>
    <cellStyle name="Followed Hyperlink" xfId="29845" builtinId="9" hidden="1"/>
    <cellStyle name="Followed Hyperlink" xfId="29846" builtinId="9" hidden="1"/>
    <cellStyle name="Followed Hyperlink" xfId="29847" builtinId="9" hidden="1"/>
    <cellStyle name="Followed Hyperlink" xfId="29848" builtinId="9" hidden="1"/>
    <cellStyle name="Followed Hyperlink" xfId="29849" builtinId="9" hidden="1"/>
    <cellStyle name="Followed Hyperlink" xfId="29850" builtinId="9" hidden="1"/>
    <cellStyle name="Followed Hyperlink" xfId="29851" builtinId="9" hidden="1"/>
    <cellStyle name="Followed Hyperlink" xfId="29852" builtinId="9" hidden="1"/>
    <cellStyle name="Followed Hyperlink" xfId="29853" builtinId="9" hidden="1"/>
    <cellStyle name="Followed Hyperlink" xfId="29854" builtinId="9" hidden="1"/>
    <cellStyle name="Followed Hyperlink" xfId="29855" builtinId="9" hidden="1"/>
    <cellStyle name="Followed Hyperlink" xfId="29856" builtinId="9" hidden="1"/>
    <cellStyle name="Followed Hyperlink" xfId="29857" builtinId="9" hidden="1"/>
    <cellStyle name="Followed Hyperlink" xfId="29858" builtinId="9" hidden="1"/>
    <cellStyle name="Followed Hyperlink" xfId="29859" builtinId="9" hidden="1"/>
    <cellStyle name="Followed Hyperlink" xfId="29860" builtinId="9" hidden="1"/>
    <cellStyle name="Followed Hyperlink" xfId="29861" builtinId="9" hidden="1"/>
    <cellStyle name="Followed Hyperlink" xfId="29862" builtinId="9" hidden="1"/>
    <cellStyle name="Followed Hyperlink" xfId="29863" builtinId="9" hidden="1"/>
    <cellStyle name="Followed Hyperlink" xfId="29864" builtinId="9" hidden="1"/>
    <cellStyle name="Followed Hyperlink" xfId="29865" builtinId="9" hidden="1"/>
    <cellStyle name="Followed Hyperlink" xfId="29866" builtinId="9" hidden="1"/>
    <cellStyle name="Followed Hyperlink" xfId="29867" builtinId="9" hidden="1"/>
    <cellStyle name="Followed Hyperlink" xfId="29868" builtinId="9" hidden="1"/>
    <cellStyle name="Followed Hyperlink" xfId="29869" builtinId="9" hidden="1"/>
    <cellStyle name="Followed Hyperlink" xfId="29870" builtinId="9" hidden="1"/>
    <cellStyle name="Followed Hyperlink" xfId="29871" builtinId="9" hidden="1"/>
    <cellStyle name="Followed Hyperlink" xfId="29872" builtinId="9" hidden="1"/>
    <cellStyle name="Followed Hyperlink" xfId="29873" builtinId="9" hidden="1"/>
    <cellStyle name="Followed Hyperlink" xfId="29874" builtinId="9" hidden="1"/>
    <cellStyle name="Followed Hyperlink" xfId="29875" builtinId="9" hidden="1"/>
    <cellStyle name="Followed Hyperlink" xfId="29876" builtinId="9" hidden="1"/>
    <cellStyle name="Followed Hyperlink" xfId="29877" builtinId="9" hidden="1"/>
    <cellStyle name="Followed Hyperlink" xfId="29878" builtinId="9" hidden="1"/>
    <cellStyle name="Followed Hyperlink" xfId="29879" builtinId="9" hidden="1"/>
    <cellStyle name="Followed Hyperlink" xfId="29880" builtinId="9" hidden="1"/>
    <cellStyle name="Followed Hyperlink" xfId="29881" builtinId="9" hidden="1"/>
    <cellStyle name="Followed Hyperlink" xfId="29882" builtinId="9" hidden="1"/>
    <cellStyle name="Followed Hyperlink" xfId="29883" builtinId="9" hidden="1"/>
    <cellStyle name="Followed Hyperlink" xfId="29884" builtinId="9" hidden="1"/>
    <cellStyle name="Followed Hyperlink" xfId="29885" builtinId="9" hidden="1"/>
    <cellStyle name="Followed Hyperlink" xfId="29886" builtinId="9" hidden="1"/>
    <cellStyle name="Followed Hyperlink" xfId="29887" builtinId="9" hidden="1"/>
    <cellStyle name="Followed Hyperlink" xfId="29888" builtinId="9" hidden="1"/>
    <cellStyle name="Followed Hyperlink" xfId="29889" builtinId="9" hidden="1"/>
    <cellStyle name="Followed Hyperlink" xfId="29890" builtinId="9" hidden="1"/>
    <cellStyle name="Followed Hyperlink" xfId="29891" builtinId="9" hidden="1"/>
    <cellStyle name="Followed Hyperlink" xfId="29892" builtinId="9" hidden="1"/>
    <cellStyle name="Followed Hyperlink" xfId="29893" builtinId="9" hidden="1"/>
    <cellStyle name="Followed Hyperlink" xfId="29894" builtinId="9" hidden="1"/>
    <cellStyle name="Followed Hyperlink" xfId="29895" builtinId="9" hidden="1"/>
    <cellStyle name="Followed Hyperlink" xfId="29896" builtinId="9" hidden="1"/>
    <cellStyle name="Followed Hyperlink" xfId="29897" builtinId="9" hidden="1"/>
    <cellStyle name="Followed Hyperlink" xfId="29898" builtinId="9" hidden="1"/>
    <cellStyle name="Followed Hyperlink" xfId="29899" builtinId="9" hidden="1"/>
    <cellStyle name="Followed Hyperlink" xfId="29900" builtinId="9" hidden="1"/>
    <cellStyle name="Followed Hyperlink" xfId="29901" builtinId="9" hidden="1"/>
    <cellStyle name="Followed Hyperlink" xfId="29903" builtinId="9" hidden="1"/>
    <cellStyle name="Followed Hyperlink" xfId="29904" builtinId="9" hidden="1"/>
    <cellStyle name="Followed Hyperlink" xfId="29905" builtinId="9" hidden="1"/>
    <cellStyle name="Followed Hyperlink" xfId="29906" builtinId="9" hidden="1"/>
    <cellStyle name="Followed Hyperlink" xfId="29907" builtinId="9" hidden="1"/>
    <cellStyle name="Followed Hyperlink" xfId="29908" builtinId="9" hidden="1"/>
    <cellStyle name="Followed Hyperlink" xfId="29909" builtinId="9" hidden="1"/>
    <cellStyle name="Followed Hyperlink" xfId="29910" builtinId="9" hidden="1"/>
    <cellStyle name="Followed Hyperlink" xfId="29911" builtinId="9" hidden="1"/>
    <cellStyle name="Followed Hyperlink" xfId="29912" builtinId="9" hidden="1"/>
    <cellStyle name="Followed Hyperlink" xfId="29913" builtinId="9" hidden="1"/>
    <cellStyle name="Followed Hyperlink" xfId="29914" builtinId="9" hidden="1"/>
    <cellStyle name="Followed Hyperlink" xfId="29915" builtinId="9" hidden="1"/>
    <cellStyle name="Followed Hyperlink" xfId="29916" builtinId="9" hidden="1"/>
    <cellStyle name="Followed Hyperlink" xfId="29917" builtinId="9" hidden="1"/>
    <cellStyle name="Followed Hyperlink" xfId="29918" builtinId="9" hidden="1"/>
    <cellStyle name="Followed Hyperlink" xfId="29919" builtinId="9" hidden="1"/>
    <cellStyle name="Followed Hyperlink" xfId="29920" builtinId="9" hidden="1"/>
    <cellStyle name="Followed Hyperlink" xfId="29921" builtinId="9" hidden="1"/>
    <cellStyle name="Followed Hyperlink" xfId="29922" builtinId="9" hidden="1"/>
    <cellStyle name="Followed Hyperlink" xfId="29923" builtinId="9" hidden="1"/>
    <cellStyle name="Followed Hyperlink" xfId="29924" builtinId="9" hidden="1"/>
    <cellStyle name="Followed Hyperlink" xfId="29925" builtinId="9" hidden="1"/>
    <cellStyle name="Followed Hyperlink" xfId="29926" builtinId="9" hidden="1"/>
    <cellStyle name="Followed Hyperlink" xfId="29927" builtinId="9" hidden="1"/>
    <cellStyle name="Followed Hyperlink" xfId="29928" builtinId="9" hidden="1"/>
    <cellStyle name="Followed Hyperlink" xfId="29929" builtinId="9" hidden="1"/>
    <cellStyle name="Followed Hyperlink" xfId="29930" builtinId="9" hidden="1"/>
    <cellStyle name="Followed Hyperlink" xfId="29931" builtinId="9" hidden="1"/>
    <cellStyle name="Followed Hyperlink" xfId="29932" builtinId="9" hidden="1"/>
    <cellStyle name="Followed Hyperlink" xfId="29933" builtinId="9" hidden="1"/>
    <cellStyle name="Followed Hyperlink" xfId="29934" builtinId="9" hidden="1"/>
    <cellStyle name="Followed Hyperlink" xfId="29935" builtinId="9" hidden="1"/>
    <cellStyle name="Followed Hyperlink" xfId="29936" builtinId="9" hidden="1"/>
    <cellStyle name="Followed Hyperlink" xfId="29937" builtinId="9" hidden="1"/>
    <cellStyle name="Followed Hyperlink" xfId="29938" builtinId="9" hidden="1"/>
    <cellStyle name="Followed Hyperlink" xfId="29939" builtinId="9" hidden="1"/>
    <cellStyle name="Followed Hyperlink" xfId="29940" builtinId="9" hidden="1"/>
    <cellStyle name="Followed Hyperlink" xfId="29941" builtinId="9" hidden="1"/>
    <cellStyle name="Followed Hyperlink" xfId="29942" builtinId="9" hidden="1"/>
    <cellStyle name="Followed Hyperlink" xfId="29943" builtinId="9" hidden="1"/>
    <cellStyle name="Followed Hyperlink" xfId="29944" builtinId="9" hidden="1"/>
    <cellStyle name="Followed Hyperlink" xfId="29945" builtinId="9" hidden="1"/>
    <cellStyle name="Followed Hyperlink" xfId="29946" builtinId="9" hidden="1"/>
    <cellStyle name="Followed Hyperlink" xfId="29947" builtinId="9" hidden="1"/>
    <cellStyle name="Followed Hyperlink" xfId="29948" builtinId="9" hidden="1"/>
    <cellStyle name="Followed Hyperlink" xfId="29949" builtinId="9" hidden="1"/>
    <cellStyle name="Followed Hyperlink" xfId="29950" builtinId="9" hidden="1"/>
    <cellStyle name="Followed Hyperlink" xfId="29951" builtinId="9" hidden="1"/>
    <cellStyle name="Followed Hyperlink" xfId="29952" builtinId="9" hidden="1"/>
    <cellStyle name="Followed Hyperlink" xfId="29953" builtinId="9" hidden="1"/>
    <cellStyle name="Followed Hyperlink" xfId="29954" builtinId="9" hidden="1"/>
    <cellStyle name="Followed Hyperlink" xfId="29955" builtinId="9" hidden="1"/>
    <cellStyle name="Followed Hyperlink" xfId="29956" builtinId="9" hidden="1"/>
    <cellStyle name="Followed Hyperlink" xfId="29957" builtinId="9" hidden="1"/>
    <cellStyle name="Followed Hyperlink" xfId="29958" builtinId="9" hidden="1"/>
    <cellStyle name="Followed Hyperlink" xfId="29959" builtinId="9" hidden="1"/>
    <cellStyle name="Followed Hyperlink" xfId="29960" builtinId="9" hidden="1"/>
    <cellStyle name="Followed Hyperlink" xfId="29961" builtinId="9" hidden="1"/>
    <cellStyle name="Followed Hyperlink" xfId="29962" builtinId="9" hidden="1"/>
    <cellStyle name="Followed Hyperlink" xfId="29963" builtinId="9" hidden="1"/>
    <cellStyle name="Followed Hyperlink" xfId="29964" builtinId="9" hidden="1"/>
    <cellStyle name="Followed Hyperlink" xfId="29965" builtinId="9" hidden="1"/>
    <cellStyle name="Followed Hyperlink" xfId="29966" builtinId="9" hidden="1"/>
    <cellStyle name="Followed Hyperlink" xfId="29967" builtinId="9" hidden="1"/>
    <cellStyle name="Followed Hyperlink" xfId="29968" builtinId="9" hidden="1"/>
    <cellStyle name="Followed Hyperlink" xfId="29969" builtinId="9" hidden="1"/>
    <cellStyle name="Followed Hyperlink" xfId="29970" builtinId="9" hidden="1"/>
    <cellStyle name="Followed Hyperlink" xfId="29971" builtinId="9" hidden="1"/>
    <cellStyle name="Followed Hyperlink" xfId="29972" builtinId="9" hidden="1"/>
    <cellStyle name="Followed Hyperlink" xfId="29973" builtinId="9" hidden="1"/>
    <cellStyle name="Followed Hyperlink" xfId="29974" builtinId="9" hidden="1"/>
    <cellStyle name="Followed Hyperlink" xfId="29975" builtinId="9" hidden="1"/>
    <cellStyle name="Followed Hyperlink" xfId="29976" builtinId="9" hidden="1"/>
    <cellStyle name="Followed Hyperlink" xfId="29977" builtinId="9" hidden="1"/>
    <cellStyle name="Followed Hyperlink" xfId="29978" builtinId="9" hidden="1"/>
    <cellStyle name="Followed Hyperlink" xfId="29979" builtinId="9" hidden="1"/>
    <cellStyle name="Followed Hyperlink" xfId="29980" builtinId="9" hidden="1"/>
    <cellStyle name="Followed Hyperlink" xfId="29981" builtinId="9" hidden="1"/>
    <cellStyle name="Followed Hyperlink" xfId="29982" builtinId="9" hidden="1"/>
    <cellStyle name="Followed Hyperlink" xfId="29983" builtinId="9" hidden="1"/>
    <cellStyle name="Followed Hyperlink" xfId="29984" builtinId="9" hidden="1"/>
    <cellStyle name="Followed Hyperlink" xfId="29985" builtinId="9" hidden="1"/>
    <cellStyle name="Followed Hyperlink" xfId="29986" builtinId="9" hidden="1"/>
    <cellStyle name="Followed Hyperlink" xfId="29987" builtinId="9" hidden="1"/>
    <cellStyle name="Followed Hyperlink" xfId="29988" builtinId="9" hidden="1"/>
    <cellStyle name="Followed Hyperlink" xfId="29989" builtinId="9" hidden="1"/>
    <cellStyle name="Followed Hyperlink" xfId="29990" builtinId="9" hidden="1"/>
    <cellStyle name="Followed Hyperlink" xfId="29991" builtinId="9" hidden="1"/>
    <cellStyle name="Followed Hyperlink" xfId="29992" builtinId="9" hidden="1"/>
    <cellStyle name="Followed Hyperlink" xfId="29993" builtinId="9" hidden="1"/>
    <cellStyle name="Followed Hyperlink" xfId="29994" builtinId="9" hidden="1"/>
    <cellStyle name="Followed Hyperlink" xfId="29995" builtinId="9" hidden="1"/>
    <cellStyle name="Followed Hyperlink" xfId="29996" builtinId="9" hidden="1"/>
    <cellStyle name="Followed Hyperlink" xfId="29997" builtinId="9" hidden="1"/>
    <cellStyle name="Followed Hyperlink" xfId="29998" builtinId="9" hidden="1"/>
    <cellStyle name="Followed Hyperlink" xfId="29999" builtinId="9" hidden="1"/>
    <cellStyle name="Followed Hyperlink" xfId="30000" builtinId="9" hidden="1"/>
    <cellStyle name="Followed Hyperlink" xfId="30001" builtinId="9" hidden="1"/>
    <cellStyle name="Followed Hyperlink" xfId="30002" builtinId="9" hidden="1"/>
    <cellStyle name="Followed Hyperlink" xfId="30003" builtinId="9" hidden="1"/>
    <cellStyle name="Followed Hyperlink" xfId="30004" builtinId="9" hidden="1"/>
    <cellStyle name="Followed Hyperlink" xfId="30005" builtinId="9" hidden="1"/>
    <cellStyle name="Followed Hyperlink" xfId="30006" builtinId="9" hidden="1"/>
    <cellStyle name="Followed Hyperlink" xfId="30007" builtinId="9" hidden="1"/>
    <cellStyle name="Followed Hyperlink" xfId="30008" builtinId="9" hidden="1"/>
    <cellStyle name="Followed Hyperlink" xfId="30009" builtinId="9" hidden="1"/>
    <cellStyle name="Followed Hyperlink" xfId="30010" builtinId="9" hidden="1"/>
    <cellStyle name="Followed Hyperlink" xfId="30011" builtinId="9" hidden="1"/>
    <cellStyle name="Followed Hyperlink" xfId="30012" builtinId="9" hidden="1"/>
    <cellStyle name="Followed Hyperlink" xfId="30013" builtinId="9" hidden="1"/>
    <cellStyle name="Followed Hyperlink" xfId="30014" builtinId="9" hidden="1"/>
    <cellStyle name="Followed Hyperlink" xfId="30015" builtinId="9" hidden="1"/>
    <cellStyle name="Followed Hyperlink" xfId="30016" builtinId="9" hidden="1"/>
    <cellStyle name="Followed Hyperlink" xfId="30017" builtinId="9" hidden="1"/>
    <cellStyle name="Followed Hyperlink" xfId="30018" builtinId="9" hidden="1"/>
    <cellStyle name="Followed Hyperlink" xfId="30019" builtinId="9" hidden="1"/>
    <cellStyle name="Followed Hyperlink" xfId="30020" builtinId="9" hidden="1"/>
    <cellStyle name="Followed Hyperlink" xfId="30021" builtinId="9" hidden="1"/>
    <cellStyle name="Followed Hyperlink" xfId="30022" builtinId="9" hidden="1"/>
    <cellStyle name="Followed Hyperlink" xfId="30023" builtinId="9" hidden="1"/>
    <cellStyle name="Followed Hyperlink" xfId="30024" builtinId="9" hidden="1"/>
    <cellStyle name="Followed Hyperlink" xfId="30025" builtinId="9" hidden="1"/>
    <cellStyle name="Followed Hyperlink" xfId="30026" builtinId="9" hidden="1"/>
    <cellStyle name="Followed Hyperlink" xfId="30027" builtinId="9" hidden="1"/>
    <cellStyle name="Followed Hyperlink" xfId="30028" builtinId="9" hidden="1"/>
    <cellStyle name="Followed Hyperlink" xfId="30029" builtinId="9" hidden="1"/>
    <cellStyle name="Followed Hyperlink" xfId="30030" builtinId="9" hidden="1"/>
    <cellStyle name="Followed Hyperlink" xfId="30031" builtinId="9" hidden="1"/>
    <cellStyle name="Followed Hyperlink" xfId="30032" builtinId="9" hidden="1"/>
    <cellStyle name="Followed Hyperlink" xfId="30033" builtinId="9" hidden="1"/>
    <cellStyle name="Followed Hyperlink" xfId="30034" builtinId="9" hidden="1"/>
    <cellStyle name="Followed Hyperlink" xfId="30035" builtinId="9" hidden="1"/>
    <cellStyle name="Followed Hyperlink" xfId="30036" builtinId="9" hidden="1"/>
    <cellStyle name="Followed Hyperlink" xfId="30037" builtinId="9" hidden="1"/>
    <cellStyle name="Followed Hyperlink" xfId="30038" builtinId="9" hidden="1"/>
    <cellStyle name="Followed Hyperlink" xfId="30039" builtinId="9" hidden="1"/>
    <cellStyle name="Followed Hyperlink" xfId="30040" builtinId="9" hidden="1"/>
    <cellStyle name="Followed Hyperlink" xfId="30041" builtinId="9" hidden="1"/>
    <cellStyle name="Followed Hyperlink" xfId="30042" builtinId="9" hidden="1"/>
    <cellStyle name="Followed Hyperlink" xfId="30043" builtinId="9" hidden="1"/>
    <cellStyle name="Followed Hyperlink" xfId="30044" builtinId="9" hidden="1"/>
    <cellStyle name="Followed Hyperlink" xfId="30045" builtinId="9" hidden="1"/>
    <cellStyle name="Followed Hyperlink" xfId="30046" builtinId="9" hidden="1"/>
    <cellStyle name="Followed Hyperlink" xfId="30047" builtinId="9" hidden="1"/>
    <cellStyle name="Followed Hyperlink" xfId="30048" builtinId="9" hidden="1"/>
    <cellStyle name="Followed Hyperlink" xfId="30049" builtinId="9" hidden="1"/>
    <cellStyle name="Followed Hyperlink" xfId="30050" builtinId="9" hidden="1"/>
    <cellStyle name="Followed Hyperlink" xfId="30051" builtinId="9" hidden="1"/>
    <cellStyle name="Followed Hyperlink" xfId="30052" builtinId="9" hidden="1"/>
    <cellStyle name="Followed Hyperlink" xfId="30053" builtinId="9" hidden="1"/>
    <cellStyle name="Followed Hyperlink" xfId="30054" builtinId="9" hidden="1"/>
    <cellStyle name="Followed Hyperlink" xfId="30055" builtinId="9" hidden="1"/>
    <cellStyle name="Followed Hyperlink" xfId="30056" builtinId="9" hidden="1"/>
    <cellStyle name="Followed Hyperlink" xfId="30057" builtinId="9" hidden="1"/>
    <cellStyle name="Followed Hyperlink" xfId="30058" builtinId="9" hidden="1"/>
    <cellStyle name="Followed Hyperlink" xfId="30059" builtinId="9" hidden="1"/>
    <cellStyle name="Followed Hyperlink" xfId="30060" builtinId="9" hidden="1"/>
    <cellStyle name="Followed Hyperlink" xfId="30061" builtinId="9" hidden="1"/>
    <cellStyle name="Followed Hyperlink" xfId="30062" builtinId="9" hidden="1"/>
    <cellStyle name="Followed Hyperlink" xfId="30063" builtinId="9" hidden="1"/>
    <cellStyle name="Followed Hyperlink" xfId="30064" builtinId="9" hidden="1"/>
    <cellStyle name="Followed Hyperlink" xfId="30065" builtinId="9" hidden="1"/>
    <cellStyle name="Followed Hyperlink" xfId="30066" builtinId="9" hidden="1"/>
    <cellStyle name="Followed Hyperlink" xfId="30067" builtinId="9" hidden="1"/>
    <cellStyle name="Followed Hyperlink" xfId="30068" builtinId="9" hidden="1"/>
    <cellStyle name="Followed Hyperlink" xfId="30069" builtinId="9" hidden="1"/>
    <cellStyle name="Followed Hyperlink" xfId="30070" builtinId="9" hidden="1"/>
    <cellStyle name="Followed Hyperlink" xfId="30071" builtinId="9" hidden="1"/>
    <cellStyle name="Followed Hyperlink" xfId="30072" builtinId="9" hidden="1"/>
    <cellStyle name="Followed Hyperlink" xfId="30073" builtinId="9" hidden="1"/>
    <cellStyle name="Followed Hyperlink" xfId="30074" builtinId="9" hidden="1"/>
    <cellStyle name="Followed Hyperlink" xfId="30075" builtinId="9" hidden="1"/>
    <cellStyle name="Followed Hyperlink" xfId="30076" builtinId="9" hidden="1"/>
    <cellStyle name="Followed Hyperlink" xfId="30077" builtinId="9" hidden="1"/>
    <cellStyle name="Followed Hyperlink" xfId="30078" builtinId="9" hidden="1"/>
    <cellStyle name="Followed Hyperlink" xfId="30079" builtinId="9" hidden="1"/>
    <cellStyle name="Followed Hyperlink" xfId="30080" builtinId="9" hidden="1"/>
    <cellStyle name="Followed Hyperlink" xfId="30081" builtinId="9" hidden="1"/>
    <cellStyle name="Followed Hyperlink" xfId="30082" builtinId="9" hidden="1"/>
    <cellStyle name="Followed Hyperlink" xfId="30083" builtinId="9" hidden="1"/>
    <cellStyle name="Followed Hyperlink" xfId="30084" builtinId="9" hidden="1"/>
    <cellStyle name="Followed Hyperlink" xfId="30085" builtinId="9" hidden="1"/>
    <cellStyle name="Followed Hyperlink" xfId="30086" builtinId="9" hidden="1"/>
    <cellStyle name="Followed Hyperlink" xfId="30087" builtinId="9" hidden="1"/>
    <cellStyle name="Followed Hyperlink" xfId="30088" builtinId="9" hidden="1"/>
    <cellStyle name="Followed Hyperlink" xfId="30089" builtinId="9" hidden="1"/>
    <cellStyle name="Followed Hyperlink" xfId="30090" builtinId="9" hidden="1"/>
    <cellStyle name="Followed Hyperlink" xfId="30091" builtinId="9" hidden="1"/>
    <cellStyle name="Followed Hyperlink" xfId="30092" builtinId="9" hidden="1"/>
    <cellStyle name="Followed Hyperlink" xfId="30093" builtinId="9" hidden="1"/>
    <cellStyle name="Followed Hyperlink" xfId="30094" builtinId="9" hidden="1"/>
    <cellStyle name="Followed Hyperlink" xfId="30095" builtinId="9" hidden="1"/>
    <cellStyle name="Followed Hyperlink" xfId="30096" builtinId="9" hidden="1"/>
    <cellStyle name="Followed Hyperlink" xfId="30097" builtinId="9" hidden="1"/>
    <cellStyle name="Followed Hyperlink" xfId="30098" builtinId="9" hidden="1"/>
    <cellStyle name="Followed Hyperlink" xfId="30099" builtinId="9" hidden="1"/>
    <cellStyle name="Followed Hyperlink" xfId="30100" builtinId="9" hidden="1"/>
    <cellStyle name="Followed Hyperlink" xfId="30101" builtinId="9" hidden="1"/>
    <cellStyle name="Followed Hyperlink" xfId="30102" builtinId="9" hidden="1"/>
    <cellStyle name="Followed Hyperlink" xfId="30103" builtinId="9" hidden="1"/>
    <cellStyle name="Followed Hyperlink" xfId="30104" builtinId="9" hidden="1"/>
    <cellStyle name="Followed Hyperlink" xfId="30105" builtinId="9" hidden="1"/>
    <cellStyle name="Followed Hyperlink" xfId="30106" builtinId="9" hidden="1"/>
    <cellStyle name="Followed Hyperlink" xfId="30107" builtinId="9" hidden="1"/>
    <cellStyle name="Followed Hyperlink" xfId="30108" builtinId="9" hidden="1"/>
    <cellStyle name="Followed Hyperlink" xfId="30109" builtinId="9" hidden="1"/>
    <cellStyle name="Followed Hyperlink" xfId="30110" builtinId="9" hidden="1"/>
    <cellStyle name="Followed Hyperlink" xfId="30111" builtinId="9" hidden="1"/>
    <cellStyle name="Followed Hyperlink" xfId="30112" builtinId="9" hidden="1"/>
    <cellStyle name="Followed Hyperlink" xfId="30113" builtinId="9" hidden="1"/>
    <cellStyle name="Followed Hyperlink" xfId="30114" builtinId="9" hidden="1"/>
    <cellStyle name="Followed Hyperlink" xfId="30115" builtinId="9" hidden="1"/>
    <cellStyle name="Followed Hyperlink" xfId="30116" builtinId="9" hidden="1"/>
    <cellStyle name="Followed Hyperlink" xfId="30117" builtinId="9" hidden="1"/>
    <cellStyle name="Followed Hyperlink" xfId="30118" builtinId="9" hidden="1"/>
    <cellStyle name="Followed Hyperlink" xfId="30119" builtinId="9" hidden="1"/>
    <cellStyle name="Followed Hyperlink" xfId="30120" builtinId="9" hidden="1"/>
    <cellStyle name="Followed Hyperlink" xfId="30121" builtinId="9" hidden="1"/>
    <cellStyle name="Followed Hyperlink" xfId="30122" builtinId="9" hidden="1"/>
    <cellStyle name="Followed Hyperlink" xfId="30123" builtinId="9" hidden="1"/>
    <cellStyle name="Followed Hyperlink" xfId="30124" builtinId="9" hidden="1"/>
    <cellStyle name="Followed Hyperlink" xfId="30125" builtinId="9" hidden="1"/>
    <cellStyle name="Followed Hyperlink" xfId="30126" builtinId="9" hidden="1"/>
    <cellStyle name="Followed Hyperlink" xfId="30127" builtinId="9" hidden="1"/>
    <cellStyle name="Followed Hyperlink" xfId="30128" builtinId="9" hidden="1"/>
    <cellStyle name="Followed Hyperlink" xfId="30129" builtinId="9" hidden="1"/>
    <cellStyle name="Followed Hyperlink" xfId="30130" builtinId="9" hidden="1"/>
    <cellStyle name="Followed Hyperlink" xfId="30131" builtinId="9" hidden="1"/>
    <cellStyle name="Followed Hyperlink" xfId="30132" builtinId="9" hidden="1"/>
    <cellStyle name="Followed Hyperlink" xfId="30133" builtinId="9" hidden="1"/>
    <cellStyle name="Followed Hyperlink" xfId="30134" builtinId="9" hidden="1"/>
    <cellStyle name="Followed Hyperlink" xfId="30135" builtinId="9" hidden="1"/>
    <cellStyle name="Followed Hyperlink" xfId="30136" builtinId="9" hidden="1"/>
    <cellStyle name="Followed Hyperlink" xfId="30137" builtinId="9" hidden="1"/>
    <cellStyle name="Followed Hyperlink" xfId="30138" builtinId="9" hidden="1"/>
    <cellStyle name="Followed Hyperlink" xfId="30139" builtinId="9" hidden="1"/>
    <cellStyle name="Followed Hyperlink" xfId="30140" builtinId="9" hidden="1"/>
    <cellStyle name="Followed Hyperlink" xfId="30141" builtinId="9" hidden="1"/>
    <cellStyle name="Followed Hyperlink" xfId="30142" builtinId="9" hidden="1"/>
    <cellStyle name="Followed Hyperlink" xfId="30143" builtinId="9" hidden="1"/>
    <cellStyle name="Followed Hyperlink" xfId="30144" builtinId="9" hidden="1"/>
    <cellStyle name="Followed Hyperlink" xfId="30145" builtinId="9" hidden="1"/>
    <cellStyle name="Followed Hyperlink" xfId="30146" builtinId="9" hidden="1"/>
    <cellStyle name="Followed Hyperlink" xfId="30147" builtinId="9" hidden="1"/>
    <cellStyle name="Followed Hyperlink" xfId="30148" builtinId="9" hidden="1"/>
    <cellStyle name="Followed Hyperlink" xfId="30149" builtinId="9" hidden="1"/>
    <cellStyle name="Followed Hyperlink" xfId="30150" builtinId="9" hidden="1"/>
    <cellStyle name="Followed Hyperlink" xfId="30151" builtinId="9" hidden="1"/>
    <cellStyle name="Followed Hyperlink" xfId="30152" builtinId="9" hidden="1"/>
    <cellStyle name="Followed Hyperlink" xfId="30153" builtinId="9" hidden="1"/>
    <cellStyle name="Followed Hyperlink" xfId="30154" builtinId="9" hidden="1"/>
    <cellStyle name="Followed Hyperlink" xfId="30155" builtinId="9" hidden="1"/>
    <cellStyle name="Followed Hyperlink" xfId="30156" builtinId="9" hidden="1"/>
    <cellStyle name="Followed Hyperlink" xfId="30157" builtinId="9" hidden="1"/>
    <cellStyle name="Followed Hyperlink" xfId="30158" builtinId="9" hidden="1"/>
    <cellStyle name="Followed Hyperlink" xfId="30159" builtinId="9" hidden="1"/>
    <cellStyle name="Followed Hyperlink" xfId="30160" builtinId="9" hidden="1"/>
    <cellStyle name="Followed Hyperlink" xfId="30161" builtinId="9" hidden="1"/>
    <cellStyle name="Followed Hyperlink" xfId="30162" builtinId="9" hidden="1"/>
    <cellStyle name="Followed Hyperlink" xfId="30163" builtinId="9" hidden="1"/>
    <cellStyle name="Followed Hyperlink" xfId="30164" builtinId="9" hidden="1"/>
    <cellStyle name="Followed Hyperlink" xfId="30165" builtinId="9" hidden="1"/>
    <cellStyle name="Followed Hyperlink" xfId="30166" builtinId="9" hidden="1"/>
    <cellStyle name="Followed Hyperlink" xfId="30167" builtinId="9" hidden="1"/>
    <cellStyle name="Followed Hyperlink" xfId="30168" builtinId="9" hidden="1"/>
    <cellStyle name="Followed Hyperlink" xfId="30169" builtinId="9" hidden="1"/>
    <cellStyle name="Followed Hyperlink" xfId="30170" builtinId="9" hidden="1"/>
    <cellStyle name="Followed Hyperlink" xfId="30171" builtinId="9" hidden="1"/>
    <cellStyle name="Followed Hyperlink" xfId="30172" builtinId="9" hidden="1"/>
    <cellStyle name="Followed Hyperlink" xfId="30173" builtinId="9" hidden="1"/>
    <cellStyle name="Followed Hyperlink" xfId="30174" builtinId="9" hidden="1"/>
    <cellStyle name="Followed Hyperlink" xfId="30175" builtinId="9" hidden="1"/>
    <cellStyle name="Followed Hyperlink" xfId="30176" builtinId="9" hidden="1"/>
    <cellStyle name="Followed Hyperlink" xfId="30177" builtinId="9" hidden="1"/>
    <cellStyle name="Followed Hyperlink" xfId="30178" builtinId="9" hidden="1"/>
    <cellStyle name="Followed Hyperlink" xfId="30179" builtinId="9" hidden="1"/>
    <cellStyle name="Followed Hyperlink" xfId="30180" builtinId="9" hidden="1"/>
    <cellStyle name="Followed Hyperlink" xfId="30181" builtinId="9" hidden="1"/>
    <cellStyle name="Followed Hyperlink" xfId="30182" builtinId="9" hidden="1"/>
    <cellStyle name="Followed Hyperlink" xfId="30183" builtinId="9" hidden="1"/>
    <cellStyle name="Followed Hyperlink" xfId="30184" builtinId="9" hidden="1"/>
    <cellStyle name="Followed Hyperlink" xfId="30185" builtinId="9" hidden="1"/>
    <cellStyle name="Followed Hyperlink" xfId="30186" builtinId="9" hidden="1"/>
    <cellStyle name="Followed Hyperlink" xfId="30187" builtinId="9" hidden="1"/>
    <cellStyle name="Followed Hyperlink" xfId="30188" builtinId="9" hidden="1"/>
    <cellStyle name="Followed Hyperlink" xfId="30189" builtinId="9" hidden="1"/>
    <cellStyle name="Followed Hyperlink" xfId="30190" builtinId="9" hidden="1"/>
    <cellStyle name="Followed Hyperlink" xfId="30191" builtinId="9" hidden="1"/>
    <cellStyle name="Followed Hyperlink" xfId="30192" builtinId="9" hidden="1"/>
    <cellStyle name="Followed Hyperlink" xfId="30193" builtinId="9" hidden="1"/>
    <cellStyle name="Followed Hyperlink" xfId="30194" builtinId="9" hidden="1"/>
    <cellStyle name="Followed Hyperlink" xfId="30195" builtinId="9" hidden="1"/>
    <cellStyle name="Followed Hyperlink" xfId="30196" builtinId="9" hidden="1"/>
    <cellStyle name="Followed Hyperlink" xfId="30197" builtinId="9" hidden="1"/>
    <cellStyle name="Followed Hyperlink" xfId="30198" builtinId="9" hidden="1"/>
    <cellStyle name="Followed Hyperlink" xfId="30199" builtinId="9" hidden="1"/>
    <cellStyle name="Followed Hyperlink" xfId="30200" builtinId="9" hidden="1"/>
    <cellStyle name="Followed Hyperlink" xfId="30201" builtinId="9" hidden="1"/>
    <cellStyle name="Followed Hyperlink" xfId="30202" builtinId="9" hidden="1"/>
    <cellStyle name="Followed Hyperlink" xfId="30203" builtinId="9" hidden="1"/>
    <cellStyle name="Followed Hyperlink" xfId="30204" builtinId="9" hidden="1"/>
    <cellStyle name="Followed Hyperlink" xfId="30205" builtinId="9" hidden="1"/>
    <cellStyle name="Followed Hyperlink" xfId="30206" builtinId="9" hidden="1"/>
    <cellStyle name="Followed Hyperlink" xfId="30207" builtinId="9" hidden="1"/>
    <cellStyle name="Followed Hyperlink" xfId="30208" builtinId="9" hidden="1"/>
    <cellStyle name="Followed Hyperlink" xfId="30209" builtinId="9" hidden="1"/>
    <cellStyle name="Followed Hyperlink" xfId="30210" builtinId="9" hidden="1"/>
    <cellStyle name="Followed Hyperlink" xfId="30211" builtinId="9" hidden="1"/>
    <cellStyle name="Followed Hyperlink" xfId="30212" builtinId="9" hidden="1"/>
    <cellStyle name="Followed Hyperlink" xfId="30213" builtinId="9" hidden="1"/>
    <cellStyle name="Followed Hyperlink" xfId="30214" builtinId="9" hidden="1"/>
    <cellStyle name="Followed Hyperlink" xfId="30215" builtinId="9" hidden="1"/>
    <cellStyle name="Followed Hyperlink" xfId="30216" builtinId="9" hidden="1"/>
    <cellStyle name="Followed Hyperlink" xfId="30217" builtinId="9" hidden="1"/>
    <cellStyle name="Followed Hyperlink" xfId="30218" builtinId="9" hidden="1"/>
    <cellStyle name="Followed Hyperlink" xfId="30219" builtinId="9" hidden="1"/>
    <cellStyle name="Followed Hyperlink" xfId="30220" builtinId="9" hidden="1"/>
    <cellStyle name="Followed Hyperlink" xfId="30221" builtinId="9" hidden="1"/>
    <cellStyle name="Followed Hyperlink" xfId="30222" builtinId="9" hidden="1"/>
    <cellStyle name="Followed Hyperlink" xfId="30223" builtinId="9" hidden="1"/>
    <cellStyle name="Followed Hyperlink" xfId="30224" builtinId="9" hidden="1"/>
    <cellStyle name="Followed Hyperlink" xfId="30225" builtinId="9" hidden="1"/>
    <cellStyle name="Followed Hyperlink" xfId="30226" builtinId="9" hidden="1"/>
    <cellStyle name="Followed Hyperlink" xfId="30227" builtinId="9" hidden="1"/>
    <cellStyle name="Followed Hyperlink" xfId="30228" builtinId="9" hidden="1"/>
    <cellStyle name="Followed Hyperlink" xfId="30229" builtinId="9" hidden="1"/>
    <cellStyle name="Followed Hyperlink" xfId="30230" builtinId="9" hidden="1"/>
    <cellStyle name="Followed Hyperlink" xfId="30231" builtinId="9" hidden="1"/>
    <cellStyle name="Followed Hyperlink" xfId="30232" builtinId="9" hidden="1"/>
    <cellStyle name="Followed Hyperlink" xfId="30233" builtinId="9" hidden="1"/>
    <cellStyle name="Followed Hyperlink" xfId="30234" builtinId="9" hidden="1"/>
    <cellStyle name="Followed Hyperlink" xfId="30235" builtinId="9" hidden="1"/>
    <cellStyle name="Followed Hyperlink" xfId="30236" builtinId="9" hidden="1"/>
    <cellStyle name="Followed Hyperlink" xfId="30237" builtinId="9" hidden="1"/>
    <cellStyle name="Followed Hyperlink" xfId="30238" builtinId="9" hidden="1"/>
    <cellStyle name="Followed Hyperlink" xfId="30239" builtinId="9" hidden="1"/>
    <cellStyle name="Followed Hyperlink" xfId="30240" builtinId="9" hidden="1"/>
    <cellStyle name="Followed Hyperlink" xfId="30241" builtinId="9" hidden="1"/>
    <cellStyle name="Followed Hyperlink" xfId="30242" builtinId="9" hidden="1"/>
    <cellStyle name="Followed Hyperlink" xfId="30243" builtinId="9" hidden="1"/>
    <cellStyle name="Followed Hyperlink" xfId="30244" builtinId="9" hidden="1"/>
    <cellStyle name="Followed Hyperlink" xfId="30245" builtinId="9" hidden="1"/>
    <cellStyle name="Followed Hyperlink" xfId="30246" builtinId="9" hidden="1"/>
    <cellStyle name="Followed Hyperlink" xfId="30247" builtinId="9" hidden="1"/>
    <cellStyle name="Followed Hyperlink" xfId="30248" builtinId="9" hidden="1"/>
    <cellStyle name="Followed Hyperlink" xfId="30249" builtinId="9" hidden="1"/>
    <cellStyle name="Followed Hyperlink" xfId="30250" builtinId="9" hidden="1"/>
    <cellStyle name="Followed Hyperlink" xfId="30251" builtinId="9" hidden="1"/>
    <cellStyle name="Followed Hyperlink" xfId="30252" builtinId="9" hidden="1"/>
    <cellStyle name="Followed Hyperlink" xfId="30253" builtinId="9" hidden="1"/>
    <cellStyle name="Followed Hyperlink" xfId="30254" builtinId="9" hidden="1"/>
    <cellStyle name="Followed Hyperlink" xfId="30255" builtinId="9" hidden="1"/>
    <cellStyle name="Followed Hyperlink" xfId="30256" builtinId="9" hidden="1"/>
    <cellStyle name="Followed Hyperlink" xfId="30257" builtinId="9" hidden="1"/>
    <cellStyle name="Followed Hyperlink" xfId="30258" builtinId="9" hidden="1"/>
    <cellStyle name="Followed Hyperlink" xfId="30259" builtinId="9" hidden="1"/>
    <cellStyle name="Followed Hyperlink" xfId="30260" builtinId="9" hidden="1"/>
    <cellStyle name="Followed Hyperlink" xfId="30261" builtinId="9" hidden="1"/>
    <cellStyle name="Followed Hyperlink" xfId="30262" builtinId="9" hidden="1"/>
    <cellStyle name="Followed Hyperlink" xfId="30263" builtinId="9" hidden="1"/>
    <cellStyle name="Followed Hyperlink" xfId="30264" builtinId="9" hidden="1"/>
    <cellStyle name="Followed Hyperlink" xfId="30265" builtinId="9" hidden="1"/>
    <cellStyle name="Followed Hyperlink" xfId="30266" builtinId="9" hidden="1"/>
    <cellStyle name="Followed Hyperlink" xfId="30267" builtinId="9" hidden="1"/>
    <cellStyle name="Followed Hyperlink" xfId="30268" builtinId="9" hidden="1"/>
    <cellStyle name="Followed Hyperlink" xfId="30269" builtinId="9" hidden="1"/>
    <cellStyle name="Followed Hyperlink" xfId="30270" builtinId="9" hidden="1"/>
    <cellStyle name="Followed Hyperlink" xfId="30271" builtinId="9" hidden="1"/>
    <cellStyle name="Followed Hyperlink" xfId="30272" builtinId="9" hidden="1"/>
    <cellStyle name="Followed Hyperlink" xfId="30273" builtinId="9" hidden="1"/>
    <cellStyle name="Followed Hyperlink" xfId="30274" builtinId="9" hidden="1"/>
    <cellStyle name="Followed Hyperlink" xfId="30275" builtinId="9" hidden="1"/>
    <cellStyle name="Followed Hyperlink" xfId="30276" builtinId="9" hidden="1"/>
    <cellStyle name="Followed Hyperlink" xfId="30277" builtinId="9" hidden="1"/>
    <cellStyle name="Followed Hyperlink" xfId="30278" builtinId="9" hidden="1"/>
    <cellStyle name="Followed Hyperlink" xfId="30279" builtinId="9" hidden="1"/>
    <cellStyle name="Followed Hyperlink" xfId="30280" builtinId="9" hidden="1"/>
    <cellStyle name="Followed Hyperlink" xfId="30281" builtinId="9" hidden="1"/>
    <cellStyle name="Followed Hyperlink" xfId="30282" builtinId="9" hidden="1"/>
    <cellStyle name="Followed Hyperlink" xfId="30283" builtinId="9" hidden="1"/>
    <cellStyle name="Followed Hyperlink" xfId="30284" builtinId="9" hidden="1"/>
    <cellStyle name="Followed Hyperlink" xfId="30285" builtinId="9" hidden="1"/>
    <cellStyle name="Followed Hyperlink" xfId="30286" builtinId="9" hidden="1"/>
    <cellStyle name="Followed Hyperlink" xfId="30287" builtinId="9" hidden="1"/>
    <cellStyle name="Followed Hyperlink" xfId="30288" builtinId="9" hidden="1"/>
    <cellStyle name="Followed Hyperlink" xfId="30289" builtinId="9" hidden="1"/>
    <cellStyle name="Followed Hyperlink" xfId="30290" builtinId="9" hidden="1"/>
    <cellStyle name="Followed Hyperlink" xfId="30291" builtinId="9" hidden="1"/>
    <cellStyle name="Followed Hyperlink" xfId="30292" builtinId="9" hidden="1"/>
    <cellStyle name="Followed Hyperlink" xfId="30293" builtinId="9" hidden="1"/>
    <cellStyle name="Followed Hyperlink" xfId="30294" builtinId="9" hidden="1"/>
    <cellStyle name="Followed Hyperlink" xfId="30295" builtinId="9" hidden="1"/>
    <cellStyle name="Followed Hyperlink" xfId="30296" builtinId="9" hidden="1"/>
    <cellStyle name="Followed Hyperlink" xfId="30297" builtinId="9" hidden="1"/>
    <cellStyle name="Followed Hyperlink" xfId="30298" builtinId="9" hidden="1"/>
    <cellStyle name="Followed Hyperlink" xfId="30299" builtinId="9" hidden="1"/>
    <cellStyle name="Followed Hyperlink" xfId="30300" builtinId="9" hidden="1"/>
    <cellStyle name="Followed Hyperlink" xfId="30301" builtinId="9" hidden="1"/>
    <cellStyle name="Followed Hyperlink" xfId="30302" builtinId="9" hidden="1"/>
    <cellStyle name="Followed Hyperlink" xfId="30303" builtinId="9" hidden="1"/>
    <cellStyle name="Followed Hyperlink" xfId="30304" builtinId="9" hidden="1"/>
    <cellStyle name="Followed Hyperlink" xfId="30305" builtinId="9" hidden="1"/>
    <cellStyle name="Followed Hyperlink" xfId="30306" builtinId="9" hidden="1"/>
    <cellStyle name="Followed Hyperlink" xfId="30307" builtinId="9" hidden="1"/>
    <cellStyle name="Followed Hyperlink" xfId="30308" builtinId="9" hidden="1"/>
    <cellStyle name="Followed Hyperlink" xfId="30309" builtinId="9" hidden="1"/>
    <cellStyle name="Followed Hyperlink" xfId="30310" builtinId="9" hidden="1"/>
    <cellStyle name="Followed Hyperlink" xfId="30311" builtinId="9" hidden="1"/>
    <cellStyle name="Followed Hyperlink" xfId="30312" builtinId="9" hidden="1"/>
    <cellStyle name="Followed Hyperlink" xfId="30313" builtinId="9" hidden="1"/>
    <cellStyle name="Followed Hyperlink" xfId="30314" builtinId="9" hidden="1"/>
    <cellStyle name="Followed Hyperlink" xfId="30315" builtinId="9" hidden="1"/>
    <cellStyle name="Followed Hyperlink" xfId="30316" builtinId="9" hidden="1"/>
    <cellStyle name="Followed Hyperlink" xfId="30317" builtinId="9" hidden="1"/>
    <cellStyle name="Followed Hyperlink" xfId="30318" builtinId="9" hidden="1"/>
    <cellStyle name="Followed Hyperlink" xfId="30319" builtinId="9" hidden="1"/>
    <cellStyle name="Followed Hyperlink" xfId="30320" builtinId="9" hidden="1"/>
    <cellStyle name="Followed Hyperlink" xfId="30321" builtinId="9" hidden="1"/>
    <cellStyle name="Followed Hyperlink" xfId="30322" builtinId="9" hidden="1"/>
    <cellStyle name="Followed Hyperlink" xfId="30323" builtinId="9" hidden="1"/>
    <cellStyle name="Followed Hyperlink" xfId="30324" builtinId="9" hidden="1"/>
    <cellStyle name="Followed Hyperlink" xfId="30325" builtinId="9" hidden="1"/>
    <cellStyle name="Followed Hyperlink" xfId="30326" builtinId="9" hidden="1"/>
    <cellStyle name="Followed Hyperlink" xfId="30327" builtinId="9" hidden="1"/>
    <cellStyle name="Followed Hyperlink" xfId="30328" builtinId="9" hidden="1"/>
    <cellStyle name="Followed Hyperlink" xfId="30329" builtinId="9" hidden="1"/>
    <cellStyle name="Followed Hyperlink" xfId="30330" builtinId="9" hidden="1"/>
    <cellStyle name="Followed Hyperlink" xfId="30331" builtinId="9" hidden="1"/>
    <cellStyle name="Followed Hyperlink" xfId="30332" builtinId="9" hidden="1"/>
    <cellStyle name="Followed Hyperlink" xfId="30333" builtinId="9" hidden="1"/>
    <cellStyle name="Followed Hyperlink" xfId="30334" builtinId="9" hidden="1"/>
    <cellStyle name="Followed Hyperlink" xfId="30335" builtinId="9" hidden="1"/>
    <cellStyle name="Followed Hyperlink" xfId="30336" builtinId="9" hidden="1"/>
    <cellStyle name="Followed Hyperlink" xfId="30337" builtinId="9" hidden="1"/>
    <cellStyle name="Followed Hyperlink" xfId="30338" builtinId="9" hidden="1"/>
    <cellStyle name="Followed Hyperlink" xfId="30339" builtinId="9" hidden="1"/>
    <cellStyle name="Followed Hyperlink" xfId="30340" builtinId="9" hidden="1"/>
    <cellStyle name="Followed Hyperlink" xfId="30341" builtinId="9" hidden="1"/>
    <cellStyle name="Followed Hyperlink" xfId="30342" builtinId="9" hidden="1"/>
    <cellStyle name="Followed Hyperlink" xfId="30343" builtinId="9" hidden="1"/>
    <cellStyle name="Followed Hyperlink" xfId="30344" builtinId="9" hidden="1"/>
    <cellStyle name="Followed Hyperlink" xfId="30345" builtinId="9" hidden="1"/>
    <cellStyle name="Followed Hyperlink" xfId="30346" builtinId="9" hidden="1"/>
    <cellStyle name="Followed Hyperlink" xfId="30347" builtinId="9" hidden="1"/>
    <cellStyle name="Followed Hyperlink" xfId="30348" builtinId="9" hidden="1"/>
    <cellStyle name="Followed Hyperlink" xfId="30349" builtinId="9" hidden="1"/>
    <cellStyle name="Followed Hyperlink" xfId="30350" builtinId="9" hidden="1"/>
    <cellStyle name="Followed Hyperlink" xfId="30351" builtinId="9" hidden="1"/>
    <cellStyle name="Followed Hyperlink" xfId="30352" builtinId="9" hidden="1"/>
    <cellStyle name="Followed Hyperlink" xfId="30353" builtinId="9" hidden="1"/>
    <cellStyle name="Followed Hyperlink" xfId="30354" builtinId="9" hidden="1"/>
    <cellStyle name="Followed Hyperlink" xfId="30355" builtinId="9" hidden="1"/>
    <cellStyle name="Followed Hyperlink" xfId="30356" builtinId="9" hidden="1"/>
    <cellStyle name="Followed Hyperlink" xfId="30357" builtinId="9" hidden="1"/>
    <cellStyle name="Followed Hyperlink" xfId="30358" builtinId="9" hidden="1"/>
    <cellStyle name="Followed Hyperlink" xfId="30359" builtinId="9" hidden="1"/>
    <cellStyle name="Followed Hyperlink" xfId="30360" builtinId="9" hidden="1"/>
    <cellStyle name="Followed Hyperlink" xfId="30361" builtinId="9" hidden="1"/>
    <cellStyle name="Followed Hyperlink" xfId="30362" builtinId="9" hidden="1"/>
    <cellStyle name="Followed Hyperlink" xfId="30363" builtinId="9" hidden="1"/>
    <cellStyle name="Followed Hyperlink" xfId="30364" builtinId="9" hidden="1"/>
    <cellStyle name="Followed Hyperlink" xfId="30365" builtinId="9" hidden="1"/>
    <cellStyle name="Followed Hyperlink" xfId="30366" builtinId="9" hidden="1"/>
    <cellStyle name="Followed Hyperlink" xfId="30367" builtinId="9" hidden="1"/>
    <cellStyle name="Followed Hyperlink" xfId="30368" builtinId="9" hidden="1"/>
    <cellStyle name="Followed Hyperlink" xfId="30369" builtinId="9" hidden="1"/>
    <cellStyle name="Followed Hyperlink" xfId="30370" builtinId="9" hidden="1"/>
    <cellStyle name="Followed Hyperlink" xfId="30371" builtinId="9" hidden="1"/>
    <cellStyle name="Followed Hyperlink" xfId="30372" builtinId="9" hidden="1"/>
    <cellStyle name="Followed Hyperlink" xfId="30373" builtinId="9" hidden="1"/>
    <cellStyle name="Followed Hyperlink" xfId="30374" builtinId="9" hidden="1"/>
    <cellStyle name="Followed Hyperlink" xfId="30375" builtinId="9" hidden="1"/>
    <cellStyle name="Followed Hyperlink" xfId="30376" builtinId="9" hidden="1"/>
    <cellStyle name="Followed Hyperlink" xfId="30377" builtinId="9" hidden="1"/>
    <cellStyle name="Followed Hyperlink" xfId="30378" builtinId="9" hidden="1"/>
    <cellStyle name="Followed Hyperlink" xfId="30379" builtinId="9" hidden="1"/>
    <cellStyle name="Followed Hyperlink" xfId="30380" builtinId="9" hidden="1"/>
    <cellStyle name="Followed Hyperlink" xfId="30381" builtinId="9" hidden="1"/>
    <cellStyle name="Followed Hyperlink" xfId="30382" builtinId="9" hidden="1"/>
    <cellStyle name="Followed Hyperlink" xfId="30383" builtinId="9" hidden="1"/>
    <cellStyle name="Followed Hyperlink" xfId="30384" builtinId="9" hidden="1"/>
    <cellStyle name="Followed Hyperlink" xfId="30385" builtinId="9" hidden="1"/>
    <cellStyle name="Followed Hyperlink" xfId="30386" builtinId="9" hidden="1"/>
    <cellStyle name="Followed Hyperlink" xfId="30387" builtinId="9" hidden="1"/>
    <cellStyle name="Followed Hyperlink" xfId="30388" builtinId="9" hidden="1"/>
    <cellStyle name="Followed Hyperlink" xfId="30389" builtinId="9" hidden="1"/>
    <cellStyle name="Followed Hyperlink" xfId="30390" builtinId="9" hidden="1"/>
    <cellStyle name="Followed Hyperlink" xfId="30391" builtinId="9" hidden="1"/>
    <cellStyle name="Followed Hyperlink" xfId="30392" builtinId="9" hidden="1"/>
    <cellStyle name="Followed Hyperlink" xfId="30393" builtinId="9" hidden="1"/>
    <cellStyle name="Followed Hyperlink" xfId="30394" builtinId="9" hidden="1"/>
    <cellStyle name="Followed Hyperlink" xfId="30395" builtinId="9" hidden="1"/>
    <cellStyle name="Followed Hyperlink" xfId="30396" builtinId="9" hidden="1"/>
    <cellStyle name="Followed Hyperlink" xfId="30397" builtinId="9" hidden="1"/>
    <cellStyle name="Followed Hyperlink" xfId="30398" builtinId="9" hidden="1"/>
    <cellStyle name="Followed Hyperlink" xfId="30399" builtinId="9" hidden="1"/>
    <cellStyle name="Followed Hyperlink" xfId="30400" builtinId="9" hidden="1"/>
    <cellStyle name="Followed Hyperlink" xfId="30401" builtinId="9" hidden="1"/>
    <cellStyle name="Followed Hyperlink" xfId="30402" builtinId="9" hidden="1"/>
    <cellStyle name="Followed Hyperlink" xfId="30403" builtinId="9" hidden="1"/>
    <cellStyle name="Followed Hyperlink" xfId="30404" builtinId="9" hidden="1"/>
    <cellStyle name="Followed Hyperlink" xfId="30405" builtinId="9" hidden="1"/>
    <cellStyle name="Followed Hyperlink" xfId="30406" builtinId="9" hidden="1"/>
    <cellStyle name="Followed Hyperlink" xfId="30407" builtinId="9" hidden="1"/>
    <cellStyle name="Followed Hyperlink" xfId="30408" builtinId="9" hidden="1"/>
    <cellStyle name="Followed Hyperlink" xfId="30409" builtinId="9" hidden="1"/>
    <cellStyle name="Followed Hyperlink" xfId="30410" builtinId="9" hidden="1"/>
    <cellStyle name="Followed Hyperlink" xfId="30411" builtinId="9" hidden="1"/>
    <cellStyle name="Followed Hyperlink" xfId="30412" builtinId="9" hidden="1"/>
    <cellStyle name="Followed Hyperlink" xfId="30413" builtinId="9" hidden="1"/>
    <cellStyle name="Followed Hyperlink" xfId="30414" builtinId="9" hidden="1"/>
    <cellStyle name="Followed Hyperlink" xfId="30415" builtinId="9" hidden="1"/>
    <cellStyle name="Followed Hyperlink" xfId="30416" builtinId="9" hidden="1"/>
    <cellStyle name="Followed Hyperlink" xfId="30417" builtinId="9" hidden="1"/>
    <cellStyle name="Followed Hyperlink" xfId="30418" builtinId="9" hidden="1"/>
    <cellStyle name="Followed Hyperlink" xfId="30419" builtinId="9" hidden="1"/>
    <cellStyle name="Followed Hyperlink" xfId="30420" builtinId="9" hidden="1"/>
    <cellStyle name="Followed Hyperlink" xfId="30421" builtinId="9" hidden="1"/>
    <cellStyle name="Followed Hyperlink" xfId="30422" builtinId="9" hidden="1"/>
    <cellStyle name="Followed Hyperlink" xfId="30423" builtinId="9" hidden="1"/>
    <cellStyle name="Followed Hyperlink" xfId="30424" builtinId="9" hidden="1"/>
    <cellStyle name="Followed Hyperlink" xfId="30425" builtinId="9" hidden="1"/>
    <cellStyle name="Followed Hyperlink" xfId="30426" builtinId="9" hidden="1"/>
    <cellStyle name="Followed Hyperlink" xfId="30427" builtinId="9" hidden="1"/>
    <cellStyle name="Followed Hyperlink" xfId="30428" builtinId="9" hidden="1"/>
    <cellStyle name="Followed Hyperlink" xfId="30429" builtinId="9" hidden="1"/>
    <cellStyle name="Followed Hyperlink" xfId="30430" builtinId="9" hidden="1"/>
    <cellStyle name="Followed Hyperlink" xfId="30431" builtinId="9" hidden="1"/>
    <cellStyle name="Followed Hyperlink" xfId="30432" builtinId="9" hidden="1"/>
    <cellStyle name="Followed Hyperlink" xfId="30433" builtinId="9" hidden="1"/>
    <cellStyle name="Followed Hyperlink" xfId="30434" builtinId="9" hidden="1"/>
    <cellStyle name="Followed Hyperlink" xfId="30435" builtinId="9" hidden="1"/>
    <cellStyle name="Followed Hyperlink" xfId="30436" builtinId="9" hidden="1"/>
    <cellStyle name="Followed Hyperlink" xfId="30437" builtinId="9" hidden="1"/>
    <cellStyle name="Followed Hyperlink" xfId="30438" builtinId="9" hidden="1"/>
    <cellStyle name="Followed Hyperlink" xfId="30439" builtinId="9" hidden="1"/>
    <cellStyle name="Followed Hyperlink" xfId="30440" builtinId="9" hidden="1"/>
    <cellStyle name="Followed Hyperlink" xfId="30441" builtinId="9" hidden="1"/>
    <cellStyle name="Followed Hyperlink" xfId="30442" builtinId="9" hidden="1"/>
    <cellStyle name="Followed Hyperlink" xfId="30443" builtinId="9" hidden="1"/>
    <cellStyle name="Followed Hyperlink" xfId="30444" builtinId="9" hidden="1"/>
    <cellStyle name="Followed Hyperlink" xfId="30445" builtinId="9" hidden="1"/>
    <cellStyle name="Followed Hyperlink" xfId="30446" builtinId="9" hidden="1"/>
    <cellStyle name="Followed Hyperlink" xfId="30447" builtinId="9" hidden="1"/>
    <cellStyle name="Followed Hyperlink" xfId="30448" builtinId="9" hidden="1"/>
    <cellStyle name="Followed Hyperlink" xfId="30449" builtinId="9" hidden="1"/>
    <cellStyle name="Followed Hyperlink" xfId="30450" builtinId="9" hidden="1"/>
    <cellStyle name="Followed Hyperlink" xfId="30451" builtinId="9" hidden="1"/>
    <cellStyle name="Followed Hyperlink" xfId="30452" builtinId="9" hidden="1"/>
    <cellStyle name="Followed Hyperlink" xfId="30453" builtinId="9" hidden="1"/>
    <cellStyle name="Followed Hyperlink" xfId="30454" builtinId="9" hidden="1"/>
    <cellStyle name="Followed Hyperlink" xfId="30455" builtinId="9" hidden="1"/>
    <cellStyle name="Followed Hyperlink" xfId="30456" builtinId="9" hidden="1"/>
    <cellStyle name="Followed Hyperlink" xfId="30457" builtinId="9" hidden="1"/>
    <cellStyle name="Followed Hyperlink" xfId="30458" builtinId="9" hidden="1"/>
    <cellStyle name="Followed Hyperlink" xfId="30459" builtinId="9" hidden="1"/>
    <cellStyle name="Followed Hyperlink" xfId="30460" builtinId="9" hidden="1"/>
    <cellStyle name="Followed Hyperlink" xfId="30461" builtinId="9" hidden="1"/>
    <cellStyle name="Followed Hyperlink" xfId="30462" builtinId="9" hidden="1"/>
    <cellStyle name="Followed Hyperlink" xfId="30463" builtinId="9" hidden="1"/>
    <cellStyle name="Followed Hyperlink" xfId="30464" builtinId="9" hidden="1"/>
    <cellStyle name="Followed Hyperlink" xfId="30465" builtinId="9" hidden="1"/>
    <cellStyle name="Followed Hyperlink" xfId="30466" builtinId="9" hidden="1"/>
    <cellStyle name="Followed Hyperlink" xfId="30467" builtinId="9" hidden="1"/>
    <cellStyle name="Followed Hyperlink" xfId="30468" builtinId="9" hidden="1"/>
    <cellStyle name="Followed Hyperlink" xfId="30469" builtinId="9" hidden="1"/>
    <cellStyle name="Followed Hyperlink" xfId="30470" builtinId="9" hidden="1"/>
    <cellStyle name="Followed Hyperlink" xfId="30471" builtinId="9" hidden="1"/>
    <cellStyle name="Followed Hyperlink" xfId="30472" builtinId="9" hidden="1"/>
    <cellStyle name="Followed Hyperlink" xfId="30473" builtinId="9" hidden="1"/>
    <cellStyle name="Followed Hyperlink" xfId="30474" builtinId="9" hidden="1"/>
    <cellStyle name="Followed Hyperlink" xfId="30475" builtinId="9" hidden="1"/>
    <cellStyle name="Followed Hyperlink" xfId="30476" builtinId="9" hidden="1"/>
    <cellStyle name="Followed Hyperlink" xfId="30477" builtinId="9" hidden="1"/>
    <cellStyle name="Followed Hyperlink" xfId="30478" builtinId="9" hidden="1"/>
    <cellStyle name="Followed Hyperlink" xfId="30479" builtinId="9" hidden="1"/>
    <cellStyle name="Followed Hyperlink" xfId="30480" builtinId="9" hidden="1"/>
    <cellStyle name="Followed Hyperlink" xfId="30481" builtinId="9" hidden="1"/>
    <cellStyle name="Followed Hyperlink" xfId="30482" builtinId="9" hidden="1"/>
    <cellStyle name="Followed Hyperlink" xfId="30483" builtinId="9" hidden="1"/>
    <cellStyle name="Followed Hyperlink" xfId="30484" builtinId="9" hidden="1"/>
    <cellStyle name="Followed Hyperlink" xfId="30485" builtinId="9" hidden="1"/>
    <cellStyle name="Followed Hyperlink" xfId="30486" builtinId="9" hidden="1"/>
    <cellStyle name="Followed Hyperlink" xfId="30487" builtinId="9" hidden="1"/>
    <cellStyle name="Followed Hyperlink" xfId="30488" builtinId="9" hidden="1"/>
    <cellStyle name="Followed Hyperlink" xfId="30489" builtinId="9" hidden="1"/>
    <cellStyle name="Followed Hyperlink" xfId="30490" builtinId="9" hidden="1"/>
    <cellStyle name="Followed Hyperlink" xfId="30491" builtinId="9" hidden="1"/>
    <cellStyle name="Followed Hyperlink" xfId="30492" builtinId="9" hidden="1"/>
    <cellStyle name="Followed Hyperlink" xfId="30493" builtinId="9" hidden="1"/>
    <cellStyle name="Followed Hyperlink" xfId="30494" builtinId="9" hidden="1"/>
    <cellStyle name="Followed Hyperlink" xfId="30495" builtinId="9" hidden="1"/>
    <cellStyle name="Followed Hyperlink" xfId="30496" builtinId="9" hidden="1"/>
    <cellStyle name="Followed Hyperlink" xfId="30497" builtinId="9" hidden="1"/>
    <cellStyle name="Followed Hyperlink" xfId="30498" builtinId="9" hidden="1"/>
    <cellStyle name="Followed Hyperlink" xfId="30499" builtinId="9" hidden="1"/>
    <cellStyle name="Followed Hyperlink" xfId="30500" builtinId="9" hidden="1"/>
    <cellStyle name="Followed Hyperlink" xfId="30501" builtinId="9" hidden="1"/>
    <cellStyle name="Followed Hyperlink" xfId="30502" builtinId="9" hidden="1"/>
    <cellStyle name="Followed Hyperlink" xfId="30503" builtinId="9" hidden="1"/>
    <cellStyle name="Followed Hyperlink" xfId="30504" builtinId="9" hidden="1"/>
    <cellStyle name="Followed Hyperlink" xfId="30505" builtinId="9" hidden="1"/>
    <cellStyle name="Followed Hyperlink" xfId="30506" builtinId="9" hidden="1"/>
    <cellStyle name="Followed Hyperlink" xfId="30507" builtinId="9" hidden="1"/>
    <cellStyle name="Followed Hyperlink" xfId="30508" builtinId="9" hidden="1"/>
    <cellStyle name="Followed Hyperlink" xfId="30509" builtinId="9" hidden="1"/>
    <cellStyle name="Followed Hyperlink" xfId="30510" builtinId="9" hidden="1"/>
    <cellStyle name="Followed Hyperlink" xfId="30511" builtinId="9" hidden="1"/>
    <cellStyle name="Followed Hyperlink" xfId="30512" builtinId="9" hidden="1"/>
    <cellStyle name="Followed Hyperlink" xfId="30513" builtinId="9" hidden="1"/>
    <cellStyle name="Followed Hyperlink" xfId="30514" builtinId="9" hidden="1"/>
    <cellStyle name="Followed Hyperlink" xfId="30515" builtinId="9" hidden="1"/>
    <cellStyle name="Followed Hyperlink" xfId="30516" builtinId="9" hidden="1"/>
    <cellStyle name="Followed Hyperlink" xfId="30517" builtinId="9" hidden="1"/>
    <cellStyle name="Followed Hyperlink" xfId="30518" builtinId="9" hidden="1"/>
    <cellStyle name="Followed Hyperlink" xfId="30519" builtinId="9" hidden="1"/>
    <cellStyle name="Followed Hyperlink" xfId="30520" builtinId="9" hidden="1"/>
    <cellStyle name="Followed Hyperlink" xfId="30521" builtinId="9" hidden="1"/>
    <cellStyle name="Followed Hyperlink" xfId="30522" builtinId="9" hidden="1"/>
    <cellStyle name="Followed Hyperlink" xfId="30523" builtinId="9" hidden="1"/>
    <cellStyle name="Followed Hyperlink" xfId="30524" builtinId="9" hidden="1"/>
    <cellStyle name="Followed Hyperlink" xfId="30525" builtinId="9" hidden="1"/>
    <cellStyle name="Followed Hyperlink" xfId="30526" builtinId="9" hidden="1"/>
    <cellStyle name="Followed Hyperlink" xfId="30527" builtinId="9" hidden="1"/>
    <cellStyle name="Followed Hyperlink" xfId="30528" builtinId="9" hidden="1"/>
    <cellStyle name="Followed Hyperlink" xfId="30529" builtinId="9" hidden="1"/>
    <cellStyle name="Followed Hyperlink" xfId="30530" builtinId="9" hidden="1"/>
    <cellStyle name="Followed Hyperlink" xfId="30531" builtinId="9" hidden="1"/>
    <cellStyle name="Followed Hyperlink" xfId="30532" builtinId="9" hidden="1"/>
    <cellStyle name="Followed Hyperlink" xfId="30533" builtinId="9" hidden="1"/>
    <cellStyle name="Followed Hyperlink" xfId="30534" builtinId="9" hidden="1"/>
    <cellStyle name="Followed Hyperlink" xfId="30535" builtinId="9" hidden="1"/>
    <cellStyle name="Followed Hyperlink" xfId="30536" builtinId="9" hidden="1"/>
    <cellStyle name="Followed Hyperlink" xfId="30537" builtinId="9" hidden="1"/>
    <cellStyle name="Followed Hyperlink" xfId="30538" builtinId="9" hidden="1"/>
    <cellStyle name="Followed Hyperlink" xfId="30539" builtinId="9" hidden="1"/>
    <cellStyle name="Followed Hyperlink" xfId="30540" builtinId="9" hidden="1"/>
    <cellStyle name="Followed Hyperlink" xfId="30541" builtinId="9" hidden="1"/>
    <cellStyle name="Followed Hyperlink" xfId="30542" builtinId="9" hidden="1"/>
    <cellStyle name="Followed Hyperlink" xfId="30543" builtinId="9" hidden="1"/>
    <cellStyle name="Followed Hyperlink" xfId="30544" builtinId="9" hidden="1"/>
    <cellStyle name="Followed Hyperlink" xfId="30545" builtinId="9" hidden="1"/>
    <cellStyle name="Followed Hyperlink" xfId="30546" builtinId="9" hidden="1"/>
    <cellStyle name="Followed Hyperlink" xfId="30547" builtinId="9" hidden="1"/>
    <cellStyle name="Followed Hyperlink" xfId="30548" builtinId="9" hidden="1"/>
    <cellStyle name="Followed Hyperlink" xfId="30549" builtinId="9" hidden="1"/>
    <cellStyle name="Followed Hyperlink" xfId="30550" builtinId="9" hidden="1"/>
    <cellStyle name="Followed Hyperlink" xfId="30551" builtinId="9" hidden="1"/>
    <cellStyle name="Followed Hyperlink" xfId="30552" builtinId="9" hidden="1"/>
    <cellStyle name="Followed Hyperlink" xfId="30553" builtinId="9" hidden="1"/>
    <cellStyle name="Followed Hyperlink" xfId="30554" builtinId="9" hidden="1"/>
    <cellStyle name="Followed Hyperlink" xfId="30555" builtinId="9" hidden="1"/>
    <cellStyle name="Followed Hyperlink" xfId="30556" builtinId="9" hidden="1"/>
    <cellStyle name="Followed Hyperlink" xfId="30557" builtinId="9" hidden="1"/>
    <cellStyle name="Followed Hyperlink" xfId="30558" builtinId="9" hidden="1"/>
    <cellStyle name="Followed Hyperlink" xfId="30559" builtinId="9" hidden="1"/>
    <cellStyle name="Followed Hyperlink" xfId="30560" builtinId="9" hidden="1"/>
    <cellStyle name="Followed Hyperlink" xfId="30561" builtinId="9" hidden="1"/>
    <cellStyle name="Followed Hyperlink" xfId="30562" builtinId="9" hidden="1"/>
    <cellStyle name="Followed Hyperlink" xfId="30563" builtinId="9" hidden="1"/>
    <cellStyle name="Followed Hyperlink" xfId="30564" builtinId="9" hidden="1"/>
    <cellStyle name="Followed Hyperlink" xfId="30565" builtinId="9" hidden="1"/>
    <cellStyle name="Followed Hyperlink" xfId="30566" builtinId="9" hidden="1"/>
    <cellStyle name="Followed Hyperlink" xfId="30567" builtinId="9" hidden="1"/>
    <cellStyle name="Followed Hyperlink" xfId="30568" builtinId="9" hidden="1"/>
    <cellStyle name="Followed Hyperlink" xfId="30569" builtinId="9" hidden="1"/>
    <cellStyle name="Followed Hyperlink" xfId="30570" builtinId="9" hidden="1"/>
    <cellStyle name="Followed Hyperlink" xfId="30571" builtinId="9" hidden="1"/>
    <cellStyle name="Followed Hyperlink" xfId="30572" builtinId="9" hidden="1"/>
    <cellStyle name="Followed Hyperlink" xfId="30573" builtinId="9" hidden="1"/>
    <cellStyle name="Followed Hyperlink" xfId="30574" builtinId="9" hidden="1"/>
    <cellStyle name="Followed Hyperlink" xfId="30575" builtinId="9" hidden="1"/>
    <cellStyle name="Followed Hyperlink" xfId="30576" builtinId="9" hidden="1"/>
    <cellStyle name="Followed Hyperlink" xfId="30577" builtinId="9" hidden="1"/>
    <cellStyle name="Followed Hyperlink" xfId="30578" builtinId="9" hidden="1"/>
    <cellStyle name="Followed Hyperlink" xfId="30579" builtinId="9" hidden="1"/>
    <cellStyle name="Followed Hyperlink" xfId="30580" builtinId="9" hidden="1"/>
    <cellStyle name="Followed Hyperlink" xfId="30581" builtinId="9" hidden="1"/>
    <cellStyle name="Followed Hyperlink" xfId="30582" builtinId="9" hidden="1"/>
    <cellStyle name="Followed Hyperlink" xfId="30583" builtinId="9" hidden="1"/>
    <cellStyle name="Followed Hyperlink" xfId="30584" builtinId="9" hidden="1"/>
    <cellStyle name="Followed Hyperlink" xfId="30585" builtinId="9" hidden="1"/>
    <cellStyle name="Followed Hyperlink" xfId="30586" builtinId="9" hidden="1"/>
    <cellStyle name="Followed Hyperlink" xfId="30587" builtinId="9" hidden="1"/>
    <cellStyle name="Followed Hyperlink" xfId="30588" builtinId="9" hidden="1"/>
    <cellStyle name="Followed Hyperlink" xfId="30589" builtinId="9" hidden="1"/>
    <cellStyle name="Followed Hyperlink" xfId="30590" builtinId="9" hidden="1"/>
    <cellStyle name="Followed Hyperlink" xfId="30591" builtinId="9" hidden="1"/>
    <cellStyle name="Followed Hyperlink" xfId="30592" builtinId="9" hidden="1"/>
    <cellStyle name="Followed Hyperlink" xfId="30593" builtinId="9" hidden="1"/>
    <cellStyle name="Followed Hyperlink" xfId="30594" builtinId="9" hidden="1"/>
    <cellStyle name="Followed Hyperlink" xfId="30595" builtinId="9" hidden="1"/>
    <cellStyle name="Followed Hyperlink" xfId="30596" builtinId="9" hidden="1"/>
    <cellStyle name="Followed Hyperlink" xfId="30597" builtinId="9" hidden="1"/>
    <cellStyle name="Followed Hyperlink" xfId="30598" builtinId="9" hidden="1"/>
    <cellStyle name="Followed Hyperlink" xfId="30599" builtinId="9" hidden="1"/>
    <cellStyle name="Followed Hyperlink" xfId="30600" builtinId="9" hidden="1"/>
    <cellStyle name="Followed Hyperlink" xfId="30601" builtinId="9" hidden="1"/>
    <cellStyle name="Followed Hyperlink" xfId="30602" builtinId="9" hidden="1"/>
    <cellStyle name="Followed Hyperlink" xfId="30603" builtinId="9" hidden="1"/>
    <cellStyle name="Followed Hyperlink" xfId="30604" builtinId="9" hidden="1"/>
    <cellStyle name="Followed Hyperlink" xfId="30605" builtinId="9" hidden="1"/>
    <cellStyle name="Followed Hyperlink" xfId="30606" builtinId="9" hidden="1"/>
    <cellStyle name="Followed Hyperlink" xfId="30607" builtinId="9" hidden="1"/>
    <cellStyle name="Followed Hyperlink" xfId="30608" builtinId="9" hidden="1"/>
    <cellStyle name="Followed Hyperlink" xfId="30609" builtinId="9" hidden="1"/>
    <cellStyle name="Followed Hyperlink" xfId="30610" builtinId="9" hidden="1"/>
    <cellStyle name="Followed Hyperlink" xfId="30611" builtinId="9" hidden="1"/>
    <cellStyle name="Followed Hyperlink" xfId="30612" builtinId="9" hidden="1"/>
    <cellStyle name="Followed Hyperlink" xfId="30613" builtinId="9" hidden="1"/>
    <cellStyle name="Followed Hyperlink" xfId="30614" builtinId="9" hidden="1"/>
    <cellStyle name="Followed Hyperlink" xfId="30615" builtinId="9" hidden="1"/>
    <cellStyle name="Followed Hyperlink" xfId="30616" builtinId="9" hidden="1"/>
    <cellStyle name="Followed Hyperlink" xfId="30617" builtinId="9" hidden="1"/>
    <cellStyle name="Followed Hyperlink" xfId="30618" builtinId="9" hidden="1"/>
    <cellStyle name="Followed Hyperlink" xfId="30619" builtinId="9" hidden="1"/>
    <cellStyle name="Followed Hyperlink" xfId="30620" builtinId="9" hidden="1"/>
    <cellStyle name="Followed Hyperlink" xfId="30621" builtinId="9" hidden="1"/>
    <cellStyle name="Followed Hyperlink" xfId="30622" builtinId="9" hidden="1"/>
    <cellStyle name="Followed Hyperlink" xfId="30623" builtinId="9" hidden="1"/>
    <cellStyle name="Followed Hyperlink" xfId="30624" builtinId="9" hidden="1"/>
    <cellStyle name="Followed Hyperlink" xfId="30625" builtinId="9" hidden="1"/>
    <cellStyle name="Followed Hyperlink" xfId="30626" builtinId="9" hidden="1"/>
    <cellStyle name="Followed Hyperlink" xfId="30627" builtinId="9" hidden="1"/>
    <cellStyle name="Followed Hyperlink" xfId="30628" builtinId="9" hidden="1"/>
    <cellStyle name="Followed Hyperlink" xfId="30629" builtinId="9" hidden="1"/>
    <cellStyle name="Followed Hyperlink" xfId="30630" builtinId="9" hidden="1"/>
    <cellStyle name="Followed Hyperlink" xfId="30631" builtinId="9" hidden="1"/>
    <cellStyle name="Followed Hyperlink" xfId="30632" builtinId="9" hidden="1"/>
    <cellStyle name="Followed Hyperlink" xfId="30633" builtinId="9" hidden="1"/>
    <cellStyle name="Followed Hyperlink" xfId="30634" builtinId="9" hidden="1"/>
    <cellStyle name="Followed Hyperlink" xfId="30635" builtinId="9" hidden="1"/>
    <cellStyle name="Followed Hyperlink" xfId="30636" builtinId="9" hidden="1"/>
    <cellStyle name="Followed Hyperlink" xfId="30637" builtinId="9" hidden="1"/>
    <cellStyle name="Followed Hyperlink" xfId="30638" builtinId="9" hidden="1"/>
    <cellStyle name="Followed Hyperlink" xfId="30639" builtinId="9" hidden="1"/>
    <cellStyle name="Followed Hyperlink" xfId="30640" builtinId="9" hidden="1"/>
    <cellStyle name="Followed Hyperlink" xfId="30641" builtinId="9" hidden="1"/>
    <cellStyle name="Followed Hyperlink" xfId="30642" builtinId="9" hidden="1"/>
    <cellStyle name="Followed Hyperlink" xfId="30643" builtinId="9" hidden="1"/>
    <cellStyle name="Followed Hyperlink" xfId="30644" builtinId="9" hidden="1"/>
    <cellStyle name="Followed Hyperlink" xfId="30645" builtinId="9" hidden="1"/>
    <cellStyle name="Followed Hyperlink" xfId="30646" builtinId="9" hidden="1"/>
    <cellStyle name="Followed Hyperlink" xfId="30647" builtinId="9" hidden="1"/>
    <cellStyle name="Followed Hyperlink" xfId="30648" builtinId="9" hidden="1"/>
    <cellStyle name="Followed Hyperlink" xfId="30649" builtinId="9" hidden="1"/>
    <cellStyle name="Followed Hyperlink" xfId="30650" builtinId="9" hidden="1"/>
    <cellStyle name="Followed Hyperlink" xfId="30651" builtinId="9" hidden="1"/>
    <cellStyle name="Followed Hyperlink" xfId="30652" builtinId="9" hidden="1"/>
    <cellStyle name="Followed Hyperlink" xfId="30653" builtinId="9" hidden="1"/>
    <cellStyle name="Followed Hyperlink" xfId="30654" builtinId="9" hidden="1"/>
    <cellStyle name="Followed Hyperlink" xfId="30655" builtinId="9" hidden="1"/>
    <cellStyle name="Followed Hyperlink" xfId="30656" builtinId="9" hidden="1"/>
    <cellStyle name="Followed Hyperlink" xfId="30657" builtinId="9" hidden="1"/>
    <cellStyle name="Followed Hyperlink" xfId="30658" builtinId="9" hidden="1"/>
    <cellStyle name="Followed Hyperlink" xfId="30659" builtinId="9" hidden="1"/>
    <cellStyle name="Followed Hyperlink" xfId="30660" builtinId="9" hidden="1"/>
    <cellStyle name="Followed Hyperlink" xfId="30661" builtinId="9" hidden="1"/>
    <cellStyle name="Followed Hyperlink" xfId="30662" builtinId="9" hidden="1"/>
    <cellStyle name="Followed Hyperlink" xfId="30663" builtinId="9" hidden="1"/>
    <cellStyle name="Followed Hyperlink" xfId="30664" builtinId="9" hidden="1"/>
    <cellStyle name="Followed Hyperlink" xfId="30665" builtinId="9" hidden="1"/>
    <cellStyle name="Followed Hyperlink" xfId="30666" builtinId="9" hidden="1"/>
    <cellStyle name="Followed Hyperlink" xfId="30667" builtinId="9" hidden="1"/>
    <cellStyle name="Followed Hyperlink" xfId="30668" builtinId="9" hidden="1"/>
    <cellStyle name="Followed Hyperlink" xfId="30669" builtinId="9" hidden="1"/>
    <cellStyle name="Followed Hyperlink" xfId="30670" builtinId="9" hidden="1"/>
    <cellStyle name="Followed Hyperlink" xfId="30671" builtinId="9" hidden="1"/>
    <cellStyle name="Followed Hyperlink" xfId="30672" builtinId="9" hidden="1"/>
    <cellStyle name="Followed Hyperlink" xfId="30673" builtinId="9" hidden="1"/>
    <cellStyle name="Followed Hyperlink" xfId="30674" builtinId="9" hidden="1"/>
    <cellStyle name="Followed Hyperlink" xfId="30675" builtinId="9" hidden="1"/>
    <cellStyle name="Followed Hyperlink" xfId="30676" builtinId="9" hidden="1"/>
    <cellStyle name="Followed Hyperlink" xfId="30677" builtinId="9" hidden="1"/>
    <cellStyle name="Followed Hyperlink" xfId="30678" builtinId="9" hidden="1"/>
    <cellStyle name="Followed Hyperlink" xfId="30679" builtinId="9" hidden="1"/>
    <cellStyle name="Followed Hyperlink" xfId="30680" builtinId="9" hidden="1"/>
    <cellStyle name="Followed Hyperlink" xfId="30681" builtinId="9" hidden="1"/>
    <cellStyle name="Followed Hyperlink" xfId="30682" builtinId="9" hidden="1"/>
    <cellStyle name="Followed Hyperlink" xfId="30683" builtinId="9" hidden="1"/>
    <cellStyle name="Followed Hyperlink" xfId="30684" builtinId="9" hidden="1"/>
    <cellStyle name="Followed Hyperlink" xfId="30685" builtinId="9" hidden="1"/>
    <cellStyle name="Followed Hyperlink" xfId="30686" builtinId="9" hidden="1"/>
    <cellStyle name="Followed Hyperlink" xfId="30687" builtinId="9" hidden="1"/>
    <cellStyle name="Followed Hyperlink" xfId="30688" builtinId="9" hidden="1"/>
    <cellStyle name="Followed Hyperlink" xfId="30689" builtinId="9" hidden="1"/>
    <cellStyle name="Followed Hyperlink" xfId="30690" builtinId="9" hidden="1"/>
    <cellStyle name="Followed Hyperlink" xfId="30691" builtinId="9" hidden="1"/>
    <cellStyle name="Followed Hyperlink" xfId="30692" builtinId="9" hidden="1"/>
    <cellStyle name="Followed Hyperlink" xfId="30693" builtinId="9" hidden="1"/>
    <cellStyle name="Followed Hyperlink" xfId="30694" builtinId="9" hidden="1"/>
    <cellStyle name="Followed Hyperlink" xfId="30695" builtinId="9" hidden="1"/>
    <cellStyle name="Followed Hyperlink" xfId="30696" builtinId="9" hidden="1"/>
    <cellStyle name="Followed Hyperlink" xfId="30697" builtinId="9" hidden="1"/>
    <cellStyle name="Followed Hyperlink" xfId="30698" builtinId="9" hidden="1"/>
    <cellStyle name="Followed Hyperlink" xfId="30699" builtinId="9" hidden="1"/>
    <cellStyle name="Followed Hyperlink" xfId="30700" builtinId="9" hidden="1"/>
    <cellStyle name="Followed Hyperlink" xfId="30701" builtinId="9" hidden="1"/>
    <cellStyle name="Followed Hyperlink" xfId="30702" builtinId="9" hidden="1"/>
    <cellStyle name="Followed Hyperlink" xfId="30703" builtinId="9" hidden="1"/>
    <cellStyle name="Followed Hyperlink" xfId="30704" builtinId="9" hidden="1"/>
    <cellStyle name="Followed Hyperlink" xfId="30705" builtinId="9" hidden="1"/>
    <cellStyle name="Followed Hyperlink" xfId="30706" builtinId="9" hidden="1"/>
    <cellStyle name="Followed Hyperlink" xfId="30707" builtinId="9" hidden="1"/>
    <cellStyle name="Followed Hyperlink" xfId="30708" builtinId="9" hidden="1"/>
    <cellStyle name="Followed Hyperlink" xfId="30709" builtinId="9" hidden="1"/>
    <cellStyle name="Followed Hyperlink" xfId="30710" builtinId="9" hidden="1"/>
    <cellStyle name="Followed Hyperlink" xfId="30711" builtinId="9" hidden="1"/>
    <cellStyle name="Followed Hyperlink" xfId="30712" builtinId="9" hidden="1"/>
    <cellStyle name="Followed Hyperlink" xfId="30713" builtinId="9" hidden="1"/>
    <cellStyle name="Followed Hyperlink" xfId="30714" builtinId="9" hidden="1"/>
    <cellStyle name="Followed Hyperlink" xfId="30715" builtinId="9" hidden="1"/>
    <cellStyle name="Followed Hyperlink" xfId="30716" builtinId="9" hidden="1"/>
    <cellStyle name="Followed Hyperlink" xfId="30717" builtinId="9" hidden="1"/>
    <cellStyle name="Followed Hyperlink" xfId="30718" builtinId="9" hidden="1"/>
    <cellStyle name="Followed Hyperlink" xfId="30719" builtinId="9" hidden="1"/>
    <cellStyle name="Followed Hyperlink" xfId="30720" builtinId="9" hidden="1"/>
    <cellStyle name="Followed Hyperlink" xfId="30721" builtinId="9" hidden="1"/>
    <cellStyle name="Followed Hyperlink" xfId="30722" builtinId="9" hidden="1"/>
    <cellStyle name="Followed Hyperlink" xfId="30723" builtinId="9" hidden="1"/>
    <cellStyle name="Followed Hyperlink" xfId="30724" builtinId="9" hidden="1"/>
    <cellStyle name="Followed Hyperlink" xfId="30725" builtinId="9" hidden="1"/>
    <cellStyle name="Followed Hyperlink" xfId="30726" builtinId="9" hidden="1"/>
    <cellStyle name="Followed Hyperlink" xfId="30727" builtinId="9" hidden="1"/>
    <cellStyle name="Followed Hyperlink" xfId="30728" builtinId="9" hidden="1"/>
    <cellStyle name="Followed Hyperlink" xfId="30729" builtinId="9" hidden="1"/>
    <cellStyle name="Followed Hyperlink" xfId="30730" builtinId="9" hidden="1"/>
    <cellStyle name="Followed Hyperlink" xfId="30731" builtinId="9" hidden="1"/>
    <cellStyle name="Followed Hyperlink" xfId="30732" builtinId="9" hidden="1"/>
    <cellStyle name="Followed Hyperlink" xfId="30733" builtinId="9" hidden="1"/>
    <cellStyle name="Followed Hyperlink" xfId="30734" builtinId="9" hidden="1"/>
    <cellStyle name="Followed Hyperlink" xfId="30735" builtinId="9" hidden="1"/>
    <cellStyle name="Followed Hyperlink" xfId="30736" builtinId="9" hidden="1"/>
    <cellStyle name="Followed Hyperlink" xfId="30737" builtinId="9" hidden="1"/>
    <cellStyle name="Followed Hyperlink" xfId="30738" builtinId="9" hidden="1"/>
    <cellStyle name="Followed Hyperlink" xfId="30739" builtinId="9" hidden="1"/>
    <cellStyle name="Followed Hyperlink" xfId="30740" builtinId="9" hidden="1"/>
    <cellStyle name="Followed Hyperlink" xfId="30741" builtinId="9" hidden="1"/>
    <cellStyle name="Followed Hyperlink" xfId="30742" builtinId="9" hidden="1"/>
    <cellStyle name="Followed Hyperlink" xfId="30743" builtinId="9" hidden="1"/>
    <cellStyle name="Followed Hyperlink" xfId="30744" builtinId="9" hidden="1"/>
    <cellStyle name="Followed Hyperlink" xfId="30745" builtinId="9" hidden="1"/>
    <cellStyle name="Followed Hyperlink" xfId="30746" builtinId="9" hidden="1"/>
    <cellStyle name="Followed Hyperlink" xfId="30747" builtinId="9" hidden="1"/>
    <cellStyle name="Followed Hyperlink" xfId="30748" builtinId="9" hidden="1"/>
    <cellStyle name="Followed Hyperlink" xfId="30749" builtinId="9" hidden="1"/>
    <cellStyle name="Followed Hyperlink" xfId="30750" builtinId="9" hidden="1"/>
    <cellStyle name="Followed Hyperlink" xfId="30751" builtinId="9" hidden="1"/>
    <cellStyle name="Followed Hyperlink" xfId="30752" builtinId="9" hidden="1"/>
    <cellStyle name="Followed Hyperlink" xfId="30753" builtinId="9" hidden="1"/>
    <cellStyle name="Followed Hyperlink" xfId="30754" builtinId="9" hidden="1"/>
    <cellStyle name="Followed Hyperlink" xfId="30755" builtinId="9" hidden="1"/>
    <cellStyle name="Followed Hyperlink" xfId="30756" builtinId="9" hidden="1"/>
    <cellStyle name="Followed Hyperlink" xfId="30757" builtinId="9" hidden="1"/>
    <cellStyle name="Followed Hyperlink" xfId="30758" builtinId="9" hidden="1"/>
    <cellStyle name="Followed Hyperlink" xfId="30759" builtinId="9" hidden="1"/>
    <cellStyle name="Followed Hyperlink" xfId="30760" builtinId="9" hidden="1"/>
    <cellStyle name="Followed Hyperlink" xfId="30761" builtinId="9" hidden="1"/>
    <cellStyle name="Followed Hyperlink" xfId="30762" builtinId="9" hidden="1"/>
    <cellStyle name="Followed Hyperlink" xfId="30763" builtinId="9" hidden="1"/>
    <cellStyle name="Followed Hyperlink" xfId="30764" builtinId="9" hidden="1"/>
    <cellStyle name="Followed Hyperlink" xfId="30765" builtinId="9" hidden="1"/>
    <cellStyle name="Followed Hyperlink" xfId="30766" builtinId="9" hidden="1"/>
    <cellStyle name="Followed Hyperlink" xfId="30767" builtinId="9" hidden="1"/>
    <cellStyle name="Followed Hyperlink" xfId="30768" builtinId="9" hidden="1"/>
    <cellStyle name="Followed Hyperlink" xfId="30769" builtinId="9" hidden="1"/>
    <cellStyle name="Followed Hyperlink" xfId="30770" builtinId="9" hidden="1"/>
    <cellStyle name="Followed Hyperlink" xfId="30771" builtinId="9" hidden="1"/>
    <cellStyle name="Followed Hyperlink" xfId="30772" builtinId="9" hidden="1"/>
    <cellStyle name="Followed Hyperlink" xfId="30773" builtinId="9" hidden="1"/>
    <cellStyle name="Followed Hyperlink" xfId="30774" builtinId="9" hidden="1"/>
    <cellStyle name="Followed Hyperlink" xfId="30775" builtinId="9" hidden="1"/>
    <cellStyle name="Followed Hyperlink" xfId="30776" builtinId="9" hidden="1"/>
    <cellStyle name="Followed Hyperlink" xfId="30777" builtinId="9" hidden="1"/>
    <cellStyle name="Followed Hyperlink" xfId="30778" builtinId="9" hidden="1"/>
    <cellStyle name="Followed Hyperlink" xfId="30779" builtinId="9" hidden="1"/>
    <cellStyle name="Followed Hyperlink" xfId="30780" builtinId="9" hidden="1"/>
    <cellStyle name="Followed Hyperlink" xfId="30781" builtinId="9" hidden="1"/>
    <cellStyle name="Followed Hyperlink" xfId="30782" builtinId="9" hidden="1"/>
    <cellStyle name="Followed Hyperlink" xfId="30783" builtinId="9" hidden="1"/>
    <cellStyle name="Followed Hyperlink" xfId="30784" builtinId="9" hidden="1"/>
    <cellStyle name="Followed Hyperlink" xfId="30785" builtinId="9" hidden="1"/>
    <cellStyle name="Followed Hyperlink" xfId="30786" builtinId="9" hidden="1"/>
    <cellStyle name="Followed Hyperlink" xfId="30787" builtinId="9" hidden="1"/>
    <cellStyle name="Followed Hyperlink" xfId="30788" builtinId="9" hidden="1"/>
    <cellStyle name="Followed Hyperlink" xfId="30789" builtinId="9" hidden="1"/>
    <cellStyle name="Followed Hyperlink" xfId="30790" builtinId="9" hidden="1"/>
    <cellStyle name="Followed Hyperlink" xfId="30791" builtinId="9" hidden="1"/>
    <cellStyle name="Followed Hyperlink" xfId="30792" builtinId="9" hidden="1"/>
    <cellStyle name="Followed Hyperlink" xfId="30793" builtinId="9" hidden="1"/>
    <cellStyle name="Followed Hyperlink" xfId="30794" builtinId="9" hidden="1"/>
    <cellStyle name="Followed Hyperlink" xfId="30795" builtinId="9" hidden="1"/>
    <cellStyle name="Followed Hyperlink" xfId="30796" builtinId="9" hidden="1"/>
    <cellStyle name="Followed Hyperlink" xfId="30797" builtinId="9" hidden="1"/>
    <cellStyle name="Followed Hyperlink" xfId="30798" builtinId="9" hidden="1"/>
    <cellStyle name="Followed Hyperlink" xfId="30799" builtinId="9" hidden="1"/>
    <cellStyle name="Followed Hyperlink" xfId="30800" builtinId="9" hidden="1"/>
    <cellStyle name="Followed Hyperlink" xfId="30801" builtinId="9" hidden="1"/>
    <cellStyle name="Followed Hyperlink" xfId="30802" builtinId="9" hidden="1"/>
    <cellStyle name="Followed Hyperlink" xfId="30803" builtinId="9" hidden="1"/>
    <cellStyle name="Followed Hyperlink" xfId="30804" builtinId="9" hidden="1"/>
    <cellStyle name="Followed Hyperlink" xfId="30805" builtinId="9" hidden="1"/>
    <cellStyle name="Followed Hyperlink" xfId="30806" builtinId="9" hidden="1"/>
    <cellStyle name="Followed Hyperlink" xfId="30807" builtinId="9" hidden="1"/>
    <cellStyle name="Followed Hyperlink" xfId="30808" builtinId="9" hidden="1"/>
    <cellStyle name="Followed Hyperlink" xfId="30809" builtinId="9" hidden="1"/>
    <cellStyle name="Followed Hyperlink" xfId="30810" builtinId="9" hidden="1"/>
    <cellStyle name="Followed Hyperlink" xfId="30811" builtinId="9" hidden="1"/>
    <cellStyle name="Followed Hyperlink" xfId="30812" builtinId="9" hidden="1"/>
    <cellStyle name="Followed Hyperlink" xfId="30813" builtinId="9" hidden="1"/>
    <cellStyle name="Followed Hyperlink" xfId="30814" builtinId="9" hidden="1"/>
    <cellStyle name="Followed Hyperlink" xfId="30815" builtinId="9" hidden="1"/>
    <cellStyle name="Followed Hyperlink" xfId="30816" builtinId="9" hidden="1"/>
    <cellStyle name="Followed Hyperlink" xfId="30817" builtinId="9" hidden="1"/>
    <cellStyle name="Followed Hyperlink" xfId="30818" builtinId="9" hidden="1"/>
    <cellStyle name="Followed Hyperlink" xfId="30819" builtinId="9" hidden="1"/>
    <cellStyle name="Followed Hyperlink" xfId="30820" builtinId="9" hidden="1"/>
    <cellStyle name="Followed Hyperlink" xfId="30821" builtinId="9" hidden="1"/>
    <cellStyle name="Followed Hyperlink" xfId="30822" builtinId="9" hidden="1"/>
    <cellStyle name="Followed Hyperlink" xfId="30823" builtinId="9" hidden="1"/>
    <cellStyle name="Followed Hyperlink" xfId="30824" builtinId="9" hidden="1"/>
    <cellStyle name="Followed Hyperlink" xfId="30825" builtinId="9" hidden="1"/>
    <cellStyle name="Followed Hyperlink" xfId="30826" builtinId="9" hidden="1"/>
    <cellStyle name="Followed Hyperlink" xfId="30827" builtinId="9" hidden="1"/>
    <cellStyle name="Followed Hyperlink" xfId="30828" builtinId="9" hidden="1"/>
    <cellStyle name="Followed Hyperlink" xfId="30829" builtinId="9" hidden="1"/>
    <cellStyle name="Followed Hyperlink" xfId="30830" builtinId="9" hidden="1"/>
    <cellStyle name="Followed Hyperlink" xfId="30831" builtinId="9" hidden="1"/>
    <cellStyle name="Followed Hyperlink" xfId="30832" builtinId="9" hidden="1"/>
    <cellStyle name="Followed Hyperlink" xfId="30833" builtinId="9" hidden="1"/>
    <cellStyle name="Followed Hyperlink" xfId="30834" builtinId="9" hidden="1"/>
    <cellStyle name="Followed Hyperlink" xfId="30835" builtinId="9" hidden="1"/>
    <cellStyle name="Followed Hyperlink" xfId="30836" builtinId="9" hidden="1"/>
    <cellStyle name="Followed Hyperlink" xfId="30837" builtinId="9" hidden="1"/>
    <cellStyle name="Followed Hyperlink" xfId="30838" builtinId="9" hidden="1"/>
    <cellStyle name="Followed Hyperlink" xfId="30839" builtinId="9" hidden="1"/>
    <cellStyle name="Followed Hyperlink" xfId="30840" builtinId="9" hidden="1"/>
    <cellStyle name="Followed Hyperlink" xfId="30841" builtinId="9" hidden="1"/>
    <cellStyle name="Followed Hyperlink" xfId="30842" builtinId="9" hidden="1"/>
    <cellStyle name="Followed Hyperlink" xfId="30843" builtinId="9" hidden="1"/>
    <cellStyle name="Followed Hyperlink" xfId="30844" builtinId="9" hidden="1"/>
    <cellStyle name="Followed Hyperlink" xfId="30845" builtinId="9" hidden="1"/>
    <cellStyle name="Followed Hyperlink" xfId="30846" builtinId="9" hidden="1"/>
    <cellStyle name="Followed Hyperlink" xfId="30847" builtinId="9" hidden="1"/>
    <cellStyle name="Followed Hyperlink" xfId="30848" builtinId="9" hidden="1"/>
    <cellStyle name="Followed Hyperlink" xfId="30849" builtinId="9" hidden="1"/>
    <cellStyle name="Followed Hyperlink" xfId="30850" builtinId="9" hidden="1"/>
    <cellStyle name="Followed Hyperlink" xfId="30851" builtinId="9" hidden="1"/>
    <cellStyle name="Followed Hyperlink" xfId="30852" builtinId="9" hidden="1"/>
    <cellStyle name="Followed Hyperlink" xfId="30853" builtinId="9" hidden="1"/>
    <cellStyle name="Followed Hyperlink" xfId="30854" builtinId="9" hidden="1"/>
    <cellStyle name="Followed Hyperlink" xfId="30855" builtinId="9" hidden="1"/>
    <cellStyle name="Followed Hyperlink" xfId="30856" builtinId="9" hidden="1"/>
    <cellStyle name="Followed Hyperlink" xfId="30857" builtinId="9" hidden="1"/>
    <cellStyle name="Followed Hyperlink" xfId="30858" builtinId="9" hidden="1"/>
    <cellStyle name="Followed Hyperlink" xfId="30859" builtinId="9" hidden="1"/>
    <cellStyle name="Followed Hyperlink" xfId="30860" builtinId="9" hidden="1"/>
    <cellStyle name="Followed Hyperlink" xfId="30861" builtinId="9" hidden="1"/>
    <cellStyle name="Followed Hyperlink" xfId="30862" builtinId="9" hidden="1"/>
    <cellStyle name="Followed Hyperlink" xfId="30863" builtinId="9" hidden="1"/>
    <cellStyle name="Followed Hyperlink" xfId="30864" builtinId="9" hidden="1"/>
    <cellStyle name="Followed Hyperlink" xfId="30865" builtinId="9" hidden="1"/>
    <cellStyle name="Followed Hyperlink" xfId="30866" builtinId="9" hidden="1"/>
    <cellStyle name="Followed Hyperlink" xfId="30867" builtinId="9" hidden="1"/>
    <cellStyle name="Followed Hyperlink" xfId="30868" builtinId="9" hidden="1"/>
    <cellStyle name="Followed Hyperlink" xfId="30869" builtinId="9" hidden="1"/>
    <cellStyle name="Followed Hyperlink" xfId="30870" builtinId="9" hidden="1"/>
    <cellStyle name="Followed Hyperlink" xfId="30871" builtinId="9" hidden="1"/>
    <cellStyle name="Followed Hyperlink" xfId="30872" builtinId="9" hidden="1"/>
    <cellStyle name="Followed Hyperlink" xfId="30873" builtinId="9" hidden="1"/>
    <cellStyle name="Followed Hyperlink" xfId="30874" builtinId="9" hidden="1"/>
    <cellStyle name="Followed Hyperlink" xfId="30875" builtinId="9" hidden="1"/>
    <cellStyle name="Followed Hyperlink" xfId="30876" builtinId="9" hidden="1"/>
    <cellStyle name="Followed Hyperlink" xfId="30877" builtinId="9" hidden="1"/>
    <cellStyle name="Followed Hyperlink" xfId="30878" builtinId="9" hidden="1"/>
    <cellStyle name="Followed Hyperlink" xfId="30879" builtinId="9" hidden="1"/>
    <cellStyle name="Followed Hyperlink" xfId="30880" builtinId="9" hidden="1"/>
    <cellStyle name="Followed Hyperlink" xfId="30881" builtinId="9" hidden="1"/>
    <cellStyle name="Followed Hyperlink" xfId="30882" builtinId="9" hidden="1"/>
    <cellStyle name="Followed Hyperlink" xfId="30883" builtinId="9" hidden="1"/>
    <cellStyle name="Followed Hyperlink" xfId="30884" builtinId="9" hidden="1"/>
    <cellStyle name="Followed Hyperlink" xfId="30885" builtinId="9" hidden="1"/>
    <cellStyle name="Followed Hyperlink" xfId="30886" builtinId="9" hidden="1"/>
    <cellStyle name="Followed Hyperlink" xfId="30887" builtinId="9" hidden="1"/>
    <cellStyle name="Followed Hyperlink" xfId="30888" builtinId="9" hidden="1"/>
    <cellStyle name="Followed Hyperlink" xfId="30889" builtinId="9" hidden="1"/>
    <cellStyle name="Followed Hyperlink" xfId="30890" builtinId="9" hidden="1"/>
    <cellStyle name="Followed Hyperlink" xfId="30891" builtinId="9" hidden="1"/>
    <cellStyle name="Followed Hyperlink" xfId="30892" builtinId="9" hidden="1"/>
    <cellStyle name="Followed Hyperlink" xfId="30893" builtinId="9" hidden="1"/>
    <cellStyle name="Followed Hyperlink" xfId="30894" builtinId="9" hidden="1"/>
    <cellStyle name="Followed Hyperlink" xfId="30895" builtinId="9" hidden="1"/>
    <cellStyle name="Followed Hyperlink" xfId="30896" builtinId="9" hidden="1"/>
    <cellStyle name="Followed Hyperlink" xfId="30897" builtinId="9" hidden="1"/>
    <cellStyle name="Followed Hyperlink" xfId="30898" builtinId="9" hidden="1"/>
    <cellStyle name="Followed Hyperlink" xfId="30899" builtinId="9" hidden="1"/>
    <cellStyle name="Followed Hyperlink" xfId="30900" builtinId="9" hidden="1"/>
    <cellStyle name="Followed Hyperlink" xfId="30901" builtinId="9" hidden="1"/>
    <cellStyle name="Followed Hyperlink" xfId="30902" builtinId="9" hidden="1"/>
    <cellStyle name="Followed Hyperlink" xfId="30903" builtinId="9" hidden="1"/>
    <cellStyle name="Followed Hyperlink" xfId="30904" builtinId="9" hidden="1"/>
    <cellStyle name="Followed Hyperlink" xfId="30905" builtinId="9" hidden="1"/>
    <cellStyle name="Followed Hyperlink" xfId="30906" builtinId="9" hidden="1"/>
    <cellStyle name="Followed Hyperlink" xfId="30907" builtinId="9" hidden="1"/>
    <cellStyle name="Followed Hyperlink" xfId="30908" builtinId="9" hidden="1"/>
    <cellStyle name="Followed Hyperlink" xfId="30909" builtinId="9" hidden="1"/>
    <cellStyle name="Followed Hyperlink" xfId="30910" builtinId="9" hidden="1"/>
    <cellStyle name="Followed Hyperlink" xfId="30911" builtinId="9" hidden="1"/>
    <cellStyle name="Followed Hyperlink" xfId="30912" builtinId="9" hidden="1"/>
    <cellStyle name="Followed Hyperlink" xfId="30913" builtinId="9" hidden="1"/>
    <cellStyle name="Followed Hyperlink" xfId="30914" builtinId="9" hidden="1"/>
    <cellStyle name="Followed Hyperlink" xfId="30915" builtinId="9" hidden="1"/>
    <cellStyle name="Followed Hyperlink" xfId="30916" builtinId="9" hidden="1"/>
    <cellStyle name="Followed Hyperlink" xfId="30917" builtinId="9" hidden="1"/>
    <cellStyle name="Followed Hyperlink" xfId="30918" builtinId="9" hidden="1"/>
    <cellStyle name="Followed Hyperlink" xfId="30919" builtinId="9" hidden="1"/>
    <cellStyle name="Followed Hyperlink" xfId="30920" builtinId="9" hidden="1"/>
    <cellStyle name="Followed Hyperlink" xfId="30921" builtinId="9" hidden="1"/>
    <cellStyle name="Followed Hyperlink" xfId="30922" builtinId="9" hidden="1"/>
    <cellStyle name="Followed Hyperlink" xfId="30923" builtinId="9" hidden="1"/>
    <cellStyle name="Followed Hyperlink" xfId="30924" builtinId="9" hidden="1"/>
    <cellStyle name="Followed Hyperlink" xfId="30925" builtinId="9" hidden="1"/>
    <cellStyle name="Followed Hyperlink" xfId="30926" builtinId="9" hidden="1"/>
    <cellStyle name="Followed Hyperlink" xfId="30927" builtinId="9" hidden="1"/>
    <cellStyle name="Followed Hyperlink" xfId="30928" builtinId="9" hidden="1"/>
    <cellStyle name="Followed Hyperlink" xfId="30929" builtinId="9" hidden="1"/>
    <cellStyle name="Followed Hyperlink" xfId="30930" builtinId="9" hidden="1"/>
    <cellStyle name="Followed Hyperlink" xfId="30931" builtinId="9" hidden="1"/>
    <cellStyle name="Followed Hyperlink" xfId="30932" builtinId="9" hidden="1"/>
    <cellStyle name="Followed Hyperlink" xfId="30933" builtinId="9" hidden="1"/>
    <cellStyle name="Followed Hyperlink" xfId="30934" builtinId="9" hidden="1"/>
    <cellStyle name="Followed Hyperlink" xfId="30935" builtinId="9" hidden="1"/>
    <cellStyle name="Followed Hyperlink" xfId="30936" builtinId="9" hidden="1"/>
    <cellStyle name="Followed Hyperlink" xfId="30937" builtinId="9" hidden="1"/>
    <cellStyle name="Followed Hyperlink" xfId="30938" builtinId="9" hidden="1"/>
    <cellStyle name="Followed Hyperlink" xfId="30939" builtinId="9" hidden="1"/>
    <cellStyle name="Followed Hyperlink" xfId="30940" builtinId="9" hidden="1"/>
    <cellStyle name="Followed Hyperlink" xfId="30941" builtinId="9" hidden="1"/>
    <cellStyle name="Followed Hyperlink" xfId="30942" builtinId="9" hidden="1"/>
    <cellStyle name="Followed Hyperlink" xfId="30943" builtinId="9" hidden="1"/>
    <cellStyle name="Followed Hyperlink" xfId="30944" builtinId="9" hidden="1"/>
    <cellStyle name="Followed Hyperlink" xfId="30945" builtinId="9" hidden="1"/>
    <cellStyle name="Followed Hyperlink" xfId="30946" builtinId="9" hidden="1"/>
    <cellStyle name="Followed Hyperlink" xfId="30947" builtinId="9" hidden="1"/>
    <cellStyle name="Followed Hyperlink" xfId="30948" builtinId="9" hidden="1"/>
    <cellStyle name="Followed Hyperlink" xfId="30949" builtinId="9" hidden="1"/>
    <cellStyle name="Followed Hyperlink" xfId="30950" builtinId="9" hidden="1"/>
    <cellStyle name="Followed Hyperlink" xfId="30951" builtinId="9" hidden="1"/>
    <cellStyle name="Followed Hyperlink" xfId="30952" builtinId="9" hidden="1"/>
    <cellStyle name="Followed Hyperlink" xfId="30953" builtinId="9" hidden="1"/>
    <cellStyle name="Followed Hyperlink" xfId="30954" builtinId="9" hidden="1"/>
    <cellStyle name="Followed Hyperlink" xfId="30955" builtinId="9" hidden="1"/>
    <cellStyle name="Followed Hyperlink" xfId="30956" builtinId="9" hidden="1"/>
    <cellStyle name="Followed Hyperlink" xfId="30957" builtinId="9" hidden="1"/>
    <cellStyle name="Followed Hyperlink" xfId="30958" builtinId="9" hidden="1"/>
    <cellStyle name="Followed Hyperlink" xfId="30959" builtinId="9" hidden="1"/>
    <cellStyle name="Followed Hyperlink" xfId="30960" builtinId="9" hidden="1"/>
    <cellStyle name="Followed Hyperlink" xfId="30961" builtinId="9" hidden="1"/>
    <cellStyle name="Followed Hyperlink" xfId="30962" builtinId="9" hidden="1"/>
    <cellStyle name="Followed Hyperlink" xfId="30963" builtinId="9" hidden="1"/>
    <cellStyle name="Followed Hyperlink" xfId="30964" builtinId="9" hidden="1"/>
    <cellStyle name="Followed Hyperlink" xfId="30965" builtinId="9" hidden="1"/>
    <cellStyle name="Followed Hyperlink" xfId="30966" builtinId="9" hidden="1"/>
    <cellStyle name="Followed Hyperlink" xfId="30967" builtinId="9" hidden="1"/>
    <cellStyle name="Followed Hyperlink" xfId="30968" builtinId="9" hidden="1"/>
    <cellStyle name="Followed Hyperlink" xfId="30969" builtinId="9" hidden="1"/>
    <cellStyle name="Followed Hyperlink" xfId="30970" builtinId="9" hidden="1"/>
    <cellStyle name="Followed Hyperlink" xfId="30971" builtinId="9" hidden="1"/>
    <cellStyle name="Followed Hyperlink" xfId="30972" builtinId="9" hidden="1"/>
    <cellStyle name="Followed Hyperlink" xfId="30973" builtinId="9" hidden="1"/>
    <cellStyle name="Followed Hyperlink" xfId="30974" builtinId="9" hidden="1"/>
    <cellStyle name="Followed Hyperlink" xfId="30975" builtinId="9" hidden="1"/>
    <cellStyle name="Followed Hyperlink" xfId="30976" builtinId="9" hidden="1"/>
    <cellStyle name="Followed Hyperlink" xfId="30977" builtinId="9" hidden="1"/>
    <cellStyle name="Followed Hyperlink" xfId="30978" builtinId="9" hidden="1"/>
    <cellStyle name="Followed Hyperlink" xfId="30979" builtinId="9" hidden="1"/>
    <cellStyle name="Followed Hyperlink" xfId="30980" builtinId="9" hidden="1"/>
    <cellStyle name="Followed Hyperlink" xfId="30981" builtinId="9" hidden="1"/>
    <cellStyle name="Followed Hyperlink" xfId="30982" builtinId="9" hidden="1"/>
    <cellStyle name="Followed Hyperlink" xfId="30983" builtinId="9" hidden="1"/>
    <cellStyle name="Followed Hyperlink" xfId="30984" builtinId="9" hidden="1"/>
    <cellStyle name="Followed Hyperlink" xfId="30985" builtinId="9" hidden="1"/>
    <cellStyle name="Followed Hyperlink" xfId="30986" builtinId="9" hidden="1"/>
    <cellStyle name="Followed Hyperlink" xfId="30987" builtinId="9" hidden="1"/>
    <cellStyle name="Followed Hyperlink" xfId="30988" builtinId="9" hidden="1"/>
    <cellStyle name="Followed Hyperlink" xfId="30989" builtinId="9" hidden="1"/>
    <cellStyle name="Followed Hyperlink" xfId="30990" builtinId="9" hidden="1"/>
    <cellStyle name="Followed Hyperlink" xfId="30991" builtinId="9" hidden="1"/>
    <cellStyle name="Followed Hyperlink" xfId="30992" builtinId="9" hidden="1"/>
    <cellStyle name="Followed Hyperlink" xfId="30993" builtinId="9" hidden="1"/>
    <cellStyle name="Followed Hyperlink" xfId="30994" builtinId="9" hidden="1"/>
    <cellStyle name="Followed Hyperlink" xfId="30995" builtinId="9" hidden="1"/>
    <cellStyle name="Followed Hyperlink" xfId="30996" builtinId="9" hidden="1"/>
    <cellStyle name="Followed Hyperlink" xfId="30997" builtinId="9" hidden="1"/>
    <cellStyle name="Followed Hyperlink" xfId="30998" builtinId="9" hidden="1"/>
    <cellStyle name="Followed Hyperlink" xfId="30999" builtinId="9" hidden="1"/>
    <cellStyle name="Followed Hyperlink" xfId="31000" builtinId="9" hidden="1"/>
    <cellStyle name="Followed Hyperlink" xfId="31001" builtinId="9" hidden="1"/>
    <cellStyle name="Followed Hyperlink" xfId="31002" builtinId="9" hidden="1"/>
    <cellStyle name="Followed Hyperlink" xfId="31003" builtinId="9" hidden="1"/>
    <cellStyle name="Followed Hyperlink" xfId="31004" builtinId="9" hidden="1"/>
    <cellStyle name="Followed Hyperlink" xfId="31005" builtinId="9" hidden="1"/>
    <cellStyle name="Followed Hyperlink" xfId="31006" builtinId="9" hidden="1"/>
    <cellStyle name="Followed Hyperlink" xfId="31007" builtinId="9" hidden="1"/>
    <cellStyle name="Followed Hyperlink" xfId="31008" builtinId="9" hidden="1"/>
    <cellStyle name="Followed Hyperlink" xfId="31009" builtinId="9" hidden="1"/>
    <cellStyle name="Followed Hyperlink" xfId="31010" builtinId="9" hidden="1"/>
    <cellStyle name="Followed Hyperlink" xfId="31011" builtinId="9" hidden="1"/>
    <cellStyle name="Followed Hyperlink" xfId="31012" builtinId="9" hidden="1"/>
    <cellStyle name="Followed Hyperlink" xfId="31013" builtinId="9" hidden="1"/>
    <cellStyle name="Followed Hyperlink" xfId="31014" builtinId="9" hidden="1"/>
    <cellStyle name="Followed Hyperlink" xfId="31015" builtinId="9" hidden="1"/>
    <cellStyle name="Followed Hyperlink" xfId="31016" builtinId="9" hidden="1"/>
    <cellStyle name="Followed Hyperlink" xfId="31017" builtinId="9" hidden="1"/>
    <cellStyle name="Followed Hyperlink" xfId="31018" builtinId="9" hidden="1"/>
    <cellStyle name="Followed Hyperlink" xfId="31019" builtinId="9" hidden="1"/>
    <cellStyle name="Followed Hyperlink" xfId="31020" builtinId="9" hidden="1"/>
    <cellStyle name="Followed Hyperlink" xfId="31021" builtinId="9" hidden="1"/>
    <cellStyle name="Followed Hyperlink" xfId="31022" builtinId="9" hidden="1"/>
    <cellStyle name="Followed Hyperlink" xfId="31023" builtinId="9" hidden="1"/>
    <cellStyle name="Followed Hyperlink" xfId="31024" builtinId="9" hidden="1"/>
    <cellStyle name="Followed Hyperlink" xfId="31025" builtinId="9" hidden="1"/>
    <cellStyle name="Followed Hyperlink" xfId="31026" builtinId="9" hidden="1"/>
    <cellStyle name="Followed Hyperlink" xfId="31027" builtinId="9" hidden="1"/>
    <cellStyle name="Followed Hyperlink" xfId="31028" builtinId="9" hidden="1"/>
    <cellStyle name="Followed Hyperlink" xfId="31029" builtinId="9" hidden="1"/>
    <cellStyle name="Followed Hyperlink" xfId="31030" builtinId="9" hidden="1"/>
    <cellStyle name="Followed Hyperlink" xfId="31031" builtinId="9" hidden="1"/>
    <cellStyle name="Followed Hyperlink" xfId="31032" builtinId="9" hidden="1"/>
    <cellStyle name="Followed Hyperlink" xfId="31033" builtinId="9" hidden="1"/>
    <cellStyle name="Followed Hyperlink" xfId="31034" builtinId="9" hidden="1"/>
    <cellStyle name="Followed Hyperlink" xfId="31035" builtinId="9" hidden="1"/>
    <cellStyle name="Followed Hyperlink" xfId="31036" builtinId="9" hidden="1"/>
    <cellStyle name="Followed Hyperlink" xfId="31037" builtinId="9" hidden="1"/>
    <cellStyle name="Followed Hyperlink" xfId="31038" builtinId="9" hidden="1"/>
    <cellStyle name="Followed Hyperlink" xfId="31039" builtinId="9" hidden="1"/>
    <cellStyle name="Followed Hyperlink" xfId="31040" builtinId="9" hidden="1"/>
    <cellStyle name="Followed Hyperlink" xfId="31041" builtinId="9" hidden="1"/>
    <cellStyle name="Followed Hyperlink" xfId="31042" builtinId="9" hidden="1"/>
    <cellStyle name="Followed Hyperlink" xfId="31043" builtinId="9" hidden="1"/>
    <cellStyle name="Followed Hyperlink" xfId="31044" builtinId="9" hidden="1"/>
    <cellStyle name="Followed Hyperlink" xfId="31045" builtinId="9" hidden="1"/>
    <cellStyle name="Followed Hyperlink" xfId="31046" builtinId="9" hidden="1"/>
    <cellStyle name="Followed Hyperlink" xfId="31047" builtinId="9" hidden="1"/>
    <cellStyle name="Followed Hyperlink" xfId="31048" builtinId="9" hidden="1"/>
    <cellStyle name="Followed Hyperlink" xfId="31049" builtinId="9" hidden="1"/>
    <cellStyle name="Followed Hyperlink" xfId="31050" builtinId="9" hidden="1"/>
    <cellStyle name="Followed Hyperlink" xfId="31051" builtinId="9" hidden="1"/>
    <cellStyle name="Followed Hyperlink" xfId="31052" builtinId="9" hidden="1"/>
    <cellStyle name="Followed Hyperlink" xfId="31053" builtinId="9" hidden="1"/>
    <cellStyle name="Followed Hyperlink" xfId="31054" builtinId="9" hidden="1"/>
    <cellStyle name="Followed Hyperlink" xfId="31055" builtinId="9" hidden="1"/>
    <cellStyle name="Followed Hyperlink" xfId="31056" builtinId="9" hidden="1"/>
    <cellStyle name="Followed Hyperlink" xfId="31057" builtinId="9" hidden="1"/>
    <cellStyle name="Followed Hyperlink" xfId="31058" builtinId="9" hidden="1"/>
    <cellStyle name="Followed Hyperlink" xfId="31059" builtinId="9" hidden="1"/>
    <cellStyle name="Followed Hyperlink" xfId="31060" builtinId="9" hidden="1"/>
    <cellStyle name="Followed Hyperlink" xfId="31061" builtinId="9" hidden="1"/>
    <cellStyle name="Followed Hyperlink" xfId="31062" builtinId="9" hidden="1"/>
    <cellStyle name="Followed Hyperlink" xfId="31063" builtinId="9" hidden="1"/>
    <cellStyle name="Followed Hyperlink" xfId="31064" builtinId="9" hidden="1"/>
    <cellStyle name="Followed Hyperlink" xfId="31065" builtinId="9" hidden="1"/>
    <cellStyle name="Followed Hyperlink" xfId="31066" builtinId="9" hidden="1"/>
    <cellStyle name="Followed Hyperlink" xfId="31067" builtinId="9" hidden="1"/>
    <cellStyle name="Followed Hyperlink" xfId="31068" builtinId="9" hidden="1"/>
    <cellStyle name="Followed Hyperlink" xfId="31069" builtinId="9" hidden="1"/>
    <cellStyle name="Followed Hyperlink" xfId="31070" builtinId="9" hidden="1"/>
    <cellStyle name="Followed Hyperlink" xfId="31071" builtinId="9" hidden="1"/>
    <cellStyle name="Followed Hyperlink" xfId="31072" builtinId="9" hidden="1"/>
    <cellStyle name="Followed Hyperlink" xfId="31073" builtinId="9" hidden="1"/>
    <cellStyle name="Followed Hyperlink" xfId="31074" builtinId="9" hidden="1"/>
    <cellStyle name="Followed Hyperlink" xfId="31075" builtinId="9" hidden="1"/>
    <cellStyle name="Followed Hyperlink" xfId="31076" builtinId="9" hidden="1"/>
    <cellStyle name="Followed Hyperlink" xfId="31077" builtinId="9" hidden="1"/>
    <cellStyle name="Followed Hyperlink" xfId="31078" builtinId="9" hidden="1"/>
    <cellStyle name="Followed Hyperlink" xfId="31079" builtinId="9" hidden="1"/>
    <cellStyle name="Followed Hyperlink" xfId="31080" builtinId="9" hidden="1"/>
    <cellStyle name="Followed Hyperlink" xfId="31081" builtinId="9" hidden="1"/>
    <cellStyle name="Followed Hyperlink" xfId="31082" builtinId="9" hidden="1"/>
    <cellStyle name="Followed Hyperlink" xfId="31083" builtinId="9" hidden="1"/>
    <cellStyle name="Followed Hyperlink" xfId="31084" builtinId="9" hidden="1"/>
    <cellStyle name="Followed Hyperlink" xfId="31085" builtinId="9" hidden="1"/>
    <cellStyle name="Followed Hyperlink" xfId="31086" builtinId="9" hidden="1"/>
    <cellStyle name="Followed Hyperlink" xfId="31087" builtinId="9" hidden="1"/>
    <cellStyle name="Followed Hyperlink" xfId="31088" builtinId="9" hidden="1"/>
    <cellStyle name="Followed Hyperlink" xfId="31089" builtinId="9" hidden="1"/>
    <cellStyle name="Followed Hyperlink" xfId="31090" builtinId="9" hidden="1"/>
    <cellStyle name="Followed Hyperlink" xfId="31091" builtinId="9" hidden="1"/>
    <cellStyle name="Followed Hyperlink" xfId="31092" builtinId="9" hidden="1"/>
    <cellStyle name="Followed Hyperlink" xfId="31093" builtinId="9" hidden="1"/>
    <cellStyle name="Followed Hyperlink" xfId="31094" builtinId="9" hidden="1"/>
    <cellStyle name="Followed Hyperlink" xfId="31095" builtinId="9" hidden="1"/>
    <cellStyle name="Followed Hyperlink" xfId="31096" builtinId="9" hidden="1"/>
    <cellStyle name="Followed Hyperlink" xfId="31097" builtinId="9" hidden="1"/>
    <cellStyle name="Followed Hyperlink" xfId="31098" builtinId="9" hidden="1"/>
    <cellStyle name="Followed Hyperlink" xfId="31099" builtinId="9" hidden="1"/>
    <cellStyle name="Followed Hyperlink" xfId="31100" builtinId="9" hidden="1"/>
    <cellStyle name="Followed Hyperlink" xfId="31101" builtinId="9" hidden="1"/>
    <cellStyle name="Followed Hyperlink" xfId="31102" builtinId="9" hidden="1"/>
    <cellStyle name="Followed Hyperlink" xfId="31103" builtinId="9" hidden="1"/>
    <cellStyle name="Followed Hyperlink" xfId="31104" builtinId="9" hidden="1"/>
    <cellStyle name="Followed Hyperlink" xfId="31105" builtinId="9" hidden="1"/>
    <cellStyle name="Followed Hyperlink" xfId="31106" builtinId="9" hidden="1"/>
    <cellStyle name="Followed Hyperlink" xfId="31107" builtinId="9" hidden="1"/>
    <cellStyle name="Followed Hyperlink" xfId="31108" builtinId="9" hidden="1"/>
    <cellStyle name="Followed Hyperlink" xfId="31109" builtinId="9" hidden="1"/>
    <cellStyle name="Followed Hyperlink" xfId="31110" builtinId="9" hidden="1"/>
    <cellStyle name="Followed Hyperlink" xfId="31111" builtinId="9" hidden="1"/>
    <cellStyle name="Followed Hyperlink" xfId="31112" builtinId="9" hidden="1"/>
    <cellStyle name="Followed Hyperlink" xfId="31113" builtinId="9" hidden="1"/>
    <cellStyle name="Followed Hyperlink" xfId="31114" builtinId="9" hidden="1"/>
    <cellStyle name="Followed Hyperlink" xfId="31115" builtinId="9" hidden="1"/>
    <cellStyle name="Followed Hyperlink" xfId="31116" builtinId="9" hidden="1"/>
    <cellStyle name="Followed Hyperlink" xfId="31117" builtinId="9" hidden="1"/>
    <cellStyle name="Followed Hyperlink" xfId="31118" builtinId="9" hidden="1"/>
    <cellStyle name="Followed Hyperlink" xfId="31119" builtinId="9" hidden="1"/>
    <cellStyle name="Followed Hyperlink" xfId="31120" builtinId="9" hidden="1"/>
    <cellStyle name="Followed Hyperlink" xfId="31121" builtinId="9" hidden="1"/>
    <cellStyle name="Followed Hyperlink" xfId="31122" builtinId="9" hidden="1"/>
    <cellStyle name="Followed Hyperlink" xfId="31123" builtinId="9" hidden="1"/>
    <cellStyle name="Followed Hyperlink" xfId="31124" builtinId="9" hidden="1"/>
    <cellStyle name="Followed Hyperlink" xfId="31125" builtinId="9" hidden="1"/>
    <cellStyle name="Followed Hyperlink" xfId="31126" builtinId="9" hidden="1"/>
    <cellStyle name="Followed Hyperlink" xfId="31127" builtinId="9" hidden="1"/>
    <cellStyle name="Followed Hyperlink" xfId="31128" builtinId="9" hidden="1"/>
    <cellStyle name="Followed Hyperlink" xfId="31129" builtinId="9" hidden="1"/>
    <cellStyle name="Followed Hyperlink" xfId="31130" builtinId="9" hidden="1"/>
    <cellStyle name="Followed Hyperlink" xfId="31131" builtinId="9" hidden="1"/>
    <cellStyle name="Followed Hyperlink" xfId="31132" builtinId="9" hidden="1"/>
    <cellStyle name="Followed Hyperlink" xfId="31133" builtinId="9" hidden="1"/>
    <cellStyle name="Followed Hyperlink" xfId="31134" builtinId="9" hidden="1"/>
    <cellStyle name="Followed Hyperlink" xfId="31135" builtinId="9" hidden="1"/>
    <cellStyle name="Followed Hyperlink" xfId="31136" builtinId="9" hidden="1"/>
    <cellStyle name="Followed Hyperlink" xfId="31137" builtinId="9" hidden="1"/>
    <cellStyle name="Followed Hyperlink" xfId="31138" builtinId="9" hidden="1"/>
    <cellStyle name="Followed Hyperlink" xfId="31139" builtinId="9" hidden="1"/>
    <cellStyle name="Followed Hyperlink" xfId="31140" builtinId="9" hidden="1"/>
    <cellStyle name="Followed Hyperlink" xfId="31141" builtinId="9" hidden="1"/>
    <cellStyle name="Followed Hyperlink" xfId="31142" builtinId="9" hidden="1"/>
    <cellStyle name="Followed Hyperlink" xfId="31143" builtinId="9" hidden="1"/>
    <cellStyle name="Followed Hyperlink" xfId="31144" builtinId="9" hidden="1"/>
    <cellStyle name="Followed Hyperlink" xfId="31145" builtinId="9" hidden="1"/>
    <cellStyle name="Followed Hyperlink" xfId="31146" builtinId="9" hidden="1"/>
    <cellStyle name="Followed Hyperlink" xfId="31147" builtinId="9" hidden="1"/>
    <cellStyle name="Followed Hyperlink" xfId="31148" builtinId="9" hidden="1"/>
    <cellStyle name="Followed Hyperlink" xfId="31149" builtinId="9" hidden="1"/>
    <cellStyle name="Followed Hyperlink" xfId="31150" builtinId="9" hidden="1"/>
    <cellStyle name="Followed Hyperlink" xfId="31151" builtinId="9" hidden="1"/>
    <cellStyle name="Followed Hyperlink" xfId="31152" builtinId="9" hidden="1"/>
    <cellStyle name="Followed Hyperlink" xfId="31153" builtinId="9" hidden="1"/>
    <cellStyle name="Followed Hyperlink" xfId="31154" builtinId="9" hidden="1"/>
    <cellStyle name="Followed Hyperlink" xfId="31155" builtinId="9" hidden="1"/>
    <cellStyle name="Followed Hyperlink" xfId="31156" builtinId="9" hidden="1"/>
    <cellStyle name="Followed Hyperlink" xfId="31157" builtinId="9" hidden="1"/>
    <cellStyle name="Followed Hyperlink" xfId="31158" builtinId="9" hidden="1"/>
    <cellStyle name="Followed Hyperlink" xfId="31159" builtinId="9" hidden="1"/>
    <cellStyle name="Followed Hyperlink" xfId="31160" builtinId="9" hidden="1"/>
    <cellStyle name="Followed Hyperlink" xfId="31161" builtinId="9" hidden="1"/>
    <cellStyle name="Followed Hyperlink" xfId="31162" builtinId="9" hidden="1"/>
    <cellStyle name="Followed Hyperlink" xfId="31163" builtinId="9" hidden="1"/>
    <cellStyle name="Followed Hyperlink" xfId="31164" builtinId="9" hidden="1"/>
    <cellStyle name="Followed Hyperlink" xfId="31165" builtinId="9" hidden="1"/>
    <cellStyle name="Followed Hyperlink" xfId="31166" builtinId="9" hidden="1"/>
    <cellStyle name="Followed Hyperlink" xfId="31167" builtinId="9" hidden="1"/>
    <cellStyle name="Followed Hyperlink" xfId="31168" builtinId="9" hidden="1"/>
    <cellStyle name="Followed Hyperlink" xfId="31169" builtinId="9" hidden="1"/>
    <cellStyle name="Followed Hyperlink" xfId="31170" builtinId="9" hidden="1"/>
    <cellStyle name="Followed Hyperlink" xfId="31171" builtinId="9" hidden="1"/>
    <cellStyle name="Followed Hyperlink" xfId="31172" builtinId="9" hidden="1"/>
    <cellStyle name="Followed Hyperlink" xfId="31173" builtinId="9" hidden="1"/>
    <cellStyle name="Followed Hyperlink" xfId="31174" builtinId="9" hidden="1"/>
    <cellStyle name="Followed Hyperlink" xfId="31175" builtinId="9" hidden="1"/>
    <cellStyle name="Followed Hyperlink" xfId="31176" builtinId="9" hidden="1"/>
    <cellStyle name="Followed Hyperlink" xfId="31177" builtinId="9" hidden="1"/>
    <cellStyle name="Followed Hyperlink" xfId="31178" builtinId="9" hidden="1"/>
    <cellStyle name="Followed Hyperlink" xfId="31179" builtinId="9" hidden="1"/>
    <cellStyle name="Followed Hyperlink" xfId="31180" builtinId="9" hidden="1"/>
    <cellStyle name="Followed Hyperlink" xfId="31181" builtinId="9" hidden="1"/>
    <cellStyle name="Followed Hyperlink" xfId="31182" builtinId="9" hidden="1"/>
    <cellStyle name="Followed Hyperlink" xfId="31183" builtinId="9" hidden="1"/>
    <cellStyle name="Followed Hyperlink" xfId="31184" builtinId="9" hidden="1"/>
    <cellStyle name="Followed Hyperlink" xfId="31185" builtinId="9" hidden="1"/>
    <cellStyle name="Followed Hyperlink" xfId="31186" builtinId="9" hidden="1"/>
    <cellStyle name="Followed Hyperlink" xfId="31187" builtinId="9" hidden="1"/>
    <cellStyle name="Followed Hyperlink" xfId="31188" builtinId="9" hidden="1"/>
    <cellStyle name="Followed Hyperlink" xfId="31189" builtinId="9" hidden="1"/>
    <cellStyle name="Followed Hyperlink" xfId="31190" builtinId="9" hidden="1"/>
    <cellStyle name="Followed Hyperlink" xfId="31191" builtinId="9" hidden="1"/>
    <cellStyle name="Followed Hyperlink" xfId="31192" builtinId="9" hidden="1"/>
    <cellStyle name="Followed Hyperlink" xfId="31193" builtinId="9" hidden="1"/>
    <cellStyle name="Followed Hyperlink" xfId="31194" builtinId="9" hidden="1"/>
    <cellStyle name="Followed Hyperlink" xfId="31195" builtinId="9" hidden="1"/>
    <cellStyle name="Followed Hyperlink" xfId="31196" builtinId="9" hidden="1"/>
    <cellStyle name="Followed Hyperlink" xfId="31197" builtinId="9" hidden="1"/>
    <cellStyle name="Followed Hyperlink" xfId="31198" builtinId="9" hidden="1"/>
    <cellStyle name="Followed Hyperlink" xfId="31199" builtinId="9" hidden="1"/>
    <cellStyle name="Followed Hyperlink" xfId="31200" builtinId="9" hidden="1"/>
    <cellStyle name="Followed Hyperlink" xfId="31201" builtinId="9" hidden="1"/>
    <cellStyle name="Followed Hyperlink" xfId="31202" builtinId="9" hidden="1"/>
    <cellStyle name="Followed Hyperlink" xfId="31203" builtinId="9" hidden="1"/>
    <cellStyle name="Followed Hyperlink" xfId="31204" builtinId="9" hidden="1"/>
    <cellStyle name="Followed Hyperlink" xfId="31205" builtinId="9" hidden="1"/>
    <cellStyle name="Followed Hyperlink" xfId="31206" builtinId="9" hidden="1"/>
    <cellStyle name="Followed Hyperlink" xfId="31207" builtinId="9" hidden="1"/>
    <cellStyle name="Followed Hyperlink" xfId="31208" builtinId="9" hidden="1"/>
    <cellStyle name="Followed Hyperlink" xfId="31209" builtinId="9" hidden="1"/>
    <cellStyle name="Followed Hyperlink" xfId="31210" builtinId="9" hidden="1"/>
    <cellStyle name="Followed Hyperlink" xfId="31211" builtinId="9" hidden="1"/>
    <cellStyle name="Followed Hyperlink" xfId="31212" builtinId="9" hidden="1"/>
    <cellStyle name="Followed Hyperlink" xfId="31213" builtinId="9" hidden="1"/>
    <cellStyle name="Followed Hyperlink" xfId="31214" builtinId="9" hidden="1"/>
    <cellStyle name="Followed Hyperlink" xfId="31215" builtinId="9" hidden="1"/>
    <cellStyle name="Followed Hyperlink" xfId="31216" builtinId="9" hidden="1"/>
    <cellStyle name="Followed Hyperlink" xfId="31217" builtinId="9" hidden="1"/>
    <cellStyle name="Followed Hyperlink" xfId="31218" builtinId="9" hidden="1"/>
    <cellStyle name="Followed Hyperlink" xfId="31219" builtinId="9" hidden="1"/>
    <cellStyle name="Followed Hyperlink" xfId="31220" builtinId="9" hidden="1"/>
    <cellStyle name="Followed Hyperlink" xfId="31221" builtinId="9" hidden="1"/>
    <cellStyle name="Followed Hyperlink" xfId="31222" builtinId="9" hidden="1"/>
    <cellStyle name="Followed Hyperlink" xfId="31223" builtinId="9" hidden="1"/>
    <cellStyle name="Followed Hyperlink" xfId="31224" builtinId="9" hidden="1"/>
    <cellStyle name="Followed Hyperlink" xfId="31225" builtinId="9" hidden="1"/>
    <cellStyle name="Followed Hyperlink" xfId="31226" builtinId="9" hidden="1"/>
    <cellStyle name="Followed Hyperlink" xfId="31227" builtinId="9" hidden="1"/>
    <cellStyle name="Followed Hyperlink" xfId="31228" builtinId="9" hidden="1"/>
    <cellStyle name="Followed Hyperlink" xfId="31229" builtinId="9" hidden="1"/>
    <cellStyle name="Followed Hyperlink" xfId="31230" builtinId="9" hidden="1"/>
    <cellStyle name="Followed Hyperlink" xfId="31231" builtinId="9" hidden="1"/>
    <cellStyle name="Followed Hyperlink" xfId="31232" builtinId="9" hidden="1"/>
    <cellStyle name="Followed Hyperlink" xfId="31233" builtinId="9" hidden="1"/>
    <cellStyle name="Followed Hyperlink" xfId="31234" builtinId="9" hidden="1"/>
    <cellStyle name="Followed Hyperlink" xfId="31235" builtinId="9" hidden="1"/>
    <cellStyle name="Followed Hyperlink" xfId="31236" builtinId="9" hidden="1"/>
    <cellStyle name="Followed Hyperlink" xfId="31237" builtinId="9" hidden="1"/>
    <cellStyle name="Followed Hyperlink" xfId="31238" builtinId="9" hidden="1"/>
    <cellStyle name="Followed Hyperlink" xfId="31239" builtinId="9" hidden="1"/>
    <cellStyle name="Followed Hyperlink" xfId="31240" builtinId="9" hidden="1"/>
    <cellStyle name="Followed Hyperlink" xfId="31241" builtinId="9" hidden="1"/>
    <cellStyle name="Followed Hyperlink" xfId="31242" builtinId="9" hidden="1"/>
    <cellStyle name="Followed Hyperlink" xfId="31243" builtinId="9" hidden="1"/>
    <cellStyle name="Followed Hyperlink" xfId="31244" builtinId="9" hidden="1"/>
    <cellStyle name="Followed Hyperlink" xfId="31245" builtinId="9" hidden="1"/>
    <cellStyle name="Followed Hyperlink" xfId="31246" builtinId="9" hidden="1"/>
    <cellStyle name="Followed Hyperlink" xfId="31247" builtinId="9" hidden="1"/>
    <cellStyle name="Followed Hyperlink" xfId="31248" builtinId="9" hidden="1"/>
    <cellStyle name="Followed Hyperlink" xfId="31249" builtinId="9" hidden="1"/>
    <cellStyle name="Followed Hyperlink" xfId="31250" builtinId="9" hidden="1"/>
    <cellStyle name="Followed Hyperlink" xfId="31251" builtinId="9" hidden="1"/>
    <cellStyle name="Followed Hyperlink" xfId="31252" builtinId="9" hidden="1"/>
    <cellStyle name="Followed Hyperlink" xfId="31253" builtinId="9" hidden="1"/>
    <cellStyle name="Followed Hyperlink" xfId="31254" builtinId="9" hidden="1"/>
    <cellStyle name="Followed Hyperlink" xfId="31255" builtinId="9" hidden="1"/>
    <cellStyle name="Followed Hyperlink" xfId="31256" builtinId="9" hidden="1"/>
    <cellStyle name="Followed Hyperlink" xfId="31257" builtinId="9" hidden="1"/>
    <cellStyle name="Followed Hyperlink" xfId="31258" builtinId="9" hidden="1"/>
    <cellStyle name="Followed Hyperlink" xfId="31259" builtinId="9" hidden="1"/>
    <cellStyle name="Followed Hyperlink" xfId="31260" builtinId="9" hidden="1"/>
    <cellStyle name="Followed Hyperlink" xfId="31261" builtinId="9" hidden="1"/>
    <cellStyle name="Followed Hyperlink" xfId="31262" builtinId="9" hidden="1"/>
    <cellStyle name="Followed Hyperlink" xfId="31263" builtinId="9" hidden="1"/>
    <cellStyle name="Followed Hyperlink" xfId="31264" builtinId="9" hidden="1"/>
    <cellStyle name="Followed Hyperlink" xfId="31265" builtinId="9" hidden="1"/>
    <cellStyle name="Followed Hyperlink" xfId="31266" builtinId="9" hidden="1"/>
    <cellStyle name="Followed Hyperlink" xfId="31267" builtinId="9" hidden="1"/>
    <cellStyle name="Followed Hyperlink" xfId="31268" builtinId="9" hidden="1"/>
    <cellStyle name="Followed Hyperlink" xfId="31269" builtinId="9" hidden="1"/>
    <cellStyle name="Followed Hyperlink" xfId="31270" builtinId="9" hidden="1"/>
    <cellStyle name="Followed Hyperlink" xfId="31271" builtinId="9" hidden="1"/>
    <cellStyle name="Followed Hyperlink" xfId="31272" builtinId="9" hidden="1"/>
    <cellStyle name="Followed Hyperlink" xfId="31273" builtinId="9" hidden="1"/>
    <cellStyle name="Followed Hyperlink" xfId="31274" builtinId="9" hidden="1"/>
    <cellStyle name="Followed Hyperlink" xfId="31275" builtinId="9" hidden="1"/>
    <cellStyle name="Followed Hyperlink" xfId="31276" builtinId="9" hidden="1"/>
    <cellStyle name="Followed Hyperlink" xfId="31277" builtinId="9" hidden="1"/>
    <cellStyle name="Followed Hyperlink" xfId="31278" builtinId="9" hidden="1"/>
    <cellStyle name="Followed Hyperlink" xfId="31279" builtinId="9" hidden="1"/>
    <cellStyle name="Followed Hyperlink" xfId="31280" builtinId="9" hidden="1"/>
    <cellStyle name="Followed Hyperlink" xfId="31281" builtinId="9" hidden="1"/>
    <cellStyle name="Followed Hyperlink" xfId="31282" builtinId="9" hidden="1"/>
    <cellStyle name="Followed Hyperlink" xfId="31283" builtinId="9" hidden="1"/>
    <cellStyle name="Followed Hyperlink" xfId="31284" builtinId="9" hidden="1"/>
    <cellStyle name="Followed Hyperlink" xfId="31285" builtinId="9" hidden="1"/>
    <cellStyle name="Followed Hyperlink" xfId="31286" builtinId="9" hidden="1"/>
    <cellStyle name="Followed Hyperlink" xfId="31287" builtinId="9" hidden="1"/>
    <cellStyle name="Followed Hyperlink" xfId="31288" builtinId="9" hidden="1"/>
    <cellStyle name="Followed Hyperlink" xfId="31289" builtinId="9" hidden="1"/>
    <cellStyle name="Followed Hyperlink" xfId="31290" builtinId="9" hidden="1"/>
    <cellStyle name="Followed Hyperlink" xfId="31291" builtinId="9" hidden="1"/>
    <cellStyle name="Followed Hyperlink" xfId="31292" builtinId="9" hidden="1"/>
    <cellStyle name="Followed Hyperlink" xfId="31293" builtinId="9" hidden="1"/>
    <cellStyle name="Followed Hyperlink" xfId="31294" builtinId="9" hidden="1"/>
    <cellStyle name="Followed Hyperlink" xfId="31295" builtinId="9" hidden="1"/>
    <cellStyle name="Followed Hyperlink" xfId="31296" builtinId="9" hidden="1"/>
    <cellStyle name="Followed Hyperlink" xfId="31297" builtinId="9" hidden="1"/>
    <cellStyle name="Followed Hyperlink" xfId="31298" builtinId="9" hidden="1"/>
    <cellStyle name="Followed Hyperlink" xfId="31299" builtinId="9" hidden="1"/>
    <cellStyle name="Followed Hyperlink" xfId="31300" builtinId="9" hidden="1"/>
    <cellStyle name="Followed Hyperlink" xfId="31301" builtinId="9" hidden="1"/>
    <cellStyle name="Followed Hyperlink" xfId="31302" builtinId="9" hidden="1"/>
    <cellStyle name="Followed Hyperlink" xfId="31303" builtinId="9" hidden="1"/>
    <cellStyle name="Followed Hyperlink" xfId="31304" builtinId="9" hidden="1"/>
    <cellStyle name="Followed Hyperlink" xfId="31305" builtinId="9" hidden="1"/>
    <cellStyle name="Followed Hyperlink" xfId="31306" builtinId="9" hidden="1"/>
    <cellStyle name="Followed Hyperlink" xfId="31307" builtinId="9" hidden="1"/>
    <cellStyle name="Followed Hyperlink" xfId="31308" builtinId="9" hidden="1"/>
    <cellStyle name="Followed Hyperlink" xfId="31309" builtinId="9" hidden="1"/>
    <cellStyle name="Followed Hyperlink" xfId="31310" builtinId="9" hidden="1"/>
    <cellStyle name="Followed Hyperlink" xfId="31311" builtinId="9" hidden="1"/>
    <cellStyle name="Followed Hyperlink" xfId="31312" builtinId="9" hidden="1"/>
    <cellStyle name="Followed Hyperlink" xfId="31313" builtinId="9" hidden="1"/>
    <cellStyle name="Followed Hyperlink" xfId="31314" builtinId="9" hidden="1"/>
    <cellStyle name="Followed Hyperlink" xfId="31315" builtinId="9" hidden="1"/>
    <cellStyle name="Followed Hyperlink" xfId="31316" builtinId="9" hidden="1"/>
    <cellStyle name="Followed Hyperlink" xfId="31317" builtinId="9" hidden="1"/>
    <cellStyle name="Followed Hyperlink" xfId="31318" builtinId="9" hidden="1"/>
    <cellStyle name="Followed Hyperlink" xfId="31319" builtinId="9" hidden="1"/>
    <cellStyle name="Followed Hyperlink" xfId="31320" builtinId="9" hidden="1"/>
    <cellStyle name="Followed Hyperlink" xfId="31321" builtinId="9" hidden="1"/>
    <cellStyle name="Followed Hyperlink" xfId="31322" builtinId="9" hidden="1"/>
    <cellStyle name="Followed Hyperlink" xfId="31323" builtinId="9" hidden="1"/>
    <cellStyle name="Followed Hyperlink" xfId="31324" builtinId="9" hidden="1"/>
    <cellStyle name="Followed Hyperlink" xfId="31325" builtinId="9" hidden="1"/>
    <cellStyle name="Followed Hyperlink" xfId="31326" builtinId="9" hidden="1"/>
    <cellStyle name="Followed Hyperlink" xfId="31327" builtinId="9" hidden="1"/>
    <cellStyle name="Followed Hyperlink" xfId="31328" builtinId="9" hidden="1"/>
    <cellStyle name="Followed Hyperlink" xfId="31329" builtinId="9" hidden="1"/>
    <cellStyle name="Followed Hyperlink" xfId="31330" builtinId="9" hidden="1"/>
    <cellStyle name="Followed Hyperlink" xfId="31331" builtinId="9" hidden="1"/>
    <cellStyle name="Followed Hyperlink" xfId="31332" builtinId="9" hidden="1"/>
    <cellStyle name="Followed Hyperlink" xfId="31333" builtinId="9" hidden="1"/>
    <cellStyle name="Followed Hyperlink" xfId="31334" builtinId="9" hidden="1"/>
    <cellStyle name="Followed Hyperlink" xfId="31335" builtinId="9" hidden="1"/>
    <cellStyle name="Followed Hyperlink" xfId="31336" builtinId="9" hidden="1"/>
    <cellStyle name="Followed Hyperlink" xfId="31337" builtinId="9" hidden="1"/>
    <cellStyle name="Followed Hyperlink" xfId="31338" builtinId="9" hidden="1"/>
    <cellStyle name="Followed Hyperlink" xfId="31339" builtinId="9" hidden="1"/>
    <cellStyle name="Followed Hyperlink" xfId="31340" builtinId="9" hidden="1"/>
    <cellStyle name="Followed Hyperlink" xfId="31341" builtinId="9" hidden="1"/>
    <cellStyle name="Followed Hyperlink" xfId="31342" builtinId="9" hidden="1"/>
    <cellStyle name="Followed Hyperlink" xfId="31343" builtinId="9" hidden="1"/>
    <cellStyle name="Followed Hyperlink" xfId="31344" builtinId="9" hidden="1"/>
    <cellStyle name="Followed Hyperlink" xfId="31345" builtinId="9" hidden="1"/>
    <cellStyle name="Followed Hyperlink" xfId="31346" builtinId="9" hidden="1"/>
    <cellStyle name="Followed Hyperlink" xfId="31347" builtinId="9" hidden="1"/>
    <cellStyle name="Followed Hyperlink" xfId="31348" builtinId="9" hidden="1"/>
    <cellStyle name="Followed Hyperlink" xfId="31349" builtinId="9" hidden="1"/>
    <cellStyle name="Followed Hyperlink" xfId="31350" builtinId="9" hidden="1"/>
    <cellStyle name="Followed Hyperlink" xfId="31351" builtinId="9" hidden="1"/>
    <cellStyle name="Followed Hyperlink" xfId="31352" builtinId="9" hidden="1"/>
    <cellStyle name="Followed Hyperlink" xfId="31353" builtinId="9" hidden="1"/>
    <cellStyle name="Followed Hyperlink" xfId="31354" builtinId="9" hidden="1"/>
    <cellStyle name="Followed Hyperlink" xfId="31355" builtinId="9" hidden="1"/>
    <cellStyle name="Followed Hyperlink" xfId="31356" builtinId="9" hidden="1"/>
    <cellStyle name="Followed Hyperlink" xfId="31357" builtinId="9" hidden="1"/>
    <cellStyle name="Followed Hyperlink" xfId="31358" builtinId="9" hidden="1"/>
    <cellStyle name="Followed Hyperlink" xfId="31359" builtinId="9" hidden="1"/>
    <cellStyle name="Followed Hyperlink" xfId="31360" builtinId="9" hidden="1"/>
    <cellStyle name="Followed Hyperlink" xfId="31361" builtinId="9" hidden="1"/>
    <cellStyle name="Followed Hyperlink" xfId="31362" builtinId="9" hidden="1"/>
    <cellStyle name="Followed Hyperlink" xfId="31363" builtinId="9" hidden="1"/>
    <cellStyle name="Followed Hyperlink" xfId="31364" builtinId="9" hidden="1"/>
    <cellStyle name="Followed Hyperlink" xfId="31365" builtinId="9" hidden="1"/>
    <cellStyle name="Followed Hyperlink" xfId="31366" builtinId="9" hidden="1"/>
    <cellStyle name="Followed Hyperlink" xfId="31367" builtinId="9" hidden="1"/>
    <cellStyle name="Followed Hyperlink" xfId="31368" builtinId="9" hidden="1"/>
    <cellStyle name="Followed Hyperlink" xfId="31369" builtinId="9" hidden="1"/>
    <cellStyle name="Followed Hyperlink" xfId="31370" builtinId="9" hidden="1"/>
    <cellStyle name="Followed Hyperlink" xfId="31371" builtinId="9" hidden="1"/>
    <cellStyle name="Followed Hyperlink" xfId="31372" builtinId="9" hidden="1"/>
    <cellStyle name="Followed Hyperlink" xfId="31373" builtinId="9" hidden="1"/>
    <cellStyle name="Followed Hyperlink" xfId="31374" builtinId="9" hidden="1"/>
    <cellStyle name="Followed Hyperlink" xfId="31375" builtinId="9" hidden="1"/>
    <cellStyle name="Followed Hyperlink" xfId="31376" builtinId="9" hidden="1"/>
    <cellStyle name="Followed Hyperlink" xfId="31377" builtinId="9" hidden="1"/>
    <cellStyle name="Followed Hyperlink" xfId="31378" builtinId="9" hidden="1"/>
    <cellStyle name="Followed Hyperlink" xfId="31379" builtinId="9" hidden="1"/>
    <cellStyle name="Followed Hyperlink" xfId="31380" builtinId="9" hidden="1"/>
    <cellStyle name="Followed Hyperlink" xfId="31381" builtinId="9" hidden="1"/>
    <cellStyle name="Followed Hyperlink" xfId="31382" builtinId="9" hidden="1"/>
    <cellStyle name="Followed Hyperlink" xfId="31383" builtinId="9" hidden="1"/>
    <cellStyle name="Followed Hyperlink" xfId="31384" builtinId="9" hidden="1"/>
    <cellStyle name="Followed Hyperlink" xfId="31385" builtinId="9" hidden="1"/>
    <cellStyle name="Followed Hyperlink" xfId="31386" builtinId="9" hidden="1"/>
    <cellStyle name="Followed Hyperlink" xfId="31387" builtinId="9" hidden="1"/>
    <cellStyle name="Followed Hyperlink" xfId="31388" builtinId="9" hidden="1"/>
    <cellStyle name="Followed Hyperlink" xfId="31389" builtinId="9" hidden="1"/>
    <cellStyle name="Followed Hyperlink" xfId="31390" builtinId="9" hidden="1"/>
    <cellStyle name="Followed Hyperlink" xfId="31391" builtinId="9" hidden="1"/>
    <cellStyle name="Followed Hyperlink" xfId="31392" builtinId="9" hidden="1"/>
    <cellStyle name="Followed Hyperlink" xfId="31393" builtinId="9" hidden="1"/>
    <cellStyle name="Followed Hyperlink" xfId="31394" builtinId="9" hidden="1"/>
    <cellStyle name="Followed Hyperlink" xfId="31395" builtinId="9" hidden="1"/>
    <cellStyle name="Followed Hyperlink" xfId="31396" builtinId="9" hidden="1"/>
    <cellStyle name="Followed Hyperlink" xfId="31397" builtinId="9" hidden="1"/>
    <cellStyle name="Followed Hyperlink" xfId="31398" builtinId="9" hidden="1"/>
    <cellStyle name="Followed Hyperlink" xfId="31399" builtinId="9" hidden="1"/>
    <cellStyle name="Followed Hyperlink" xfId="31400" builtinId="9" hidden="1"/>
    <cellStyle name="Followed Hyperlink" xfId="31401" builtinId="9" hidden="1"/>
    <cellStyle name="Followed Hyperlink" xfId="31402" builtinId="9" hidden="1"/>
    <cellStyle name="Followed Hyperlink" xfId="31403" builtinId="9" hidden="1"/>
    <cellStyle name="Followed Hyperlink" xfId="31404" builtinId="9" hidden="1"/>
    <cellStyle name="Followed Hyperlink" xfId="31405" builtinId="9" hidden="1"/>
    <cellStyle name="Followed Hyperlink" xfId="31406" builtinId="9" hidden="1"/>
    <cellStyle name="Followed Hyperlink" xfId="31407" builtinId="9" hidden="1"/>
    <cellStyle name="Followed Hyperlink" xfId="31408" builtinId="9" hidden="1"/>
    <cellStyle name="Followed Hyperlink" xfId="31409" builtinId="9" hidden="1"/>
    <cellStyle name="Followed Hyperlink" xfId="31410" builtinId="9" hidden="1"/>
    <cellStyle name="Followed Hyperlink" xfId="31411" builtinId="9" hidden="1"/>
    <cellStyle name="Followed Hyperlink" xfId="31412" builtinId="9" hidden="1"/>
    <cellStyle name="Followed Hyperlink" xfId="31413" builtinId="9" hidden="1"/>
    <cellStyle name="Followed Hyperlink" xfId="31414" builtinId="9" hidden="1"/>
    <cellStyle name="Followed Hyperlink" xfId="31415" builtinId="9" hidden="1"/>
    <cellStyle name="Followed Hyperlink" xfId="31416" builtinId="9" hidden="1"/>
    <cellStyle name="Followed Hyperlink" xfId="31417" builtinId="9" hidden="1"/>
    <cellStyle name="Followed Hyperlink" xfId="31418" builtinId="9" hidden="1"/>
    <cellStyle name="Followed Hyperlink" xfId="31419" builtinId="9" hidden="1"/>
    <cellStyle name="Followed Hyperlink" xfId="31420" builtinId="9" hidden="1"/>
    <cellStyle name="Followed Hyperlink" xfId="31421" builtinId="9" hidden="1"/>
    <cellStyle name="Followed Hyperlink" xfId="31422" builtinId="9" hidden="1"/>
    <cellStyle name="Followed Hyperlink" xfId="31423" builtinId="9" hidden="1"/>
    <cellStyle name="Followed Hyperlink" xfId="31424" builtinId="9" hidden="1"/>
    <cellStyle name="Followed Hyperlink" xfId="31425" builtinId="9" hidden="1"/>
    <cellStyle name="Followed Hyperlink" xfId="31426" builtinId="9" hidden="1"/>
    <cellStyle name="Followed Hyperlink" xfId="31427" builtinId="9" hidden="1"/>
    <cellStyle name="Followed Hyperlink" xfId="31428" builtinId="9" hidden="1"/>
    <cellStyle name="Followed Hyperlink" xfId="31429" builtinId="9" hidden="1"/>
    <cellStyle name="Followed Hyperlink" xfId="31430" builtinId="9" hidden="1"/>
    <cellStyle name="Followed Hyperlink" xfId="31431" builtinId="9" hidden="1"/>
    <cellStyle name="Followed Hyperlink" xfId="31432" builtinId="9" hidden="1"/>
    <cellStyle name="Followed Hyperlink" xfId="31433" builtinId="9" hidden="1"/>
    <cellStyle name="Followed Hyperlink" xfId="31434" builtinId="9" hidden="1"/>
    <cellStyle name="Followed Hyperlink" xfId="31435" builtinId="9" hidden="1"/>
    <cellStyle name="Followed Hyperlink" xfId="31436" builtinId="9" hidden="1"/>
    <cellStyle name="Followed Hyperlink" xfId="31437" builtinId="9" hidden="1"/>
    <cellStyle name="Followed Hyperlink" xfId="31438" builtinId="9" hidden="1"/>
    <cellStyle name="Followed Hyperlink" xfId="31439" builtinId="9" hidden="1"/>
    <cellStyle name="Followed Hyperlink" xfId="31440" builtinId="9" hidden="1"/>
    <cellStyle name="Followed Hyperlink" xfId="31441" builtinId="9" hidden="1"/>
    <cellStyle name="Followed Hyperlink" xfId="31442" builtinId="9" hidden="1"/>
    <cellStyle name="Followed Hyperlink" xfId="31443" builtinId="9" hidden="1"/>
    <cellStyle name="Followed Hyperlink" xfId="31444" builtinId="9" hidden="1"/>
    <cellStyle name="Followed Hyperlink" xfId="31445" builtinId="9" hidden="1"/>
    <cellStyle name="Followed Hyperlink" xfId="31446" builtinId="9" hidden="1"/>
    <cellStyle name="Followed Hyperlink" xfId="31447" builtinId="9" hidden="1"/>
    <cellStyle name="Followed Hyperlink" xfId="31448" builtinId="9" hidden="1"/>
    <cellStyle name="Followed Hyperlink" xfId="31449" builtinId="9" hidden="1"/>
    <cellStyle name="Followed Hyperlink" xfId="31450" builtinId="9" hidden="1"/>
    <cellStyle name="Followed Hyperlink" xfId="31451" builtinId="9" hidden="1"/>
    <cellStyle name="Followed Hyperlink" xfId="31452" builtinId="9" hidden="1"/>
    <cellStyle name="Followed Hyperlink" xfId="31453" builtinId="9" hidden="1"/>
    <cellStyle name="Followed Hyperlink" xfId="31454" builtinId="9" hidden="1"/>
    <cellStyle name="Followed Hyperlink" xfId="31455" builtinId="9" hidden="1"/>
    <cellStyle name="Followed Hyperlink" xfId="31456" builtinId="9" hidden="1"/>
    <cellStyle name="Followed Hyperlink" xfId="31457" builtinId="9" hidden="1"/>
    <cellStyle name="Followed Hyperlink" xfId="31458" builtinId="9" hidden="1"/>
    <cellStyle name="Followed Hyperlink" xfId="31459" builtinId="9" hidden="1"/>
    <cellStyle name="Followed Hyperlink" xfId="31460" builtinId="9" hidden="1"/>
    <cellStyle name="Followed Hyperlink" xfId="31461" builtinId="9" hidden="1"/>
    <cellStyle name="Followed Hyperlink" xfId="31462" builtinId="9" hidden="1"/>
    <cellStyle name="Followed Hyperlink" xfId="31463" builtinId="9" hidden="1"/>
    <cellStyle name="Followed Hyperlink" xfId="31464" builtinId="9" hidden="1"/>
    <cellStyle name="Followed Hyperlink" xfId="31465" builtinId="9" hidden="1"/>
    <cellStyle name="Followed Hyperlink" xfId="31466" builtinId="9" hidden="1"/>
    <cellStyle name="Followed Hyperlink" xfId="31467" builtinId="9" hidden="1"/>
    <cellStyle name="Followed Hyperlink" xfId="31468" builtinId="9" hidden="1"/>
    <cellStyle name="Followed Hyperlink" xfId="31469" builtinId="9" hidden="1"/>
    <cellStyle name="Followed Hyperlink" xfId="31470" builtinId="9" hidden="1"/>
    <cellStyle name="Followed Hyperlink" xfId="31471" builtinId="9" hidden="1"/>
    <cellStyle name="Followed Hyperlink" xfId="31472" builtinId="9" hidden="1"/>
    <cellStyle name="Followed Hyperlink" xfId="31473" builtinId="9" hidden="1"/>
    <cellStyle name="Followed Hyperlink" xfId="31474" builtinId="9" hidden="1"/>
    <cellStyle name="Followed Hyperlink" xfId="31475" builtinId="9" hidden="1"/>
    <cellStyle name="Followed Hyperlink" xfId="31476" builtinId="9" hidden="1"/>
    <cellStyle name="Followed Hyperlink" xfId="31477" builtinId="9" hidden="1"/>
    <cellStyle name="Followed Hyperlink" xfId="31478" builtinId="9" hidden="1"/>
    <cellStyle name="Followed Hyperlink" xfId="31479" builtinId="9" hidden="1"/>
    <cellStyle name="Followed Hyperlink" xfId="31480" builtinId="9" hidden="1"/>
    <cellStyle name="Followed Hyperlink" xfId="31481" builtinId="9" hidden="1"/>
    <cellStyle name="Followed Hyperlink" xfId="31482" builtinId="9" hidden="1"/>
    <cellStyle name="Followed Hyperlink" xfId="31483" builtinId="9" hidden="1"/>
    <cellStyle name="Followed Hyperlink" xfId="31484" builtinId="9" hidden="1"/>
    <cellStyle name="Followed Hyperlink" xfId="31485" builtinId="9" hidden="1"/>
    <cellStyle name="Followed Hyperlink" xfId="31486" builtinId="9" hidden="1"/>
    <cellStyle name="Followed Hyperlink" xfId="31487" builtinId="9" hidden="1"/>
    <cellStyle name="Followed Hyperlink" xfId="31488" builtinId="9" hidden="1"/>
    <cellStyle name="Followed Hyperlink" xfId="31489" builtinId="9" hidden="1"/>
    <cellStyle name="Followed Hyperlink" xfId="31490" builtinId="9" hidden="1"/>
    <cellStyle name="Followed Hyperlink" xfId="31491" builtinId="9" hidden="1"/>
    <cellStyle name="Followed Hyperlink" xfId="31492" builtinId="9" hidden="1"/>
    <cellStyle name="Followed Hyperlink" xfId="31493" builtinId="9" hidden="1"/>
    <cellStyle name="Followed Hyperlink" xfId="31494" builtinId="9" hidden="1"/>
    <cellStyle name="Followed Hyperlink" xfId="31495" builtinId="9" hidden="1"/>
    <cellStyle name="Followed Hyperlink" xfId="31496" builtinId="9" hidden="1"/>
    <cellStyle name="Followed Hyperlink" xfId="31497" builtinId="9" hidden="1"/>
    <cellStyle name="Followed Hyperlink" xfId="31498" builtinId="9" hidden="1"/>
    <cellStyle name="Followed Hyperlink" xfId="31499" builtinId="9" hidden="1"/>
    <cellStyle name="Followed Hyperlink" xfId="31500" builtinId="9" hidden="1"/>
    <cellStyle name="Followed Hyperlink" xfId="31501" builtinId="9" hidden="1"/>
    <cellStyle name="Followed Hyperlink" xfId="31502" builtinId="9" hidden="1"/>
    <cellStyle name="Followed Hyperlink" xfId="31503" builtinId="9" hidden="1"/>
    <cellStyle name="Followed Hyperlink" xfId="31504" builtinId="9" hidden="1"/>
    <cellStyle name="Followed Hyperlink" xfId="31505" builtinId="9" hidden="1"/>
    <cellStyle name="Followed Hyperlink" xfId="31506" builtinId="9" hidden="1"/>
    <cellStyle name="Followed Hyperlink" xfId="31507" builtinId="9" hidden="1"/>
    <cellStyle name="Followed Hyperlink" xfId="31508" builtinId="9" hidden="1"/>
    <cellStyle name="Followed Hyperlink" xfId="31509" builtinId="9" hidden="1"/>
    <cellStyle name="Followed Hyperlink" xfId="31510" builtinId="9" hidden="1"/>
    <cellStyle name="Followed Hyperlink" xfId="31511" builtinId="9" hidden="1"/>
    <cellStyle name="Followed Hyperlink" xfId="31512" builtinId="9" hidden="1"/>
    <cellStyle name="Followed Hyperlink" xfId="31513" builtinId="9" hidden="1"/>
    <cellStyle name="Followed Hyperlink" xfId="31514" builtinId="9" hidden="1"/>
    <cellStyle name="Followed Hyperlink" xfId="31515" builtinId="9" hidden="1"/>
    <cellStyle name="Followed Hyperlink" xfId="31516" builtinId="9" hidden="1"/>
    <cellStyle name="Followed Hyperlink" xfId="31517" builtinId="9" hidden="1"/>
    <cellStyle name="Followed Hyperlink" xfId="31518" builtinId="9" hidden="1"/>
    <cellStyle name="Followed Hyperlink" xfId="31519" builtinId="9" hidden="1"/>
    <cellStyle name="Followed Hyperlink" xfId="31520" builtinId="9" hidden="1"/>
    <cellStyle name="Followed Hyperlink" xfId="31521" builtinId="9" hidden="1"/>
    <cellStyle name="Followed Hyperlink" xfId="31522" builtinId="9" hidden="1"/>
    <cellStyle name="Followed Hyperlink" xfId="31523" builtinId="9" hidden="1"/>
    <cellStyle name="Followed Hyperlink" xfId="31524" builtinId="9" hidden="1"/>
    <cellStyle name="Followed Hyperlink" xfId="31525" builtinId="9" hidden="1"/>
    <cellStyle name="Followed Hyperlink" xfId="31526" builtinId="9" hidden="1"/>
    <cellStyle name="Followed Hyperlink" xfId="31527" builtinId="9" hidden="1"/>
    <cellStyle name="Followed Hyperlink" xfId="31528" builtinId="9" hidden="1"/>
    <cellStyle name="Followed Hyperlink" xfId="31529" builtinId="9" hidden="1"/>
    <cellStyle name="Followed Hyperlink" xfId="31530" builtinId="9" hidden="1"/>
    <cellStyle name="Followed Hyperlink" xfId="31531" builtinId="9" hidden="1"/>
    <cellStyle name="Followed Hyperlink" xfId="31532" builtinId="9" hidden="1"/>
    <cellStyle name="Followed Hyperlink" xfId="31533" builtinId="9" hidden="1"/>
    <cellStyle name="Followed Hyperlink" xfId="31534" builtinId="9" hidden="1"/>
    <cellStyle name="Followed Hyperlink" xfId="31535" builtinId="9" hidden="1"/>
    <cellStyle name="Followed Hyperlink" xfId="31536" builtinId="9" hidden="1"/>
    <cellStyle name="Followed Hyperlink" xfId="31537" builtinId="9" hidden="1"/>
    <cellStyle name="Followed Hyperlink" xfId="31538" builtinId="9" hidden="1"/>
    <cellStyle name="Followed Hyperlink" xfId="31539" builtinId="9" hidden="1"/>
    <cellStyle name="Followed Hyperlink" xfId="31540" builtinId="9" hidden="1"/>
    <cellStyle name="Followed Hyperlink" xfId="31541" builtinId="9" hidden="1"/>
    <cellStyle name="Followed Hyperlink" xfId="31542" builtinId="9" hidden="1"/>
    <cellStyle name="Followed Hyperlink" xfId="31543" builtinId="9" hidden="1"/>
    <cellStyle name="Followed Hyperlink" xfId="31544" builtinId="9" hidden="1"/>
    <cellStyle name="Followed Hyperlink" xfId="31545" builtinId="9" hidden="1"/>
    <cellStyle name="Followed Hyperlink" xfId="31546" builtinId="9" hidden="1"/>
    <cellStyle name="Followed Hyperlink" xfId="31547" builtinId="9" hidden="1"/>
    <cellStyle name="Followed Hyperlink" xfId="31548" builtinId="9" hidden="1"/>
    <cellStyle name="Followed Hyperlink" xfId="31549" builtinId="9" hidden="1"/>
    <cellStyle name="Followed Hyperlink" xfId="31550" builtinId="9" hidden="1"/>
    <cellStyle name="Followed Hyperlink" xfId="31551" builtinId="9" hidden="1"/>
    <cellStyle name="Followed Hyperlink" xfId="31552" builtinId="9" hidden="1"/>
    <cellStyle name="Followed Hyperlink" xfId="31553" builtinId="9" hidden="1"/>
    <cellStyle name="Followed Hyperlink" xfId="31554" builtinId="9" hidden="1"/>
    <cellStyle name="Followed Hyperlink" xfId="31555" builtinId="9" hidden="1"/>
    <cellStyle name="Followed Hyperlink" xfId="31556" builtinId="9" hidden="1"/>
    <cellStyle name="Followed Hyperlink" xfId="31557" builtinId="9" hidden="1"/>
    <cellStyle name="Followed Hyperlink" xfId="31558" builtinId="9" hidden="1"/>
    <cellStyle name="Followed Hyperlink" xfId="31559" builtinId="9" hidden="1"/>
    <cellStyle name="Followed Hyperlink" xfId="31560" builtinId="9" hidden="1"/>
    <cellStyle name="Followed Hyperlink" xfId="31561" builtinId="9" hidden="1"/>
    <cellStyle name="Followed Hyperlink" xfId="31562" builtinId="9" hidden="1"/>
    <cellStyle name="Followed Hyperlink" xfId="31563" builtinId="9" hidden="1"/>
    <cellStyle name="Followed Hyperlink" xfId="31564" builtinId="9" hidden="1"/>
    <cellStyle name="Followed Hyperlink" xfId="31565" builtinId="9" hidden="1"/>
    <cellStyle name="Followed Hyperlink" xfId="31566" builtinId="9" hidden="1"/>
    <cellStyle name="Followed Hyperlink" xfId="31567" builtinId="9" hidden="1"/>
    <cellStyle name="Followed Hyperlink" xfId="31568" builtinId="9" hidden="1"/>
    <cellStyle name="Followed Hyperlink" xfId="31569" builtinId="9" hidden="1"/>
    <cellStyle name="Followed Hyperlink" xfId="31570" builtinId="9" hidden="1"/>
    <cellStyle name="Followed Hyperlink" xfId="31571" builtinId="9" hidden="1"/>
    <cellStyle name="Followed Hyperlink" xfId="31572" builtinId="9" hidden="1"/>
    <cellStyle name="Followed Hyperlink" xfId="31573" builtinId="9" hidden="1"/>
    <cellStyle name="Followed Hyperlink" xfId="31574" builtinId="9" hidden="1"/>
    <cellStyle name="Followed Hyperlink" xfId="31575" builtinId="9" hidden="1"/>
    <cellStyle name="Followed Hyperlink" xfId="31576" builtinId="9" hidden="1"/>
    <cellStyle name="Followed Hyperlink" xfId="31577" builtinId="9" hidden="1"/>
    <cellStyle name="Followed Hyperlink" xfId="31578" builtinId="9" hidden="1"/>
    <cellStyle name="Followed Hyperlink" xfId="31579" builtinId="9" hidden="1"/>
    <cellStyle name="Followed Hyperlink" xfId="31580" builtinId="9" hidden="1"/>
    <cellStyle name="Followed Hyperlink" xfId="31581" builtinId="9" hidden="1"/>
    <cellStyle name="Followed Hyperlink" xfId="31582" builtinId="9" hidden="1"/>
    <cellStyle name="Followed Hyperlink" xfId="31583" builtinId="9" hidden="1"/>
    <cellStyle name="Followed Hyperlink" xfId="31584" builtinId="9" hidden="1"/>
    <cellStyle name="Followed Hyperlink" xfId="31585" builtinId="9" hidden="1"/>
    <cellStyle name="Followed Hyperlink" xfId="31586" builtinId="9" hidden="1"/>
    <cellStyle name="Followed Hyperlink" xfId="31587" builtinId="9" hidden="1"/>
    <cellStyle name="Followed Hyperlink" xfId="31588" builtinId="9" hidden="1"/>
    <cellStyle name="Followed Hyperlink" xfId="31589" builtinId="9" hidden="1"/>
    <cellStyle name="Followed Hyperlink" xfId="31590" builtinId="9" hidden="1"/>
    <cellStyle name="Followed Hyperlink" xfId="31591" builtinId="9" hidden="1"/>
    <cellStyle name="Followed Hyperlink" xfId="31592" builtinId="9" hidden="1"/>
    <cellStyle name="Followed Hyperlink" xfId="31593" builtinId="9" hidden="1"/>
    <cellStyle name="Followed Hyperlink" xfId="31594" builtinId="9" hidden="1"/>
    <cellStyle name="Followed Hyperlink" xfId="31595" builtinId="9" hidden="1"/>
    <cellStyle name="Followed Hyperlink" xfId="31596" builtinId="9" hidden="1"/>
    <cellStyle name="Followed Hyperlink" xfId="31597" builtinId="9" hidden="1"/>
    <cellStyle name="Followed Hyperlink" xfId="31598" builtinId="9" hidden="1"/>
    <cellStyle name="Followed Hyperlink" xfId="31599" builtinId="9" hidden="1"/>
    <cellStyle name="Followed Hyperlink" xfId="31600" builtinId="9" hidden="1"/>
    <cellStyle name="Followed Hyperlink" xfId="31601" builtinId="9" hidden="1"/>
    <cellStyle name="Followed Hyperlink" xfId="31602" builtinId="9" hidden="1"/>
    <cellStyle name="Followed Hyperlink" xfId="31603" builtinId="9" hidden="1"/>
    <cellStyle name="Followed Hyperlink" xfId="31604" builtinId="9" hidden="1"/>
    <cellStyle name="Followed Hyperlink" xfId="31605" builtinId="9" hidden="1"/>
    <cellStyle name="Followed Hyperlink" xfId="31606" builtinId="9" hidden="1"/>
    <cellStyle name="Followed Hyperlink" xfId="31607" builtinId="9" hidden="1"/>
    <cellStyle name="Followed Hyperlink" xfId="31608" builtinId="9" hidden="1"/>
    <cellStyle name="Followed Hyperlink" xfId="31609" builtinId="9" hidden="1"/>
    <cellStyle name="Followed Hyperlink" xfId="31610" builtinId="9" hidden="1"/>
    <cellStyle name="Followed Hyperlink" xfId="31611" builtinId="9" hidden="1"/>
    <cellStyle name="Followed Hyperlink" xfId="31612" builtinId="9" hidden="1"/>
    <cellStyle name="Followed Hyperlink" xfId="31613" builtinId="9" hidden="1"/>
    <cellStyle name="Followed Hyperlink" xfId="31614" builtinId="9" hidden="1"/>
    <cellStyle name="Followed Hyperlink" xfId="31615" builtinId="9" hidden="1"/>
    <cellStyle name="Followed Hyperlink" xfId="31616" builtinId="9" hidden="1"/>
    <cellStyle name="Followed Hyperlink" xfId="31617" builtinId="9" hidden="1"/>
    <cellStyle name="Followed Hyperlink" xfId="31618" builtinId="9" hidden="1"/>
    <cellStyle name="Followed Hyperlink" xfId="31619" builtinId="9" hidden="1"/>
    <cellStyle name="Followed Hyperlink" xfId="31620" builtinId="9" hidden="1"/>
    <cellStyle name="Followed Hyperlink" xfId="31621" builtinId="9" hidden="1"/>
    <cellStyle name="Followed Hyperlink" xfId="31622" builtinId="9" hidden="1"/>
    <cellStyle name="Followed Hyperlink" xfId="31623" builtinId="9" hidden="1"/>
    <cellStyle name="Followed Hyperlink" xfId="31624" builtinId="9" hidden="1"/>
    <cellStyle name="Followed Hyperlink" xfId="31625" builtinId="9" hidden="1"/>
    <cellStyle name="Followed Hyperlink" xfId="31626" builtinId="9" hidden="1"/>
    <cellStyle name="Followed Hyperlink" xfId="31627" builtinId="9" hidden="1"/>
    <cellStyle name="Followed Hyperlink" xfId="31628" builtinId="9" hidden="1"/>
    <cellStyle name="Followed Hyperlink" xfId="31629" builtinId="9" hidden="1"/>
    <cellStyle name="Followed Hyperlink" xfId="31630" builtinId="9" hidden="1"/>
    <cellStyle name="Followed Hyperlink" xfId="31631" builtinId="9" hidden="1"/>
    <cellStyle name="Followed Hyperlink" xfId="31632" builtinId="9" hidden="1"/>
    <cellStyle name="Followed Hyperlink" xfId="31633" builtinId="9" hidden="1"/>
    <cellStyle name="Followed Hyperlink" xfId="31634" builtinId="9" hidden="1"/>
    <cellStyle name="Followed Hyperlink" xfId="31635" builtinId="9" hidden="1"/>
    <cellStyle name="Followed Hyperlink" xfId="31636" builtinId="9" hidden="1"/>
    <cellStyle name="Followed Hyperlink" xfId="31637" builtinId="9" hidden="1"/>
    <cellStyle name="Followed Hyperlink" xfId="31638" builtinId="9" hidden="1"/>
    <cellStyle name="Followed Hyperlink" xfId="31639" builtinId="9" hidden="1"/>
    <cellStyle name="Followed Hyperlink" xfId="31640" builtinId="9" hidden="1"/>
    <cellStyle name="Followed Hyperlink" xfId="31641" builtinId="9" hidden="1"/>
    <cellStyle name="Followed Hyperlink" xfId="31642" builtinId="9" hidden="1"/>
    <cellStyle name="Followed Hyperlink" xfId="31643" builtinId="9" hidden="1"/>
    <cellStyle name="Followed Hyperlink" xfId="31644" builtinId="9" hidden="1"/>
    <cellStyle name="Followed Hyperlink" xfId="31645" builtinId="9" hidden="1"/>
    <cellStyle name="Followed Hyperlink" xfId="31646" builtinId="9" hidden="1"/>
    <cellStyle name="Followed Hyperlink" xfId="31647" builtinId="9" hidden="1"/>
    <cellStyle name="Followed Hyperlink" xfId="31648" builtinId="9" hidden="1"/>
    <cellStyle name="Followed Hyperlink" xfId="31649" builtinId="9" hidden="1"/>
    <cellStyle name="Followed Hyperlink" xfId="31650" builtinId="9" hidden="1"/>
    <cellStyle name="Followed Hyperlink" xfId="31651" builtinId="9" hidden="1"/>
    <cellStyle name="Followed Hyperlink" xfId="31652" builtinId="9" hidden="1"/>
    <cellStyle name="Followed Hyperlink" xfId="31653" builtinId="9" hidden="1"/>
    <cellStyle name="Followed Hyperlink" xfId="31654" builtinId="9" hidden="1"/>
    <cellStyle name="Followed Hyperlink" xfId="31655" builtinId="9" hidden="1"/>
    <cellStyle name="Followed Hyperlink" xfId="31656" builtinId="9" hidden="1"/>
    <cellStyle name="Followed Hyperlink" xfId="31657" builtinId="9" hidden="1"/>
    <cellStyle name="Followed Hyperlink" xfId="31658" builtinId="9" hidden="1"/>
    <cellStyle name="Followed Hyperlink" xfId="31659" builtinId="9" hidden="1"/>
    <cellStyle name="Followed Hyperlink" xfId="31660" builtinId="9" hidden="1"/>
    <cellStyle name="Followed Hyperlink" xfId="31661" builtinId="9" hidden="1"/>
    <cellStyle name="Followed Hyperlink" xfId="31662" builtinId="9" hidden="1"/>
    <cellStyle name="Followed Hyperlink" xfId="31663" builtinId="9" hidden="1"/>
    <cellStyle name="Followed Hyperlink" xfId="31664" builtinId="9" hidden="1"/>
    <cellStyle name="Followed Hyperlink" xfId="31665" builtinId="9" hidden="1"/>
    <cellStyle name="Followed Hyperlink" xfId="31666" builtinId="9" hidden="1"/>
    <cellStyle name="Followed Hyperlink" xfId="31667" builtinId="9" hidden="1"/>
    <cellStyle name="Followed Hyperlink" xfId="31668" builtinId="9" hidden="1"/>
    <cellStyle name="Followed Hyperlink" xfId="31669" builtinId="9" hidden="1"/>
    <cellStyle name="Followed Hyperlink" xfId="31670" builtinId="9" hidden="1"/>
    <cellStyle name="Followed Hyperlink" xfId="31671" builtinId="9" hidden="1"/>
    <cellStyle name="Followed Hyperlink" xfId="31672" builtinId="9" hidden="1"/>
    <cellStyle name="Followed Hyperlink" xfId="31673" builtinId="9" hidden="1"/>
    <cellStyle name="Followed Hyperlink" xfId="31674" builtinId="9" hidden="1"/>
    <cellStyle name="Followed Hyperlink" xfId="31675" builtinId="9" hidden="1"/>
    <cellStyle name="Followed Hyperlink" xfId="31676" builtinId="9" hidden="1"/>
    <cellStyle name="Followed Hyperlink" xfId="31677" builtinId="9" hidden="1"/>
    <cellStyle name="Followed Hyperlink" xfId="31678" builtinId="9" hidden="1"/>
    <cellStyle name="Followed Hyperlink" xfId="31679" builtinId="9" hidden="1"/>
    <cellStyle name="Followed Hyperlink" xfId="31680" builtinId="9" hidden="1"/>
    <cellStyle name="Followed Hyperlink" xfId="31681" builtinId="9" hidden="1"/>
    <cellStyle name="Followed Hyperlink" xfId="31682" builtinId="9" hidden="1"/>
    <cellStyle name="Followed Hyperlink" xfId="31683" builtinId="9" hidden="1"/>
    <cellStyle name="Followed Hyperlink" xfId="31684" builtinId="9" hidden="1"/>
    <cellStyle name="Followed Hyperlink" xfId="31685" builtinId="9" hidden="1"/>
    <cellStyle name="Followed Hyperlink" xfId="31686" builtinId="9" hidden="1"/>
    <cellStyle name="Followed Hyperlink" xfId="31687" builtinId="9" hidden="1"/>
    <cellStyle name="Followed Hyperlink" xfId="31688" builtinId="9" hidden="1"/>
    <cellStyle name="Followed Hyperlink" xfId="31689" builtinId="9" hidden="1"/>
    <cellStyle name="Followed Hyperlink" xfId="31690" builtinId="9" hidden="1"/>
    <cellStyle name="Followed Hyperlink" xfId="31691" builtinId="9" hidden="1"/>
    <cellStyle name="Followed Hyperlink" xfId="31692" builtinId="9" hidden="1"/>
    <cellStyle name="Followed Hyperlink" xfId="31693" builtinId="9" hidden="1"/>
    <cellStyle name="Followed Hyperlink" xfId="31694" builtinId="9" hidden="1"/>
    <cellStyle name="Followed Hyperlink" xfId="31695" builtinId="9" hidden="1"/>
    <cellStyle name="Followed Hyperlink" xfId="31696" builtinId="9" hidden="1"/>
    <cellStyle name="Followed Hyperlink" xfId="31697" builtinId="9" hidden="1"/>
    <cellStyle name="Followed Hyperlink" xfId="31698" builtinId="9" hidden="1"/>
    <cellStyle name="Followed Hyperlink" xfId="31699" builtinId="9" hidden="1"/>
    <cellStyle name="Followed Hyperlink" xfId="31700" builtinId="9" hidden="1"/>
    <cellStyle name="Followed Hyperlink" xfId="31701" builtinId="9" hidden="1"/>
    <cellStyle name="Followed Hyperlink" xfId="31702" builtinId="9" hidden="1"/>
    <cellStyle name="Followed Hyperlink" xfId="31703" builtinId="9" hidden="1"/>
    <cellStyle name="Followed Hyperlink" xfId="31704" builtinId="9" hidden="1"/>
    <cellStyle name="Followed Hyperlink" xfId="31705" builtinId="9" hidden="1"/>
    <cellStyle name="Followed Hyperlink" xfId="31706" builtinId="9" hidden="1"/>
    <cellStyle name="Followed Hyperlink" xfId="31707" builtinId="9" hidden="1"/>
    <cellStyle name="Followed Hyperlink" xfId="31708" builtinId="9" hidden="1"/>
    <cellStyle name="Followed Hyperlink" xfId="31709" builtinId="9" hidden="1"/>
    <cellStyle name="Followed Hyperlink" xfId="31710" builtinId="9" hidden="1"/>
    <cellStyle name="Followed Hyperlink" xfId="31711" builtinId="9" hidden="1"/>
    <cellStyle name="Followed Hyperlink" xfId="31712" builtinId="9" hidden="1"/>
    <cellStyle name="Followed Hyperlink" xfId="31713" builtinId="9" hidden="1"/>
    <cellStyle name="Followed Hyperlink" xfId="31714" builtinId="9" hidden="1"/>
    <cellStyle name="Followed Hyperlink" xfId="31715" builtinId="9" hidden="1"/>
    <cellStyle name="Followed Hyperlink" xfId="31716" builtinId="9" hidden="1"/>
    <cellStyle name="Followed Hyperlink" xfId="31717" builtinId="9" hidden="1"/>
    <cellStyle name="Followed Hyperlink" xfId="31718" builtinId="9" hidden="1"/>
    <cellStyle name="Followed Hyperlink" xfId="31719" builtinId="9" hidden="1"/>
    <cellStyle name="Followed Hyperlink" xfId="31720" builtinId="9" hidden="1"/>
    <cellStyle name="Followed Hyperlink" xfId="31721" builtinId="9" hidden="1"/>
    <cellStyle name="Followed Hyperlink" xfId="31722" builtinId="9" hidden="1"/>
    <cellStyle name="Followed Hyperlink" xfId="31723" builtinId="9" hidden="1"/>
    <cellStyle name="Followed Hyperlink" xfId="31724" builtinId="9" hidden="1"/>
    <cellStyle name="Followed Hyperlink" xfId="31725" builtinId="9" hidden="1"/>
    <cellStyle name="Followed Hyperlink" xfId="31726" builtinId="9" hidden="1"/>
    <cellStyle name="Followed Hyperlink" xfId="31727" builtinId="9" hidden="1"/>
    <cellStyle name="Followed Hyperlink" xfId="31728" builtinId="9" hidden="1"/>
    <cellStyle name="Followed Hyperlink" xfId="31729" builtinId="9" hidden="1"/>
    <cellStyle name="Followed Hyperlink" xfId="31730" builtinId="9" hidden="1"/>
    <cellStyle name="Followed Hyperlink" xfId="31731" builtinId="9" hidden="1"/>
    <cellStyle name="Followed Hyperlink" xfId="31732" builtinId="9" hidden="1"/>
    <cellStyle name="Followed Hyperlink" xfId="31733" builtinId="9" hidden="1"/>
    <cellStyle name="Followed Hyperlink" xfId="31734" builtinId="9" hidden="1"/>
    <cellStyle name="Followed Hyperlink" xfId="31735" builtinId="9" hidden="1"/>
    <cellStyle name="Followed Hyperlink" xfId="31736" builtinId="9" hidden="1"/>
    <cellStyle name="Followed Hyperlink" xfId="31737" builtinId="9" hidden="1"/>
    <cellStyle name="Followed Hyperlink" xfId="31738" builtinId="9" hidden="1"/>
    <cellStyle name="Followed Hyperlink" xfId="31739" builtinId="9" hidden="1"/>
    <cellStyle name="Followed Hyperlink" xfId="31740" builtinId="9" hidden="1"/>
    <cellStyle name="Followed Hyperlink" xfId="31741" builtinId="9" hidden="1"/>
    <cellStyle name="Followed Hyperlink" xfId="31742" builtinId="9" hidden="1"/>
    <cellStyle name="Followed Hyperlink" xfId="31743" builtinId="9" hidden="1"/>
    <cellStyle name="Followed Hyperlink" xfId="31744" builtinId="9" hidden="1"/>
    <cellStyle name="Followed Hyperlink" xfId="31745" builtinId="9" hidden="1"/>
    <cellStyle name="Followed Hyperlink" xfId="31746" builtinId="9" hidden="1"/>
    <cellStyle name="Followed Hyperlink" xfId="31747" builtinId="9" hidden="1"/>
    <cellStyle name="Followed Hyperlink" xfId="31748" builtinId="9" hidden="1"/>
    <cellStyle name="Followed Hyperlink" xfId="31749" builtinId="9" hidden="1"/>
    <cellStyle name="Followed Hyperlink" xfId="31750" builtinId="9" hidden="1"/>
    <cellStyle name="Followed Hyperlink" xfId="31751" builtinId="9" hidden="1"/>
    <cellStyle name="Followed Hyperlink" xfId="31752" builtinId="9" hidden="1"/>
    <cellStyle name="Followed Hyperlink" xfId="31753" builtinId="9" hidden="1"/>
    <cellStyle name="Followed Hyperlink" xfId="31754" builtinId="9" hidden="1"/>
    <cellStyle name="Followed Hyperlink" xfId="31755" builtinId="9" hidden="1"/>
    <cellStyle name="Followed Hyperlink" xfId="31756" builtinId="9" hidden="1"/>
    <cellStyle name="Followed Hyperlink" xfId="31757" builtinId="9" hidden="1"/>
    <cellStyle name="Followed Hyperlink" xfId="31758" builtinId="9" hidden="1"/>
    <cellStyle name="Followed Hyperlink" xfId="31759" builtinId="9" hidden="1"/>
    <cellStyle name="Followed Hyperlink" xfId="31760" builtinId="9" hidden="1"/>
    <cellStyle name="Followed Hyperlink" xfId="31761" builtinId="9" hidden="1"/>
    <cellStyle name="Followed Hyperlink" xfId="31762" builtinId="9" hidden="1"/>
    <cellStyle name="Followed Hyperlink" xfId="31763" builtinId="9" hidden="1"/>
    <cellStyle name="Followed Hyperlink" xfId="31764" builtinId="9" hidden="1"/>
    <cellStyle name="Followed Hyperlink" xfId="31765" builtinId="9" hidden="1"/>
    <cellStyle name="Followed Hyperlink" xfId="31766" builtinId="9" hidden="1"/>
    <cellStyle name="Followed Hyperlink" xfId="31767" builtinId="9" hidden="1"/>
    <cellStyle name="Followed Hyperlink" xfId="31768" builtinId="9" hidden="1"/>
    <cellStyle name="Followed Hyperlink" xfId="31769" builtinId="9" hidden="1"/>
    <cellStyle name="Followed Hyperlink" xfId="31770" builtinId="9" hidden="1"/>
    <cellStyle name="Followed Hyperlink" xfId="31771" builtinId="9" hidden="1"/>
    <cellStyle name="Followed Hyperlink" xfId="31772" builtinId="9" hidden="1"/>
    <cellStyle name="Followed Hyperlink" xfId="31773" builtinId="9" hidden="1"/>
    <cellStyle name="Followed Hyperlink" xfId="31774" builtinId="9" hidden="1"/>
    <cellStyle name="Followed Hyperlink" xfId="31775" builtinId="9" hidden="1"/>
    <cellStyle name="Followed Hyperlink" xfId="31776" builtinId="9" hidden="1"/>
    <cellStyle name="Followed Hyperlink" xfId="31777" builtinId="9" hidden="1"/>
    <cellStyle name="Followed Hyperlink" xfId="31778" builtinId="9" hidden="1"/>
    <cellStyle name="Followed Hyperlink" xfId="31779" builtinId="9" hidden="1"/>
    <cellStyle name="Followed Hyperlink" xfId="31780" builtinId="9" hidden="1"/>
    <cellStyle name="Followed Hyperlink" xfId="31781" builtinId="9" hidden="1"/>
    <cellStyle name="Followed Hyperlink" xfId="31782" builtinId="9" hidden="1"/>
    <cellStyle name="Followed Hyperlink" xfId="31783" builtinId="9" hidden="1"/>
    <cellStyle name="Followed Hyperlink" xfId="31784" builtinId="9" hidden="1"/>
    <cellStyle name="Followed Hyperlink" xfId="31785" builtinId="9" hidden="1"/>
    <cellStyle name="Followed Hyperlink" xfId="31786" builtinId="9" hidden="1"/>
    <cellStyle name="Followed Hyperlink" xfId="31787" builtinId="9" hidden="1"/>
    <cellStyle name="Followed Hyperlink" xfId="31788" builtinId="9" hidden="1"/>
    <cellStyle name="Followed Hyperlink" xfId="31789" builtinId="9" hidden="1"/>
    <cellStyle name="Followed Hyperlink" xfId="31790" builtinId="9" hidden="1"/>
    <cellStyle name="Followed Hyperlink" xfId="31791" builtinId="9" hidden="1"/>
    <cellStyle name="Followed Hyperlink" xfId="31792" builtinId="9" hidden="1"/>
    <cellStyle name="Followed Hyperlink" xfId="31793" builtinId="9" hidden="1"/>
    <cellStyle name="Followed Hyperlink" xfId="31794" builtinId="9" hidden="1"/>
    <cellStyle name="Followed Hyperlink" xfId="31795" builtinId="9" hidden="1"/>
    <cellStyle name="Followed Hyperlink" xfId="31796" builtinId="9" hidden="1"/>
    <cellStyle name="Followed Hyperlink" xfId="31797" builtinId="9" hidden="1"/>
    <cellStyle name="Followed Hyperlink" xfId="31798" builtinId="9" hidden="1"/>
    <cellStyle name="Followed Hyperlink" xfId="31799" builtinId="9" hidden="1"/>
    <cellStyle name="Followed Hyperlink" xfId="31800" builtinId="9" hidden="1"/>
    <cellStyle name="Followed Hyperlink" xfId="31801" builtinId="9" hidden="1"/>
    <cellStyle name="Followed Hyperlink" xfId="31802" builtinId="9" hidden="1"/>
    <cellStyle name="Followed Hyperlink" xfId="31803" builtinId="9" hidden="1"/>
    <cellStyle name="Followed Hyperlink" xfId="31804" builtinId="9" hidden="1"/>
    <cellStyle name="Followed Hyperlink" xfId="31805" builtinId="9" hidden="1"/>
    <cellStyle name="Followed Hyperlink" xfId="31806" builtinId="9" hidden="1"/>
    <cellStyle name="Followed Hyperlink" xfId="31807" builtinId="9" hidden="1"/>
    <cellStyle name="Followed Hyperlink" xfId="31808" builtinId="9" hidden="1"/>
    <cellStyle name="Followed Hyperlink" xfId="31809" builtinId="9" hidden="1"/>
    <cellStyle name="Followed Hyperlink" xfId="31810" builtinId="9" hidden="1"/>
    <cellStyle name="Followed Hyperlink" xfId="31811" builtinId="9" hidden="1"/>
    <cellStyle name="Followed Hyperlink" xfId="31812" builtinId="9" hidden="1"/>
    <cellStyle name="Followed Hyperlink" xfId="31813" builtinId="9" hidden="1"/>
    <cellStyle name="Followed Hyperlink" xfId="31814" builtinId="9" hidden="1"/>
    <cellStyle name="Followed Hyperlink" xfId="31815" builtinId="9" hidden="1"/>
    <cellStyle name="Followed Hyperlink" xfId="31816" builtinId="9" hidden="1"/>
    <cellStyle name="Followed Hyperlink" xfId="31817" builtinId="9" hidden="1"/>
    <cellStyle name="Followed Hyperlink" xfId="31818" builtinId="9" hidden="1"/>
    <cellStyle name="Followed Hyperlink" xfId="31819" builtinId="9" hidden="1"/>
    <cellStyle name="Followed Hyperlink" xfId="31820" builtinId="9" hidden="1"/>
    <cellStyle name="Followed Hyperlink" xfId="31821" builtinId="9" hidden="1"/>
    <cellStyle name="Followed Hyperlink" xfId="31822" builtinId="9" hidden="1"/>
    <cellStyle name="Followed Hyperlink" xfId="31823" builtinId="9" hidden="1"/>
    <cellStyle name="Followed Hyperlink" xfId="31824" builtinId="9" hidden="1"/>
    <cellStyle name="Followed Hyperlink" xfId="31825" builtinId="9" hidden="1"/>
    <cellStyle name="Followed Hyperlink" xfId="31826" builtinId="9" hidden="1"/>
    <cellStyle name="Followed Hyperlink" xfId="31827" builtinId="9" hidden="1"/>
    <cellStyle name="Followed Hyperlink" xfId="31828" builtinId="9" hidden="1"/>
    <cellStyle name="Followed Hyperlink" xfId="31829" builtinId="9" hidden="1"/>
    <cellStyle name="Followed Hyperlink" xfId="31830" builtinId="9" hidden="1"/>
    <cellStyle name="Followed Hyperlink" xfId="31831" builtinId="9" hidden="1"/>
    <cellStyle name="Followed Hyperlink" xfId="31832" builtinId="9" hidden="1"/>
    <cellStyle name="Followed Hyperlink" xfId="31833" builtinId="9" hidden="1"/>
    <cellStyle name="Followed Hyperlink" xfId="31834" builtinId="9" hidden="1"/>
    <cellStyle name="Followed Hyperlink" xfId="31835" builtinId="9" hidden="1"/>
    <cellStyle name="Followed Hyperlink" xfId="31836" builtinId="9" hidden="1"/>
    <cellStyle name="Followed Hyperlink" xfId="31837" builtinId="9" hidden="1"/>
    <cellStyle name="Followed Hyperlink" xfId="31838" builtinId="9" hidden="1"/>
    <cellStyle name="Followed Hyperlink" xfId="31839" builtinId="9" hidden="1"/>
    <cellStyle name="Followed Hyperlink" xfId="31840" builtinId="9" hidden="1"/>
    <cellStyle name="Followed Hyperlink" xfId="31841" builtinId="9" hidden="1"/>
    <cellStyle name="Followed Hyperlink" xfId="31842" builtinId="9" hidden="1"/>
    <cellStyle name="Followed Hyperlink" xfId="31843" builtinId="9" hidden="1"/>
    <cellStyle name="Followed Hyperlink" xfId="31844" builtinId="9" hidden="1"/>
    <cellStyle name="Followed Hyperlink" xfId="31845" builtinId="9" hidden="1"/>
    <cellStyle name="Followed Hyperlink" xfId="31846" builtinId="9" hidden="1"/>
    <cellStyle name="Followed Hyperlink" xfId="31847" builtinId="9" hidden="1"/>
    <cellStyle name="Followed Hyperlink" xfId="31848" builtinId="9" hidden="1"/>
    <cellStyle name="Followed Hyperlink" xfId="31849" builtinId="9" hidden="1"/>
    <cellStyle name="Followed Hyperlink" xfId="31850" builtinId="9" hidden="1"/>
    <cellStyle name="Followed Hyperlink" xfId="31851" builtinId="9" hidden="1"/>
    <cellStyle name="Followed Hyperlink" xfId="31852" builtinId="9" hidden="1"/>
    <cellStyle name="Followed Hyperlink" xfId="31853" builtinId="9" hidden="1"/>
    <cellStyle name="Followed Hyperlink" xfId="31854" builtinId="9" hidden="1"/>
    <cellStyle name="Followed Hyperlink" xfId="31855" builtinId="9" hidden="1"/>
    <cellStyle name="Followed Hyperlink" xfId="31856" builtinId="9" hidden="1"/>
    <cellStyle name="Followed Hyperlink" xfId="31857" builtinId="9" hidden="1"/>
    <cellStyle name="Followed Hyperlink" xfId="31858" builtinId="9" hidden="1"/>
    <cellStyle name="Followed Hyperlink" xfId="31859" builtinId="9" hidden="1"/>
    <cellStyle name="Followed Hyperlink" xfId="31860" builtinId="9" hidden="1"/>
    <cellStyle name="Followed Hyperlink" xfId="31861" builtinId="9" hidden="1"/>
    <cellStyle name="Followed Hyperlink" xfId="31862" builtinId="9" hidden="1"/>
    <cellStyle name="Followed Hyperlink" xfId="31863" builtinId="9" hidden="1"/>
    <cellStyle name="Followed Hyperlink" xfId="31864" builtinId="9" hidden="1"/>
    <cellStyle name="Followed Hyperlink" xfId="31865" builtinId="9" hidden="1"/>
    <cellStyle name="Followed Hyperlink" xfId="31866" builtinId="9" hidden="1"/>
    <cellStyle name="Followed Hyperlink" xfId="31867" builtinId="9" hidden="1"/>
    <cellStyle name="Followed Hyperlink" xfId="31868" builtinId="9" hidden="1"/>
    <cellStyle name="Followed Hyperlink" xfId="31869" builtinId="9" hidden="1"/>
    <cellStyle name="Followed Hyperlink" xfId="31870" builtinId="9" hidden="1"/>
    <cellStyle name="Followed Hyperlink" xfId="31871" builtinId="9" hidden="1"/>
    <cellStyle name="Followed Hyperlink" xfId="31872" builtinId="9" hidden="1"/>
    <cellStyle name="Followed Hyperlink" xfId="31873" builtinId="9" hidden="1"/>
    <cellStyle name="Followed Hyperlink" xfId="31874" builtinId="9" hidden="1"/>
    <cellStyle name="Followed Hyperlink" xfId="31875" builtinId="9" hidden="1"/>
    <cellStyle name="Followed Hyperlink" xfId="31876" builtinId="9" hidden="1"/>
    <cellStyle name="Followed Hyperlink" xfId="31877" builtinId="9" hidden="1"/>
    <cellStyle name="Followed Hyperlink" xfId="31878" builtinId="9" hidden="1"/>
    <cellStyle name="Followed Hyperlink" xfId="31879" builtinId="9" hidden="1"/>
    <cellStyle name="Followed Hyperlink" xfId="31880" builtinId="9" hidden="1"/>
    <cellStyle name="Followed Hyperlink" xfId="31881" builtinId="9" hidden="1"/>
    <cellStyle name="Followed Hyperlink" xfId="31882" builtinId="9" hidden="1"/>
    <cellStyle name="Followed Hyperlink" xfId="31883" builtinId="9" hidden="1"/>
    <cellStyle name="Followed Hyperlink" xfId="31884" builtinId="9" hidden="1"/>
    <cellStyle name="Followed Hyperlink" xfId="31885" builtinId="9" hidden="1"/>
    <cellStyle name="Followed Hyperlink" xfId="31886" builtinId="9" hidden="1"/>
    <cellStyle name="Followed Hyperlink" xfId="31887" builtinId="9" hidden="1"/>
    <cellStyle name="Followed Hyperlink" xfId="31888" builtinId="9" hidden="1"/>
    <cellStyle name="Followed Hyperlink" xfId="31889" builtinId="9" hidden="1"/>
    <cellStyle name="Followed Hyperlink" xfId="31890" builtinId="9" hidden="1"/>
    <cellStyle name="Followed Hyperlink" xfId="31891" builtinId="9" hidden="1"/>
    <cellStyle name="Followed Hyperlink" xfId="31892" builtinId="9" hidden="1"/>
    <cellStyle name="Followed Hyperlink" xfId="31893" builtinId="9" hidden="1"/>
    <cellStyle name="Followed Hyperlink" xfId="31894" builtinId="9" hidden="1"/>
    <cellStyle name="Followed Hyperlink" xfId="31895" builtinId="9" hidden="1"/>
    <cellStyle name="Followed Hyperlink" xfId="31896" builtinId="9" hidden="1"/>
    <cellStyle name="Followed Hyperlink" xfId="31897" builtinId="9" hidden="1"/>
    <cellStyle name="Followed Hyperlink" xfId="31898" builtinId="9" hidden="1"/>
    <cellStyle name="Followed Hyperlink" xfId="31899" builtinId="9" hidden="1"/>
    <cellStyle name="Followed Hyperlink" xfId="31900" builtinId="9" hidden="1"/>
    <cellStyle name="Followed Hyperlink" xfId="31901" builtinId="9" hidden="1"/>
    <cellStyle name="Followed Hyperlink" xfId="31902" builtinId="9" hidden="1"/>
    <cellStyle name="Followed Hyperlink" xfId="31903" builtinId="9" hidden="1"/>
    <cellStyle name="Followed Hyperlink" xfId="31904" builtinId="9" hidden="1"/>
    <cellStyle name="Followed Hyperlink" xfId="31905" builtinId="9" hidden="1"/>
    <cellStyle name="Followed Hyperlink" xfId="31906" builtinId="9" hidden="1"/>
    <cellStyle name="Followed Hyperlink" xfId="31907" builtinId="9" hidden="1"/>
    <cellStyle name="Followed Hyperlink" xfId="31908" builtinId="9" hidden="1"/>
    <cellStyle name="Followed Hyperlink" xfId="31909" builtinId="9" hidden="1"/>
    <cellStyle name="Followed Hyperlink" xfId="31910" builtinId="9" hidden="1"/>
    <cellStyle name="Followed Hyperlink" xfId="31911" builtinId="9" hidden="1"/>
    <cellStyle name="Followed Hyperlink" xfId="31912" builtinId="9" hidden="1"/>
    <cellStyle name="Followed Hyperlink" xfId="31913" builtinId="9" hidden="1"/>
    <cellStyle name="Followed Hyperlink" xfId="31914" builtinId="9" hidden="1"/>
    <cellStyle name="Followed Hyperlink" xfId="31915" builtinId="9" hidden="1"/>
    <cellStyle name="Followed Hyperlink" xfId="31916" builtinId="9" hidden="1"/>
    <cellStyle name="Followed Hyperlink" xfId="31917" builtinId="9" hidden="1"/>
    <cellStyle name="Followed Hyperlink" xfId="31918" builtinId="9" hidden="1"/>
    <cellStyle name="Followed Hyperlink" xfId="31919" builtinId="9" hidden="1"/>
    <cellStyle name="Followed Hyperlink" xfId="31920" builtinId="9" hidden="1"/>
    <cellStyle name="Followed Hyperlink" xfId="31921" builtinId="9" hidden="1"/>
    <cellStyle name="Followed Hyperlink" xfId="31922" builtinId="9" hidden="1"/>
    <cellStyle name="Followed Hyperlink" xfId="31923" builtinId="9" hidden="1"/>
    <cellStyle name="Followed Hyperlink" xfId="31924" builtinId="9" hidden="1"/>
    <cellStyle name="Followed Hyperlink" xfId="31925" builtinId="9" hidden="1"/>
    <cellStyle name="Followed Hyperlink" xfId="31926" builtinId="9" hidden="1"/>
    <cellStyle name="Followed Hyperlink" xfId="31927" builtinId="9" hidden="1"/>
    <cellStyle name="Followed Hyperlink" xfId="31928" builtinId="9" hidden="1"/>
    <cellStyle name="Followed Hyperlink" xfId="31929" builtinId="9" hidden="1"/>
    <cellStyle name="Followed Hyperlink" xfId="31930" builtinId="9" hidden="1"/>
    <cellStyle name="Followed Hyperlink" xfId="31931" builtinId="9" hidden="1"/>
    <cellStyle name="Followed Hyperlink" xfId="31932" builtinId="9" hidden="1"/>
    <cellStyle name="Followed Hyperlink" xfId="31933" builtinId="9" hidden="1"/>
    <cellStyle name="Followed Hyperlink" xfId="31934" builtinId="9" hidden="1"/>
    <cellStyle name="Followed Hyperlink" xfId="31935" builtinId="9" hidden="1"/>
    <cellStyle name="Followed Hyperlink" xfId="31936" builtinId="9" hidden="1"/>
    <cellStyle name="Followed Hyperlink" xfId="31937" builtinId="9" hidden="1"/>
    <cellStyle name="Followed Hyperlink" xfId="31938" builtinId="9" hidden="1"/>
    <cellStyle name="Followed Hyperlink" xfId="31939" builtinId="9" hidden="1"/>
    <cellStyle name="Followed Hyperlink" xfId="31940" builtinId="9" hidden="1"/>
    <cellStyle name="Followed Hyperlink" xfId="31941" builtinId="9" hidden="1"/>
    <cellStyle name="Followed Hyperlink" xfId="31942" builtinId="9" hidden="1"/>
    <cellStyle name="Followed Hyperlink" xfId="31943" builtinId="9" hidden="1"/>
    <cellStyle name="Followed Hyperlink" xfId="31944" builtinId="9" hidden="1"/>
    <cellStyle name="Followed Hyperlink" xfId="31945" builtinId="9" hidden="1"/>
    <cellStyle name="Followed Hyperlink" xfId="31946" builtinId="9" hidden="1"/>
    <cellStyle name="Followed Hyperlink" xfId="31947" builtinId="9" hidden="1"/>
    <cellStyle name="Followed Hyperlink" xfId="31948" builtinId="9" hidden="1"/>
    <cellStyle name="Followed Hyperlink" xfId="31949" builtinId="9" hidden="1"/>
    <cellStyle name="Followed Hyperlink" xfId="31950" builtinId="9" hidden="1"/>
    <cellStyle name="Followed Hyperlink" xfId="31951" builtinId="9" hidden="1"/>
    <cellStyle name="Followed Hyperlink" xfId="31952" builtinId="9" hidden="1"/>
    <cellStyle name="Followed Hyperlink" xfId="31953" builtinId="9" hidden="1"/>
    <cellStyle name="Followed Hyperlink" xfId="31954" builtinId="9" hidden="1"/>
    <cellStyle name="Followed Hyperlink" xfId="31955" builtinId="9" hidden="1"/>
    <cellStyle name="Followed Hyperlink" xfId="31956" builtinId="9" hidden="1"/>
    <cellStyle name="Followed Hyperlink" xfId="31957" builtinId="9" hidden="1"/>
    <cellStyle name="Followed Hyperlink" xfId="31958" builtinId="9" hidden="1"/>
    <cellStyle name="Followed Hyperlink" xfId="31959" builtinId="9" hidden="1"/>
    <cellStyle name="Followed Hyperlink" xfId="31960" builtinId="9" hidden="1"/>
    <cellStyle name="Followed Hyperlink" xfId="31961" builtinId="9" hidden="1"/>
    <cellStyle name="Followed Hyperlink" xfId="31962" builtinId="9" hidden="1"/>
    <cellStyle name="Followed Hyperlink" xfId="31963" builtinId="9" hidden="1"/>
    <cellStyle name="Followed Hyperlink" xfId="31964" builtinId="9" hidden="1"/>
    <cellStyle name="Followed Hyperlink" xfId="31965" builtinId="9" hidden="1"/>
    <cellStyle name="Followed Hyperlink" xfId="31966" builtinId="9" hidden="1"/>
    <cellStyle name="Followed Hyperlink" xfId="31967" builtinId="9" hidden="1"/>
    <cellStyle name="Followed Hyperlink" xfId="31968" builtinId="9" hidden="1"/>
    <cellStyle name="Followed Hyperlink" xfId="31969" builtinId="9" hidden="1"/>
    <cellStyle name="Followed Hyperlink" xfId="31970" builtinId="9" hidden="1"/>
    <cellStyle name="Followed Hyperlink" xfId="31971" builtinId="9" hidden="1"/>
    <cellStyle name="Followed Hyperlink" xfId="31972" builtinId="9" hidden="1"/>
    <cellStyle name="Followed Hyperlink" xfId="31973" builtinId="9" hidden="1"/>
    <cellStyle name="Followed Hyperlink" xfId="31974" builtinId="9" hidden="1"/>
    <cellStyle name="Followed Hyperlink" xfId="31975" builtinId="9" hidden="1"/>
    <cellStyle name="Followed Hyperlink" xfId="31976" builtinId="9" hidden="1"/>
    <cellStyle name="Followed Hyperlink" xfId="31977" builtinId="9" hidden="1"/>
    <cellStyle name="Followed Hyperlink" xfId="31978" builtinId="9" hidden="1"/>
    <cellStyle name="Followed Hyperlink" xfId="31979" builtinId="9" hidden="1"/>
    <cellStyle name="Followed Hyperlink" xfId="31980" builtinId="9" hidden="1"/>
    <cellStyle name="Followed Hyperlink" xfId="31981" builtinId="9" hidden="1"/>
    <cellStyle name="Followed Hyperlink" xfId="31982" builtinId="9" hidden="1"/>
    <cellStyle name="Followed Hyperlink" xfId="31983" builtinId="9" hidden="1"/>
    <cellStyle name="Followed Hyperlink" xfId="31984" builtinId="9" hidden="1"/>
    <cellStyle name="Followed Hyperlink" xfId="31985" builtinId="9" hidden="1"/>
    <cellStyle name="Followed Hyperlink" xfId="31986" builtinId="9" hidden="1"/>
    <cellStyle name="Followed Hyperlink" xfId="31987" builtinId="9" hidden="1"/>
    <cellStyle name="Followed Hyperlink" xfId="31988" builtinId="9" hidden="1"/>
    <cellStyle name="Followed Hyperlink" xfId="31989" builtinId="9" hidden="1"/>
    <cellStyle name="Followed Hyperlink" xfId="31990" builtinId="9" hidden="1"/>
    <cellStyle name="Followed Hyperlink" xfId="31991" builtinId="9" hidden="1"/>
    <cellStyle name="Followed Hyperlink" xfId="31992" builtinId="9" hidden="1"/>
    <cellStyle name="Followed Hyperlink" xfId="31993" builtinId="9" hidden="1"/>
    <cellStyle name="Followed Hyperlink" xfId="31994" builtinId="9" hidden="1"/>
    <cellStyle name="Followed Hyperlink" xfId="31995" builtinId="9" hidden="1"/>
    <cellStyle name="Followed Hyperlink" xfId="31996" builtinId="9" hidden="1"/>
    <cellStyle name="Followed Hyperlink" xfId="31997" builtinId="9" hidden="1"/>
    <cellStyle name="Followed Hyperlink" xfId="31998" builtinId="9" hidden="1"/>
    <cellStyle name="Followed Hyperlink" xfId="31999" builtinId="9" hidden="1"/>
    <cellStyle name="Followed Hyperlink" xfId="32000" builtinId="9" hidden="1"/>
    <cellStyle name="Followed Hyperlink" xfId="32001" builtinId="9" hidden="1"/>
    <cellStyle name="Followed Hyperlink" xfId="32002" builtinId="9" hidden="1"/>
    <cellStyle name="Followed Hyperlink" xfId="32003" builtinId="9" hidden="1"/>
    <cellStyle name="Followed Hyperlink" xfId="32004" builtinId="9" hidden="1"/>
    <cellStyle name="Followed Hyperlink" xfId="32005" builtinId="9" hidden="1"/>
    <cellStyle name="Followed Hyperlink" xfId="32006" builtinId="9" hidden="1"/>
    <cellStyle name="Followed Hyperlink" xfId="32007" builtinId="9" hidden="1"/>
    <cellStyle name="Followed Hyperlink" xfId="32008" builtinId="9" hidden="1"/>
    <cellStyle name="Followed Hyperlink" xfId="32009" builtinId="9" hidden="1"/>
    <cellStyle name="Followed Hyperlink" xfId="32010" builtinId="9" hidden="1"/>
    <cellStyle name="Followed Hyperlink" xfId="32011" builtinId="9" hidden="1"/>
    <cellStyle name="Followed Hyperlink" xfId="32012" builtinId="9" hidden="1"/>
    <cellStyle name="Followed Hyperlink" xfId="32013" builtinId="9" hidden="1"/>
    <cellStyle name="Followed Hyperlink" xfId="32014" builtinId="9" hidden="1"/>
    <cellStyle name="Followed Hyperlink" xfId="32015" builtinId="9" hidden="1"/>
    <cellStyle name="Followed Hyperlink" xfId="32016" builtinId="9" hidden="1"/>
    <cellStyle name="Followed Hyperlink" xfId="32017" builtinId="9" hidden="1"/>
    <cellStyle name="Followed Hyperlink" xfId="32018" builtinId="9" hidden="1"/>
    <cellStyle name="Followed Hyperlink" xfId="32019" builtinId="9" hidden="1"/>
    <cellStyle name="Followed Hyperlink" xfId="32020" builtinId="9" hidden="1"/>
    <cellStyle name="Followed Hyperlink" xfId="32021" builtinId="9" hidden="1"/>
    <cellStyle name="Followed Hyperlink" xfId="32022" builtinId="9" hidden="1"/>
    <cellStyle name="Followed Hyperlink" xfId="32023" builtinId="9" hidden="1"/>
    <cellStyle name="Followed Hyperlink" xfId="32024" builtinId="9" hidden="1"/>
    <cellStyle name="Followed Hyperlink" xfId="32025" builtinId="9" hidden="1"/>
    <cellStyle name="Followed Hyperlink" xfId="32026" builtinId="9" hidden="1"/>
    <cellStyle name="Followed Hyperlink" xfId="32027" builtinId="9" hidden="1"/>
    <cellStyle name="Followed Hyperlink" xfId="32028" builtinId="9" hidden="1"/>
    <cellStyle name="Followed Hyperlink" xfId="32029" builtinId="9" hidden="1"/>
    <cellStyle name="Followed Hyperlink" xfId="32030" builtinId="9" hidden="1"/>
    <cellStyle name="Followed Hyperlink" xfId="32031" builtinId="9" hidden="1"/>
    <cellStyle name="Followed Hyperlink" xfId="32032" builtinId="9" hidden="1"/>
    <cellStyle name="Followed Hyperlink" xfId="32033" builtinId="9" hidden="1"/>
    <cellStyle name="Followed Hyperlink" xfId="32034" builtinId="9" hidden="1"/>
    <cellStyle name="Followed Hyperlink" xfId="32035" builtinId="9" hidden="1"/>
    <cellStyle name="Followed Hyperlink" xfId="32036" builtinId="9" hidden="1"/>
    <cellStyle name="Followed Hyperlink" xfId="32037" builtinId="9" hidden="1"/>
    <cellStyle name="Followed Hyperlink" xfId="32038" builtinId="9" hidden="1"/>
    <cellStyle name="Followed Hyperlink" xfId="32039" builtinId="9" hidden="1"/>
    <cellStyle name="Followed Hyperlink" xfId="32040" builtinId="9" hidden="1"/>
    <cellStyle name="Followed Hyperlink" xfId="32041" builtinId="9" hidden="1"/>
    <cellStyle name="Followed Hyperlink" xfId="32042" builtinId="9" hidden="1"/>
    <cellStyle name="Followed Hyperlink" xfId="32043" builtinId="9" hidden="1"/>
    <cellStyle name="Followed Hyperlink" xfId="32044" builtinId="9" hidden="1"/>
    <cellStyle name="Followed Hyperlink" xfId="32045" builtinId="9" hidden="1"/>
    <cellStyle name="Followed Hyperlink" xfId="32046" builtinId="9" hidden="1"/>
    <cellStyle name="Followed Hyperlink" xfId="32047" builtinId="9" hidden="1"/>
    <cellStyle name="Followed Hyperlink" xfId="32048" builtinId="9" hidden="1"/>
    <cellStyle name="Followed Hyperlink" xfId="32049" builtinId="9" hidden="1"/>
    <cellStyle name="Followed Hyperlink" xfId="32050" builtinId="9" hidden="1"/>
    <cellStyle name="Followed Hyperlink" xfId="32051" builtinId="9" hidden="1"/>
    <cellStyle name="Followed Hyperlink" xfId="32052" builtinId="9" hidden="1"/>
    <cellStyle name="Followed Hyperlink" xfId="32053" builtinId="9" hidden="1"/>
    <cellStyle name="Followed Hyperlink" xfId="32054" builtinId="9" hidden="1"/>
    <cellStyle name="Followed Hyperlink" xfId="32055" builtinId="9" hidden="1"/>
    <cellStyle name="Followed Hyperlink" xfId="32056" builtinId="9" hidden="1"/>
    <cellStyle name="Followed Hyperlink" xfId="32057" builtinId="9" hidden="1"/>
    <cellStyle name="Followed Hyperlink" xfId="32058" builtinId="9" hidden="1"/>
    <cellStyle name="Followed Hyperlink" xfId="32059" builtinId="9" hidden="1"/>
    <cellStyle name="Followed Hyperlink" xfId="32060" builtinId="9" hidden="1"/>
    <cellStyle name="Followed Hyperlink" xfId="32061" builtinId="9" hidden="1"/>
    <cellStyle name="Followed Hyperlink" xfId="32062" builtinId="9" hidden="1"/>
    <cellStyle name="Followed Hyperlink" xfId="32063" builtinId="9" hidden="1"/>
    <cellStyle name="Followed Hyperlink" xfId="32064" builtinId="9" hidden="1"/>
    <cellStyle name="Followed Hyperlink" xfId="32065" builtinId="9" hidden="1"/>
    <cellStyle name="Followed Hyperlink" xfId="32066" builtinId="9" hidden="1"/>
    <cellStyle name="Followed Hyperlink" xfId="32067" builtinId="9" hidden="1"/>
    <cellStyle name="Followed Hyperlink" xfId="32068" builtinId="9" hidden="1"/>
    <cellStyle name="Followed Hyperlink" xfId="32069" builtinId="9" hidden="1"/>
    <cellStyle name="Followed Hyperlink" xfId="32070" builtinId="9" hidden="1"/>
    <cellStyle name="Followed Hyperlink" xfId="32071" builtinId="9" hidden="1"/>
    <cellStyle name="Followed Hyperlink" xfId="32072" builtinId="9" hidden="1"/>
    <cellStyle name="Followed Hyperlink" xfId="32073" builtinId="9" hidden="1"/>
    <cellStyle name="Followed Hyperlink" xfId="32074" builtinId="9" hidden="1"/>
    <cellStyle name="Followed Hyperlink" xfId="32075" builtinId="9" hidden="1"/>
    <cellStyle name="Followed Hyperlink" xfId="32076" builtinId="9" hidden="1"/>
    <cellStyle name="Followed Hyperlink" xfId="32077" builtinId="9" hidden="1"/>
    <cellStyle name="Followed Hyperlink" xfId="32078" builtinId="9" hidden="1"/>
    <cellStyle name="Followed Hyperlink" xfId="32079" builtinId="9" hidden="1"/>
    <cellStyle name="Followed Hyperlink" xfId="32080" builtinId="9" hidden="1"/>
    <cellStyle name="Followed Hyperlink" xfId="32081" builtinId="9" hidden="1"/>
    <cellStyle name="Followed Hyperlink" xfId="32082" builtinId="9" hidden="1"/>
    <cellStyle name="Followed Hyperlink" xfId="32083" builtinId="9" hidden="1"/>
    <cellStyle name="Followed Hyperlink" xfId="32084" builtinId="9" hidden="1"/>
    <cellStyle name="Followed Hyperlink" xfId="32085" builtinId="9" hidden="1"/>
    <cellStyle name="Followed Hyperlink" xfId="32086" builtinId="9" hidden="1"/>
    <cellStyle name="Followed Hyperlink" xfId="32087" builtinId="9" hidden="1"/>
    <cellStyle name="Followed Hyperlink" xfId="32088" builtinId="9" hidden="1"/>
    <cellStyle name="Followed Hyperlink" xfId="32089" builtinId="9" hidden="1"/>
    <cellStyle name="Followed Hyperlink" xfId="32090" builtinId="9" hidden="1"/>
    <cellStyle name="Followed Hyperlink" xfId="32091" builtinId="9" hidden="1"/>
    <cellStyle name="Followed Hyperlink" xfId="32092" builtinId="9" hidden="1"/>
    <cellStyle name="Followed Hyperlink" xfId="32093" builtinId="9" hidden="1"/>
    <cellStyle name="Followed Hyperlink" xfId="32094" builtinId="9" hidden="1"/>
    <cellStyle name="Followed Hyperlink" xfId="32095" builtinId="9" hidden="1"/>
    <cellStyle name="Followed Hyperlink" xfId="32096" builtinId="9" hidden="1"/>
    <cellStyle name="Followed Hyperlink" xfId="32097" builtinId="9" hidden="1"/>
    <cellStyle name="Followed Hyperlink" xfId="32098" builtinId="9" hidden="1"/>
    <cellStyle name="Followed Hyperlink" xfId="32099" builtinId="9" hidden="1"/>
    <cellStyle name="Followed Hyperlink" xfId="32100" builtinId="9" hidden="1"/>
    <cellStyle name="Followed Hyperlink" xfId="32101" builtinId="9" hidden="1"/>
    <cellStyle name="Followed Hyperlink" xfId="32102" builtinId="9" hidden="1"/>
    <cellStyle name="Followed Hyperlink" xfId="32103" builtinId="9" hidden="1"/>
    <cellStyle name="Followed Hyperlink" xfId="32104" builtinId="9" hidden="1"/>
    <cellStyle name="Followed Hyperlink" xfId="32105" builtinId="9" hidden="1"/>
    <cellStyle name="Followed Hyperlink" xfId="32106" builtinId="9" hidden="1"/>
    <cellStyle name="Followed Hyperlink" xfId="32107" builtinId="9" hidden="1"/>
    <cellStyle name="Followed Hyperlink" xfId="32108" builtinId="9" hidden="1"/>
    <cellStyle name="Followed Hyperlink" xfId="32109" builtinId="9" hidden="1"/>
    <cellStyle name="Followed Hyperlink" xfId="32110" builtinId="9" hidden="1"/>
    <cellStyle name="Followed Hyperlink" xfId="32111" builtinId="9" hidden="1"/>
    <cellStyle name="Followed Hyperlink" xfId="32112" builtinId="9" hidden="1"/>
    <cellStyle name="Followed Hyperlink" xfId="32113" builtinId="9" hidden="1"/>
    <cellStyle name="Followed Hyperlink" xfId="32114" builtinId="9" hidden="1"/>
    <cellStyle name="Followed Hyperlink" xfId="32115" builtinId="9" hidden="1"/>
    <cellStyle name="Followed Hyperlink" xfId="32116" builtinId="9" hidden="1"/>
    <cellStyle name="Followed Hyperlink" xfId="32117" builtinId="9" hidden="1"/>
    <cellStyle name="Followed Hyperlink" xfId="32118" builtinId="9" hidden="1"/>
    <cellStyle name="Followed Hyperlink" xfId="32119" builtinId="9" hidden="1"/>
    <cellStyle name="Followed Hyperlink" xfId="32120" builtinId="9" hidden="1"/>
    <cellStyle name="Followed Hyperlink" xfId="32121" builtinId="9" hidden="1"/>
    <cellStyle name="Followed Hyperlink" xfId="32122" builtinId="9" hidden="1"/>
    <cellStyle name="Followed Hyperlink" xfId="32123" builtinId="9" hidden="1"/>
    <cellStyle name="Followed Hyperlink" xfId="32124" builtinId="9" hidden="1"/>
    <cellStyle name="Followed Hyperlink" xfId="32125" builtinId="9" hidden="1"/>
    <cellStyle name="Followed Hyperlink" xfId="32126" builtinId="9" hidden="1"/>
    <cellStyle name="Followed Hyperlink" xfId="32127" builtinId="9" hidden="1"/>
    <cellStyle name="Followed Hyperlink" xfId="32128" builtinId="9" hidden="1"/>
    <cellStyle name="Followed Hyperlink" xfId="32129" builtinId="9" hidden="1"/>
    <cellStyle name="Followed Hyperlink" xfId="32130" builtinId="9" hidden="1"/>
    <cellStyle name="Followed Hyperlink" xfId="32131" builtinId="9" hidden="1"/>
    <cellStyle name="Followed Hyperlink" xfId="32132" builtinId="9" hidden="1"/>
    <cellStyle name="Followed Hyperlink" xfId="32133" builtinId="9" hidden="1"/>
    <cellStyle name="Followed Hyperlink" xfId="32134" builtinId="9" hidden="1"/>
    <cellStyle name="Followed Hyperlink" xfId="32135" builtinId="9" hidden="1"/>
    <cellStyle name="Followed Hyperlink" xfId="32136" builtinId="9" hidden="1"/>
    <cellStyle name="Followed Hyperlink" xfId="32137" builtinId="9" hidden="1"/>
    <cellStyle name="Followed Hyperlink" xfId="32138" builtinId="9" hidden="1"/>
    <cellStyle name="Followed Hyperlink" xfId="32139" builtinId="9" hidden="1"/>
    <cellStyle name="Followed Hyperlink" xfId="32140" builtinId="9" hidden="1"/>
    <cellStyle name="Followed Hyperlink" xfId="32141" builtinId="9" hidden="1"/>
    <cellStyle name="Followed Hyperlink" xfId="32142" builtinId="9" hidden="1"/>
    <cellStyle name="Followed Hyperlink" xfId="32143" builtinId="9" hidden="1"/>
    <cellStyle name="Followed Hyperlink" xfId="32144" builtinId="9" hidden="1"/>
    <cellStyle name="Followed Hyperlink" xfId="32145" builtinId="9" hidden="1"/>
    <cellStyle name="Followed Hyperlink" xfId="32146" builtinId="9" hidden="1"/>
    <cellStyle name="Followed Hyperlink" xfId="32147" builtinId="9" hidden="1"/>
    <cellStyle name="Followed Hyperlink" xfId="32148" builtinId="9" hidden="1"/>
    <cellStyle name="Followed Hyperlink" xfId="32149" builtinId="9" hidden="1"/>
    <cellStyle name="Followed Hyperlink" xfId="32150" builtinId="9" hidden="1"/>
    <cellStyle name="Followed Hyperlink" xfId="32151" builtinId="9" hidden="1"/>
    <cellStyle name="Followed Hyperlink" xfId="32152" builtinId="9" hidden="1"/>
    <cellStyle name="Followed Hyperlink" xfId="32153" builtinId="9" hidden="1"/>
    <cellStyle name="Followed Hyperlink" xfId="32154" builtinId="9" hidden="1"/>
    <cellStyle name="Followed Hyperlink" xfId="32155" builtinId="9" hidden="1"/>
    <cellStyle name="Followed Hyperlink" xfId="32156" builtinId="9" hidden="1"/>
    <cellStyle name="Followed Hyperlink" xfId="32157" builtinId="9" hidden="1"/>
    <cellStyle name="Followed Hyperlink" xfId="32158" builtinId="9" hidden="1"/>
    <cellStyle name="Followed Hyperlink" xfId="32159" builtinId="9" hidden="1"/>
    <cellStyle name="Followed Hyperlink" xfId="32160" builtinId="9" hidden="1"/>
    <cellStyle name="Followed Hyperlink" xfId="32161" builtinId="9" hidden="1"/>
    <cellStyle name="Followed Hyperlink" xfId="32162" builtinId="9" hidden="1"/>
    <cellStyle name="Followed Hyperlink" xfId="32163" builtinId="9" hidden="1"/>
    <cellStyle name="Followed Hyperlink" xfId="32164" builtinId="9" hidden="1"/>
    <cellStyle name="Followed Hyperlink" xfId="32165" builtinId="9" hidden="1"/>
    <cellStyle name="Followed Hyperlink" xfId="32166" builtinId="9" hidden="1"/>
    <cellStyle name="Followed Hyperlink" xfId="32167" builtinId="9" hidden="1"/>
    <cellStyle name="Followed Hyperlink" xfId="32168" builtinId="9" hidden="1"/>
    <cellStyle name="Followed Hyperlink" xfId="32169" builtinId="9" hidden="1"/>
    <cellStyle name="Followed Hyperlink" xfId="32170" builtinId="9" hidden="1"/>
    <cellStyle name="Followed Hyperlink" xfId="32171" builtinId="9" hidden="1"/>
    <cellStyle name="Followed Hyperlink" xfId="32172" builtinId="9" hidden="1"/>
    <cellStyle name="Followed Hyperlink" xfId="32173" builtinId="9" hidden="1"/>
    <cellStyle name="Followed Hyperlink" xfId="32174" builtinId="9" hidden="1"/>
    <cellStyle name="Followed Hyperlink" xfId="32175" builtinId="9" hidden="1"/>
    <cellStyle name="Followed Hyperlink" xfId="32176" builtinId="9" hidden="1"/>
    <cellStyle name="Followed Hyperlink" xfId="32177" builtinId="9" hidden="1"/>
    <cellStyle name="Followed Hyperlink" xfId="32178" builtinId="9" hidden="1"/>
    <cellStyle name="Followed Hyperlink" xfId="32179" builtinId="9" hidden="1"/>
    <cellStyle name="Followed Hyperlink" xfId="32180" builtinId="9" hidden="1"/>
    <cellStyle name="Followed Hyperlink" xfId="32181" builtinId="9" hidden="1"/>
    <cellStyle name="Followed Hyperlink" xfId="32182" builtinId="9" hidden="1"/>
    <cellStyle name="Followed Hyperlink" xfId="32183" builtinId="9" hidden="1"/>
    <cellStyle name="Followed Hyperlink" xfId="32184" builtinId="9" hidden="1"/>
    <cellStyle name="Followed Hyperlink" xfId="32185" builtinId="9" hidden="1"/>
    <cellStyle name="Followed Hyperlink" xfId="32186" builtinId="9" hidden="1"/>
    <cellStyle name="Followed Hyperlink" xfId="32187" builtinId="9" hidden="1"/>
    <cellStyle name="Followed Hyperlink" xfId="32188" builtinId="9" hidden="1"/>
    <cellStyle name="Followed Hyperlink" xfId="32189" builtinId="9" hidden="1"/>
    <cellStyle name="Followed Hyperlink" xfId="32190" builtinId="9" hidden="1"/>
    <cellStyle name="Followed Hyperlink" xfId="32191" builtinId="9" hidden="1"/>
    <cellStyle name="Followed Hyperlink" xfId="32192" builtinId="9" hidden="1"/>
    <cellStyle name="Followed Hyperlink" xfId="32193" builtinId="9" hidden="1"/>
    <cellStyle name="Followed Hyperlink" xfId="32194" builtinId="9" hidden="1"/>
    <cellStyle name="Followed Hyperlink" xfId="32195" builtinId="9" hidden="1"/>
    <cellStyle name="Followed Hyperlink" xfId="32196" builtinId="9" hidden="1"/>
    <cellStyle name="Followed Hyperlink" xfId="32197" builtinId="9" hidden="1"/>
    <cellStyle name="Followed Hyperlink" xfId="32198" builtinId="9" hidden="1"/>
    <cellStyle name="Followed Hyperlink" xfId="32199" builtinId="9" hidden="1"/>
    <cellStyle name="Followed Hyperlink" xfId="32200" builtinId="9" hidden="1"/>
    <cellStyle name="Followed Hyperlink" xfId="32201" builtinId="9" hidden="1"/>
    <cellStyle name="Followed Hyperlink" xfId="32202" builtinId="9" hidden="1"/>
    <cellStyle name="Followed Hyperlink" xfId="32203" builtinId="9" hidden="1"/>
    <cellStyle name="Followed Hyperlink" xfId="32204" builtinId="9" hidden="1"/>
    <cellStyle name="Followed Hyperlink" xfId="32205" builtinId="9" hidden="1"/>
    <cellStyle name="Followed Hyperlink" xfId="32206" builtinId="9" hidden="1"/>
    <cellStyle name="Followed Hyperlink" xfId="32207" builtinId="9" hidden="1"/>
    <cellStyle name="Followed Hyperlink" xfId="32208" builtinId="9" hidden="1"/>
    <cellStyle name="Followed Hyperlink" xfId="32209" builtinId="9" hidden="1"/>
    <cellStyle name="Followed Hyperlink" xfId="32210" builtinId="9" hidden="1"/>
    <cellStyle name="Followed Hyperlink" xfId="32211" builtinId="9" hidden="1"/>
    <cellStyle name="Followed Hyperlink" xfId="32212" builtinId="9" hidden="1"/>
    <cellStyle name="Followed Hyperlink" xfId="32213" builtinId="9" hidden="1"/>
    <cellStyle name="Followed Hyperlink" xfId="32214" builtinId="9" hidden="1"/>
    <cellStyle name="Followed Hyperlink" xfId="32215" builtinId="9" hidden="1"/>
    <cellStyle name="Followed Hyperlink" xfId="32216" builtinId="9" hidden="1"/>
    <cellStyle name="Followed Hyperlink" xfId="32217" builtinId="9" hidden="1"/>
    <cellStyle name="Followed Hyperlink" xfId="32218" builtinId="9" hidden="1"/>
    <cellStyle name="Followed Hyperlink" xfId="32219" builtinId="9" hidden="1"/>
    <cellStyle name="Followed Hyperlink" xfId="32220" builtinId="9" hidden="1"/>
    <cellStyle name="Followed Hyperlink" xfId="32221" builtinId="9" hidden="1"/>
    <cellStyle name="Followed Hyperlink" xfId="32222" builtinId="9" hidden="1"/>
    <cellStyle name="Followed Hyperlink" xfId="32223" builtinId="9" hidden="1"/>
    <cellStyle name="Followed Hyperlink" xfId="32224" builtinId="9" hidden="1"/>
    <cellStyle name="Followed Hyperlink" xfId="32225" builtinId="9" hidden="1"/>
    <cellStyle name="Followed Hyperlink" xfId="32226" builtinId="9" hidden="1"/>
    <cellStyle name="Followed Hyperlink" xfId="32227" builtinId="9" hidden="1"/>
    <cellStyle name="Followed Hyperlink" xfId="32228" builtinId="9" hidden="1"/>
    <cellStyle name="Followed Hyperlink" xfId="32229" builtinId="9" hidden="1"/>
    <cellStyle name="Followed Hyperlink" xfId="32230" builtinId="9" hidden="1"/>
    <cellStyle name="Followed Hyperlink" xfId="32231" builtinId="9" hidden="1"/>
    <cellStyle name="Followed Hyperlink" xfId="32232" builtinId="9" hidden="1"/>
    <cellStyle name="Followed Hyperlink" xfId="32233" builtinId="9" hidden="1"/>
    <cellStyle name="Followed Hyperlink" xfId="32234" builtinId="9" hidden="1"/>
    <cellStyle name="Followed Hyperlink" xfId="32235" builtinId="9" hidden="1"/>
    <cellStyle name="Followed Hyperlink" xfId="32236" builtinId="9" hidden="1"/>
    <cellStyle name="Followed Hyperlink" xfId="32237" builtinId="9" hidden="1"/>
    <cellStyle name="Followed Hyperlink" xfId="32238" builtinId="9" hidden="1"/>
    <cellStyle name="Followed Hyperlink" xfId="32239" builtinId="9" hidden="1"/>
    <cellStyle name="Followed Hyperlink" xfId="32240" builtinId="9" hidden="1"/>
    <cellStyle name="Followed Hyperlink" xfId="32241" builtinId="9" hidden="1"/>
    <cellStyle name="Followed Hyperlink" xfId="32242" builtinId="9" hidden="1"/>
    <cellStyle name="Followed Hyperlink" xfId="32243" builtinId="9" hidden="1"/>
    <cellStyle name="Followed Hyperlink" xfId="32244" builtinId="9" hidden="1"/>
    <cellStyle name="Followed Hyperlink" xfId="32245" builtinId="9" hidden="1"/>
    <cellStyle name="Followed Hyperlink" xfId="32246" builtinId="9" hidden="1"/>
    <cellStyle name="Followed Hyperlink" xfId="32247" builtinId="9" hidden="1"/>
    <cellStyle name="Followed Hyperlink" xfId="32248" builtinId="9" hidden="1"/>
    <cellStyle name="Followed Hyperlink" xfId="32249" builtinId="9" hidden="1"/>
    <cellStyle name="Followed Hyperlink" xfId="32250" builtinId="9" hidden="1"/>
    <cellStyle name="Followed Hyperlink" xfId="32251" builtinId="9" hidden="1"/>
    <cellStyle name="Followed Hyperlink" xfId="32252" builtinId="9" hidden="1"/>
    <cellStyle name="Followed Hyperlink" xfId="32253" builtinId="9" hidden="1"/>
    <cellStyle name="Followed Hyperlink" xfId="32254" builtinId="9" hidden="1"/>
    <cellStyle name="Followed Hyperlink" xfId="32255" builtinId="9" hidden="1"/>
    <cellStyle name="Followed Hyperlink" xfId="32256" builtinId="9" hidden="1"/>
    <cellStyle name="Followed Hyperlink" xfId="32257" builtinId="9" hidden="1"/>
    <cellStyle name="Followed Hyperlink" xfId="32258" builtinId="9" hidden="1"/>
    <cellStyle name="Followed Hyperlink" xfId="32259" builtinId="9" hidden="1"/>
    <cellStyle name="Followed Hyperlink" xfId="32260" builtinId="9" hidden="1"/>
    <cellStyle name="Followed Hyperlink" xfId="32261" builtinId="9" hidden="1"/>
    <cellStyle name="Followed Hyperlink" xfId="32262" builtinId="9" hidden="1"/>
    <cellStyle name="Followed Hyperlink" xfId="32263" builtinId="9" hidden="1"/>
    <cellStyle name="Followed Hyperlink" xfId="32264" builtinId="9" hidden="1"/>
    <cellStyle name="Followed Hyperlink" xfId="32265" builtinId="9" hidden="1"/>
    <cellStyle name="Followed Hyperlink" xfId="32266" builtinId="9" hidden="1"/>
    <cellStyle name="Followed Hyperlink" xfId="32267" builtinId="9" hidden="1"/>
    <cellStyle name="Followed Hyperlink" xfId="32268" builtinId="9" hidden="1"/>
    <cellStyle name="Followed Hyperlink" xfId="32269" builtinId="9" hidden="1"/>
    <cellStyle name="Followed Hyperlink" xfId="32270" builtinId="9" hidden="1"/>
    <cellStyle name="Followed Hyperlink" xfId="32271" builtinId="9" hidden="1"/>
    <cellStyle name="Followed Hyperlink" xfId="32272" builtinId="9" hidden="1"/>
    <cellStyle name="Followed Hyperlink" xfId="32273" builtinId="9" hidden="1"/>
    <cellStyle name="Followed Hyperlink" xfId="32274" builtinId="9" hidden="1"/>
    <cellStyle name="Followed Hyperlink" xfId="32275" builtinId="9" hidden="1"/>
    <cellStyle name="Followed Hyperlink" xfId="32276" builtinId="9" hidden="1"/>
    <cellStyle name="Followed Hyperlink" xfId="32277" builtinId="9" hidden="1"/>
    <cellStyle name="Followed Hyperlink" xfId="32278" builtinId="9" hidden="1"/>
    <cellStyle name="Followed Hyperlink" xfId="32279" builtinId="9" hidden="1"/>
    <cellStyle name="Followed Hyperlink" xfId="32280" builtinId="9" hidden="1"/>
    <cellStyle name="Followed Hyperlink" xfId="32281" builtinId="9" hidden="1"/>
    <cellStyle name="Followed Hyperlink" xfId="32282" builtinId="9" hidden="1"/>
    <cellStyle name="Followed Hyperlink" xfId="32283" builtinId="9" hidden="1"/>
    <cellStyle name="Followed Hyperlink" xfId="32284" builtinId="9" hidden="1"/>
    <cellStyle name="Followed Hyperlink" xfId="32285" builtinId="9" hidden="1"/>
    <cellStyle name="Followed Hyperlink" xfId="32286" builtinId="9" hidden="1"/>
    <cellStyle name="Followed Hyperlink" xfId="32287" builtinId="9" hidden="1"/>
    <cellStyle name="Followed Hyperlink" xfId="32288" builtinId="9" hidden="1"/>
    <cellStyle name="Followed Hyperlink" xfId="32289" builtinId="9" hidden="1"/>
    <cellStyle name="Followed Hyperlink" xfId="32290" builtinId="9" hidden="1"/>
    <cellStyle name="Followed Hyperlink" xfId="32291" builtinId="9" hidden="1"/>
    <cellStyle name="Followed Hyperlink" xfId="32292" builtinId="9" hidden="1"/>
    <cellStyle name="Followed Hyperlink" xfId="32293" builtinId="9" hidden="1"/>
    <cellStyle name="Followed Hyperlink" xfId="32294" builtinId="9" hidden="1"/>
    <cellStyle name="Followed Hyperlink" xfId="32295" builtinId="9" hidden="1"/>
    <cellStyle name="Followed Hyperlink" xfId="32296" builtinId="9" hidden="1"/>
    <cellStyle name="Followed Hyperlink" xfId="32297" builtinId="9" hidden="1"/>
    <cellStyle name="Followed Hyperlink" xfId="32298" builtinId="9" hidden="1"/>
    <cellStyle name="Followed Hyperlink" xfId="32299" builtinId="9" hidden="1"/>
    <cellStyle name="Followed Hyperlink" xfId="32300" builtinId="9" hidden="1"/>
    <cellStyle name="Followed Hyperlink" xfId="32301" builtinId="9" hidden="1"/>
    <cellStyle name="Followed Hyperlink" xfId="32302" builtinId="9" hidden="1"/>
    <cellStyle name="Followed Hyperlink" xfId="32303" builtinId="9" hidden="1"/>
    <cellStyle name="Followed Hyperlink" xfId="32304" builtinId="9" hidden="1"/>
    <cellStyle name="Followed Hyperlink" xfId="32305" builtinId="9" hidden="1"/>
    <cellStyle name="Followed Hyperlink" xfId="32306" builtinId="9" hidden="1"/>
    <cellStyle name="Followed Hyperlink" xfId="32307" builtinId="9" hidden="1"/>
    <cellStyle name="Followed Hyperlink" xfId="32308" builtinId="9" hidden="1"/>
    <cellStyle name="Followed Hyperlink" xfId="32309" builtinId="9" hidden="1"/>
    <cellStyle name="Followed Hyperlink" xfId="32310" builtinId="9" hidden="1"/>
    <cellStyle name="Followed Hyperlink" xfId="32311" builtinId="9" hidden="1"/>
    <cellStyle name="Followed Hyperlink" xfId="32312" builtinId="9" hidden="1"/>
    <cellStyle name="Followed Hyperlink" xfId="32313" builtinId="9" hidden="1"/>
    <cellStyle name="Followed Hyperlink" xfId="32314" builtinId="9" hidden="1"/>
    <cellStyle name="Followed Hyperlink" xfId="32315" builtinId="9" hidden="1"/>
    <cellStyle name="Followed Hyperlink" xfId="32316" builtinId="9" hidden="1"/>
    <cellStyle name="Followed Hyperlink" xfId="32317" builtinId="9" hidden="1"/>
    <cellStyle name="Followed Hyperlink" xfId="32318" builtinId="9" hidden="1"/>
    <cellStyle name="Followed Hyperlink" xfId="32319" builtinId="9" hidden="1"/>
    <cellStyle name="Followed Hyperlink" xfId="32320" builtinId="9" hidden="1"/>
    <cellStyle name="Followed Hyperlink" xfId="32321" builtinId="9" hidden="1"/>
    <cellStyle name="Followed Hyperlink" xfId="32322" builtinId="9" hidden="1"/>
    <cellStyle name="Followed Hyperlink" xfId="32323" builtinId="9" hidden="1"/>
    <cellStyle name="Followed Hyperlink" xfId="32324" builtinId="9" hidden="1"/>
    <cellStyle name="Followed Hyperlink" xfId="32325" builtinId="9" hidden="1"/>
    <cellStyle name="Followed Hyperlink" xfId="32326" builtinId="9" hidden="1"/>
    <cellStyle name="Followed Hyperlink" xfId="32327" builtinId="9" hidden="1"/>
    <cellStyle name="Followed Hyperlink" xfId="32328" builtinId="9" hidden="1"/>
    <cellStyle name="Followed Hyperlink" xfId="32329" builtinId="9" hidden="1"/>
    <cellStyle name="Followed Hyperlink" xfId="32330" builtinId="9" hidden="1"/>
    <cellStyle name="Followed Hyperlink" xfId="32331" builtinId="9" hidden="1"/>
    <cellStyle name="Followed Hyperlink" xfId="32332" builtinId="9" hidden="1"/>
    <cellStyle name="Followed Hyperlink" xfId="32333" builtinId="9" hidden="1"/>
    <cellStyle name="Followed Hyperlink" xfId="32334" builtinId="9" hidden="1"/>
    <cellStyle name="Followed Hyperlink" xfId="32335" builtinId="9" hidden="1"/>
    <cellStyle name="Followed Hyperlink" xfId="32336" builtinId="9" hidden="1"/>
    <cellStyle name="Followed Hyperlink" xfId="32337" builtinId="9" hidden="1"/>
    <cellStyle name="Followed Hyperlink" xfId="32338" builtinId="9" hidden="1"/>
    <cellStyle name="Followed Hyperlink" xfId="32339" builtinId="9" hidden="1"/>
    <cellStyle name="Followed Hyperlink" xfId="32340" builtinId="9" hidden="1"/>
    <cellStyle name="Followed Hyperlink" xfId="32341" builtinId="9" hidden="1"/>
    <cellStyle name="Followed Hyperlink" xfId="32342" builtinId="9" hidden="1"/>
    <cellStyle name="Followed Hyperlink" xfId="32343" builtinId="9" hidden="1"/>
    <cellStyle name="Followed Hyperlink" xfId="32344" builtinId="9" hidden="1"/>
    <cellStyle name="Followed Hyperlink" xfId="32345" builtinId="9" hidden="1"/>
    <cellStyle name="Followed Hyperlink" xfId="32346" builtinId="9" hidden="1"/>
    <cellStyle name="Followed Hyperlink" xfId="32347" builtinId="9" hidden="1"/>
    <cellStyle name="Followed Hyperlink" xfId="32348" builtinId="9" hidden="1"/>
    <cellStyle name="Followed Hyperlink" xfId="32349" builtinId="9" hidden="1"/>
    <cellStyle name="Followed Hyperlink" xfId="32350" builtinId="9" hidden="1"/>
    <cellStyle name="Followed Hyperlink" xfId="32351" builtinId="9" hidden="1"/>
    <cellStyle name="Followed Hyperlink" xfId="32352" builtinId="9" hidden="1"/>
    <cellStyle name="Followed Hyperlink" xfId="32353" builtinId="9" hidden="1"/>
    <cellStyle name="Followed Hyperlink" xfId="32354" builtinId="9" hidden="1"/>
    <cellStyle name="Followed Hyperlink" xfId="32355" builtinId="9" hidden="1"/>
    <cellStyle name="Followed Hyperlink" xfId="32356" builtinId="9" hidden="1"/>
    <cellStyle name="Followed Hyperlink" xfId="32357" builtinId="9" hidden="1"/>
    <cellStyle name="Followed Hyperlink" xfId="32358" builtinId="9" hidden="1"/>
    <cellStyle name="Followed Hyperlink" xfId="32359" builtinId="9" hidden="1"/>
    <cellStyle name="Followed Hyperlink" xfId="32360" builtinId="9" hidden="1"/>
    <cellStyle name="Followed Hyperlink" xfId="32361" builtinId="9" hidden="1"/>
    <cellStyle name="Followed Hyperlink" xfId="32362" builtinId="9" hidden="1"/>
    <cellStyle name="Followed Hyperlink" xfId="32363" builtinId="9" hidden="1"/>
    <cellStyle name="Followed Hyperlink" xfId="32364" builtinId="9" hidden="1"/>
    <cellStyle name="Followed Hyperlink" xfId="32365" builtinId="9" hidden="1"/>
    <cellStyle name="Followed Hyperlink" xfId="32366" builtinId="9" hidden="1"/>
    <cellStyle name="Followed Hyperlink" xfId="32367" builtinId="9" hidden="1"/>
    <cellStyle name="Followed Hyperlink" xfId="32368" builtinId="9" hidden="1"/>
    <cellStyle name="Followed Hyperlink" xfId="32369" builtinId="9" hidden="1"/>
    <cellStyle name="Followed Hyperlink" xfId="32370" builtinId="9" hidden="1"/>
    <cellStyle name="Followed Hyperlink" xfId="32371" builtinId="9" hidden="1"/>
    <cellStyle name="Followed Hyperlink" xfId="32372" builtinId="9" hidden="1"/>
    <cellStyle name="Followed Hyperlink" xfId="32373" builtinId="9" hidden="1"/>
    <cellStyle name="Followed Hyperlink" xfId="32374" builtinId="9" hidden="1"/>
    <cellStyle name="Followed Hyperlink" xfId="32375" builtinId="9" hidden="1"/>
    <cellStyle name="Followed Hyperlink" xfId="32376" builtinId="9" hidden="1"/>
    <cellStyle name="Followed Hyperlink" xfId="32377" builtinId="9" hidden="1"/>
    <cellStyle name="Followed Hyperlink" xfId="32378" builtinId="9" hidden="1"/>
    <cellStyle name="Followed Hyperlink" xfId="32379" builtinId="9" hidden="1"/>
    <cellStyle name="Followed Hyperlink" xfId="32380" builtinId="9" hidden="1"/>
    <cellStyle name="Followed Hyperlink" xfId="32381" builtinId="9" hidden="1"/>
    <cellStyle name="Followed Hyperlink" xfId="32382" builtinId="9" hidden="1"/>
    <cellStyle name="Followed Hyperlink" xfId="32383" builtinId="9" hidden="1"/>
    <cellStyle name="Followed Hyperlink" xfId="32384" builtinId="9" hidden="1"/>
    <cellStyle name="Followed Hyperlink" xfId="32385" builtinId="9" hidden="1"/>
    <cellStyle name="Followed Hyperlink" xfId="32386" builtinId="9" hidden="1"/>
    <cellStyle name="Followed Hyperlink" xfId="32387" builtinId="9" hidden="1"/>
    <cellStyle name="Followed Hyperlink" xfId="32388" builtinId="9" hidden="1"/>
    <cellStyle name="Followed Hyperlink" xfId="32389" builtinId="9" hidden="1"/>
    <cellStyle name="Followed Hyperlink" xfId="32390" builtinId="9" hidden="1"/>
    <cellStyle name="Followed Hyperlink" xfId="32391" builtinId="9" hidden="1"/>
    <cellStyle name="Followed Hyperlink" xfId="32392" builtinId="9" hidden="1"/>
    <cellStyle name="Followed Hyperlink" xfId="32393" builtinId="9" hidden="1"/>
    <cellStyle name="Followed Hyperlink" xfId="32394" builtinId="9" hidden="1"/>
    <cellStyle name="Followed Hyperlink" xfId="32395" builtinId="9" hidden="1"/>
    <cellStyle name="Followed Hyperlink" xfId="32396" builtinId="9" hidden="1"/>
    <cellStyle name="Followed Hyperlink" xfId="32397" builtinId="9" hidden="1"/>
    <cellStyle name="Followed Hyperlink" xfId="32398" builtinId="9" hidden="1"/>
    <cellStyle name="Followed Hyperlink" xfId="32399" builtinId="9" hidden="1"/>
    <cellStyle name="Followed Hyperlink" xfId="32400" builtinId="9" hidden="1"/>
    <cellStyle name="Followed Hyperlink" xfId="32401" builtinId="9" hidden="1"/>
    <cellStyle name="Followed Hyperlink" xfId="32402" builtinId="9" hidden="1"/>
    <cellStyle name="Followed Hyperlink" xfId="32403" builtinId="9" hidden="1"/>
    <cellStyle name="Followed Hyperlink" xfId="32404" builtinId="9" hidden="1"/>
    <cellStyle name="Followed Hyperlink" xfId="32405" builtinId="9" hidden="1"/>
    <cellStyle name="Followed Hyperlink" xfId="32406" builtinId="9" hidden="1"/>
    <cellStyle name="Followed Hyperlink" xfId="32407" builtinId="9" hidden="1"/>
    <cellStyle name="Followed Hyperlink" xfId="32408" builtinId="9" hidden="1"/>
    <cellStyle name="Followed Hyperlink" xfId="32409" builtinId="9" hidden="1"/>
    <cellStyle name="Followed Hyperlink" xfId="32410" builtinId="9" hidden="1"/>
    <cellStyle name="Followed Hyperlink" xfId="32411" builtinId="9" hidden="1"/>
    <cellStyle name="Followed Hyperlink" xfId="32412" builtinId="9" hidden="1"/>
    <cellStyle name="Followed Hyperlink" xfId="32413" builtinId="9" hidden="1"/>
    <cellStyle name="Followed Hyperlink" xfId="32414" builtinId="9" hidden="1"/>
    <cellStyle name="Followed Hyperlink" xfId="32415" builtinId="9" hidden="1"/>
    <cellStyle name="Followed Hyperlink" xfId="32416" builtinId="9" hidden="1"/>
    <cellStyle name="Followed Hyperlink" xfId="32417" builtinId="9" hidden="1"/>
    <cellStyle name="Followed Hyperlink" xfId="32418" builtinId="9" hidden="1"/>
    <cellStyle name="Followed Hyperlink" xfId="32419" builtinId="9" hidden="1"/>
    <cellStyle name="Followed Hyperlink" xfId="32420" builtinId="9" hidden="1"/>
    <cellStyle name="Followed Hyperlink" xfId="32421" builtinId="9" hidden="1"/>
    <cellStyle name="Followed Hyperlink" xfId="32422" builtinId="9" hidden="1"/>
    <cellStyle name="Followed Hyperlink" xfId="32423" builtinId="9" hidden="1"/>
    <cellStyle name="Followed Hyperlink" xfId="32424" builtinId="9" hidden="1"/>
    <cellStyle name="Followed Hyperlink" xfId="32425" builtinId="9" hidden="1"/>
    <cellStyle name="Followed Hyperlink" xfId="32426" builtinId="9" hidden="1"/>
    <cellStyle name="Followed Hyperlink" xfId="32427" builtinId="9" hidden="1"/>
    <cellStyle name="Followed Hyperlink" xfId="32428" builtinId="9" hidden="1"/>
    <cellStyle name="Followed Hyperlink" xfId="32429" builtinId="9" hidden="1"/>
    <cellStyle name="Followed Hyperlink" xfId="32430" builtinId="9" hidden="1"/>
    <cellStyle name="Followed Hyperlink" xfId="32431" builtinId="9" hidden="1"/>
    <cellStyle name="Followed Hyperlink" xfId="32432" builtinId="9" hidden="1"/>
    <cellStyle name="Followed Hyperlink" xfId="32433" builtinId="9" hidden="1"/>
    <cellStyle name="Followed Hyperlink" xfId="32434" builtinId="9" hidden="1"/>
    <cellStyle name="Followed Hyperlink" xfId="32435" builtinId="9" hidden="1"/>
    <cellStyle name="Followed Hyperlink" xfId="32436" builtinId="9" hidden="1"/>
    <cellStyle name="Followed Hyperlink" xfId="32437" builtinId="9" hidden="1"/>
    <cellStyle name="Followed Hyperlink" xfId="32438" builtinId="9" hidden="1"/>
    <cellStyle name="Followed Hyperlink" xfId="32439" builtinId="9" hidden="1"/>
    <cellStyle name="Followed Hyperlink" xfId="32440" builtinId="9" hidden="1"/>
    <cellStyle name="Followed Hyperlink" xfId="32441" builtinId="9" hidden="1"/>
    <cellStyle name="Followed Hyperlink" xfId="32442" builtinId="9" hidden="1"/>
    <cellStyle name="Followed Hyperlink" xfId="32443" builtinId="9" hidden="1"/>
    <cellStyle name="Followed Hyperlink" xfId="32444" builtinId="9" hidden="1"/>
    <cellStyle name="Followed Hyperlink" xfId="32445" builtinId="9" hidden="1"/>
    <cellStyle name="Followed Hyperlink" xfId="32446" builtinId="9" hidden="1"/>
    <cellStyle name="Followed Hyperlink" xfId="32447" builtinId="9" hidden="1"/>
    <cellStyle name="Followed Hyperlink" xfId="32448" builtinId="9" hidden="1"/>
    <cellStyle name="Followed Hyperlink" xfId="32449" builtinId="9" hidden="1"/>
    <cellStyle name="Followed Hyperlink" xfId="32450" builtinId="9" hidden="1"/>
    <cellStyle name="Followed Hyperlink" xfId="32451" builtinId="9" hidden="1"/>
    <cellStyle name="Followed Hyperlink" xfId="32452" builtinId="9" hidden="1"/>
    <cellStyle name="Followed Hyperlink" xfId="32453" builtinId="9" hidden="1"/>
    <cellStyle name="Followed Hyperlink" xfId="32454" builtinId="9" hidden="1"/>
    <cellStyle name="Followed Hyperlink" xfId="32455" builtinId="9" hidden="1"/>
    <cellStyle name="Followed Hyperlink" xfId="32456" builtinId="9" hidden="1"/>
    <cellStyle name="Followed Hyperlink" xfId="32457" builtinId="9" hidden="1"/>
    <cellStyle name="Followed Hyperlink" xfId="32458" builtinId="9" hidden="1"/>
    <cellStyle name="Followed Hyperlink" xfId="32459" builtinId="9" hidden="1"/>
    <cellStyle name="Followed Hyperlink" xfId="32460" builtinId="9" hidden="1"/>
    <cellStyle name="Followed Hyperlink" xfId="32461" builtinId="9" hidden="1"/>
    <cellStyle name="Followed Hyperlink" xfId="32462" builtinId="9" hidden="1"/>
    <cellStyle name="Followed Hyperlink" xfId="32463" builtinId="9" hidden="1"/>
    <cellStyle name="Followed Hyperlink" xfId="32464" builtinId="9" hidden="1"/>
    <cellStyle name="Followed Hyperlink" xfId="32465" builtinId="9" hidden="1"/>
    <cellStyle name="Followed Hyperlink" xfId="32466" builtinId="9" hidden="1"/>
    <cellStyle name="Followed Hyperlink" xfId="32467" builtinId="9" hidden="1"/>
    <cellStyle name="Followed Hyperlink" xfId="32468" builtinId="9" hidden="1"/>
    <cellStyle name="Followed Hyperlink" xfId="32469" builtinId="9" hidden="1"/>
    <cellStyle name="Followed Hyperlink" xfId="32470" builtinId="9" hidden="1"/>
    <cellStyle name="Followed Hyperlink" xfId="32471" builtinId="9" hidden="1"/>
    <cellStyle name="Followed Hyperlink" xfId="32472" builtinId="9" hidden="1"/>
    <cellStyle name="Followed Hyperlink" xfId="32473" builtinId="9" hidden="1"/>
    <cellStyle name="Followed Hyperlink" xfId="32474" builtinId="9" hidden="1"/>
    <cellStyle name="Followed Hyperlink" xfId="32475" builtinId="9" hidden="1"/>
    <cellStyle name="Followed Hyperlink" xfId="32476" builtinId="9" hidden="1"/>
    <cellStyle name="Followed Hyperlink" xfId="32477" builtinId="9" hidden="1"/>
    <cellStyle name="Followed Hyperlink" xfId="32478" builtinId="9" hidden="1"/>
    <cellStyle name="Followed Hyperlink" xfId="32479" builtinId="9" hidden="1"/>
    <cellStyle name="Followed Hyperlink" xfId="32480" builtinId="9" hidden="1"/>
    <cellStyle name="Followed Hyperlink" xfId="32481" builtinId="9" hidden="1"/>
    <cellStyle name="Followed Hyperlink" xfId="32482" builtinId="9" hidden="1"/>
    <cellStyle name="Followed Hyperlink" xfId="32483" builtinId="9" hidden="1"/>
    <cellStyle name="Followed Hyperlink" xfId="32484" builtinId="9" hidden="1"/>
    <cellStyle name="Followed Hyperlink" xfId="32485" builtinId="9" hidden="1"/>
    <cellStyle name="Followed Hyperlink" xfId="32486" builtinId="9" hidden="1"/>
    <cellStyle name="Followed Hyperlink" xfId="32487" builtinId="9" hidden="1"/>
    <cellStyle name="Followed Hyperlink" xfId="32488" builtinId="9" hidden="1"/>
    <cellStyle name="Followed Hyperlink" xfId="32489" builtinId="9" hidden="1"/>
    <cellStyle name="Followed Hyperlink" xfId="32490" builtinId="9" hidden="1"/>
    <cellStyle name="Followed Hyperlink" xfId="32491" builtinId="9" hidden="1"/>
    <cellStyle name="Followed Hyperlink" xfId="32492" builtinId="9" hidden="1"/>
    <cellStyle name="Followed Hyperlink" xfId="32493" builtinId="9" hidden="1"/>
    <cellStyle name="Followed Hyperlink" xfId="32494" builtinId="9" hidden="1"/>
    <cellStyle name="Followed Hyperlink" xfId="32495" builtinId="9" hidden="1"/>
    <cellStyle name="Followed Hyperlink" xfId="32496" builtinId="9" hidden="1"/>
    <cellStyle name="Followed Hyperlink" xfId="32497" builtinId="9" hidden="1"/>
    <cellStyle name="Followed Hyperlink" xfId="32498" builtinId="9" hidden="1"/>
    <cellStyle name="Followed Hyperlink" xfId="32499" builtinId="9" hidden="1"/>
    <cellStyle name="Followed Hyperlink" xfId="32500" builtinId="9" hidden="1"/>
    <cellStyle name="Followed Hyperlink" xfId="32501" builtinId="9" hidden="1"/>
    <cellStyle name="Followed Hyperlink" xfId="32502" builtinId="9" hidden="1"/>
    <cellStyle name="Followed Hyperlink" xfId="32503" builtinId="9" hidden="1"/>
    <cellStyle name="Followed Hyperlink" xfId="32504" builtinId="9" hidden="1"/>
    <cellStyle name="Followed Hyperlink" xfId="32505" builtinId="9" hidden="1"/>
    <cellStyle name="Followed Hyperlink" xfId="32506" builtinId="9" hidden="1"/>
    <cellStyle name="Followed Hyperlink" xfId="32507" builtinId="9" hidden="1"/>
    <cellStyle name="Followed Hyperlink" xfId="32508" builtinId="9" hidden="1"/>
    <cellStyle name="Followed Hyperlink" xfId="32509" builtinId="9" hidden="1"/>
    <cellStyle name="Followed Hyperlink" xfId="32510" builtinId="9" hidden="1"/>
    <cellStyle name="Followed Hyperlink" xfId="32511" builtinId="9" hidden="1"/>
    <cellStyle name="Followed Hyperlink" xfId="32512" builtinId="9" hidden="1"/>
    <cellStyle name="Followed Hyperlink" xfId="32513" builtinId="9" hidden="1"/>
    <cellStyle name="Followed Hyperlink" xfId="32514" builtinId="9" hidden="1"/>
    <cellStyle name="Followed Hyperlink" xfId="32515" builtinId="9" hidden="1"/>
    <cellStyle name="Followed Hyperlink" xfId="32516" builtinId="9" hidden="1"/>
    <cellStyle name="Followed Hyperlink" xfId="32517" builtinId="9" hidden="1"/>
    <cellStyle name="Followed Hyperlink" xfId="32518" builtinId="9" hidden="1"/>
    <cellStyle name="Followed Hyperlink" xfId="32519" builtinId="9" hidden="1"/>
    <cellStyle name="Followed Hyperlink" xfId="32520" builtinId="9" hidden="1"/>
    <cellStyle name="Followed Hyperlink" xfId="32521" builtinId="9" hidden="1"/>
    <cellStyle name="Followed Hyperlink" xfId="32522" builtinId="9" hidden="1"/>
    <cellStyle name="Followed Hyperlink" xfId="32523" builtinId="9" hidden="1"/>
    <cellStyle name="Followed Hyperlink" xfId="32524" builtinId="9" hidden="1"/>
    <cellStyle name="Followed Hyperlink" xfId="32525" builtinId="9" hidden="1"/>
    <cellStyle name="Followed Hyperlink" xfId="32526" builtinId="9" hidden="1"/>
    <cellStyle name="Followed Hyperlink" xfId="32527" builtinId="9" hidden="1"/>
    <cellStyle name="Followed Hyperlink" xfId="32528" builtinId="9" hidden="1"/>
    <cellStyle name="Followed Hyperlink" xfId="32529" builtinId="9" hidden="1"/>
    <cellStyle name="Followed Hyperlink" xfId="32530" builtinId="9" hidden="1"/>
    <cellStyle name="Followed Hyperlink" xfId="32531" builtinId="9" hidden="1"/>
    <cellStyle name="Followed Hyperlink" xfId="32532" builtinId="9" hidden="1"/>
    <cellStyle name="Followed Hyperlink" xfId="32533" builtinId="9" hidden="1"/>
    <cellStyle name="Followed Hyperlink" xfId="32534" builtinId="9" hidden="1"/>
    <cellStyle name="Followed Hyperlink" xfId="32535" builtinId="9" hidden="1"/>
    <cellStyle name="Followed Hyperlink" xfId="32536" builtinId="9" hidden="1"/>
    <cellStyle name="Followed Hyperlink" xfId="32537" builtinId="9" hidden="1"/>
    <cellStyle name="Followed Hyperlink" xfId="32538" builtinId="9" hidden="1"/>
    <cellStyle name="Followed Hyperlink" xfId="32539" builtinId="9" hidden="1"/>
    <cellStyle name="Followed Hyperlink" xfId="32540" builtinId="9" hidden="1"/>
    <cellStyle name="Followed Hyperlink" xfId="32541" builtinId="9" hidden="1"/>
    <cellStyle name="Followed Hyperlink" xfId="32542" builtinId="9" hidden="1"/>
    <cellStyle name="Followed Hyperlink" xfId="32543" builtinId="9" hidden="1"/>
    <cellStyle name="Followed Hyperlink" xfId="32544" builtinId="9" hidden="1"/>
    <cellStyle name="Followed Hyperlink" xfId="32545" builtinId="9" hidden="1"/>
    <cellStyle name="Followed Hyperlink" xfId="32546" builtinId="9" hidden="1"/>
    <cellStyle name="Followed Hyperlink" xfId="32547" builtinId="9" hidden="1"/>
    <cellStyle name="Followed Hyperlink" xfId="32548" builtinId="9" hidden="1"/>
    <cellStyle name="Followed Hyperlink" xfId="32549" builtinId="9" hidden="1"/>
    <cellStyle name="Followed Hyperlink" xfId="32550" builtinId="9" hidden="1"/>
    <cellStyle name="Followed Hyperlink" xfId="32551" builtinId="9" hidden="1"/>
    <cellStyle name="Followed Hyperlink" xfId="32552" builtinId="9" hidden="1"/>
    <cellStyle name="Followed Hyperlink" xfId="32553" builtinId="9" hidden="1"/>
    <cellStyle name="Followed Hyperlink" xfId="32554" builtinId="9" hidden="1"/>
    <cellStyle name="Followed Hyperlink" xfId="32555" builtinId="9" hidden="1"/>
    <cellStyle name="Followed Hyperlink" xfId="32556" builtinId="9" hidden="1"/>
    <cellStyle name="Followed Hyperlink" xfId="32557" builtinId="9" hidden="1"/>
    <cellStyle name="Followed Hyperlink" xfId="32558" builtinId="9" hidden="1"/>
    <cellStyle name="Followed Hyperlink" xfId="32559" builtinId="9" hidden="1"/>
    <cellStyle name="Followed Hyperlink" xfId="32560" builtinId="9" hidden="1"/>
    <cellStyle name="Followed Hyperlink" xfId="32561" builtinId="9" hidden="1"/>
    <cellStyle name="Followed Hyperlink" xfId="32562" builtinId="9" hidden="1"/>
    <cellStyle name="Followed Hyperlink" xfId="32563" builtinId="9" hidden="1"/>
    <cellStyle name="Followed Hyperlink" xfId="32564" builtinId="9" hidden="1"/>
    <cellStyle name="Followed Hyperlink" xfId="32565" builtinId="9" hidden="1"/>
    <cellStyle name="Followed Hyperlink" xfId="32566" builtinId="9" hidden="1"/>
    <cellStyle name="Followed Hyperlink" xfId="32567" builtinId="9" hidden="1"/>
    <cellStyle name="Followed Hyperlink" xfId="32568" builtinId="9" hidden="1"/>
    <cellStyle name="Followed Hyperlink" xfId="32569" builtinId="9" hidden="1"/>
    <cellStyle name="Followed Hyperlink" xfId="32570" builtinId="9" hidden="1"/>
    <cellStyle name="Followed Hyperlink" xfId="32571" builtinId="9" hidden="1"/>
    <cellStyle name="Followed Hyperlink" xfId="32572" builtinId="9" hidden="1"/>
    <cellStyle name="Followed Hyperlink" xfId="32573" builtinId="9" hidden="1"/>
    <cellStyle name="Followed Hyperlink" xfId="32574" builtinId="9" hidden="1"/>
    <cellStyle name="Followed Hyperlink" xfId="32575" builtinId="9" hidden="1"/>
    <cellStyle name="Followed Hyperlink" xfId="32576" builtinId="9" hidden="1"/>
    <cellStyle name="Followed Hyperlink" xfId="32577" builtinId="9" hidden="1"/>
    <cellStyle name="Followed Hyperlink" xfId="32578" builtinId="9" hidden="1"/>
    <cellStyle name="Followed Hyperlink" xfId="32579" builtinId="9" hidden="1"/>
    <cellStyle name="Followed Hyperlink" xfId="32580" builtinId="9" hidden="1"/>
    <cellStyle name="Followed Hyperlink" xfId="32581" builtinId="9" hidden="1"/>
    <cellStyle name="Followed Hyperlink" xfId="32582" builtinId="9" hidden="1"/>
    <cellStyle name="Followed Hyperlink" xfId="32583" builtinId="9" hidden="1"/>
    <cellStyle name="Followed Hyperlink" xfId="32584" builtinId="9" hidden="1"/>
    <cellStyle name="Followed Hyperlink" xfId="32585" builtinId="9" hidden="1"/>
    <cellStyle name="Followed Hyperlink" xfId="32586" builtinId="9" hidden="1"/>
    <cellStyle name="Followed Hyperlink" xfId="32587" builtinId="9" hidden="1"/>
    <cellStyle name="Followed Hyperlink" xfId="32588" builtinId="9" hidden="1"/>
    <cellStyle name="Followed Hyperlink" xfId="32589" builtinId="9" hidden="1"/>
    <cellStyle name="Followed Hyperlink" xfId="32590" builtinId="9" hidden="1"/>
    <cellStyle name="Followed Hyperlink" xfId="32591" builtinId="9" hidden="1"/>
    <cellStyle name="Followed Hyperlink" xfId="32592" builtinId="9" hidden="1"/>
    <cellStyle name="Followed Hyperlink" xfId="32593" builtinId="9" hidden="1"/>
    <cellStyle name="Followed Hyperlink" xfId="32594" builtinId="9" hidden="1"/>
    <cellStyle name="Followed Hyperlink" xfId="32595" builtinId="9" hidden="1"/>
    <cellStyle name="Followed Hyperlink" xfId="32596" builtinId="9" hidden="1"/>
    <cellStyle name="Followed Hyperlink" xfId="32597" builtinId="9" hidden="1"/>
    <cellStyle name="Followed Hyperlink" xfId="32598" builtinId="9" hidden="1"/>
    <cellStyle name="Followed Hyperlink" xfId="32599" builtinId="9" hidden="1"/>
    <cellStyle name="Followed Hyperlink" xfId="32600" builtinId="9" hidden="1"/>
    <cellStyle name="Followed Hyperlink" xfId="32601" builtinId="9" hidden="1"/>
    <cellStyle name="Followed Hyperlink" xfId="32602" builtinId="9" hidden="1"/>
    <cellStyle name="Followed Hyperlink" xfId="32603" builtinId="9" hidden="1"/>
    <cellStyle name="Followed Hyperlink" xfId="32604" builtinId="9" hidden="1"/>
    <cellStyle name="Followed Hyperlink" xfId="32605" builtinId="9" hidden="1"/>
    <cellStyle name="Followed Hyperlink" xfId="32606" builtinId="9" hidden="1"/>
    <cellStyle name="Followed Hyperlink" xfId="32607" builtinId="9" hidden="1"/>
    <cellStyle name="Followed Hyperlink" xfId="32608" builtinId="9" hidden="1"/>
    <cellStyle name="Followed Hyperlink" xfId="32609" builtinId="9" hidden="1"/>
    <cellStyle name="Followed Hyperlink" xfId="32610" builtinId="9" hidden="1"/>
    <cellStyle name="Followed Hyperlink" xfId="32611" builtinId="9" hidden="1"/>
    <cellStyle name="Followed Hyperlink" xfId="32612" builtinId="9" hidden="1"/>
    <cellStyle name="Followed Hyperlink" xfId="32613" builtinId="9" hidden="1"/>
    <cellStyle name="Followed Hyperlink" xfId="32614" builtinId="9" hidden="1"/>
    <cellStyle name="Followed Hyperlink" xfId="32615" builtinId="9" hidden="1"/>
    <cellStyle name="Followed Hyperlink" xfId="32616" builtinId="9" hidden="1"/>
    <cellStyle name="Followed Hyperlink" xfId="32617" builtinId="9" hidden="1"/>
    <cellStyle name="Followed Hyperlink" xfId="32618" builtinId="9" hidden="1"/>
    <cellStyle name="Followed Hyperlink" xfId="32619" builtinId="9" hidden="1"/>
    <cellStyle name="Followed Hyperlink" xfId="32620" builtinId="9" hidden="1"/>
    <cellStyle name="Followed Hyperlink" xfId="32621" builtinId="9" hidden="1"/>
    <cellStyle name="Followed Hyperlink" xfId="32622" builtinId="9" hidden="1"/>
    <cellStyle name="Followed Hyperlink" xfId="32623" builtinId="9" hidden="1"/>
    <cellStyle name="Followed Hyperlink" xfId="32624" builtinId="9" hidden="1"/>
    <cellStyle name="Followed Hyperlink" xfId="32625" builtinId="9" hidden="1"/>
    <cellStyle name="Followed Hyperlink" xfId="32626" builtinId="9" hidden="1"/>
    <cellStyle name="Followed Hyperlink" xfId="32627" builtinId="9" hidden="1"/>
    <cellStyle name="Followed Hyperlink" xfId="32628" builtinId="9" hidden="1"/>
    <cellStyle name="Followed Hyperlink" xfId="32629" builtinId="9" hidden="1"/>
    <cellStyle name="Followed Hyperlink" xfId="32630" builtinId="9" hidden="1"/>
    <cellStyle name="Followed Hyperlink" xfId="32631" builtinId="9" hidden="1"/>
    <cellStyle name="Followed Hyperlink" xfId="32632" builtinId="9" hidden="1"/>
    <cellStyle name="Followed Hyperlink" xfId="32633" builtinId="9" hidden="1"/>
    <cellStyle name="Followed Hyperlink" xfId="32634" builtinId="9" hidden="1"/>
    <cellStyle name="Followed Hyperlink" xfId="32635" builtinId="9" hidden="1"/>
    <cellStyle name="Followed Hyperlink" xfId="32636" builtinId="9" hidden="1"/>
    <cellStyle name="Followed Hyperlink" xfId="32637" builtinId="9" hidden="1"/>
    <cellStyle name="Followed Hyperlink" xfId="32638" builtinId="9" hidden="1"/>
    <cellStyle name="Followed Hyperlink" xfId="32639" builtinId="9" hidden="1"/>
    <cellStyle name="Followed Hyperlink" xfId="32640" builtinId="9" hidden="1"/>
    <cellStyle name="Followed Hyperlink" xfId="32641" builtinId="9" hidden="1"/>
    <cellStyle name="Followed Hyperlink" xfId="32642" builtinId="9" hidden="1"/>
    <cellStyle name="Followed Hyperlink" xfId="32643" builtinId="9" hidden="1"/>
    <cellStyle name="Followed Hyperlink" xfId="32644" builtinId="9" hidden="1"/>
    <cellStyle name="Followed Hyperlink" xfId="32645" builtinId="9" hidden="1"/>
    <cellStyle name="Followed Hyperlink" xfId="32646" builtinId="9" hidden="1"/>
    <cellStyle name="Followed Hyperlink" xfId="32647" builtinId="9" hidden="1"/>
    <cellStyle name="Followed Hyperlink" xfId="32648" builtinId="9" hidden="1"/>
    <cellStyle name="Followed Hyperlink" xfId="32649" builtinId="9" hidden="1"/>
    <cellStyle name="Followed Hyperlink" xfId="32650" builtinId="9" hidden="1"/>
    <cellStyle name="Followed Hyperlink" xfId="32651" builtinId="9" hidden="1"/>
    <cellStyle name="Followed Hyperlink" xfId="32652" builtinId="9" hidden="1"/>
    <cellStyle name="Followed Hyperlink" xfId="32653" builtinId="9" hidden="1"/>
    <cellStyle name="Followed Hyperlink" xfId="32654" builtinId="9" hidden="1"/>
    <cellStyle name="Followed Hyperlink" xfId="32655" builtinId="9" hidden="1"/>
    <cellStyle name="Followed Hyperlink" xfId="32656" builtinId="9" hidden="1"/>
    <cellStyle name="Followed Hyperlink" xfId="32657" builtinId="9" hidden="1"/>
    <cellStyle name="Followed Hyperlink" xfId="32658" builtinId="9" hidden="1"/>
    <cellStyle name="Followed Hyperlink" xfId="32659" builtinId="9" hidden="1"/>
    <cellStyle name="Followed Hyperlink" xfId="32660" builtinId="9" hidden="1"/>
    <cellStyle name="Followed Hyperlink" xfId="32661" builtinId="9" hidden="1"/>
    <cellStyle name="Followed Hyperlink" xfId="32662" builtinId="9" hidden="1"/>
    <cellStyle name="Followed Hyperlink" xfId="32663" builtinId="9" hidden="1"/>
    <cellStyle name="Followed Hyperlink" xfId="32664" builtinId="9" hidden="1"/>
    <cellStyle name="Followed Hyperlink" xfId="32665" builtinId="9" hidden="1"/>
    <cellStyle name="Followed Hyperlink" xfId="32666" builtinId="9" hidden="1"/>
    <cellStyle name="Followed Hyperlink" xfId="32667" builtinId="9" hidden="1"/>
    <cellStyle name="Followed Hyperlink" xfId="32668" builtinId="9" hidden="1"/>
    <cellStyle name="Followed Hyperlink" xfId="32669" builtinId="9" hidden="1"/>
    <cellStyle name="Followed Hyperlink" xfId="32670" builtinId="9" hidden="1"/>
    <cellStyle name="Followed Hyperlink" xfId="32671" builtinId="9" hidden="1"/>
    <cellStyle name="Followed Hyperlink" xfId="32672" builtinId="9" hidden="1"/>
    <cellStyle name="Followed Hyperlink" xfId="32673" builtinId="9" hidden="1"/>
    <cellStyle name="Followed Hyperlink" xfId="32674" builtinId="9" hidden="1"/>
    <cellStyle name="Followed Hyperlink" xfId="32675" builtinId="9" hidden="1"/>
    <cellStyle name="Followed Hyperlink" xfId="32676" builtinId="9" hidden="1"/>
    <cellStyle name="Followed Hyperlink" xfId="32677" builtinId="9" hidden="1"/>
    <cellStyle name="Followed Hyperlink" xfId="32678" builtinId="9" hidden="1"/>
    <cellStyle name="Followed Hyperlink" xfId="32679" builtinId="9" hidden="1"/>
    <cellStyle name="Followed Hyperlink" xfId="32680" builtinId="9" hidden="1"/>
    <cellStyle name="Followed Hyperlink" xfId="32681" builtinId="9" hidden="1"/>
    <cellStyle name="Followed Hyperlink" xfId="32682" builtinId="9" hidden="1"/>
    <cellStyle name="Followed Hyperlink" xfId="32683" builtinId="9" hidden="1"/>
    <cellStyle name="Followed Hyperlink" xfId="32684" builtinId="9" hidden="1"/>
    <cellStyle name="Followed Hyperlink" xfId="32685" builtinId="9" hidden="1"/>
    <cellStyle name="Followed Hyperlink" xfId="32686" builtinId="9" hidden="1"/>
    <cellStyle name="Followed Hyperlink" xfId="32687" builtinId="9" hidden="1"/>
    <cellStyle name="Followed Hyperlink" xfId="32688" builtinId="9" hidden="1"/>
    <cellStyle name="Followed Hyperlink" xfId="32689" builtinId="9" hidden="1"/>
    <cellStyle name="Followed Hyperlink" xfId="32690" builtinId="9" hidden="1"/>
    <cellStyle name="Followed Hyperlink" xfId="32691" builtinId="9" hidden="1"/>
    <cellStyle name="Followed Hyperlink" xfId="32692" builtinId="9" hidden="1"/>
    <cellStyle name="Followed Hyperlink" xfId="32693" builtinId="9" hidden="1"/>
    <cellStyle name="Followed Hyperlink" xfId="32694" builtinId="9" hidden="1"/>
    <cellStyle name="Followed Hyperlink" xfId="32695" builtinId="9" hidden="1"/>
    <cellStyle name="Followed Hyperlink" xfId="32696" builtinId="9" hidden="1"/>
    <cellStyle name="Followed Hyperlink" xfId="32697" builtinId="9" hidden="1"/>
    <cellStyle name="Followed Hyperlink" xfId="32698" builtinId="9" hidden="1"/>
    <cellStyle name="Followed Hyperlink" xfId="32699" builtinId="9" hidden="1"/>
    <cellStyle name="Followed Hyperlink" xfId="32700" builtinId="9" hidden="1"/>
    <cellStyle name="Followed Hyperlink" xfId="32701" builtinId="9" hidden="1"/>
    <cellStyle name="Followed Hyperlink" xfId="32702" builtinId="9" hidden="1"/>
    <cellStyle name="Followed Hyperlink" xfId="32703" builtinId="9" hidden="1"/>
    <cellStyle name="Followed Hyperlink" xfId="32704" builtinId="9" hidden="1"/>
    <cellStyle name="Followed Hyperlink" xfId="32705" builtinId="9" hidden="1"/>
    <cellStyle name="Followed Hyperlink" xfId="32706" builtinId="9" hidden="1"/>
    <cellStyle name="Followed Hyperlink" xfId="32707" builtinId="9" hidden="1"/>
    <cellStyle name="Followed Hyperlink" xfId="32708" builtinId="9" hidden="1"/>
    <cellStyle name="Followed Hyperlink" xfId="32709" builtinId="9" hidden="1"/>
    <cellStyle name="Followed Hyperlink" xfId="32710" builtinId="9" hidden="1"/>
    <cellStyle name="Followed Hyperlink" xfId="32711" builtinId="9" hidden="1"/>
    <cellStyle name="Followed Hyperlink" xfId="32712" builtinId="9" hidden="1"/>
    <cellStyle name="Followed Hyperlink" xfId="32713" builtinId="9" hidden="1"/>
    <cellStyle name="Followed Hyperlink" xfId="32714" builtinId="9" hidden="1"/>
    <cellStyle name="Followed Hyperlink" xfId="32715" builtinId="9" hidden="1"/>
    <cellStyle name="Followed Hyperlink" xfId="32716" builtinId="9" hidden="1"/>
    <cellStyle name="Followed Hyperlink" xfId="32717" builtinId="9" hidden="1"/>
    <cellStyle name="Followed Hyperlink" xfId="32718" builtinId="9" hidden="1"/>
    <cellStyle name="Followed Hyperlink" xfId="32719" builtinId="9" hidden="1"/>
    <cellStyle name="Followed Hyperlink" xfId="32720" builtinId="9" hidden="1"/>
    <cellStyle name="Followed Hyperlink" xfId="32721" builtinId="9" hidden="1"/>
    <cellStyle name="Followed Hyperlink" xfId="32722" builtinId="9" hidden="1"/>
    <cellStyle name="Followed Hyperlink" xfId="32723" builtinId="9" hidden="1"/>
    <cellStyle name="Followed Hyperlink" xfId="32724" builtinId="9" hidden="1"/>
    <cellStyle name="Followed Hyperlink" xfId="32725" builtinId="9" hidden="1"/>
    <cellStyle name="Followed Hyperlink" xfId="32726" builtinId="9" hidden="1"/>
    <cellStyle name="Followed Hyperlink" xfId="32727" builtinId="9" hidden="1"/>
    <cellStyle name="Followed Hyperlink" xfId="32728" builtinId="9" hidden="1"/>
    <cellStyle name="Followed Hyperlink" xfId="32729" builtinId="9" hidden="1"/>
    <cellStyle name="Followed Hyperlink" xfId="32730" builtinId="9" hidden="1"/>
    <cellStyle name="Followed Hyperlink" xfId="32731" builtinId="9" hidden="1"/>
    <cellStyle name="Followed Hyperlink" xfId="32732" builtinId="9" hidden="1"/>
    <cellStyle name="Followed Hyperlink" xfId="32733" builtinId="9" hidden="1"/>
    <cellStyle name="Followed Hyperlink" xfId="32734" builtinId="9" hidden="1"/>
    <cellStyle name="Followed Hyperlink" xfId="32735" builtinId="9" hidden="1"/>
    <cellStyle name="Followed Hyperlink" xfId="32736" builtinId="9" hidden="1"/>
    <cellStyle name="Followed Hyperlink" xfId="32737" builtinId="9" hidden="1"/>
    <cellStyle name="Followed Hyperlink" xfId="32738" builtinId="9" hidden="1"/>
    <cellStyle name="Followed Hyperlink" xfId="32739" builtinId="9" hidden="1"/>
    <cellStyle name="Followed Hyperlink" xfId="32740" builtinId="9" hidden="1"/>
    <cellStyle name="Followed Hyperlink" xfId="32741" builtinId="9" hidden="1"/>
    <cellStyle name="Followed Hyperlink" xfId="32742" builtinId="9" hidden="1"/>
    <cellStyle name="Followed Hyperlink" xfId="32743" builtinId="9" hidden="1"/>
    <cellStyle name="Followed Hyperlink" xfId="32744" builtinId="9" hidden="1"/>
    <cellStyle name="Followed Hyperlink" xfId="32745" builtinId="9" hidden="1"/>
    <cellStyle name="Followed Hyperlink" xfId="32746" builtinId="9" hidden="1"/>
    <cellStyle name="Followed Hyperlink" xfId="32747" builtinId="9" hidden="1"/>
    <cellStyle name="Followed Hyperlink" xfId="32748" builtinId="9" hidden="1"/>
    <cellStyle name="Followed Hyperlink" xfId="32749" builtinId="9" hidden="1"/>
    <cellStyle name="Followed Hyperlink" xfId="32750" builtinId="9" hidden="1"/>
    <cellStyle name="Followed Hyperlink" xfId="32751" builtinId="9" hidden="1"/>
    <cellStyle name="Followed Hyperlink" xfId="32752" builtinId="9" hidden="1"/>
    <cellStyle name="Followed Hyperlink" xfId="32753" builtinId="9" hidden="1"/>
    <cellStyle name="Followed Hyperlink" xfId="32754" builtinId="9" hidden="1"/>
    <cellStyle name="Followed Hyperlink" xfId="32755" builtinId="9" hidden="1"/>
    <cellStyle name="Followed Hyperlink" xfId="32756" builtinId="9" hidden="1"/>
    <cellStyle name="Followed Hyperlink" xfId="32757" builtinId="9" hidden="1"/>
    <cellStyle name="Followed Hyperlink" xfId="32758" builtinId="9" hidden="1"/>
    <cellStyle name="Followed Hyperlink" xfId="32759" builtinId="9" hidden="1"/>
    <cellStyle name="Followed Hyperlink" xfId="32760" builtinId="9" hidden="1"/>
    <cellStyle name="Followed Hyperlink" xfId="32761" builtinId="9" hidden="1"/>
    <cellStyle name="Followed Hyperlink" xfId="32762" builtinId="9" hidden="1"/>
    <cellStyle name="Followed Hyperlink" xfId="32763" builtinId="9" hidden="1"/>
    <cellStyle name="Followed Hyperlink" xfId="32764" builtinId="9" hidden="1"/>
    <cellStyle name="Followed Hyperlink" xfId="32765" builtinId="9" hidden="1"/>
    <cellStyle name="Followed Hyperlink" xfId="32766" builtinId="9" hidden="1"/>
    <cellStyle name="Followed Hyperlink" xfId="32767" builtinId="9" hidden="1"/>
    <cellStyle name="Followed Hyperlink" xfId="32768" builtinId="9" hidden="1"/>
    <cellStyle name="Followed Hyperlink" xfId="32769" builtinId="9" hidden="1"/>
    <cellStyle name="Followed Hyperlink" xfId="32770" builtinId="9" hidden="1"/>
    <cellStyle name="Followed Hyperlink" xfId="32771" builtinId="9" hidden="1"/>
    <cellStyle name="Followed Hyperlink" xfId="32772" builtinId="9" hidden="1"/>
    <cellStyle name="Followed Hyperlink" xfId="32773" builtinId="9" hidden="1"/>
    <cellStyle name="Followed Hyperlink" xfId="32774" builtinId="9" hidden="1"/>
    <cellStyle name="Followed Hyperlink" xfId="32775" builtinId="9" hidden="1"/>
    <cellStyle name="Followed Hyperlink" xfId="32776" builtinId="9" hidden="1"/>
    <cellStyle name="Followed Hyperlink" xfId="32777" builtinId="9" hidden="1"/>
    <cellStyle name="Followed Hyperlink" xfId="32778" builtinId="9" hidden="1"/>
    <cellStyle name="Followed Hyperlink" xfId="32779" builtinId="9" hidden="1"/>
    <cellStyle name="Followed Hyperlink" xfId="32780" builtinId="9" hidden="1"/>
    <cellStyle name="Followed Hyperlink" xfId="32781" builtinId="9" hidden="1"/>
    <cellStyle name="Followed Hyperlink" xfId="32782" builtinId="9" hidden="1"/>
    <cellStyle name="Followed Hyperlink" xfId="32783" builtinId="9" hidden="1"/>
    <cellStyle name="Followed Hyperlink" xfId="32784" builtinId="9" hidden="1"/>
    <cellStyle name="Followed Hyperlink" xfId="32785" builtinId="9" hidden="1"/>
    <cellStyle name="Followed Hyperlink" xfId="32786" builtinId="9" hidden="1"/>
    <cellStyle name="Followed Hyperlink" xfId="32787" builtinId="9" hidden="1"/>
    <cellStyle name="Followed Hyperlink" xfId="32788" builtinId="9" hidden="1"/>
    <cellStyle name="Followed Hyperlink" xfId="32789" builtinId="9" hidden="1"/>
    <cellStyle name="Followed Hyperlink" xfId="32790" builtinId="9" hidden="1"/>
    <cellStyle name="Followed Hyperlink" xfId="32791" builtinId="9" hidden="1"/>
    <cellStyle name="Followed Hyperlink" xfId="32792" builtinId="9" hidden="1"/>
    <cellStyle name="Followed Hyperlink" xfId="32793" builtinId="9" hidden="1"/>
    <cellStyle name="Followed Hyperlink" xfId="32794" builtinId="9" hidden="1"/>
    <cellStyle name="Followed Hyperlink" xfId="32795" builtinId="9" hidden="1"/>
    <cellStyle name="Followed Hyperlink" xfId="32796" builtinId="9" hidden="1"/>
    <cellStyle name="Followed Hyperlink" xfId="32797" builtinId="9" hidden="1"/>
    <cellStyle name="Followed Hyperlink" xfId="32798" builtinId="9" hidden="1"/>
    <cellStyle name="Followed Hyperlink" xfId="32799" builtinId="9" hidden="1"/>
    <cellStyle name="Followed Hyperlink" xfId="32800" builtinId="9" hidden="1"/>
    <cellStyle name="Followed Hyperlink" xfId="32801" builtinId="9" hidden="1"/>
    <cellStyle name="Followed Hyperlink" xfId="32802" builtinId="9" hidden="1"/>
    <cellStyle name="Followed Hyperlink" xfId="32803" builtinId="9" hidden="1"/>
    <cellStyle name="Followed Hyperlink" xfId="32804" builtinId="9" hidden="1"/>
    <cellStyle name="Followed Hyperlink" xfId="32805" builtinId="9" hidden="1"/>
    <cellStyle name="Followed Hyperlink" xfId="32806" builtinId="9" hidden="1"/>
    <cellStyle name="Followed Hyperlink" xfId="32807" builtinId="9" hidden="1"/>
    <cellStyle name="Followed Hyperlink" xfId="32808" builtinId="9" hidden="1"/>
    <cellStyle name="Followed Hyperlink" xfId="32809" builtinId="9" hidden="1"/>
    <cellStyle name="Followed Hyperlink" xfId="32810" builtinId="9" hidden="1"/>
    <cellStyle name="Followed Hyperlink" xfId="32811" builtinId="9" hidden="1"/>
    <cellStyle name="Followed Hyperlink" xfId="32812" builtinId="9" hidden="1"/>
    <cellStyle name="Followed Hyperlink" xfId="32813" builtinId="9" hidden="1"/>
    <cellStyle name="Followed Hyperlink" xfId="32814" builtinId="9" hidden="1"/>
    <cellStyle name="Followed Hyperlink" xfId="32815" builtinId="9" hidden="1"/>
    <cellStyle name="Followed Hyperlink" xfId="32816" builtinId="9" hidden="1"/>
    <cellStyle name="Followed Hyperlink" xfId="32817" builtinId="9" hidden="1"/>
    <cellStyle name="Followed Hyperlink" xfId="32818" builtinId="9" hidden="1"/>
    <cellStyle name="Followed Hyperlink" xfId="32819" builtinId="9" hidden="1"/>
    <cellStyle name="Followed Hyperlink" xfId="32820" builtinId="9" hidden="1"/>
    <cellStyle name="Followed Hyperlink" xfId="32821" builtinId="9" hidden="1"/>
    <cellStyle name="Followed Hyperlink" xfId="32822" builtinId="9" hidden="1"/>
    <cellStyle name="Followed Hyperlink" xfId="32823" builtinId="9" hidden="1"/>
    <cellStyle name="Followed Hyperlink" xfId="32824" builtinId="9" hidden="1"/>
    <cellStyle name="Followed Hyperlink" xfId="32825" builtinId="9" hidden="1"/>
    <cellStyle name="Followed Hyperlink" xfId="32826" builtinId="9" hidden="1"/>
    <cellStyle name="Followed Hyperlink" xfId="32827" builtinId="9" hidden="1"/>
    <cellStyle name="Followed Hyperlink" xfId="32828" builtinId="9" hidden="1"/>
    <cellStyle name="Followed Hyperlink" xfId="32829" builtinId="9" hidden="1"/>
    <cellStyle name="Followed Hyperlink" xfId="32830" builtinId="9" hidden="1"/>
    <cellStyle name="Followed Hyperlink" xfId="32831" builtinId="9" hidden="1"/>
    <cellStyle name="Followed Hyperlink" xfId="32832" builtinId="9" hidden="1"/>
    <cellStyle name="Followed Hyperlink" xfId="32833" builtinId="9" hidden="1"/>
    <cellStyle name="Followed Hyperlink" xfId="32834" builtinId="9" hidden="1"/>
    <cellStyle name="Followed Hyperlink" xfId="32835" builtinId="9" hidden="1"/>
    <cellStyle name="Followed Hyperlink" xfId="32836" builtinId="9" hidden="1"/>
    <cellStyle name="Followed Hyperlink" xfId="32837" builtinId="9" hidden="1"/>
    <cellStyle name="Followed Hyperlink" xfId="32838" builtinId="9" hidden="1"/>
    <cellStyle name="Followed Hyperlink" xfId="32839" builtinId="9" hidden="1"/>
    <cellStyle name="Followed Hyperlink" xfId="32840" builtinId="9" hidden="1"/>
    <cellStyle name="Followed Hyperlink" xfId="32841" builtinId="9" hidden="1"/>
    <cellStyle name="Followed Hyperlink" xfId="32842" builtinId="9" hidden="1"/>
    <cellStyle name="Followed Hyperlink" xfId="32843" builtinId="9" hidden="1"/>
    <cellStyle name="Followed Hyperlink" xfId="32844" builtinId="9" hidden="1"/>
    <cellStyle name="Followed Hyperlink" xfId="32845" builtinId="9" hidden="1"/>
    <cellStyle name="Followed Hyperlink" xfId="32846" builtinId="9" hidden="1"/>
    <cellStyle name="Followed Hyperlink" xfId="32847" builtinId="9" hidden="1"/>
    <cellStyle name="Followed Hyperlink" xfId="32848" builtinId="9" hidden="1"/>
    <cellStyle name="Followed Hyperlink" xfId="32849" builtinId="9" hidden="1"/>
    <cellStyle name="Followed Hyperlink" xfId="32850" builtinId="9" hidden="1"/>
    <cellStyle name="Followed Hyperlink" xfId="32851" builtinId="9" hidden="1"/>
    <cellStyle name="Followed Hyperlink" xfId="32852" builtinId="9" hidden="1"/>
    <cellStyle name="Followed Hyperlink" xfId="32853" builtinId="9" hidden="1"/>
    <cellStyle name="Followed Hyperlink" xfId="32854" builtinId="9" hidden="1"/>
    <cellStyle name="Followed Hyperlink" xfId="32855" builtinId="9" hidden="1"/>
    <cellStyle name="Followed Hyperlink" xfId="32856" builtinId="9" hidden="1"/>
    <cellStyle name="Followed Hyperlink" xfId="32857" builtinId="9" hidden="1"/>
    <cellStyle name="Followed Hyperlink" xfId="32858" builtinId="9" hidden="1"/>
    <cellStyle name="Followed Hyperlink" xfId="32859" builtinId="9" hidden="1"/>
    <cellStyle name="Followed Hyperlink" xfId="32860" builtinId="9" hidden="1"/>
    <cellStyle name="Followed Hyperlink" xfId="32861" builtinId="9" hidden="1"/>
    <cellStyle name="Followed Hyperlink" xfId="32862" builtinId="9" hidden="1"/>
    <cellStyle name="Followed Hyperlink" xfId="32863" builtinId="9" hidden="1"/>
    <cellStyle name="Followed Hyperlink" xfId="32864" builtinId="9" hidden="1"/>
    <cellStyle name="Followed Hyperlink" xfId="32865" builtinId="9" hidden="1"/>
    <cellStyle name="Followed Hyperlink" xfId="32866" builtinId="9" hidden="1"/>
    <cellStyle name="Followed Hyperlink" xfId="32867" builtinId="9" hidden="1"/>
    <cellStyle name="Followed Hyperlink" xfId="32868" builtinId="9" hidden="1"/>
    <cellStyle name="Followed Hyperlink" xfId="32869" builtinId="9" hidden="1"/>
    <cellStyle name="Followed Hyperlink" xfId="32870" builtinId="9" hidden="1"/>
    <cellStyle name="Followed Hyperlink" xfId="32871" builtinId="9" hidden="1"/>
    <cellStyle name="Followed Hyperlink" xfId="32872" builtinId="9" hidden="1"/>
    <cellStyle name="Followed Hyperlink" xfId="32873" builtinId="9" hidden="1"/>
    <cellStyle name="Followed Hyperlink" xfId="32874" builtinId="9" hidden="1"/>
    <cellStyle name="Followed Hyperlink" xfId="32875" builtinId="9" hidden="1"/>
    <cellStyle name="Followed Hyperlink" xfId="32876" builtinId="9" hidden="1"/>
    <cellStyle name="Followed Hyperlink" xfId="32877" builtinId="9" hidden="1"/>
    <cellStyle name="Followed Hyperlink" xfId="32878" builtinId="9" hidden="1"/>
    <cellStyle name="Followed Hyperlink" xfId="32879" builtinId="9" hidden="1"/>
    <cellStyle name="Followed Hyperlink" xfId="32880" builtinId="9" hidden="1"/>
    <cellStyle name="Followed Hyperlink" xfId="32881" builtinId="9" hidden="1"/>
    <cellStyle name="Followed Hyperlink" xfId="32882" builtinId="9" hidden="1"/>
    <cellStyle name="Followed Hyperlink" xfId="32883" builtinId="9" hidden="1"/>
    <cellStyle name="Followed Hyperlink" xfId="32884" builtinId="9" hidden="1"/>
    <cellStyle name="Followed Hyperlink" xfId="32885" builtinId="9" hidden="1"/>
    <cellStyle name="Followed Hyperlink" xfId="32886" builtinId="9" hidden="1"/>
    <cellStyle name="Followed Hyperlink" xfId="32887" builtinId="9" hidden="1"/>
    <cellStyle name="Followed Hyperlink" xfId="32888" builtinId="9" hidden="1"/>
    <cellStyle name="Followed Hyperlink" xfId="32889" builtinId="9" hidden="1"/>
    <cellStyle name="Followed Hyperlink" xfId="32890" builtinId="9" hidden="1"/>
    <cellStyle name="Followed Hyperlink" xfId="32891" builtinId="9" hidden="1"/>
    <cellStyle name="Followed Hyperlink" xfId="32892" builtinId="9" hidden="1"/>
    <cellStyle name="Followed Hyperlink" xfId="32893" builtinId="9" hidden="1"/>
    <cellStyle name="Followed Hyperlink" xfId="32894" builtinId="9" hidden="1"/>
    <cellStyle name="Followed Hyperlink" xfId="32895" builtinId="9" hidden="1"/>
    <cellStyle name="Followed Hyperlink" xfId="32896" builtinId="9" hidden="1"/>
    <cellStyle name="Followed Hyperlink" xfId="32897" builtinId="9" hidden="1"/>
    <cellStyle name="Followed Hyperlink" xfId="32898" builtinId="9" hidden="1"/>
    <cellStyle name="Followed Hyperlink" xfId="32899" builtinId="9" hidden="1"/>
    <cellStyle name="Followed Hyperlink" xfId="32900" builtinId="9" hidden="1"/>
    <cellStyle name="Followed Hyperlink" xfId="32901" builtinId="9" hidden="1"/>
    <cellStyle name="Followed Hyperlink" xfId="32902" builtinId="9" hidden="1"/>
    <cellStyle name="Followed Hyperlink" xfId="32903" builtinId="9" hidden="1"/>
    <cellStyle name="Followed Hyperlink" xfId="32904" builtinId="9" hidden="1"/>
    <cellStyle name="Followed Hyperlink" xfId="32905" builtinId="9" hidden="1"/>
    <cellStyle name="Followed Hyperlink" xfId="32906" builtinId="9" hidden="1"/>
    <cellStyle name="Followed Hyperlink" xfId="32907" builtinId="9" hidden="1"/>
    <cellStyle name="Followed Hyperlink" xfId="32908" builtinId="9" hidden="1"/>
    <cellStyle name="Followed Hyperlink" xfId="32909" builtinId="9" hidden="1"/>
    <cellStyle name="Followed Hyperlink" xfId="32910" builtinId="9" hidden="1"/>
    <cellStyle name="Followed Hyperlink" xfId="32911" builtinId="9" hidden="1"/>
    <cellStyle name="Followed Hyperlink" xfId="32912" builtinId="9" hidden="1"/>
    <cellStyle name="Followed Hyperlink" xfId="32913" builtinId="9" hidden="1"/>
    <cellStyle name="Followed Hyperlink" xfId="32914" builtinId="9" hidden="1"/>
    <cellStyle name="Followed Hyperlink" xfId="32915" builtinId="9" hidden="1"/>
    <cellStyle name="Followed Hyperlink" xfId="32916" builtinId="9" hidden="1"/>
    <cellStyle name="Followed Hyperlink" xfId="32917" builtinId="9" hidden="1"/>
    <cellStyle name="Followed Hyperlink" xfId="32918" builtinId="9" hidden="1"/>
    <cellStyle name="Followed Hyperlink" xfId="32919" builtinId="9" hidden="1"/>
    <cellStyle name="Followed Hyperlink" xfId="32920" builtinId="9" hidden="1"/>
    <cellStyle name="Followed Hyperlink" xfId="32921" builtinId="9" hidden="1"/>
    <cellStyle name="Followed Hyperlink" xfId="32922" builtinId="9" hidden="1"/>
    <cellStyle name="Followed Hyperlink" xfId="32923" builtinId="9" hidden="1"/>
    <cellStyle name="Followed Hyperlink" xfId="32924" builtinId="9" hidden="1"/>
    <cellStyle name="Followed Hyperlink" xfId="32925" builtinId="9" hidden="1"/>
    <cellStyle name="Followed Hyperlink" xfId="32926" builtinId="9" hidden="1"/>
    <cellStyle name="Followed Hyperlink" xfId="32927" builtinId="9" hidden="1"/>
    <cellStyle name="Followed Hyperlink" xfId="32928" builtinId="9" hidden="1"/>
    <cellStyle name="Followed Hyperlink" xfId="32929" builtinId="9" hidden="1"/>
    <cellStyle name="Followed Hyperlink" xfId="32930" builtinId="9" hidden="1"/>
    <cellStyle name="Followed Hyperlink" xfId="32931" builtinId="9" hidden="1"/>
    <cellStyle name="Followed Hyperlink" xfId="32932" builtinId="9" hidden="1"/>
    <cellStyle name="Followed Hyperlink" xfId="32933" builtinId="9" hidden="1"/>
    <cellStyle name="Followed Hyperlink" xfId="32934" builtinId="9" hidden="1"/>
    <cellStyle name="Followed Hyperlink" xfId="32935" builtinId="9" hidden="1"/>
    <cellStyle name="Followed Hyperlink" xfId="32936" builtinId="9" hidden="1"/>
    <cellStyle name="Followed Hyperlink" xfId="32937" builtinId="9" hidden="1"/>
    <cellStyle name="Followed Hyperlink" xfId="32938" builtinId="9" hidden="1"/>
    <cellStyle name="Followed Hyperlink" xfId="32939" builtinId="9" hidden="1"/>
    <cellStyle name="Followed Hyperlink" xfId="32940" builtinId="9" hidden="1"/>
    <cellStyle name="Followed Hyperlink" xfId="32941" builtinId="9" hidden="1"/>
    <cellStyle name="Followed Hyperlink" xfId="32942" builtinId="9" hidden="1"/>
    <cellStyle name="Followed Hyperlink" xfId="32943" builtinId="9" hidden="1"/>
    <cellStyle name="Followed Hyperlink" xfId="32944" builtinId="9" hidden="1"/>
    <cellStyle name="Followed Hyperlink" xfId="32945" builtinId="9" hidden="1"/>
    <cellStyle name="Followed Hyperlink" xfId="32946" builtinId="9" hidden="1"/>
    <cellStyle name="Followed Hyperlink" xfId="32947" builtinId="9" hidden="1"/>
    <cellStyle name="Followed Hyperlink" xfId="32948" builtinId="9" hidden="1"/>
    <cellStyle name="Followed Hyperlink" xfId="32949" builtinId="9" hidden="1"/>
    <cellStyle name="Followed Hyperlink" xfId="32950" builtinId="9" hidden="1"/>
    <cellStyle name="Followed Hyperlink" xfId="32951" builtinId="9" hidden="1"/>
    <cellStyle name="Followed Hyperlink" xfId="32952" builtinId="9" hidden="1"/>
    <cellStyle name="Followed Hyperlink" xfId="32953" builtinId="9" hidden="1"/>
    <cellStyle name="Followed Hyperlink" xfId="32954" builtinId="9" hidden="1"/>
    <cellStyle name="Followed Hyperlink" xfId="32955" builtinId="9" hidden="1"/>
    <cellStyle name="Followed Hyperlink" xfId="32956" builtinId="9" hidden="1"/>
    <cellStyle name="Followed Hyperlink" xfId="32957" builtinId="9" hidden="1"/>
    <cellStyle name="Followed Hyperlink" xfId="32958" builtinId="9" hidden="1"/>
    <cellStyle name="Followed Hyperlink" xfId="32959" builtinId="9" hidden="1"/>
    <cellStyle name="Followed Hyperlink" xfId="32960" builtinId="9" hidden="1"/>
    <cellStyle name="Followed Hyperlink" xfId="32961" builtinId="9" hidden="1"/>
    <cellStyle name="Followed Hyperlink" xfId="32962" builtinId="9" hidden="1"/>
    <cellStyle name="Followed Hyperlink" xfId="32963" builtinId="9" hidden="1"/>
    <cellStyle name="Followed Hyperlink" xfId="32964" builtinId="9" hidden="1"/>
    <cellStyle name="Followed Hyperlink" xfId="32965" builtinId="9" hidden="1"/>
    <cellStyle name="Followed Hyperlink" xfId="32966" builtinId="9" hidden="1"/>
    <cellStyle name="Followed Hyperlink" xfId="32967" builtinId="9" hidden="1"/>
    <cellStyle name="Followed Hyperlink" xfId="32968" builtinId="9" hidden="1"/>
    <cellStyle name="Followed Hyperlink" xfId="32969" builtinId="9" hidden="1"/>
    <cellStyle name="Followed Hyperlink" xfId="32970" builtinId="9" hidden="1"/>
    <cellStyle name="Followed Hyperlink" xfId="32971" builtinId="9" hidden="1"/>
    <cellStyle name="Followed Hyperlink" xfId="32972" builtinId="9" hidden="1"/>
    <cellStyle name="Followed Hyperlink" xfId="32973" builtinId="9" hidden="1"/>
    <cellStyle name="Followed Hyperlink" xfId="32974" builtinId="9" hidden="1"/>
    <cellStyle name="Followed Hyperlink" xfId="32975" builtinId="9" hidden="1"/>
    <cellStyle name="Followed Hyperlink" xfId="32976" builtinId="9" hidden="1"/>
    <cellStyle name="Followed Hyperlink" xfId="32977" builtinId="9" hidden="1"/>
    <cellStyle name="Followed Hyperlink" xfId="32978" builtinId="9" hidden="1"/>
    <cellStyle name="Followed Hyperlink" xfId="32979" builtinId="9" hidden="1"/>
    <cellStyle name="Followed Hyperlink" xfId="32980" builtinId="9" hidden="1"/>
    <cellStyle name="Followed Hyperlink" xfId="32981" builtinId="9" hidden="1"/>
    <cellStyle name="Followed Hyperlink" xfId="32982" builtinId="9" hidden="1"/>
    <cellStyle name="Followed Hyperlink" xfId="32983" builtinId="9" hidden="1"/>
    <cellStyle name="Followed Hyperlink" xfId="32984" builtinId="9" hidden="1"/>
    <cellStyle name="Followed Hyperlink" xfId="32985" builtinId="9" hidden="1"/>
    <cellStyle name="Followed Hyperlink" xfId="32986" builtinId="9" hidden="1"/>
    <cellStyle name="Followed Hyperlink" xfId="32987" builtinId="9" hidden="1"/>
    <cellStyle name="Followed Hyperlink" xfId="32988" builtinId="9" hidden="1"/>
    <cellStyle name="Followed Hyperlink" xfId="32989" builtinId="9" hidden="1"/>
    <cellStyle name="Followed Hyperlink" xfId="32990" builtinId="9" hidden="1"/>
    <cellStyle name="Followed Hyperlink" xfId="32991" builtinId="9" hidden="1"/>
    <cellStyle name="Followed Hyperlink" xfId="32992" builtinId="9" hidden="1"/>
    <cellStyle name="Followed Hyperlink" xfId="32993" builtinId="9" hidden="1"/>
    <cellStyle name="Followed Hyperlink" xfId="32994" builtinId="9" hidden="1"/>
    <cellStyle name="Followed Hyperlink" xfId="32995" builtinId="9" hidden="1"/>
    <cellStyle name="Followed Hyperlink" xfId="32996" builtinId="9" hidden="1"/>
    <cellStyle name="Followed Hyperlink" xfId="32997" builtinId="9" hidden="1"/>
    <cellStyle name="Followed Hyperlink" xfId="32998" builtinId="9" hidden="1"/>
    <cellStyle name="Followed Hyperlink" xfId="32999" builtinId="9" hidden="1"/>
    <cellStyle name="Followed Hyperlink" xfId="33000" builtinId="9" hidden="1"/>
    <cellStyle name="Followed Hyperlink" xfId="33001" builtinId="9" hidden="1"/>
    <cellStyle name="Followed Hyperlink" xfId="33002" builtinId="9" hidden="1"/>
    <cellStyle name="Followed Hyperlink" xfId="33003" builtinId="9" hidden="1"/>
    <cellStyle name="Followed Hyperlink" xfId="33004" builtinId="9" hidden="1"/>
    <cellStyle name="Followed Hyperlink" xfId="33005" builtinId="9" hidden="1"/>
    <cellStyle name="Followed Hyperlink" xfId="33006" builtinId="9" hidden="1"/>
    <cellStyle name="Followed Hyperlink" xfId="33007" builtinId="9" hidden="1"/>
    <cellStyle name="Followed Hyperlink" xfId="33008" builtinId="9" hidden="1"/>
    <cellStyle name="Followed Hyperlink" xfId="33009" builtinId="9" hidden="1"/>
    <cellStyle name="Followed Hyperlink" xfId="33010" builtinId="9" hidden="1"/>
    <cellStyle name="Followed Hyperlink" xfId="33011" builtinId="9" hidden="1"/>
    <cellStyle name="Followed Hyperlink" xfId="33012" builtinId="9" hidden="1"/>
    <cellStyle name="Followed Hyperlink" xfId="33013" builtinId="9" hidden="1"/>
    <cellStyle name="Followed Hyperlink" xfId="33014" builtinId="9" hidden="1"/>
    <cellStyle name="Followed Hyperlink" xfId="33015" builtinId="9" hidden="1"/>
    <cellStyle name="Followed Hyperlink" xfId="33016" builtinId="9" hidden="1"/>
    <cellStyle name="Followed Hyperlink" xfId="33017" builtinId="9" hidden="1"/>
    <cellStyle name="Followed Hyperlink" xfId="33018" builtinId="9" hidden="1"/>
    <cellStyle name="Followed Hyperlink" xfId="33019" builtinId="9" hidden="1"/>
    <cellStyle name="Followed Hyperlink" xfId="33020" builtinId="9" hidden="1"/>
    <cellStyle name="Followed Hyperlink" xfId="33021" builtinId="9" hidden="1"/>
    <cellStyle name="Followed Hyperlink" xfId="33022" builtinId="9" hidden="1"/>
    <cellStyle name="Followed Hyperlink" xfId="33023" builtinId="9" hidden="1"/>
    <cellStyle name="Followed Hyperlink" xfId="33024" builtinId="9" hidden="1"/>
    <cellStyle name="Followed Hyperlink" xfId="33025" builtinId="9" hidden="1"/>
    <cellStyle name="Followed Hyperlink" xfId="33026" builtinId="9" hidden="1"/>
    <cellStyle name="Followed Hyperlink" xfId="33027" builtinId="9" hidden="1"/>
    <cellStyle name="Followed Hyperlink" xfId="33028" builtinId="9" hidden="1"/>
    <cellStyle name="Followed Hyperlink" xfId="33029" builtinId="9" hidden="1"/>
    <cellStyle name="Followed Hyperlink" xfId="33030" builtinId="9" hidden="1"/>
    <cellStyle name="Followed Hyperlink" xfId="33031" builtinId="9" hidden="1"/>
    <cellStyle name="Followed Hyperlink" xfId="33032" builtinId="9" hidden="1"/>
    <cellStyle name="Followed Hyperlink" xfId="33033" builtinId="9" hidden="1"/>
    <cellStyle name="Followed Hyperlink" xfId="33034" builtinId="9" hidden="1"/>
    <cellStyle name="Followed Hyperlink" xfId="33035" builtinId="9" hidden="1"/>
    <cellStyle name="Followed Hyperlink" xfId="33036" builtinId="9" hidden="1"/>
    <cellStyle name="Followed Hyperlink" xfId="33037" builtinId="9" hidden="1"/>
    <cellStyle name="Followed Hyperlink" xfId="33038" builtinId="9" hidden="1"/>
    <cellStyle name="Followed Hyperlink" xfId="33039" builtinId="9" hidden="1"/>
    <cellStyle name="Followed Hyperlink" xfId="33040" builtinId="9" hidden="1"/>
    <cellStyle name="Followed Hyperlink" xfId="33041" builtinId="9" hidden="1"/>
    <cellStyle name="Followed Hyperlink" xfId="33042" builtinId="9" hidden="1"/>
    <cellStyle name="Followed Hyperlink" xfId="33043" builtinId="9" hidden="1"/>
    <cellStyle name="Followed Hyperlink" xfId="33044" builtinId="9" hidden="1"/>
    <cellStyle name="Followed Hyperlink" xfId="33045" builtinId="9" hidden="1"/>
    <cellStyle name="Followed Hyperlink" xfId="33046" builtinId="9" hidden="1"/>
    <cellStyle name="Followed Hyperlink" xfId="33047" builtinId="9" hidden="1"/>
    <cellStyle name="Followed Hyperlink" xfId="33048" builtinId="9" hidden="1"/>
    <cellStyle name="Followed Hyperlink" xfId="33049" builtinId="9" hidden="1"/>
    <cellStyle name="Followed Hyperlink" xfId="33050" builtinId="9" hidden="1"/>
    <cellStyle name="Followed Hyperlink" xfId="33051" builtinId="9" hidden="1"/>
    <cellStyle name="Followed Hyperlink" xfId="33052" builtinId="9" hidden="1"/>
    <cellStyle name="Followed Hyperlink" xfId="33053" builtinId="9" hidden="1"/>
    <cellStyle name="Followed Hyperlink" xfId="33054" builtinId="9" hidden="1"/>
    <cellStyle name="Followed Hyperlink" xfId="33055" builtinId="9" hidden="1"/>
    <cellStyle name="Followed Hyperlink" xfId="33056" builtinId="9" hidden="1"/>
    <cellStyle name="Followed Hyperlink" xfId="33057" builtinId="9" hidden="1"/>
    <cellStyle name="Followed Hyperlink" xfId="33058" builtinId="9" hidden="1"/>
    <cellStyle name="Followed Hyperlink" xfId="33059" builtinId="9" hidden="1"/>
    <cellStyle name="Followed Hyperlink" xfId="33060" builtinId="9" hidden="1"/>
    <cellStyle name="Followed Hyperlink" xfId="33061" builtinId="9" hidden="1"/>
    <cellStyle name="Followed Hyperlink" xfId="33062" builtinId="9" hidden="1"/>
    <cellStyle name="Followed Hyperlink" xfId="33063" builtinId="9" hidden="1"/>
    <cellStyle name="Followed Hyperlink" xfId="33064" builtinId="9" hidden="1"/>
    <cellStyle name="Followed Hyperlink" xfId="33065" builtinId="9" hidden="1"/>
    <cellStyle name="Followed Hyperlink" xfId="33066" builtinId="9" hidden="1"/>
    <cellStyle name="Followed Hyperlink" xfId="33067" builtinId="9" hidden="1"/>
    <cellStyle name="Followed Hyperlink" xfId="33068" builtinId="9" hidden="1"/>
    <cellStyle name="Followed Hyperlink" xfId="33069" builtinId="9" hidden="1"/>
    <cellStyle name="Followed Hyperlink" xfId="33070" builtinId="9" hidden="1"/>
    <cellStyle name="Followed Hyperlink" xfId="33071" builtinId="9" hidden="1"/>
    <cellStyle name="Followed Hyperlink" xfId="33072" builtinId="9" hidden="1"/>
    <cellStyle name="Followed Hyperlink" xfId="33073" builtinId="9" hidden="1"/>
    <cellStyle name="Followed Hyperlink" xfId="33074" builtinId="9" hidden="1"/>
    <cellStyle name="Followed Hyperlink" xfId="33075" builtinId="9" hidden="1"/>
    <cellStyle name="Followed Hyperlink" xfId="33076" builtinId="9" hidden="1"/>
    <cellStyle name="Followed Hyperlink" xfId="33077" builtinId="9" hidden="1"/>
    <cellStyle name="Followed Hyperlink" xfId="33078" builtinId="9" hidden="1"/>
    <cellStyle name="Followed Hyperlink" xfId="33079" builtinId="9" hidden="1"/>
    <cellStyle name="Followed Hyperlink" xfId="33080" builtinId="9" hidden="1"/>
    <cellStyle name="Followed Hyperlink" xfId="33081" builtinId="9" hidden="1"/>
    <cellStyle name="Followed Hyperlink" xfId="33082" builtinId="9" hidden="1"/>
    <cellStyle name="Followed Hyperlink" xfId="33083" builtinId="9" hidden="1"/>
    <cellStyle name="Followed Hyperlink" xfId="33084" builtinId="9" hidden="1"/>
    <cellStyle name="Followed Hyperlink" xfId="33085" builtinId="9" hidden="1"/>
    <cellStyle name="Followed Hyperlink" xfId="33086" builtinId="9" hidden="1"/>
    <cellStyle name="Followed Hyperlink" xfId="33087" builtinId="9" hidden="1"/>
    <cellStyle name="Followed Hyperlink" xfId="33088" builtinId="9" hidden="1"/>
    <cellStyle name="Followed Hyperlink" xfId="33089" builtinId="9" hidden="1"/>
    <cellStyle name="Followed Hyperlink" xfId="33090" builtinId="9" hidden="1"/>
    <cellStyle name="Followed Hyperlink" xfId="33091" builtinId="9" hidden="1"/>
    <cellStyle name="Followed Hyperlink" xfId="33092" builtinId="9" hidden="1"/>
    <cellStyle name="Followed Hyperlink" xfId="33093" builtinId="9" hidden="1"/>
    <cellStyle name="Followed Hyperlink" xfId="33094" builtinId="9" hidden="1"/>
    <cellStyle name="Followed Hyperlink" xfId="33095" builtinId="9" hidden="1"/>
    <cellStyle name="Followed Hyperlink" xfId="33096" builtinId="9" hidden="1"/>
    <cellStyle name="Followed Hyperlink" xfId="33097" builtinId="9" hidden="1"/>
    <cellStyle name="Followed Hyperlink" xfId="33098" builtinId="9" hidden="1"/>
    <cellStyle name="Followed Hyperlink" xfId="33099" builtinId="9" hidden="1"/>
    <cellStyle name="Followed Hyperlink" xfId="33100" builtinId="9" hidden="1"/>
    <cellStyle name="Followed Hyperlink" xfId="33101" builtinId="9" hidden="1"/>
    <cellStyle name="Followed Hyperlink" xfId="33102" builtinId="9" hidden="1"/>
    <cellStyle name="Followed Hyperlink" xfId="33103" builtinId="9" hidden="1"/>
    <cellStyle name="Followed Hyperlink" xfId="33104" builtinId="9" hidden="1"/>
    <cellStyle name="Followed Hyperlink" xfId="33105" builtinId="9" hidden="1"/>
    <cellStyle name="Followed Hyperlink" xfId="33106" builtinId="9" hidden="1"/>
    <cellStyle name="Followed Hyperlink" xfId="33107" builtinId="9" hidden="1"/>
    <cellStyle name="Followed Hyperlink" xfId="33108" builtinId="9" hidden="1"/>
    <cellStyle name="Followed Hyperlink" xfId="33109" builtinId="9" hidden="1"/>
    <cellStyle name="Followed Hyperlink" xfId="33110" builtinId="9" hidden="1"/>
    <cellStyle name="Followed Hyperlink" xfId="33111" builtinId="9" hidden="1"/>
    <cellStyle name="Followed Hyperlink" xfId="33112" builtinId="9" hidden="1"/>
    <cellStyle name="Followed Hyperlink" xfId="33113" builtinId="9" hidden="1"/>
    <cellStyle name="Followed Hyperlink" xfId="33114" builtinId="9" hidden="1"/>
    <cellStyle name="Followed Hyperlink" xfId="29902" builtinId="9" hidden="1"/>
    <cellStyle name="Followed Hyperlink" xfId="33115" builtinId="9" hidden="1"/>
    <cellStyle name="Followed Hyperlink" xfId="33116" builtinId="9" hidden="1"/>
    <cellStyle name="Followed Hyperlink" xfId="33117" builtinId="9" hidden="1"/>
    <cellStyle name="Followed Hyperlink" xfId="33118" builtinId="9" hidden="1"/>
    <cellStyle name="Followed Hyperlink" xfId="33119" builtinId="9" hidden="1"/>
    <cellStyle name="Followed Hyperlink" xfId="33120" builtinId="9" hidden="1"/>
    <cellStyle name="Followed Hyperlink" xfId="33121" builtinId="9" hidden="1"/>
    <cellStyle name="Followed Hyperlink" xfId="33122" builtinId="9" hidden="1"/>
    <cellStyle name="Followed Hyperlink" xfId="33123" builtinId="9" hidden="1"/>
    <cellStyle name="Followed Hyperlink" xfId="33124" builtinId="9" hidden="1"/>
    <cellStyle name="Followed Hyperlink" xfId="33125" builtinId="9" hidden="1"/>
    <cellStyle name="Followed Hyperlink" xfId="33126" builtinId="9" hidden="1"/>
    <cellStyle name="Followed Hyperlink" xfId="33127" builtinId="9" hidden="1"/>
    <cellStyle name="Followed Hyperlink" xfId="33128" builtinId="9" hidden="1"/>
    <cellStyle name="Followed Hyperlink" xfId="33129" builtinId="9" hidden="1"/>
    <cellStyle name="Followed Hyperlink" xfId="33130" builtinId="9" hidden="1"/>
    <cellStyle name="Followed Hyperlink" xfId="33131" builtinId="9" hidden="1"/>
    <cellStyle name="Followed Hyperlink" xfId="33132" builtinId="9" hidden="1"/>
    <cellStyle name="Followed Hyperlink" xfId="33133" builtinId="9" hidden="1"/>
    <cellStyle name="Followed Hyperlink" xfId="33134" builtinId="9" hidden="1"/>
    <cellStyle name="Followed Hyperlink" xfId="33135" builtinId="9" hidden="1"/>
    <cellStyle name="Followed Hyperlink" xfId="33136" builtinId="9" hidden="1"/>
    <cellStyle name="Followed Hyperlink" xfId="33137" builtinId="9" hidden="1"/>
    <cellStyle name="Followed Hyperlink" xfId="33138" builtinId="9" hidden="1"/>
    <cellStyle name="Followed Hyperlink" xfId="33139" builtinId="9" hidden="1"/>
    <cellStyle name="Followed Hyperlink" xfId="33140" builtinId="9" hidden="1"/>
    <cellStyle name="Followed Hyperlink" xfId="33141" builtinId="9" hidden="1"/>
    <cellStyle name="Followed Hyperlink" xfId="33142" builtinId="9" hidden="1"/>
    <cellStyle name="Followed Hyperlink" xfId="33143" builtinId="9" hidden="1"/>
    <cellStyle name="Followed Hyperlink" xfId="33144" builtinId="9" hidden="1"/>
    <cellStyle name="Followed Hyperlink" xfId="33145" builtinId="9" hidden="1"/>
    <cellStyle name="Followed Hyperlink" xfId="33146" builtinId="9" hidden="1"/>
    <cellStyle name="Followed Hyperlink" xfId="33147" builtinId="9" hidden="1"/>
    <cellStyle name="Followed Hyperlink" xfId="33148" builtinId="9" hidden="1"/>
    <cellStyle name="Followed Hyperlink" xfId="33149" builtinId="9" hidden="1"/>
    <cellStyle name="Followed Hyperlink" xfId="33150" builtinId="9" hidden="1"/>
    <cellStyle name="Followed Hyperlink" xfId="33151" builtinId="9" hidden="1"/>
    <cellStyle name="Followed Hyperlink" xfId="33152" builtinId="9" hidden="1"/>
    <cellStyle name="Followed Hyperlink" xfId="33153" builtinId="9" hidden="1"/>
    <cellStyle name="Followed Hyperlink" xfId="33154" builtinId="9" hidden="1"/>
    <cellStyle name="Followed Hyperlink" xfId="33155" builtinId="9" hidden="1"/>
    <cellStyle name="Followed Hyperlink" xfId="33156" builtinId="9" hidden="1"/>
    <cellStyle name="Followed Hyperlink" xfId="33157" builtinId="9" hidden="1"/>
    <cellStyle name="Followed Hyperlink" xfId="33158" builtinId="9" hidden="1"/>
    <cellStyle name="Followed Hyperlink" xfId="33159" builtinId="9" hidden="1"/>
    <cellStyle name="Followed Hyperlink" xfId="33160" builtinId="9" hidden="1"/>
    <cellStyle name="Followed Hyperlink" xfId="33161" builtinId="9" hidden="1"/>
    <cellStyle name="Followed Hyperlink" xfId="33162" builtinId="9" hidden="1"/>
    <cellStyle name="Followed Hyperlink" xfId="33163" builtinId="9" hidden="1"/>
    <cellStyle name="Followed Hyperlink" xfId="33164" builtinId="9" hidden="1"/>
    <cellStyle name="Followed Hyperlink" xfId="33165" builtinId="9" hidden="1"/>
    <cellStyle name="Followed Hyperlink" xfId="33166" builtinId="9" hidden="1"/>
    <cellStyle name="Followed Hyperlink" xfId="33167" builtinId="9" hidden="1"/>
    <cellStyle name="Followed Hyperlink" xfId="33168" builtinId="9" hidden="1"/>
    <cellStyle name="Followed Hyperlink" xfId="33169" builtinId="9" hidden="1"/>
    <cellStyle name="Followed Hyperlink" xfId="33170" builtinId="9" hidden="1"/>
    <cellStyle name="Followed Hyperlink" xfId="33171" builtinId="9" hidden="1"/>
    <cellStyle name="Followed Hyperlink" xfId="33172" builtinId="9" hidden="1"/>
    <cellStyle name="Followed Hyperlink" xfId="33173" builtinId="9" hidden="1"/>
    <cellStyle name="Followed Hyperlink" xfId="33174" builtinId="9" hidden="1"/>
    <cellStyle name="Followed Hyperlink" xfId="33175" builtinId="9" hidden="1"/>
    <cellStyle name="Followed Hyperlink" xfId="33176" builtinId="9" hidden="1"/>
    <cellStyle name="Followed Hyperlink" xfId="33177" builtinId="9" hidden="1"/>
    <cellStyle name="Followed Hyperlink" xfId="33178" builtinId="9" hidden="1"/>
    <cellStyle name="Followed Hyperlink" xfId="33179" builtinId="9" hidden="1"/>
    <cellStyle name="Followed Hyperlink" xfId="33180" builtinId="9" hidden="1"/>
    <cellStyle name="Followed Hyperlink" xfId="33181" builtinId="9" hidden="1"/>
    <cellStyle name="Followed Hyperlink" xfId="33182" builtinId="9" hidden="1"/>
    <cellStyle name="Followed Hyperlink" xfId="33183" builtinId="9" hidden="1"/>
    <cellStyle name="Followed Hyperlink" xfId="33184" builtinId="9" hidden="1"/>
    <cellStyle name="Followed Hyperlink" xfId="33185" builtinId="9" hidden="1"/>
    <cellStyle name="Followed Hyperlink" xfId="33186" builtinId="9" hidden="1"/>
    <cellStyle name="Followed Hyperlink" xfId="33187" builtinId="9" hidden="1"/>
    <cellStyle name="Followed Hyperlink" xfId="33188" builtinId="9" hidden="1"/>
    <cellStyle name="Followed Hyperlink" xfId="33189" builtinId="9" hidden="1"/>
    <cellStyle name="Followed Hyperlink" xfId="33190" builtinId="9" hidden="1"/>
    <cellStyle name="Followed Hyperlink" xfId="33191" builtinId="9" hidden="1"/>
    <cellStyle name="Followed Hyperlink" xfId="33192" builtinId="9" hidden="1"/>
    <cellStyle name="Followed Hyperlink" xfId="33193" builtinId="9" hidden="1"/>
    <cellStyle name="Followed Hyperlink" xfId="33194" builtinId="9" hidden="1"/>
    <cellStyle name="Followed Hyperlink" xfId="33195" builtinId="9" hidden="1"/>
    <cellStyle name="Followed Hyperlink" xfId="33196" builtinId="9" hidden="1"/>
    <cellStyle name="Followed Hyperlink" xfId="33197" builtinId="9" hidden="1"/>
    <cellStyle name="Followed Hyperlink" xfId="33198" builtinId="9" hidden="1"/>
    <cellStyle name="Followed Hyperlink" xfId="33199" builtinId="9" hidden="1"/>
    <cellStyle name="Followed Hyperlink" xfId="33200" builtinId="9" hidden="1"/>
    <cellStyle name="Followed Hyperlink" xfId="33201" builtinId="9" hidden="1"/>
    <cellStyle name="Followed Hyperlink" xfId="33202" builtinId="9" hidden="1"/>
    <cellStyle name="Followed Hyperlink" xfId="33203" builtinId="9" hidden="1"/>
    <cellStyle name="Followed Hyperlink" xfId="33204" builtinId="9" hidden="1"/>
    <cellStyle name="Followed Hyperlink" xfId="33205" builtinId="9" hidden="1"/>
    <cellStyle name="Followed Hyperlink" xfId="33206" builtinId="9" hidden="1"/>
    <cellStyle name="Followed Hyperlink" xfId="33207" builtinId="9" hidden="1"/>
    <cellStyle name="Followed Hyperlink" xfId="33208" builtinId="9" hidden="1"/>
    <cellStyle name="Followed Hyperlink" xfId="33209" builtinId="9" hidden="1"/>
    <cellStyle name="Followed Hyperlink" xfId="33210" builtinId="9" hidden="1"/>
    <cellStyle name="Followed Hyperlink" xfId="33211" builtinId="9" hidden="1"/>
    <cellStyle name="Followed Hyperlink" xfId="33212" builtinId="9" hidden="1"/>
    <cellStyle name="Followed Hyperlink" xfId="33213" builtinId="9" hidden="1"/>
    <cellStyle name="Followed Hyperlink" xfId="33214" builtinId="9" hidden="1"/>
    <cellStyle name="Followed Hyperlink" xfId="33215" builtinId="9" hidden="1"/>
    <cellStyle name="Followed Hyperlink" xfId="33216" builtinId="9" hidden="1"/>
    <cellStyle name="Followed Hyperlink" xfId="33217" builtinId="9" hidden="1"/>
    <cellStyle name="Followed Hyperlink" xfId="33218" builtinId="9" hidden="1"/>
    <cellStyle name="Followed Hyperlink" xfId="33219" builtinId="9" hidden="1"/>
    <cellStyle name="Followed Hyperlink" xfId="33220" builtinId="9" hidden="1"/>
    <cellStyle name="Followed Hyperlink" xfId="33221" builtinId="9" hidden="1"/>
    <cellStyle name="Followed Hyperlink" xfId="33222" builtinId="9" hidden="1"/>
    <cellStyle name="Followed Hyperlink" xfId="33223" builtinId="9" hidden="1"/>
    <cellStyle name="Followed Hyperlink" xfId="33224" builtinId="9" hidden="1"/>
    <cellStyle name="Followed Hyperlink" xfId="33225" builtinId="9" hidden="1"/>
    <cellStyle name="Followed Hyperlink" xfId="33226" builtinId="9" hidden="1"/>
    <cellStyle name="Followed Hyperlink" xfId="33227" builtinId="9" hidden="1"/>
    <cellStyle name="Followed Hyperlink" xfId="33228" builtinId="9" hidden="1"/>
    <cellStyle name="Followed Hyperlink" xfId="33229" builtinId="9" hidden="1"/>
    <cellStyle name="Followed Hyperlink" xfId="33230" builtinId="9" hidden="1"/>
    <cellStyle name="Followed Hyperlink" xfId="33231" builtinId="9" hidden="1"/>
    <cellStyle name="Followed Hyperlink" xfId="33232" builtinId="9" hidden="1"/>
    <cellStyle name="Followed Hyperlink" xfId="33233" builtinId="9" hidden="1"/>
    <cellStyle name="Followed Hyperlink" xfId="33234" builtinId="9" hidden="1"/>
    <cellStyle name="Followed Hyperlink" xfId="33235" builtinId="9" hidden="1"/>
    <cellStyle name="Followed Hyperlink" xfId="33236" builtinId="9" hidden="1"/>
    <cellStyle name="Followed Hyperlink" xfId="33237" builtinId="9" hidden="1"/>
    <cellStyle name="Followed Hyperlink" xfId="33238" builtinId="9" hidden="1"/>
    <cellStyle name="Followed Hyperlink" xfId="33239" builtinId="9" hidden="1"/>
    <cellStyle name="Followed Hyperlink" xfId="33240" builtinId="9" hidden="1"/>
    <cellStyle name="Followed Hyperlink" xfId="33241" builtinId="9" hidden="1"/>
    <cellStyle name="Followed Hyperlink" xfId="33242" builtinId="9" hidden="1"/>
    <cellStyle name="Followed Hyperlink" xfId="33243" builtinId="9" hidden="1"/>
    <cellStyle name="Followed Hyperlink" xfId="33244" builtinId="9" hidden="1"/>
    <cellStyle name="Followed Hyperlink" xfId="33245" builtinId="9" hidden="1"/>
    <cellStyle name="Followed Hyperlink" xfId="33246" builtinId="9" hidden="1"/>
    <cellStyle name="Followed Hyperlink" xfId="33247" builtinId="9" hidden="1"/>
    <cellStyle name="Followed Hyperlink" xfId="33248" builtinId="9" hidden="1"/>
    <cellStyle name="Followed Hyperlink" xfId="33249" builtinId="9" hidden="1"/>
    <cellStyle name="Followed Hyperlink" xfId="33250" builtinId="9" hidden="1"/>
    <cellStyle name="Followed Hyperlink" xfId="33251" builtinId="9" hidden="1"/>
    <cellStyle name="Followed Hyperlink" xfId="33252" builtinId="9" hidden="1"/>
    <cellStyle name="Followed Hyperlink" xfId="33253" builtinId="9" hidden="1"/>
    <cellStyle name="Followed Hyperlink" xfId="33254" builtinId="9" hidden="1"/>
    <cellStyle name="Followed Hyperlink" xfId="33255" builtinId="9" hidden="1"/>
    <cellStyle name="Followed Hyperlink" xfId="33256" builtinId="9" hidden="1"/>
    <cellStyle name="Followed Hyperlink" xfId="33257" builtinId="9" hidden="1"/>
    <cellStyle name="Followed Hyperlink" xfId="33258" builtinId="9" hidden="1"/>
    <cellStyle name="Followed Hyperlink" xfId="33259" builtinId="9" hidden="1"/>
    <cellStyle name="Followed Hyperlink" xfId="33260" builtinId="9" hidden="1"/>
    <cellStyle name="Followed Hyperlink" xfId="33261" builtinId="9" hidden="1"/>
    <cellStyle name="Followed Hyperlink" xfId="33262" builtinId="9" hidden="1"/>
    <cellStyle name="Followed Hyperlink" xfId="33263" builtinId="9" hidden="1"/>
    <cellStyle name="Followed Hyperlink" xfId="33264" builtinId="9" hidden="1"/>
    <cellStyle name="Followed Hyperlink" xfId="33265" builtinId="9" hidden="1"/>
    <cellStyle name="Followed Hyperlink" xfId="33266" builtinId="9" hidden="1"/>
    <cellStyle name="Followed Hyperlink" xfId="33267" builtinId="9" hidden="1"/>
    <cellStyle name="Followed Hyperlink" xfId="33268" builtinId="9" hidden="1"/>
    <cellStyle name="Followed Hyperlink" xfId="33269" builtinId="9" hidden="1"/>
    <cellStyle name="Followed Hyperlink" xfId="33270" builtinId="9" hidden="1"/>
    <cellStyle name="Followed Hyperlink" xfId="33271" builtinId="9" hidden="1"/>
    <cellStyle name="Followed Hyperlink" xfId="33272" builtinId="9" hidden="1"/>
    <cellStyle name="Followed Hyperlink" xfId="33273" builtinId="9" hidden="1"/>
    <cellStyle name="Followed Hyperlink" xfId="33274" builtinId="9" hidden="1"/>
    <cellStyle name="Followed Hyperlink" xfId="33275" builtinId="9" hidden="1"/>
    <cellStyle name="Followed Hyperlink" xfId="33276" builtinId="9" hidden="1"/>
    <cellStyle name="Followed Hyperlink" xfId="33277" builtinId="9" hidden="1"/>
    <cellStyle name="Followed Hyperlink" xfId="33278" builtinId="9" hidden="1"/>
    <cellStyle name="Followed Hyperlink" xfId="33279" builtinId="9" hidden="1"/>
    <cellStyle name="Followed Hyperlink" xfId="33280" builtinId="9" hidden="1"/>
    <cellStyle name="Followed Hyperlink" xfId="33281" builtinId="9" hidden="1"/>
    <cellStyle name="Followed Hyperlink" xfId="33282" builtinId="9" hidden="1"/>
    <cellStyle name="Followed Hyperlink" xfId="33283" builtinId="9" hidden="1"/>
    <cellStyle name="Followed Hyperlink" xfId="33284" builtinId="9" hidden="1"/>
    <cellStyle name="Followed Hyperlink" xfId="33285" builtinId="9" hidden="1"/>
    <cellStyle name="Followed Hyperlink" xfId="33286" builtinId="9" hidden="1"/>
    <cellStyle name="Followed Hyperlink" xfId="33287" builtinId="9" hidden="1"/>
    <cellStyle name="Followed Hyperlink" xfId="33288" builtinId="9" hidden="1"/>
    <cellStyle name="Followed Hyperlink" xfId="33289" builtinId="9" hidden="1"/>
    <cellStyle name="Followed Hyperlink" xfId="33290" builtinId="9" hidden="1"/>
    <cellStyle name="Followed Hyperlink" xfId="33291" builtinId="9" hidden="1"/>
    <cellStyle name="Followed Hyperlink" xfId="33292" builtinId="9" hidden="1"/>
    <cellStyle name="Followed Hyperlink" xfId="33293" builtinId="9" hidden="1"/>
    <cellStyle name="Followed Hyperlink" xfId="33294" builtinId="9" hidden="1"/>
    <cellStyle name="Followed Hyperlink" xfId="33295" builtinId="9" hidden="1"/>
    <cellStyle name="Followed Hyperlink" xfId="33296" builtinId="9" hidden="1"/>
    <cellStyle name="Followed Hyperlink" xfId="33297" builtinId="9" hidden="1"/>
    <cellStyle name="Followed Hyperlink" xfId="33298" builtinId="9" hidden="1"/>
    <cellStyle name="Followed Hyperlink" xfId="33299" builtinId="9" hidden="1"/>
    <cellStyle name="Followed Hyperlink" xfId="33300" builtinId="9" hidden="1"/>
    <cellStyle name="Followed Hyperlink" xfId="33301" builtinId="9" hidden="1"/>
    <cellStyle name="Followed Hyperlink" xfId="33302" builtinId="9" hidden="1"/>
    <cellStyle name="Followed Hyperlink" xfId="33303" builtinId="9" hidden="1"/>
    <cellStyle name="Followed Hyperlink" xfId="33304" builtinId="9" hidden="1"/>
    <cellStyle name="Followed Hyperlink" xfId="33305" builtinId="9" hidden="1"/>
    <cellStyle name="Followed Hyperlink" xfId="33306" builtinId="9" hidden="1"/>
    <cellStyle name="Followed Hyperlink" xfId="33307" builtinId="9" hidden="1"/>
    <cellStyle name="Followed Hyperlink" xfId="33308" builtinId="9" hidden="1"/>
    <cellStyle name="Followed Hyperlink" xfId="33309" builtinId="9" hidden="1"/>
    <cellStyle name="Followed Hyperlink" xfId="33310" builtinId="9" hidden="1"/>
    <cellStyle name="Followed Hyperlink" xfId="33311" builtinId="9" hidden="1"/>
    <cellStyle name="Followed Hyperlink" xfId="33312" builtinId="9" hidden="1"/>
    <cellStyle name="Followed Hyperlink" xfId="33313" builtinId="9" hidden="1"/>
    <cellStyle name="Followed Hyperlink" xfId="33314" builtinId="9" hidden="1"/>
    <cellStyle name="Followed Hyperlink" xfId="33315" builtinId="9" hidden="1"/>
    <cellStyle name="Followed Hyperlink" xfId="33316" builtinId="9" hidden="1"/>
    <cellStyle name="Followed Hyperlink" xfId="33317" builtinId="9" hidden="1"/>
    <cellStyle name="Followed Hyperlink" xfId="33318" builtinId="9" hidden="1"/>
    <cellStyle name="Followed Hyperlink" xfId="33319" builtinId="9" hidden="1"/>
    <cellStyle name="Followed Hyperlink" xfId="33320" builtinId="9" hidden="1"/>
    <cellStyle name="Followed Hyperlink" xfId="33321" builtinId="9" hidden="1"/>
    <cellStyle name="Followed Hyperlink" xfId="33322" builtinId="9" hidden="1"/>
    <cellStyle name="Followed Hyperlink" xfId="33323" builtinId="9" hidden="1"/>
    <cellStyle name="Followed Hyperlink" xfId="33324" builtinId="9" hidden="1"/>
    <cellStyle name="Followed Hyperlink" xfId="33325" builtinId="9" hidden="1"/>
    <cellStyle name="Followed Hyperlink" xfId="33326" builtinId="9" hidden="1"/>
    <cellStyle name="Followed Hyperlink" xfId="33327" builtinId="9" hidden="1"/>
    <cellStyle name="Followed Hyperlink" xfId="33328" builtinId="9" hidden="1"/>
    <cellStyle name="Followed Hyperlink" xfId="33329" builtinId="9" hidden="1"/>
    <cellStyle name="Followed Hyperlink" xfId="33330" builtinId="9" hidden="1"/>
    <cellStyle name="Followed Hyperlink" xfId="33331" builtinId="9" hidden="1"/>
    <cellStyle name="Followed Hyperlink" xfId="33332" builtinId="9" hidden="1"/>
    <cellStyle name="Followed Hyperlink" xfId="33333" builtinId="9" hidden="1"/>
    <cellStyle name="Followed Hyperlink" xfId="33334" builtinId="9" hidden="1"/>
    <cellStyle name="Followed Hyperlink" xfId="33335" builtinId="9" hidden="1"/>
    <cellStyle name="Followed Hyperlink" xfId="33336" builtinId="9" hidden="1"/>
    <cellStyle name="Followed Hyperlink" xfId="33337" builtinId="9" hidden="1"/>
    <cellStyle name="Followed Hyperlink" xfId="33338" builtinId="9" hidden="1"/>
    <cellStyle name="Followed Hyperlink" xfId="33339" builtinId="9" hidden="1"/>
    <cellStyle name="Followed Hyperlink" xfId="33340" builtinId="9" hidden="1"/>
    <cellStyle name="Followed Hyperlink" xfId="33341" builtinId="9" hidden="1"/>
    <cellStyle name="Followed Hyperlink" xfId="33342" builtinId="9" hidden="1"/>
    <cellStyle name="Followed Hyperlink" xfId="33343" builtinId="9" hidden="1"/>
    <cellStyle name="Followed Hyperlink" xfId="33344" builtinId="9" hidden="1"/>
    <cellStyle name="Followed Hyperlink" xfId="33345" builtinId="9" hidden="1"/>
    <cellStyle name="Followed Hyperlink" xfId="33346" builtinId="9" hidden="1"/>
    <cellStyle name="Followed Hyperlink" xfId="33347" builtinId="9" hidden="1"/>
    <cellStyle name="Followed Hyperlink" xfId="33348" builtinId="9" hidden="1"/>
    <cellStyle name="Followed Hyperlink" xfId="33349" builtinId="9" hidden="1"/>
    <cellStyle name="Followed Hyperlink" xfId="33350" builtinId="9" hidden="1"/>
    <cellStyle name="Followed Hyperlink" xfId="33351" builtinId="9" hidden="1"/>
    <cellStyle name="Followed Hyperlink" xfId="33352" builtinId="9" hidden="1"/>
    <cellStyle name="Followed Hyperlink" xfId="33353" builtinId="9" hidden="1"/>
    <cellStyle name="Followed Hyperlink" xfId="33354" builtinId="9" hidden="1"/>
    <cellStyle name="Followed Hyperlink" xfId="33355" builtinId="9" hidden="1"/>
    <cellStyle name="Followed Hyperlink" xfId="33356" builtinId="9" hidden="1"/>
    <cellStyle name="Followed Hyperlink" xfId="33357" builtinId="9" hidden="1"/>
    <cellStyle name="Followed Hyperlink" xfId="33358" builtinId="9" hidden="1"/>
    <cellStyle name="Followed Hyperlink" xfId="33359" builtinId="9" hidden="1"/>
    <cellStyle name="Followed Hyperlink" xfId="33360" builtinId="9" hidden="1"/>
    <cellStyle name="Followed Hyperlink" xfId="33361" builtinId="9" hidden="1"/>
    <cellStyle name="Followed Hyperlink" xfId="33362" builtinId="9" hidden="1"/>
    <cellStyle name="Followed Hyperlink" xfId="33363" builtinId="9" hidden="1"/>
    <cellStyle name="Followed Hyperlink" xfId="33364" builtinId="9" hidden="1"/>
    <cellStyle name="Followed Hyperlink" xfId="33365" builtinId="9" hidden="1"/>
    <cellStyle name="Followed Hyperlink" xfId="33366" builtinId="9" hidden="1"/>
    <cellStyle name="Followed Hyperlink" xfId="33367" builtinId="9" hidden="1"/>
    <cellStyle name="Followed Hyperlink" xfId="33368" builtinId="9" hidden="1"/>
    <cellStyle name="Followed Hyperlink" xfId="33369" builtinId="9" hidden="1"/>
    <cellStyle name="Followed Hyperlink" xfId="33370" builtinId="9" hidden="1"/>
    <cellStyle name="Followed Hyperlink" xfId="33371" builtinId="9" hidden="1"/>
    <cellStyle name="Followed Hyperlink" xfId="33372" builtinId="9" hidden="1"/>
    <cellStyle name="Followed Hyperlink" xfId="33373" builtinId="9" hidden="1"/>
    <cellStyle name="Followed Hyperlink" xfId="33374" builtinId="9" hidden="1"/>
    <cellStyle name="Followed Hyperlink" xfId="33375" builtinId="9" hidden="1"/>
    <cellStyle name="Followed Hyperlink" xfId="33376" builtinId="9" hidden="1"/>
    <cellStyle name="Followed Hyperlink" xfId="33377" builtinId="9" hidden="1"/>
    <cellStyle name="Followed Hyperlink" xfId="33378" builtinId="9" hidden="1"/>
    <cellStyle name="Followed Hyperlink" xfId="33379" builtinId="9" hidden="1"/>
    <cellStyle name="Followed Hyperlink" xfId="33380" builtinId="9" hidden="1"/>
    <cellStyle name="Followed Hyperlink" xfId="33381" builtinId="9" hidden="1"/>
    <cellStyle name="Followed Hyperlink" xfId="33382" builtinId="9" hidden="1"/>
    <cellStyle name="Followed Hyperlink" xfId="33383" builtinId="9" hidden="1"/>
    <cellStyle name="Followed Hyperlink" xfId="33384" builtinId="9" hidden="1"/>
    <cellStyle name="Followed Hyperlink" xfId="33385" builtinId="9" hidden="1"/>
    <cellStyle name="Followed Hyperlink" xfId="33386" builtinId="9" hidden="1"/>
    <cellStyle name="Followed Hyperlink" xfId="33387" builtinId="9" hidden="1"/>
    <cellStyle name="Followed Hyperlink" xfId="33388" builtinId="9" hidden="1"/>
    <cellStyle name="Followed Hyperlink" xfId="33389" builtinId="9" hidden="1"/>
    <cellStyle name="Followed Hyperlink" xfId="33390" builtinId="9" hidden="1"/>
    <cellStyle name="Followed Hyperlink" xfId="33391" builtinId="9" hidden="1"/>
    <cellStyle name="Followed Hyperlink" xfId="33392" builtinId="9" hidden="1"/>
    <cellStyle name="Followed Hyperlink" xfId="33393" builtinId="9" hidden="1"/>
    <cellStyle name="Followed Hyperlink" xfId="33394" builtinId="9" hidden="1"/>
    <cellStyle name="Followed Hyperlink" xfId="33395" builtinId="9" hidden="1"/>
    <cellStyle name="Followed Hyperlink" xfId="33396" builtinId="9" hidden="1"/>
    <cellStyle name="Followed Hyperlink" xfId="33397" builtinId="9" hidden="1"/>
    <cellStyle name="Followed Hyperlink" xfId="33398" builtinId="9" hidden="1"/>
    <cellStyle name="Followed Hyperlink" xfId="33399" builtinId="9" hidden="1"/>
    <cellStyle name="Followed Hyperlink" xfId="33400" builtinId="9" hidden="1"/>
    <cellStyle name="Followed Hyperlink" xfId="33401" builtinId="9" hidden="1"/>
    <cellStyle name="Followed Hyperlink" xfId="33402" builtinId="9" hidden="1"/>
    <cellStyle name="Followed Hyperlink" xfId="33403" builtinId="9" hidden="1"/>
    <cellStyle name="Followed Hyperlink" xfId="33404" builtinId="9" hidden="1"/>
    <cellStyle name="Followed Hyperlink" xfId="33405" builtinId="9" hidden="1"/>
    <cellStyle name="Followed Hyperlink" xfId="33406" builtinId="9" hidden="1"/>
    <cellStyle name="Followed Hyperlink" xfId="33407" builtinId="9" hidden="1"/>
    <cellStyle name="Followed Hyperlink" xfId="33408" builtinId="9" hidden="1"/>
    <cellStyle name="Followed Hyperlink" xfId="33409" builtinId="9" hidden="1"/>
    <cellStyle name="Followed Hyperlink" xfId="33410" builtinId="9" hidden="1"/>
    <cellStyle name="Followed Hyperlink" xfId="33411" builtinId="9" hidden="1"/>
    <cellStyle name="Followed Hyperlink" xfId="33412" builtinId="9" hidden="1"/>
    <cellStyle name="Followed Hyperlink" xfId="33413" builtinId="9" hidden="1"/>
    <cellStyle name="Followed Hyperlink" xfId="33414" builtinId="9" hidden="1"/>
    <cellStyle name="Followed Hyperlink" xfId="33415" builtinId="9" hidden="1"/>
    <cellStyle name="Followed Hyperlink" xfId="33416" builtinId="9" hidden="1"/>
    <cellStyle name="Followed Hyperlink" xfId="33417" builtinId="9" hidden="1"/>
    <cellStyle name="Followed Hyperlink" xfId="33418" builtinId="9" hidden="1"/>
    <cellStyle name="Followed Hyperlink" xfId="33419" builtinId="9" hidden="1"/>
    <cellStyle name="Followed Hyperlink" xfId="33420" builtinId="9" hidden="1"/>
    <cellStyle name="Followed Hyperlink" xfId="33421" builtinId="9" hidden="1"/>
    <cellStyle name="Followed Hyperlink" xfId="33422" builtinId="9" hidden="1"/>
    <cellStyle name="Followed Hyperlink" xfId="33423" builtinId="9" hidden="1"/>
    <cellStyle name="Followed Hyperlink" xfId="33424" builtinId="9" hidden="1"/>
    <cellStyle name="Followed Hyperlink" xfId="33425" builtinId="9" hidden="1"/>
    <cellStyle name="Followed Hyperlink" xfId="33426" builtinId="9" hidden="1"/>
    <cellStyle name="Followed Hyperlink" xfId="33427" builtinId="9" hidden="1"/>
    <cellStyle name="Followed Hyperlink" xfId="33428" builtinId="9" hidden="1"/>
    <cellStyle name="Followed Hyperlink" xfId="33429" builtinId="9" hidden="1"/>
    <cellStyle name="Followed Hyperlink" xfId="33430" builtinId="9" hidden="1"/>
    <cellStyle name="Followed Hyperlink" xfId="33431" builtinId="9" hidden="1"/>
    <cellStyle name="Followed Hyperlink" xfId="33432" builtinId="9" hidden="1"/>
    <cellStyle name="Followed Hyperlink" xfId="33433" builtinId="9" hidden="1"/>
    <cellStyle name="Followed Hyperlink" xfId="33434" builtinId="9" hidden="1"/>
    <cellStyle name="Followed Hyperlink" xfId="33435" builtinId="9" hidden="1"/>
    <cellStyle name="Followed Hyperlink" xfId="33436" builtinId="9" hidden="1"/>
    <cellStyle name="Followed Hyperlink" xfId="33437" builtinId="9" hidden="1"/>
    <cellStyle name="Followed Hyperlink" xfId="33438" builtinId="9" hidden="1"/>
    <cellStyle name="Followed Hyperlink" xfId="33439" builtinId="9" hidden="1"/>
    <cellStyle name="Followed Hyperlink" xfId="33440" builtinId="9" hidden="1"/>
    <cellStyle name="Followed Hyperlink" xfId="33441" builtinId="9" hidden="1"/>
    <cellStyle name="Followed Hyperlink" xfId="33442" builtinId="9" hidden="1"/>
    <cellStyle name="Followed Hyperlink" xfId="33443" builtinId="9" hidden="1"/>
    <cellStyle name="Followed Hyperlink" xfId="33444" builtinId="9" hidden="1"/>
    <cellStyle name="Followed Hyperlink" xfId="33445" builtinId="9" hidden="1"/>
    <cellStyle name="Followed Hyperlink" xfId="33446" builtinId="9" hidden="1"/>
    <cellStyle name="Followed Hyperlink" xfId="33447" builtinId="9" hidden="1"/>
    <cellStyle name="Followed Hyperlink" xfId="33448" builtinId="9" hidden="1"/>
    <cellStyle name="Followed Hyperlink" xfId="33449" builtinId="9" hidden="1"/>
    <cellStyle name="Followed Hyperlink" xfId="33450" builtinId="9" hidden="1"/>
    <cellStyle name="Followed Hyperlink" xfId="33451" builtinId="9" hidden="1"/>
    <cellStyle name="Followed Hyperlink" xfId="33452" builtinId="9" hidden="1"/>
    <cellStyle name="Followed Hyperlink" xfId="33453" builtinId="9" hidden="1"/>
    <cellStyle name="Followed Hyperlink" xfId="33454" builtinId="9" hidden="1"/>
    <cellStyle name="Followed Hyperlink" xfId="33455" builtinId="9" hidden="1"/>
    <cellStyle name="Followed Hyperlink" xfId="33456" builtinId="9" hidden="1"/>
    <cellStyle name="Followed Hyperlink" xfId="33457" builtinId="9" hidden="1"/>
    <cellStyle name="Followed Hyperlink" xfId="33458" builtinId="9" hidden="1"/>
    <cellStyle name="Followed Hyperlink" xfId="33459" builtinId="9" hidden="1"/>
    <cellStyle name="Followed Hyperlink" xfId="33460" builtinId="9" hidden="1"/>
    <cellStyle name="Followed Hyperlink" xfId="33461" builtinId="9" hidden="1"/>
    <cellStyle name="Followed Hyperlink" xfId="33462" builtinId="9" hidden="1"/>
    <cellStyle name="Followed Hyperlink" xfId="33463" builtinId="9" hidden="1"/>
    <cellStyle name="Followed Hyperlink" xfId="33464" builtinId="9" hidden="1"/>
    <cellStyle name="Followed Hyperlink" xfId="33465" builtinId="9" hidden="1"/>
    <cellStyle name="Followed Hyperlink" xfId="33466" builtinId="9" hidden="1"/>
    <cellStyle name="Followed Hyperlink" xfId="33467" builtinId="9" hidden="1"/>
    <cellStyle name="Followed Hyperlink" xfId="33468" builtinId="9" hidden="1"/>
    <cellStyle name="Followed Hyperlink" xfId="33469" builtinId="9" hidden="1"/>
    <cellStyle name="Followed Hyperlink" xfId="33470" builtinId="9" hidden="1"/>
    <cellStyle name="Followed Hyperlink" xfId="33471" builtinId="9" hidden="1"/>
    <cellStyle name="Followed Hyperlink" xfId="33472" builtinId="9" hidden="1"/>
    <cellStyle name="Followed Hyperlink" xfId="33473" builtinId="9" hidden="1"/>
    <cellStyle name="Followed Hyperlink" xfId="33474" builtinId="9" hidden="1"/>
    <cellStyle name="Followed Hyperlink" xfId="33475" builtinId="9" hidden="1"/>
    <cellStyle name="Followed Hyperlink" xfId="33476" builtinId="9" hidden="1"/>
    <cellStyle name="Followed Hyperlink" xfId="33477" builtinId="9" hidden="1"/>
    <cellStyle name="Followed Hyperlink" xfId="33478" builtinId="9" hidden="1"/>
    <cellStyle name="Followed Hyperlink" xfId="33479" builtinId="9" hidden="1"/>
    <cellStyle name="Followed Hyperlink" xfId="33480" builtinId="9" hidden="1"/>
    <cellStyle name="Followed Hyperlink" xfId="33481" builtinId="9" hidden="1"/>
    <cellStyle name="Followed Hyperlink" xfId="33482" builtinId="9" hidden="1"/>
    <cellStyle name="Followed Hyperlink" xfId="33483" builtinId="9" hidden="1"/>
    <cellStyle name="Followed Hyperlink" xfId="33484" builtinId="9" hidden="1"/>
    <cellStyle name="Followed Hyperlink" xfId="33485" builtinId="9" hidden="1"/>
    <cellStyle name="Followed Hyperlink" xfId="33486" builtinId="9" hidden="1"/>
    <cellStyle name="Followed Hyperlink" xfId="33487" builtinId="9" hidden="1"/>
    <cellStyle name="Followed Hyperlink" xfId="33488" builtinId="9" hidden="1"/>
    <cellStyle name="Followed Hyperlink" xfId="33489" builtinId="9" hidden="1"/>
    <cellStyle name="Followed Hyperlink" xfId="33490" builtinId="9" hidden="1"/>
    <cellStyle name="Followed Hyperlink" xfId="33491" builtinId="9" hidden="1"/>
    <cellStyle name="Followed Hyperlink" xfId="33492" builtinId="9" hidden="1"/>
    <cellStyle name="Followed Hyperlink" xfId="33493" builtinId="9" hidden="1"/>
    <cellStyle name="Followed Hyperlink" xfId="33494" builtinId="9" hidden="1"/>
    <cellStyle name="Followed Hyperlink" xfId="33495" builtinId="9" hidden="1"/>
    <cellStyle name="Followed Hyperlink" xfId="33496" builtinId="9" hidden="1"/>
    <cellStyle name="Followed Hyperlink" xfId="33497" builtinId="9" hidden="1"/>
    <cellStyle name="Followed Hyperlink" xfId="33498" builtinId="9" hidden="1"/>
    <cellStyle name="Followed Hyperlink" xfId="33499" builtinId="9" hidden="1"/>
    <cellStyle name="Followed Hyperlink" xfId="33500" builtinId="9" hidden="1"/>
    <cellStyle name="Followed Hyperlink" xfId="33501" builtinId="9" hidden="1"/>
    <cellStyle name="Followed Hyperlink" xfId="33502" builtinId="9" hidden="1"/>
    <cellStyle name="Followed Hyperlink" xfId="33503" builtinId="9" hidden="1"/>
    <cellStyle name="Followed Hyperlink" xfId="33504" builtinId="9" hidden="1"/>
    <cellStyle name="Followed Hyperlink" xfId="33505" builtinId="9" hidden="1"/>
    <cellStyle name="Followed Hyperlink" xfId="33506" builtinId="9" hidden="1"/>
    <cellStyle name="Followed Hyperlink" xfId="33507" builtinId="9" hidden="1"/>
    <cellStyle name="Followed Hyperlink" xfId="33508" builtinId="9" hidden="1"/>
    <cellStyle name="Followed Hyperlink" xfId="33509" builtinId="9" hidden="1"/>
    <cellStyle name="Followed Hyperlink" xfId="33510" builtinId="9" hidden="1"/>
    <cellStyle name="Followed Hyperlink" xfId="33511" builtinId="9" hidden="1"/>
    <cellStyle name="Followed Hyperlink" xfId="33512" builtinId="9" hidden="1"/>
    <cellStyle name="Followed Hyperlink" xfId="33513" builtinId="9" hidden="1"/>
    <cellStyle name="Followed Hyperlink" xfId="33514" builtinId="9" hidden="1"/>
    <cellStyle name="Followed Hyperlink" xfId="33515" builtinId="9" hidden="1"/>
    <cellStyle name="Followed Hyperlink" xfId="33516" builtinId="9" hidden="1"/>
    <cellStyle name="Followed Hyperlink" xfId="33517" builtinId="9" hidden="1"/>
    <cellStyle name="Followed Hyperlink" xfId="33518" builtinId="9" hidden="1"/>
    <cellStyle name="Followed Hyperlink" xfId="33519" builtinId="9" hidden="1"/>
    <cellStyle name="Followed Hyperlink" xfId="33520" builtinId="9" hidden="1"/>
    <cellStyle name="Followed Hyperlink" xfId="33521" builtinId="9" hidden="1"/>
    <cellStyle name="Followed Hyperlink" xfId="33522" builtinId="9" hidden="1"/>
    <cellStyle name="Followed Hyperlink" xfId="33523" builtinId="9" hidden="1"/>
    <cellStyle name="Followed Hyperlink" xfId="33524" builtinId="9" hidden="1"/>
    <cellStyle name="Followed Hyperlink" xfId="33525" builtinId="9" hidden="1"/>
    <cellStyle name="Followed Hyperlink" xfId="33526" builtinId="9" hidden="1"/>
    <cellStyle name="Followed Hyperlink" xfId="33527" builtinId="9" hidden="1"/>
    <cellStyle name="Followed Hyperlink" xfId="33528" builtinId="9" hidden="1"/>
    <cellStyle name="Followed Hyperlink" xfId="33529" builtinId="9" hidden="1"/>
    <cellStyle name="Followed Hyperlink" xfId="33530" builtinId="9" hidden="1"/>
    <cellStyle name="Followed Hyperlink" xfId="33531" builtinId="9" hidden="1"/>
    <cellStyle name="Followed Hyperlink" xfId="33532" builtinId="9" hidden="1"/>
    <cellStyle name="Followed Hyperlink" xfId="33533" builtinId="9" hidden="1"/>
    <cellStyle name="Followed Hyperlink" xfId="33534" builtinId="9" hidden="1"/>
    <cellStyle name="Followed Hyperlink" xfId="33535" builtinId="9" hidden="1"/>
    <cellStyle name="Followed Hyperlink" xfId="33536" builtinId="9" hidden="1"/>
    <cellStyle name="Followed Hyperlink" xfId="33537" builtinId="9" hidden="1"/>
    <cellStyle name="Followed Hyperlink" xfId="33538" builtinId="9" hidden="1"/>
    <cellStyle name="Followed Hyperlink" xfId="33539" builtinId="9" hidden="1"/>
    <cellStyle name="Followed Hyperlink" xfId="33540" builtinId="9" hidden="1"/>
    <cellStyle name="Followed Hyperlink" xfId="33541" builtinId="9" hidden="1"/>
    <cellStyle name="Followed Hyperlink" xfId="33542" builtinId="9" hidden="1"/>
    <cellStyle name="Followed Hyperlink" xfId="33543" builtinId="9" hidden="1"/>
    <cellStyle name="Followed Hyperlink" xfId="33544" builtinId="9" hidden="1"/>
    <cellStyle name="Followed Hyperlink" xfId="33545" builtinId="9" hidden="1"/>
    <cellStyle name="Followed Hyperlink" xfId="33546" builtinId="9" hidden="1"/>
    <cellStyle name="Followed Hyperlink" xfId="33547" builtinId="9" hidden="1"/>
    <cellStyle name="Followed Hyperlink" xfId="33548" builtinId="9" hidden="1"/>
    <cellStyle name="Followed Hyperlink" xfId="33549" builtinId="9" hidden="1"/>
    <cellStyle name="Followed Hyperlink" xfId="33550" builtinId="9" hidden="1"/>
    <cellStyle name="Followed Hyperlink" xfId="33551" builtinId="9" hidden="1"/>
    <cellStyle name="Followed Hyperlink" xfId="33552" builtinId="9" hidden="1"/>
    <cellStyle name="Followed Hyperlink" xfId="33553" builtinId="9" hidden="1"/>
    <cellStyle name="Followed Hyperlink" xfId="33554" builtinId="9" hidden="1"/>
    <cellStyle name="Followed Hyperlink" xfId="33555" builtinId="9" hidden="1"/>
    <cellStyle name="Followed Hyperlink" xfId="33556" builtinId="9" hidden="1"/>
    <cellStyle name="Followed Hyperlink" xfId="33557" builtinId="9" hidden="1"/>
    <cellStyle name="Followed Hyperlink" xfId="33558" builtinId="9" hidden="1"/>
    <cellStyle name="Followed Hyperlink" xfId="33559" builtinId="9" hidden="1"/>
    <cellStyle name="Followed Hyperlink" xfId="33560" builtinId="9" hidden="1"/>
    <cellStyle name="Followed Hyperlink" xfId="33561" builtinId="9" hidden="1"/>
    <cellStyle name="Followed Hyperlink" xfId="33562" builtinId="9" hidden="1"/>
    <cellStyle name="Followed Hyperlink" xfId="33563" builtinId="9" hidden="1"/>
    <cellStyle name="Followed Hyperlink" xfId="33564" builtinId="9" hidden="1"/>
    <cellStyle name="Followed Hyperlink" xfId="33565" builtinId="9" hidden="1"/>
    <cellStyle name="Followed Hyperlink" xfId="33566" builtinId="9" hidden="1"/>
    <cellStyle name="Followed Hyperlink" xfId="33567" builtinId="9" hidden="1"/>
    <cellStyle name="Followed Hyperlink" xfId="33568" builtinId="9" hidden="1"/>
    <cellStyle name="Followed Hyperlink" xfId="33569" builtinId="9" hidden="1"/>
    <cellStyle name="Followed Hyperlink" xfId="33570" builtinId="9" hidden="1"/>
    <cellStyle name="Followed Hyperlink" xfId="33571" builtinId="9" hidden="1"/>
    <cellStyle name="Followed Hyperlink" xfId="33572" builtinId="9" hidden="1"/>
    <cellStyle name="Followed Hyperlink" xfId="33573" builtinId="9" hidden="1"/>
    <cellStyle name="Followed Hyperlink" xfId="33574" builtinId="9" hidden="1"/>
    <cellStyle name="Followed Hyperlink" xfId="33575" builtinId="9" hidden="1"/>
    <cellStyle name="Followed Hyperlink" xfId="33576" builtinId="9" hidden="1"/>
    <cellStyle name="Followed Hyperlink" xfId="33577" builtinId="9" hidden="1"/>
    <cellStyle name="Followed Hyperlink" xfId="33578" builtinId="9" hidden="1"/>
    <cellStyle name="Followed Hyperlink" xfId="33579" builtinId="9" hidden="1"/>
    <cellStyle name="Followed Hyperlink" xfId="33580" builtinId="9" hidden="1"/>
    <cellStyle name="Followed Hyperlink" xfId="33581" builtinId="9" hidden="1"/>
    <cellStyle name="Followed Hyperlink" xfId="33582" builtinId="9" hidden="1"/>
    <cellStyle name="Followed Hyperlink" xfId="33583" builtinId="9" hidden="1"/>
    <cellStyle name="Followed Hyperlink" xfId="33584" builtinId="9" hidden="1"/>
    <cellStyle name="Followed Hyperlink" xfId="33585" builtinId="9" hidden="1"/>
    <cellStyle name="Followed Hyperlink" xfId="33586" builtinId="9" hidden="1"/>
    <cellStyle name="Followed Hyperlink" xfId="33587" builtinId="9" hidden="1"/>
    <cellStyle name="Followed Hyperlink" xfId="33588" builtinId="9" hidden="1"/>
    <cellStyle name="Followed Hyperlink" xfId="33589" builtinId="9" hidden="1"/>
    <cellStyle name="Followed Hyperlink" xfId="33590" builtinId="9" hidden="1"/>
    <cellStyle name="Followed Hyperlink" xfId="33591" builtinId="9" hidden="1"/>
    <cellStyle name="Followed Hyperlink" xfId="33592" builtinId="9" hidden="1"/>
    <cellStyle name="Followed Hyperlink" xfId="33593" builtinId="9" hidden="1"/>
    <cellStyle name="Followed Hyperlink" xfId="33594" builtinId="9" hidden="1"/>
    <cellStyle name="Followed Hyperlink" xfId="33595" builtinId="9" hidden="1"/>
    <cellStyle name="Followed Hyperlink" xfId="33596" builtinId="9" hidden="1"/>
    <cellStyle name="Followed Hyperlink" xfId="33597" builtinId="9" hidden="1"/>
    <cellStyle name="Followed Hyperlink" xfId="33598" builtinId="9" hidden="1"/>
    <cellStyle name="Followed Hyperlink" xfId="33599" builtinId="9" hidden="1"/>
    <cellStyle name="Followed Hyperlink" xfId="33600" builtinId="9" hidden="1"/>
    <cellStyle name="Followed Hyperlink" xfId="33601" builtinId="9" hidden="1"/>
    <cellStyle name="Followed Hyperlink" xfId="33602" builtinId="9" hidden="1"/>
    <cellStyle name="Followed Hyperlink" xfId="33603" builtinId="9" hidden="1"/>
    <cellStyle name="Followed Hyperlink" xfId="33604" builtinId="9" hidden="1"/>
    <cellStyle name="Followed Hyperlink" xfId="33605" builtinId="9" hidden="1"/>
    <cellStyle name="Followed Hyperlink" xfId="33606" builtinId="9" hidden="1"/>
    <cellStyle name="Followed Hyperlink" xfId="33607" builtinId="9" hidden="1"/>
    <cellStyle name="Followed Hyperlink" xfId="33608" builtinId="9" hidden="1"/>
    <cellStyle name="Followed Hyperlink" xfId="33609" builtinId="9" hidden="1"/>
    <cellStyle name="Followed Hyperlink" xfId="33610" builtinId="9" hidden="1"/>
    <cellStyle name="Followed Hyperlink" xfId="33611" builtinId="9" hidden="1"/>
    <cellStyle name="Followed Hyperlink" xfId="33612" builtinId="9" hidden="1"/>
    <cellStyle name="Followed Hyperlink" xfId="33613" builtinId="9" hidden="1"/>
    <cellStyle name="Followed Hyperlink" xfId="33614" builtinId="9" hidden="1"/>
    <cellStyle name="Followed Hyperlink" xfId="33615" builtinId="9" hidden="1"/>
    <cellStyle name="Followed Hyperlink" xfId="33616" builtinId="9" hidden="1"/>
    <cellStyle name="Followed Hyperlink" xfId="33617" builtinId="9" hidden="1"/>
    <cellStyle name="Followed Hyperlink" xfId="33618" builtinId="9" hidden="1"/>
    <cellStyle name="Followed Hyperlink" xfId="33619" builtinId="9" hidden="1"/>
    <cellStyle name="Followed Hyperlink" xfId="33620" builtinId="9" hidden="1"/>
    <cellStyle name="Followed Hyperlink" xfId="33621" builtinId="9" hidden="1"/>
    <cellStyle name="Followed Hyperlink" xfId="33622" builtinId="9" hidden="1"/>
    <cellStyle name="Followed Hyperlink" xfId="33623" builtinId="9" hidden="1"/>
    <cellStyle name="Followed Hyperlink" xfId="33624" builtinId="9" hidden="1"/>
    <cellStyle name="Followed Hyperlink" xfId="33625" builtinId="9" hidden="1"/>
    <cellStyle name="Followed Hyperlink" xfId="33626" builtinId="9" hidden="1"/>
    <cellStyle name="Followed Hyperlink" xfId="33627" builtinId="9" hidden="1"/>
    <cellStyle name="Followed Hyperlink" xfId="33628" builtinId="9" hidden="1"/>
    <cellStyle name="Followed Hyperlink" xfId="33629" builtinId="9" hidden="1"/>
    <cellStyle name="Followed Hyperlink" xfId="33630" builtinId="9" hidden="1"/>
    <cellStyle name="Followed Hyperlink" xfId="33631" builtinId="9" hidden="1"/>
    <cellStyle name="Followed Hyperlink" xfId="33632" builtinId="9" hidden="1"/>
    <cellStyle name="Followed Hyperlink" xfId="33633" builtinId="9" hidden="1"/>
    <cellStyle name="Followed Hyperlink" xfId="33634" builtinId="9" hidden="1"/>
    <cellStyle name="Followed Hyperlink" xfId="33635" builtinId="9" hidden="1"/>
    <cellStyle name="Followed Hyperlink" xfId="33636" builtinId="9" hidden="1"/>
    <cellStyle name="Followed Hyperlink" xfId="33637" builtinId="9" hidden="1"/>
    <cellStyle name="Followed Hyperlink" xfId="33638" builtinId="9" hidden="1"/>
    <cellStyle name="Followed Hyperlink" xfId="33639" builtinId="9" hidden="1"/>
    <cellStyle name="Followed Hyperlink" xfId="33640" builtinId="9" hidden="1"/>
    <cellStyle name="Followed Hyperlink" xfId="33641" builtinId="9" hidden="1"/>
    <cellStyle name="Followed Hyperlink" xfId="33642" builtinId="9" hidden="1"/>
    <cellStyle name="Followed Hyperlink" xfId="33643" builtinId="9" hidden="1"/>
    <cellStyle name="Followed Hyperlink" xfId="33644" builtinId="9" hidden="1"/>
    <cellStyle name="Followed Hyperlink" xfId="33645" builtinId="9" hidden="1"/>
    <cellStyle name="Followed Hyperlink" xfId="33646" builtinId="9" hidden="1"/>
    <cellStyle name="Followed Hyperlink" xfId="33647" builtinId="9" hidden="1"/>
    <cellStyle name="Followed Hyperlink" xfId="33648" builtinId="9" hidden="1"/>
    <cellStyle name="Followed Hyperlink" xfId="33649" builtinId="9" hidden="1"/>
    <cellStyle name="Followed Hyperlink" xfId="33650" builtinId="9" hidden="1"/>
    <cellStyle name="Followed Hyperlink" xfId="33651" builtinId="9" hidden="1"/>
    <cellStyle name="Followed Hyperlink" xfId="33652" builtinId="9" hidden="1"/>
    <cellStyle name="Followed Hyperlink" xfId="33653" builtinId="9" hidden="1"/>
    <cellStyle name="Followed Hyperlink" xfId="33654" builtinId="9" hidden="1"/>
    <cellStyle name="Followed Hyperlink" xfId="33655" builtinId="9" hidden="1"/>
    <cellStyle name="Followed Hyperlink" xfId="33656" builtinId="9" hidden="1"/>
    <cellStyle name="Followed Hyperlink" xfId="33657" builtinId="9" hidden="1"/>
    <cellStyle name="Followed Hyperlink" xfId="33658" builtinId="9" hidden="1"/>
    <cellStyle name="Followed Hyperlink" xfId="33659" builtinId="9" hidden="1"/>
    <cellStyle name="Followed Hyperlink" xfId="33660" builtinId="9" hidden="1"/>
    <cellStyle name="Followed Hyperlink" xfId="33661" builtinId="9" hidden="1"/>
    <cellStyle name="Followed Hyperlink" xfId="33662" builtinId="9" hidden="1"/>
    <cellStyle name="Followed Hyperlink" xfId="33663" builtinId="9" hidden="1"/>
    <cellStyle name="Followed Hyperlink" xfId="33664" builtinId="9" hidden="1"/>
    <cellStyle name="Followed Hyperlink" xfId="33665" builtinId="9" hidden="1"/>
    <cellStyle name="Followed Hyperlink" xfId="33666" builtinId="9" hidden="1"/>
    <cellStyle name="Followed Hyperlink" xfId="33667" builtinId="9" hidden="1"/>
    <cellStyle name="Followed Hyperlink" xfId="33668" builtinId="9" hidden="1"/>
    <cellStyle name="Followed Hyperlink" xfId="33669" builtinId="9" hidden="1"/>
    <cellStyle name="Followed Hyperlink" xfId="33670" builtinId="9" hidden="1"/>
    <cellStyle name="Followed Hyperlink" xfId="33671" builtinId="9" hidden="1"/>
    <cellStyle name="Followed Hyperlink" xfId="33672" builtinId="9" hidden="1"/>
    <cellStyle name="Followed Hyperlink" xfId="33673" builtinId="9" hidden="1"/>
    <cellStyle name="Followed Hyperlink" xfId="33674" builtinId="9" hidden="1"/>
    <cellStyle name="Followed Hyperlink" xfId="33675" builtinId="9" hidden="1"/>
    <cellStyle name="Followed Hyperlink" xfId="33676" builtinId="9" hidden="1"/>
    <cellStyle name="Followed Hyperlink" xfId="33677" builtinId="9" hidden="1"/>
    <cellStyle name="Followed Hyperlink" xfId="33678" builtinId="9" hidden="1"/>
    <cellStyle name="Followed Hyperlink" xfId="33679" builtinId="9" hidden="1"/>
    <cellStyle name="Followed Hyperlink" xfId="33680" builtinId="9" hidden="1"/>
    <cellStyle name="Followed Hyperlink" xfId="33681" builtinId="9" hidden="1"/>
    <cellStyle name="Followed Hyperlink" xfId="33682" builtinId="9" hidden="1"/>
    <cellStyle name="Followed Hyperlink" xfId="33683" builtinId="9" hidden="1"/>
    <cellStyle name="Followed Hyperlink" xfId="33684" builtinId="9" hidden="1"/>
    <cellStyle name="Followed Hyperlink" xfId="33685" builtinId="9" hidden="1"/>
    <cellStyle name="Followed Hyperlink" xfId="33686" builtinId="9" hidden="1"/>
    <cellStyle name="Followed Hyperlink" xfId="33687" builtinId="9" hidden="1"/>
    <cellStyle name="Followed Hyperlink" xfId="33688" builtinId="9" hidden="1"/>
    <cellStyle name="Followed Hyperlink" xfId="33689" builtinId="9" hidden="1"/>
    <cellStyle name="Followed Hyperlink" xfId="33690" builtinId="9" hidden="1"/>
    <cellStyle name="Followed Hyperlink" xfId="33691" builtinId="9" hidden="1"/>
    <cellStyle name="Followed Hyperlink" xfId="33692" builtinId="9" hidden="1"/>
    <cellStyle name="Followed Hyperlink" xfId="33693" builtinId="9" hidden="1"/>
    <cellStyle name="Followed Hyperlink" xfId="33694" builtinId="9" hidden="1"/>
    <cellStyle name="Followed Hyperlink" xfId="33695" builtinId="9" hidden="1"/>
    <cellStyle name="Followed Hyperlink" xfId="33696" builtinId="9" hidden="1"/>
    <cellStyle name="Followed Hyperlink" xfId="33697" builtinId="9" hidden="1"/>
    <cellStyle name="Followed Hyperlink" xfId="33698" builtinId="9" hidden="1"/>
    <cellStyle name="Followed Hyperlink" xfId="33699" builtinId="9" hidden="1"/>
    <cellStyle name="Followed Hyperlink" xfId="33700" builtinId="9" hidden="1"/>
    <cellStyle name="Followed Hyperlink" xfId="33701" builtinId="9" hidden="1"/>
    <cellStyle name="Followed Hyperlink" xfId="33702" builtinId="9" hidden="1"/>
    <cellStyle name="Followed Hyperlink" xfId="33703" builtinId="9" hidden="1"/>
    <cellStyle name="Followed Hyperlink" xfId="33704" builtinId="9" hidden="1"/>
    <cellStyle name="Followed Hyperlink" xfId="33705" builtinId="9" hidden="1"/>
    <cellStyle name="Followed Hyperlink" xfId="33706" builtinId="9" hidden="1"/>
    <cellStyle name="Followed Hyperlink" xfId="33707" builtinId="9" hidden="1"/>
    <cellStyle name="Followed Hyperlink" xfId="33708" builtinId="9" hidden="1"/>
    <cellStyle name="Followed Hyperlink" xfId="33709" builtinId="9" hidden="1"/>
    <cellStyle name="Followed Hyperlink" xfId="33710" builtinId="9" hidden="1"/>
    <cellStyle name="Followed Hyperlink" xfId="33711" builtinId="9" hidden="1"/>
    <cellStyle name="Followed Hyperlink" xfId="33712" builtinId="9" hidden="1"/>
    <cellStyle name="Followed Hyperlink" xfId="33713" builtinId="9" hidden="1"/>
    <cellStyle name="Followed Hyperlink" xfId="33714" builtinId="9" hidden="1"/>
    <cellStyle name="Followed Hyperlink" xfId="33715" builtinId="9" hidden="1"/>
    <cellStyle name="Followed Hyperlink" xfId="33716" builtinId="9" hidden="1"/>
    <cellStyle name="Followed Hyperlink" xfId="33717" builtinId="9" hidden="1"/>
    <cellStyle name="Followed Hyperlink" xfId="33718" builtinId="9" hidden="1"/>
    <cellStyle name="Followed Hyperlink" xfId="33719" builtinId="9" hidden="1"/>
    <cellStyle name="Followed Hyperlink" xfId="33720" builtinId="9" hidden="1"/>
    <cellStyle name="Followed Hyperlink" xfId="33721" builtinId="9" hidden="1"/>
    <cellStyle name="Followed Hyperlink" xfId="33722" builtinId="9" hidden="1"/>
    <cellStyle name="Followed Hyperlink" xfId="33723" builtinId="9" hidden="1"/>
    <cellStyle name="Followed Hyperlink" xfId="33724" builtinId="9" hidden="1"/>
    <cellStyle name="Followed Hyperlink" xfId="33725" builtinId="9" hidden="1"/>
    <cellStyle name="Followed Hyperlink" xfId="33726" builtinId="9" hidden="1"/>
    <cellStyle name="Followed Hyperlink" xfId="33727" builtinId="9" hidden="1"/>
    <cellStyle name="Followed Hyperlink" xfId="33728" builtinId="9" hidden="1"/>
    <cellStyle name="Followed Hyperlink" xfId="33729" builtinId="9" hidden="1"/>
    <cellStyle name="Followed Hyperlink" xfId="33730" builtinId="9" hidden="1"/>
    <cellStyle name="Followed Hyperlink" xfId="33731" builtinId="9" hidden="1"/>
    <cellStyle name="Followed Hyperlink" xfId="33732" builtinId="9" hidden="1"/>
    <cellStyle name="Followed Hyperlink" xfId="33733" builtinId="9" hidden="1"/>
    <cellStyle name="Followed Hyperlink" xfId="33734" builtinId="9" hidden="1"/>
    <cellStyle name="Followed Hyperlink" xfId="33735" builtinId="9" hidden="1"/>
    <cellStyle name="Followed Hyperlink" xfId="33736" builtinId="9" hidden="1"/>
    <cellStyle name="Followed Hyperlink" xfId="33737" builtinId="9" hidden="1"/>
    <cellStyle name="Followed Hyperlink" xfId="33738" builtinId="9" hidden="1"/>
    <cellStyle name="Followed Hyperlink" xfId="33739" builtinId="9" hidden="1"/>
    <cellStyle name="Followed Hyperlink" xfId="33740" builtinId="9" hidden="1"/>
    <cellStyle name="Followed Hyperlink" xfId="33741" builtinId="9" hidden="1"/>
    <cellStyle name="Followed Hyperlink" xfId="33742" builtinId="9" hidden="1"/>
    <cellStyle name="Followed Hyperlink" xfId="33743" builtinId="9" hidden="1"/>
    <cellStyle name="Followed Hyperlink" xfId="33744" builtinId="9" hidden="1"/>
    <cellStyle name="Followed Hyperlink" xfId="33745" builtinId="9" hidden="1"/>
    <cellStyle name="Followed Hyperlink" xfId="33746" builtinId="9" hidden="1"/>
    <cellStyle name="Followed Hyperlink" xfId="33747" builtinId="9" hidden="1"/>
    <cellStyle name="Followed Hyperlink" xfId="33748" builtinId="9" hidden="1"/>
    <cellStyle name="Followed Hyperlink" xfId="33749" builtinId="9" hidden="1"/>
    <cellStyle name="Followed Hyperlink" xfId="33750" builtinId="9" hidden="1"/>
    <cellStyle name="Followed Hyperlink" xfId="33751" builtinId="9" hidden="1"/>
    <cellStyle name="Followed Hyperlink" xfId="33752" builtinId="9" hidden="1"/>
    <cellStyle name="Followed Hyperlink" xfId="33753" builtinId="9" hidden="1"/>
    <cellStyle name="Followed Hyperlink" xfId="33754" builtinId="9" hidden="1"/>
    <cellStyle name="Followed Hyperlink" xfId="33755" builtinId="9" hidden="1"/>
    <cellStyle name="Followed Hyperlink" xfId="33756" builtinId="9" hidden="1"/>
    <cellStyle name="Followed Hyperlink" xfId="33757" builtinId="9" hidden="1"/>
    <cellStyle name="Followed Hyperlink" xfId="33758" builtinId="9" hidden="1"/>
    <cellStyle name="Followed Hyperlink" xfId="33759" builtinId="9" hidden="1"/>
    <cellStyle name="Followed Hyperlink" xfId="33760" builtinId="9" hidden="1"/>
    <cellStyle name="Followed Hyperlink" xfId="33761" builtinId="9" hidden="1"/>
    <cellStyle name="Followed Hyperlink" xfId="33762" builtinId="9" hidden="1"/>
    <cellStyle name="Followed Hyperlink" xfId="33763" builtinId="9" hidden="1"/>
    <cellStyle name="Followed Hyperlink" xfId="33764" builtinId="9" hidden="1"/>
    <cellStyle name="Followed Hyperlink" xfId="33765" builtinId="9" hidden="1"/>
    <cellStyle name="Followed Hyperlink" xfId="33766" builtinId="9" hidden="1"/>
    <cellStyle name="Followed Hyperlink" xfId="33767" builtinId="9" hidden="1"/>
    <cellStyle name="Followed Hyperlink" xfId="33768" builtinId="9" hidden="1"/>
    <cellStyle name="Followed Hyperlink" xfId="33769" builtinId="9" hidden="1"/>
    <cellStyle name="Followed Hyperlink" xfId="33770" builtinId="9" hidden="1"/>
    <cellStyle name="Followed Hyperlink" xfId="33771" builtinId="9" hidden="1"/>
    <cellStyle name="Followed Hyperlink" xfId="33772" builtinId="9" hidden="1"/>
    <cellStyle name="Followed Hyperlink" xfId="33773" builtinId="9" hidden="1"/>
    <cellStyle name="Followed Hyperlink" xfId="33774" builtinId="9" hidden="1"/>
    <cellStyle name="Followed Hyperlink" xfId="33775" builtinId="9" hidden="1"/>
    <cellStyle name="Followed Hyperlink" xfId="33776" builtinId="9" hidden="1"/>
    <cellStyle name="Followed Hyperlink" xfId="33777" builtinId="9" hidden="1"/>
    <cellStyle name="Followed Hyperlink" xfId="33778" builtinId="9" hidden="1"/>
    <cellStyle name="Followed Hyperlink" xfId="33779" builtinId="9" hidden="1"/>
    <cellStyle name="Followed Hyperlink" xfId="33780" builtinId="9" hidden="1"/>
    <cellStyle name="Followed Hyperlink" xfId="33781" builtinId="9" hidden="1"/>
    <cellStyle name="Followed Hyperlink" xfId="33782" builtinId="9" hidden="1"/>
    <cellStyle name="Followed Hyperlink" xfId="33783" builtinId="9" hidden="1"/>
    <cellStyle name="Followed Hyperlink" xfId="33784" builtinId="9" hidden="1"/>
    <cellStyle name="Followed Hyperlink" xfId="33785" builtinId="9" hidden="1"/>
    <cellStyle name="Followed Hyperlink" xfId="33786" builtinId="9" hidden="1"/>
    <cellStyle name="Followed Hyperlink" xfId="33787" builtinId="9" hidden="1"/>
    <cellStyle name="Followed Hyperlink" xfId="33788" builtinId="9" hidden="1"/>
    <cellStyle name="Followed Hyperlink" xfId="33789" builtinId="9" hidden="1"/>
    <cellStyle name="Followed Hyperlink" xfId="33790" builtinId="9" hidden="1"/>
    <cellStyle name="Followed Hyperlink" xfId="33791" builtinId="9" hidden="1"/>
    <cellStyle name="Followed Hyperlink" xfId="33792" builtinId="9" hidden="1"/>
    <cellStyle name="Followed Hyperlink" xfId="33793" builtinId="9" hidden="1"/>
    <cellStyle name="Followed Hyperlink" xfId="33794" builtinId="9" hidden="1"/>
    <cellStyle name="Followed Hyperlink" xfId="33795" builtinId="9" hidden="1"/>
    <cellStyle name="Followed Hyperlink" xfId="33796" builtinId="9" hidden="1"/>
    <cellStyle name="Followed Hyperlink" xfId="33797" builtinId="9" hidden="1"/>
    <cellStyle name="Followed Hyperlink" xfId="33798" builtinId="9" hidden="1"/>
    <cellStyle name="Followed Hyperlink" xfId="33799" builtinId="9" hidden="1"/>
    <cellStyle name="Followed Hyperlink" xfId="33800" builtinId="9" hidden="1"/>
    <cellStyle name="Followed Hyperlink" xfId="33801" builtinId="9" hidden="1"/>
    <cellStyle name="Followed Hyperlink" xfId="33802" builtinId="9" hidden="1"/>
    <cellStyle name="Followed Hyperlink" xfId="33803" builtinId="9" hidden="1"/>
    <cellStyle name="Followed Hyperlink" xfId="33804" builtinId="9" hidden="1"/>
    <cellStyle name="Followed Hyperlink" xfId="33805" builtinId="9" hidden="1"/>
    <cellStyle name="Followed Hyperlink" xfId="33806" builtinId="9" hidden="1"/>
    <cellStyle name="Followed Hyperlink" xfId="33807" builtinId="9" hidden="1"/>
    <cellStyle name="Followed Hyperlink" xfId="33808" builtinId="9" hidden="1"/>
    <cellStyle name="Followed Hyperlink" xfId="33809" builtinId="9" hidden="1"/>
    <cellStyle name="Followed Hyperlink" xfId="33810" builtinId="9" hidden="1"/>
    <cellStyle name="Followed Hyperlink" xfId="33811" builtinId="9" hidden="1"/>
    <cellStyle name="Followed Hyperlink" xfId="33812" builtinId="9" hidden="1"/>
    <cellStyle name="Followed Hyperlink" xfId="33813" builtinId="9" hidden="1"/>
    <cellStyle name="Followed Hyperlink" xfId="33814" builtinId="9" hidden="1"/>
    <cellStyle name="Followed Hyperlink" xfId="33815" builtinId="9" hidden="1"/>
    <cellStyle name="Followed Hyperlink" xfId="33816" builtinId="9" hidden="1"/>
    <cellStyle name="Followed Hyperlink" xfId="33817" builtinId="9" hidden="1"/>
    <cellStyle name="Followed Hyperlink" xfId="33818" builtinId="9" hidden="1"/>
    <cellStyle name="Followed Hyperlink" xfId="33819" builtinId="9" hidden="1"/>
    <cellStyle name="Followed Hyperlink" xfId="33820" builtinId="9" hidden="1"/>
    <cellStyle name="Followed Hyperlink" xfId="33821" builtinId="9" hidden="1"/>
    <cellStyle name="Followed Hyperlink" xfId="33822" builtinId="9" hidden="1"/>
    <cellStyle name="Followed Hyperlink" xfId="33823" builtinId="9" hidden="1"/>
    <cellStyle name="Followed Hyperlink" xfId="33824" builtinId="9" hidden="1"/>
    <cellStyle name="Followed Hyperlink" xfId="33825" builtinId="9" hidden="1"/>
    <cellStyle name="Followed Hyperlink" xfId="33826" builtinId="9" hidden="1"/>
    <cellStyle name="Followed Hyperlink" xfId="33827" builtinId="9" hidden="1"/>
    <cellStyle name="Followed Hyperlink" xfId="33828" builtinId="9" hidden="1"/>
    <cellStyle name="Followed Hyperlink" xfId="33829" builtinId="9" hidden="1"/>
    <cellStyle name="Followed Hyperlink" xfId="33830" builtinId="9" hidden="1"/>
    <cellStyle name="Followed Hyperlink" xfId="33831" builtinId="9" hidden="1"/>
    <cellStyle name="Followed Hyperlink" xfId="33832" builtinId="9" hidden="1"/>
    <cellStyle name="Followed Hyperlink" xfId="33833" builtinId="9" hidden="1"/>
    <cellStyle name="Followed Hyperlink" xfId="33834" builtinId="9" hidden="1"/>
    <cellStyle name="Followed Hyperlink" xfId="33835" builtinId="9" hidden="1"/>
    <cellStyle name="Followed Hyperlink" xfId="33836" builtinId="9" hidden="1"/>
    <cellStyle name="Followed Hyperlink" xfId="33837" builtinId="9" hidden="1"/>
    <cellStyle name="Followed Hyperlink" xfId="33838" builtinId="9" hidden="1"/>
    <cellStyle name="Followed Hyperlink" xfId="33839" builtinId="9" hidden="1"/>
    <cellStyle name="Followed Hyperlink" xfId="33840" builtinId="9" hidden="1"/>
    <cellStyle name="Followed Hyperlink" xfId="33841" builtinId="9" hidden="1"/>
    <cellStyle name="Followed Hyperlink" xfId="33842" builtinId="9" hidden="1"/>
    <cellStyle name="Followed Hyperlink" xfId="33843" builtinId="9" hidden="1"/>
    <cellStyle name="Followed Hyperlink" xfId="33844" builtinId="9" hidden="1"/>
    <cellStyle name="Followed Hyperlink" xfId="33845" builtinId="9" hidden="1"/>
    <cellStyle name="Followed Hyperlink" xfId="33846" builtinId="9" hidden="1"/>
    <cellStyle name="Followed Hyperlink" xfId="33847" builtinId="9" hidden="1"/>
    <cellStyle name="Followed Hyperlink" xfId="33848" builtinId="9" hidden="1"/>
    <cellStyle name="Followed Hyperlink" xfId="33849" builtinId="9" hidden="1"/>
    <cellStyle name="Followed Hyperlink" xfId="33850" builtinId="9" hidden="1"/>
    <cellStyle name="Followed Hyperlink" xfId="33851" builtinId="9" hidden="1"/>
    <cellStyle name="Followed Hyperlink" xfId="33852" builtinId="9" hidden="1"/>
    <cellStyle name="Followed Hyperlink" xfId="33853" builtinId="9" hidden="1"/>
    <cellStyle name="Followed Hyperlink" xfId="33854" builtinId="9" hidden="1"/>
    <cellStyle name="Followed Hyperlink" xfId="33855" builtinId="9" hidden="1"/>
    <cellStyle name="Followed Hyperlink" xfId="33856" builtinId="9" hidden="1"/>
    <cellStyle name="Followed Hyperlink" xfId="33857" builtinId="9" hidden="1"/>
    <cellStyle name="Followed Hyperlink" xfId="33858" builtinId="9" hidden="1"/>
    <cellStyle name="Followed Hyperlink" xfId="33859" builtinId="9" hidden="1"/>
    <cellStyle name="Followed Hyperlink" xfId="33860" builtinId="9" hidden="1"/>
    <cellStyle name="Followed Hyperlink" xfId="33861" builtinId="9" hidden="1"/>
    <cellStyle name="Followed Hyperlink" xfId="33862" builtinId="9" hidden="1"/>
    <cellStyle name="Followed Hyperlink" xfId="33863" builtinId="9" hidden="1"/>
    <cellStyle name="Followed Hyperlink" xfId="33864" builtinId="9" hidden="1"/>
    <cellStyle name="Followed Hyperlink" xfId="33865" builtinId="9" hidden="1"/>
    <cellStyle name="Followed Hyperlink" xfId="33866" builtinId="9" hidden="1"/>
    <cellStyle name="Followed Hyperlink" xfId="33867" builtinId="9" hidden="1"/>
    <cellStyle name="Followed Hyperlink" xfId="33868" builtinId="9" hidden="1"/>
    <cellStyle name="Followed Hyperlink" xfId="33869" builtinId="9" hidden="1"/>
    <cellStyle name="Followed Hyperlink" xfId="33870" builtinId="9" hidden="1"/>
    <cellStyle name="Followed Hyperlink" xfId="33871" builtinId="9" hidden="1"/>
    <cellStyle name="Followed Hyperlink" xfId="33872" builtinId="9" hidden="1"/>
    <cellStyle name="Followed Hyperlink" xfId="33873" builtinId="9" hidden="1"/>
    <cellStyle name="Followed Hyperlink" xfId="33874" builtinId="9" hidden="1"/>
    <cellStyle name="Followed Hyperlink" xfId="33875" builtinId="9" hidden="1"/>
    <cellStyle name="Followed Hyperlink" xfId="33876" builtinId="9" hidden="1"/>
    <cellStyle name="Followed Hyperlink" xfId="33877" builtinId="9" hidden="1"/>
    <cellStyle name="Followed Hyperlink" xfId="33878" builtinId="9" hidden="1"/>
    <cellStyle name="Followed Hyperlink" xfId="33879" builtinId="9" hidden="1"/>
    <cellStyle name="Followed Hyperlink" xfId="33880" builtinId="9" hidden="1"/>
    <cellStyle name="Followed Hyperlink" xfId="33881" builtinId="9" hidden="1"/>
    <cellStyle name="Followed Hyperlink" xfId="33882" builtinId="9" hidden="1"/>
    <cellStyle name="Followed Hyperlink" xfId="33883" builtinId="9" hidden="1"/>
    <cellStyle name="Followed Hyperlink" xfId="33884" builtinId="9" hidden="1"/>
    <cellStyle name="Followed Hyperlink" xfId="33885" builtinId="9" hidden="1"/>
    <cellStyle name="Followed Hyperlink" xfId="33886" builtinId="9" hidden="1"/>
    <cellStyle name="Followed Hyperlink" xfId="33887" builtinId="9" hidden="1"/>
    <cellStyle name="Followed Hyperlink" xfId="33888" builtinId="9" hidden="1"/>
    <cellStyle name="Followed Hyperlink" xfId="33889" builtinId="9" hidden="1"/>
    <cellStyle name="Followed Hyperlink" xfId="33890" builtinId="9" hidden="1"/>
    <cellStyle name="Followed Hyperlink" xfId="33891" builtinId="9" hidden="1"/>
    <cellStyle name="Followed Hyperlink" xfId="33892" builtinId="9" hidden="1"/>
    <cellStyle name="Followed Hyperlink" xfId="33893" builtinId="9" hidden="1"/>
    <cellStyle name="Followed Hyperlink" xfId="33894" builtinId="9" hidden="1"/>
    <cellStyle name="Followed Hyperlink" xfId="33895" builtinId="9" hidden="1"/>
    <cellStyle name="Followed Hyperlink" xfId="33896" builtinId="9" hidden="1"/>
    <cellStyle name="Followed Hyperlink" xfId="33897" builtinId="9" hidden="1"/>
    <cellStyle name="Followed Hyperlink" xfId="33898" builtinId="9" hidden="1"/>
    <cellStyle name="Followed Hyperlink" xfId="33899" builtinId="9" hidden="1"/>
    <cellStyle name="Followed Hyperlink" xfId="33900" builtinId="9" hidden="1"/>
    <cellStyle name="Followed Hyperlink" xfId="33901" builtinId="9" hidden="1"/>
    <cellStyle name="Followed Hyperlink" xfId="33902" builtinId="9" hidden="1"/>
    <cellStyle name="Followed Hyperlink" xfId="33903" builtinId="9" hidden="1"/>
    <cellStyle name="Followed Hyperlink" xfId="33904" builtinId="9" hidden="1"/>
    <cellStyle name="Followed Hyperlink" xfId="33905" builtinId="9" hidden="1"/>
    <cellStyle name="Followed Hyperlink" xfId="33906" builtinId="9" hidden="1"/>
    <cellStyle name="Followed Hyperlink" xfId="33907" builtinId="9" hidden="1"/>
    <cellStyle name="Followed Hyperlink" xfId="33908" builtinId="9" hidden="1"/>
    <cellStyle name="Followed Hyperlink" xfId="33909" builtinId="9" hidden="1"/>
    <cellStyle name="Followed Hyperlink" xfId="33910" builtinId="9" hidden="1"/>
    <cellStyle name="Followed Hyperlink" xfId="33911" builtinId="9" hidden="1"/>
    <cellStyle name="Followed Hyperlink" xfId="33912" builtinId="9" hidden="1"/>
    <cellStyle name="Followed Hyperlink" xfId="33913" builtinId="9" hidden="1"/>
    <cellStyle name="Followed Hyperlink" xfId="33914" builtinId="9" hidden="1"/>
    <cellStyle name="Followed Hyperlink" xfId="33915" builtinId="9" hidden="1"/>
    <cellStyle name="Followed Hyperlink" xfId="33916" builtinId="9" hidden="1"/>
    <cellStyle name="Followed Hyperlink" xfId="33917" builtinId="9" hidden="1"/>
    <cellStyle name="Followed Hyperlink" xfId="33918" builtinId="9" hidden="1"/>
    <cellStyle name="Followed Hyperlink" xfId="33919" builtinId="9" hidden="1"/>
    <cellStyle name="Followed Hyperlink" xfId="33920" builtinId="9" hidden="1"/>
    <cellStyle name="Followed Hyperlink" xfId="33921" builtinId="9" hidden="1"/>
    <cellStyle name="Followed Hyperlink" xfId="33922" builtinId="9" hidden="1"/>
    <cellStyle name="Followed Hyperlink" xfId="33923" builtinId="9" hidden="1"/>
    <cellStyle name="Followed Hyperlink" xfId="33924" builtinId="9" hidden="1"/>
    <cellStyle name="Followed Hyperlink" xfId="33925" builtinId="9" hidden="1"/>
    <cellStyle name="Followed Hyperlink" xfId="33926" builtinId="9" hidden="1"/>
    <cellStyle name="Followed Hyperlink" xfId="33927" builtinId="9" hidden="1"/>
    <cellStyle name="Followed Hyperlink" xfId="33928" builtinId="9" hidden="1"/>
    <cellStyle name="Followed Hyperlink" xfId="33929" builtinId="9" hidden="1"/>
    <cellStyle name="Followed Hyperlink" xfId="33930" builtinId="9" hidden="1"/>
    <cellStyle name="Followed Hyperlink" xfId="33931" builtinId="9" hidden="1"/>
    <cellStyle name="Followed Hyperlink" xfId="33932" builtinId="9" hidden="1"/>
    <cellStyle name="Followed Hyperlink" xfId="33933" builtinId="9" hidden="1"/>
    <cellStyle name="Followed Hyperlink" xfId="33934" builtinId="9" hidden="1"/>
    <cellStyle name="Followed Hyperlink" xfId="33935" builtinId="9" hidden="1"/>
    <cellStyle name="Followed Hyperlink" xfId="33936" builtinId="9" hidden="1"/>
    <cellStyle name="Followed Hyperlink" xfId="33937" builtinId="9" hidden="1"/>
    <cellStyle name="Followed Hyperlink" xfId="33938" builtinId="9" hidden="1"/>
    <cellStyle name="Followed Hyperlink" xfId="33939" builtinId="9" hidden="1"/>
    <cellStyle name="Followed Hyperlink" xfId="33940" builtinId="9" hidden="1"/>
    <cellStyle name="Followed Hyperlink" xfId="33941" builtinId="9" hidden="1"/>
    <cellStyle name="Followed Hyperlink" xfId="33942" builtinId="9" hidden="1"/>
    <cellStyle name="Followed Hyperlink" xfId="33943" builtinId="9" hidden="1"/>
    <cellStyle name="Followed Hyperlink" xfId="33944" builtinId="9" hidden="1"/>
    <cellStyle name="Followed Hyperlink" xfId="33945" builtinId="9" hidden="1"/>
    <cellStyle name="Followed Hyperlink" xfId="33946" builtinId="9" hidden="1"/>
    <cellStyle name="Followed Hyperlink" xfId="33947" builtinId="9" hidden="1"/>
    <cellStyle name="Followed Hyperlink" xfId="33948" builtinId="9" hidden="1"/>
    <cellStyle name="Followed Hyperlink" xfId="33949" builtinId="9" hidden="1"/>
    <cellStyle name="Followed Hyperlink" xfId="33950" builtinId="9" hidden="1"/>
    <cellStyle name="Followed Hyperlink" xfId="33951" builtinId="9" hidden="1"/>
    <cellStyle name="Followed Hyperlink" xfId="33952" builtinId="9" hidden="1"/>
    <cellStyle name="Followed Hyperlink" xfId="33953" builtinId="9" hidden="1"/>
    <cellStyle name="Followed Hyperlink" xfId="33954" builtinId="9" hidden="1"/>
    <cellStyle name="Followed Hyperlink" xfId="33955" builtinId="9" hidden="1"/>
    <cellStyle name="Followed Hyperlink" xfId="33956" builtinId="9" hidden="1"/>
    <cellStyle name="Followed Hyperlink" xfId="33957" builtinId="9" hidden="1"/>
    <cellStyle name="Followed Hyperlink" xfId="33958" builtinId="9" hidden="1"/>
    <cellStyle name="Followed Hyperlink" xfId="33959" builtinId="9" hidden="1"/>
    <cellStyle name="Followed Hyperlink" xfId="33960" builtinId="9" hidden="1"/>
    <cellStyle name="Followed Hyperlink" xfId="33961" builtinId="9" hidden="1"/>
    <cellStyle name="Followed Hyperlink" xfId="33962" builtinId="9" hidden="1"/>
    <cellStyle name="Followed Hyperlink" xfId="33963" builtinId="9" hidden="1"/>
    <cellStyle name="Followed Hyperlink" xfId="33964" builtinId="9" hidden="1"/>
    <cellStyle name="Followed Hyperlink" xfId="33965" builtinId="9" hidden="1"/>
    <cellStyle name="Followed Hyperlink" xfId="33966" builtinId="9" hidden="1"/>
    <cellStyle name="Followed Hyperlink" xfId="33967" builtinId="9" hidden="1"/>
    <cellStyle name="Followed Hyperlink" xfId="33968" builtinId="9" hidden="1"/>
    <cellStyle name="Followed Hyperlink" xfId="33969" builtinId="9" hidden="1"/>
    <cellStyle name="Followed Hyperlink" xfId="33970" builtinId="9" hidden="1"/>
    <cellStyle name="Followed Hyperlink" xfId="33971" builtinId="9" hidden="1"/>
    <cellStyle name="Followed Hyperlink" xfId="33972" builtinId="9" hidden="1"/>
    <cellStyle name="Followed Hyperlink" xfId="33973" builtinId="9" hidden="1"/>
    <cellStyle name="Followed Hyperlink" xfId="33974" builtinId="9" hidden="1"/>
    <cellStyle name="Followed Hyperlink" xfId="33975" builtinId="9" hidden="1"/>
    <cellStyle name="Followed Hyperlink" xfId="33976" builtinId="9" hidden="1"/>
    <cellStyle name="Followed Hyperlink" xfId="33977" builtinId="9" hidden="1"/>
    <cellStyle name="Followed Hyperlink" xfId="33978" builtinId="9" hidden="1"/>
    <cellStyle name="Followed Hyperlink" xfId="33979" builtinId="9" hidden="1"/>
    <cellStyle name="Followed Hyperlink" xfId="33980" builtinId="9" hidden="1"/>
    <cellStyle name="Followed Hyperlink" xfId="33981" builtinId="9" hidden="1"/>
    <cellStyle name="Followed Hyperlink" xfId="33982" builtinId="9" hidden="1"/>
    <cellStyle name="Followed Hyperlink" xfId="33983" builtinId="9" hidden="1"/>
    <cellStyle name="Followed Hyperlink" xfId="33984" builtinId="9" hidden="1"/>
    <cellStyle name="Followed Hyperlink" xfId="33985" builtinId="9" hidden="1"/>
    <cellStyle name="Followed Hyperlink" xfId="33986" builtinId="9" hidden="1"/>
    <cellStyle name="Followed Hyperlink" xfId="33987" builtinId="9" hidden="1"/>
    <cellStyle name="Followed Hyperlink" xfId="33988" builtinId="9" hidden="1"/>
    <cellStyle name="Followed Hyperlink" xfId="33989" builtinId="9" hidden="1"/>
    <cellStyle name="Followed Hyperlink" xfId="33990" builtinId="9" hidden="1"/>
    <cellStyle name="Followed Hyperlink" xfId="33991" builtinId="9" hidden="1"/>
    <cellStyle name="Followed Hyperlink" xfId="33992" builtinId="9" hidden="1"/>
    <cellStyle name="Followed Hyperlink" xfId="33993" builtinId="9" hidden="1"/>
    <cellStyle name="Followed Hyperlink" xfId="33994" builtinId="9" hidden="1"/>
    <cellStyle name="Followed Hyperlink" xfId="33995" builtinId="9" hidden="1"/>
    <cellStyle name="Followed Hyperlink" xfId="33996" builtinId="9" hidden="1"/>
    <cellStyle name="Followed Hyperlink" xfId="33997" builtinId="9" hidden="1"/>
    <cellStyle name="Followed Hyperlink" xfId="33998" builtinId="9" hidden="1"/>
    <cellStyle name="Followed Hyperlink" xfId="33999" builtinId="9" hidden="1"/>
    <cellStyle name="Followed Hyperlink" xfId="34000" builtinId="9" hidden="1"/>
    <cellStyle name="Followed Hyperlink" xfId="34001" builtinId="9" hidden="1"/>
    <cellStyle name="Followed Hyperlink" xfId="34002" builtinId="9" hidden="1"/>
    <cellStyle name="Followed Hyperlink" xfId="34003" builtinId="9" hidden="1"/>
    <cellStyle name="Followed Hyperlink" xfId="34004" builtinId="9" hidden="1"/>
    <cellStyle name="Followed Hyperlink" xfId="34005" builtinId="9" hidden="1"/>
    <cellStyle name="Followed Hyperlink" xfId="34006" builtinId="9" hidden="1"/>
    <cellStyle name="Followed Hyperlink" xfId="34007" builtinId="9" hidden="1"/>
    <cellStyle name="Followed Hyperlink" xfId="34008" builtinId="9" hidden="1"/>
    <cellStyle name="Followed Hyperlink" xfId="34009" builtinId="9" hidden="1"/>
    <cellStyle name="Followed Hyperlink" xfId="34010" builtinId="9" hidden="1"/>
    <cellStyle name="Followed Hyperlink" xfId="34011" builtinId="9" hidden="1"/>
    <cellStyle name="Followed Hyperlink" xfId="34012" builtinId="9" hidden="1"/>
    <cellStyle name="Followed Hyperlink" xfId="34013" builtinId="9" hidden="1"/>
    <cellStyle name="Followed Hyperlink" xfId="34014" builtinId="9" hidden="1"/>
    <cellStyle name="Followed Hyperlink" xfId="34015" builtinId="9" hidden="1"/>
    <cellStyle name="Followed Hyperlink" xfId="34016" builtinId="9" hidden="1"/>
    <cellStyle name="Followed Hyperlink" xfId="34017" builtinId="9" hidden="1"/>
    <cellStyle name="Followed Hyperlink" xfId="34018" builtinId="9" hidden="1"/>
    <cellStyle name="Followed Hyperlink" xfId="34019" builtinId="9" hidden="1"/>
    <cellStyle name="Followed Hyperlink" xfId="34020" builtinId="9" hidden="1"/>
    <cellStyle name="Followed Hyperlink" xfId="34021" builtinId="9" hidden="1"/>
    <cellStyle name="Followed Hyperlink" xfId="34022" builtinId="9" hidden="1"/>
    <cellStyle name="Followed Hyperlink" xfId="34023" builtinId="9" hidden="1"/>
    <cellStyle name="Followed Hyperlink" xfId="34024" builtinId="9" hidden="1"/>
    <cellStyle name="Followed Hyperlink" xfId="34025" builtinId="9" hidden="1"/>
    <cellStyle name="Followed Hyperlink" xfId="34026" builtinId="9" hidden="1"/>
    <cellStyle name="Followed Hyperlink" xfId="34027" builtinId="9" hidden="1"/>
    <cellStyle name="Followed Hyperlink" xfId="34028" builtinId="9" hidden="1"/>
    <cellStyle name="Followed Hyperlink" xfId="34029" builtinId="9" hidden="1"/>
    <cellStyle name="Followed Hyperlink" xfId="34030" builtinId="9" hidden="1"/>
    <cellStyle name="Followed Hyperlink" xfId="34031" builtinId="9" hidden="1"/>
    <cellStyle name="Followed Hyperlink" xfId="34032" builtinId="9" hidden="1"/>
    <cellStyle name="Followed Hyperlink" xfId="34033" builtinId="9" hidden="1"/>
    <cellStyle name="Followed Hyperlink" xfId="34034" builtinId="9" hidden="1"/>
    <cellStyle name="Followed Hyperlink" xfId="34035" builtinId="9" hidden="1"/>
    <cellStyle name="Followed Hyperlink" xfId="34036" builtinId="9" hidden="1"/>
    <cellStyle name="Followed Hyperlink" xfId="34037" builtinId="9" hidden="1"/>
    <cellStyle name="Followed Hyperlink" xfId="34038" builtinId="9" hidden="1"/>
    <cellStyle name="Followed Hyperlink" xfId="34039" builtinId="9" hidden="1"/>
    <cellStyle name="Followed Hyperlink" xfId="34040" builtinId="9" hidden="1"/>
    <cellStyle name="Followed Hyperlink" xfId="34041" builtinId="9" hidden="1"/>
    <cellStyle name="Followed Hyperlink" xfId="34042" builtinId="9" hidden="1"/>
    <cellStyle name="Followed Hyperlink" xfId="34043" builtinId="9" hidden="1"/>
    <cellStyle name="Followed Hyperlink" xfId="34044" builtinId="9" hidden="1"/>
    <cellStyle name="Followed Hyperlink" xfId="34045" builtinId="9" hidden="1"/>
    <cellStyle name="Followed Hyperlink" xfId="34046" builtinId="9" hidden="1"/>
    <cellStyle name="Followed Hyperlink" xfId="34047" builtinId="9" hidden="1"/>
    <cellStyle name="Followed Hyperlink" xfId="34048" builtinId="9" hidden="1"/>
    <cellStyle name="Followed Hyperlink" xfId="34049" builtinId="9" hidden="1"/>
    <cellStyle name="Followed Hyperlink" xfId="34050" builtinId="9" hidden="1"/>
    <cellStyle name="Followed Hyperlink" xfId="34051" builtinId="9" hidden="1"/>
    <cellStyle name="Followed Hyperlink" xfId="34052" builtinId="9" hidden="1"/>
    <cellStyle name="Followed Hyperlink" xfId="34053" builtinId="9" hidden="1"/>
    <cellStyle name="Followed Hyperlink" xfId="34054" builtinId="9" hidden="1"/>
    <cellStyle name="Followed Hyperlink" xfId="34055" builtinId="9" hidden="1"/>
    <cellStyle name="Followed Hyperlink" xfId="34056" builtinId="9" hidden="1"/>
    <cellStyle name="Followed Hyperlink" xfId="34057" builtinId="9" hidden="1"/>
    <cellStyle name="Followed Hyperlink" xfId="34058" builtinId="9" hidden="1"/>
    <cellStyle name="Followed Hyperlink" xfId="34059" builtinId="9" hidden="1"/>
    <cellStyle name="Followed Hyperlink" xfId="34060" builtinId="9" hidden="1"/>
    <cellStyle name="Followed Hyperlink" xfId="34061" builtinId="9" hidden="1"/>
    <cellStyle name="Followed Hyperlink" xfId="34062" builtinId="9" hidden="1"/>
    <cellStyle name="Followed Hyperlink" xfId="34063" builtinId="9" hidden="1"/>
    <cellStyle name="Followed Hyperlink" xfId="34064" builtinId="9" hidden="1"/>
    <cellStyle name="Followed Hyperlink" xfId="34065" builtinId="9" hidden="1"/>
    <cellStyle name="Followed Hyperlink" xfId="34066" builtinId="9" hidden="1"/>
    <cellStyle name="Followed Hyperlink" xfId="34067" builtinId="9" hidden="1"/>
    <cellStyle name="Followed Hyperlink" xfId="34068" builtinId="9" hidden="1"/>
    <cellStyle name="Followed Hyperlink" xfId="34069" builtinId="9" hidden="1"/>
    <cellStyle name="Followed Hyperlink" xfId="34070" builtinId="9" hidden="1"/>
    <cellStyle name="Followed Hyperlink" xfId="34071" builtinId="9" hidden="1"/>
    <cellStyle name="Followed Hyperlink" xfId="34072" builtinId="9" hidden="1"/>
    <cellStyle name="Followed Hyperlink" xfId="34073" builtinId="9" hidden="1"/>
    <cellStyle name="Followed Hyperlink" xfId="34074" builtinId="9" hidden="1"/>
    <cellStyle name="Followed Hyperlink" xfId="34075" builtinId="9" hidden="1"/>
    <cellStyle name="Followed Hyperlink" xfId="34076" builtinId="9" hidden="1"/>
    <cellStyle name="Followed Hyperlink" xfId="34077" builtinId="9" hidden="1"/>
    <cellStyle name="Followed Hyperlink" xfId="34078" builtinId="9" hidden="1"/>
    <cellStyle name="Followed Hyperlink" xfId="34079" builtinId="9" hidden="1"/>
    <cellStyle name="Followed Hyperlink" xfId="34080" builtinId="9" hidden="1"/>
    <cellStyle name="Followed Hyperlink" xfId="34081" builtinId="9" hidden="1"/>
    <cellStyle name="Followed Hyperlink" xfId="34082" builtinId="9" hidden="1"/>
    <cellStyle name="Followed Hyperlink" xfId="34083" builtinId="9" hidden="1"/>
    <cellStyle name="Followed Hyperlink" xfId="34084" builtinId="9" hidden="1"/>
    <cellStyle name="Followed Hyperlink" xfId="34085" builtinId="9" hidden="1"/>
    <cellStyle name="Followed Hyperlink" xfId="34086" builtinId="9" hidden="1"/>
    <cellStyle name="Followed Hyperlink" xfId="34087" builtinId="9" hidden="1"/>
    <cellStyle name="Followed Hyperlink" xfId="34088" builtinId="9" hidden="1"/>
    <cellStyle name="Followed Hyperlink" xfId="34089" builtinId="9" hidden="1"/>
    <cellStyle name="Followed Hyperlink" xfId="34090" builtinId="9" hidden="1"/>
    <cellStyle name="Followed Hyperlink" xfId="34091" builtinId="9" hidden="1"/>
    <cellStyle name="Followed Hyperlink" xfId="34092" builtinId="9" hidden="1"/>
    <cellStyle name="Followed Hyperlink" xfId="34093" builtinId="9" hidden="1"/>
    <cellStyle name="Followed Hyperlink" xfId="34094" builtinId="9" hidden="1"/>
    <cellStyle name="Followed Hyperlink" xfId="34095" builtinId="9" hidden="1"/>
    <cellStyle name="Followed Hyperlink" xfId="34096" builtinId="9" hidden="1"/>
    <cellStyle name="Followed Hyperlink" xfId="34097" builtinId="9" hidden="1"/>
    <cellStyle name="Followed Hyperlink" xfId="34098" builtinId="9" hidden="1"/>
    <cellStyle name="Followed Hyperlink" xfId="34099" builtinId="9" hidden="1"/>
    <cellStyle name="Followed Hyperlink" xfId="34100" builtinId="9" hidden="1"/>
    <cellStyle name="Followed Hyperlink" xfId="34101" builtinId="9" hidden="1"/>
    <cellStyle name="Followed Hyperlink" xfId="34102" builtinId="9" hidden="1"/>
    <cellStyle name="Followed Hyperlink" xfId="34103" builtinId="9" hidden="1"/>
    <cellStyle name="Followed Hyperlink" xfId="34104" builtinId="9" hidden="1"/>
    <cellStyle name="Followed Hyperlink" xfId="34105" builtinId="9" hidden="1"/>
    <cellStyle name="Followed Hyperlink" xfId="34106" builtinId="9" hidden="1"/>
    <cellStyle name="Followed Hyperlink" xfId="34107" builtinId="9" hidden="1"/>
    <cellStyle name="Followed Hyperlink" xfId="34108" builtinId="9" hidden="1"/>
    <cellStyle name="Followed Hyperlink" xfId="34109" builtinId="9" hidden="1"/>
    <cellStyle name="Followed Hyperlink" xfId="34110" builtinId="9" hidden="1"/>
    <cellStyle name="Followed Hyperlink" xfId="34111" builtinId="9" hidden="1"/>
    <cellStyle name="Followed Hyperlink" xfId="34112" builtinId="9" hidden="1"/>
    <cellStyle name="Followed Hyperlink" xfId="34113" builtinId="9" hidden="1"/>
    <cellStyle name="Followed Hyperlink" xfId="34114" builtinId="9" hidden="1"/>
    <cellStyle name="Followed Hyperlink" xfId="34115" builtinId="9" hidden="1"/>
    <cellStyle name="Followed Hyperlink" xfId="34116" builtinId="9" hidden="1"/>
    <cellStyle name="Followed Hyperlink" xfId="34117" builtinId="9" hidden="1"/>
    <cellStyle name="Followed Hyperlink" xfId="34118" builtinId="9" hidden="1"/>
    <cellStyle name="Followed Hyperlink" xfId="34119" builtinId="9" hidden="1"/>
    <cellStyle name="Followed Hyperlink" xfId="34120" builtinId="9" hidden="1"/>
    <cellStyle name="Followed Hyperlink" xfId="34121" builtinId="9" hidden="1"/>
    <cellStyle name="Followed Hyperlink" xfId="34122" builtinId="9" hidden="1"/>
    <cellStyle name="Followed Hyperlink" xfId="34123" builtinId="9" hidden="1"/>
    <cellStyle name="Followed Hyperlink" xfId="34124" builtinId="9" hidden="1"/>
    <cellStyle name="Followed Hyperlink" xfId="34125" builtinId="9" hidden="1"/>
    <cellStyle name="Followed Hyperlink" xfId="34126" builtinId="9" hidden="1"/>
    <cellStyle name="Followed Hyperlink" xfId="34127" builtinId="9" hidden="1"/>
    <cellStyle name="Followed Hyperlink" xfId="34128" builtinId="9" hidden="1"/>
    <cellStyle name="Followed Hyperlink" xfId="34129" builtinId="9" hidden="1"/>
    <cellStyle name="Followed Hyperlink" xfId="34130" builtinId="9" hidden="1"/>
    <cellStyle name="Followed Hyperlink" xfId="34131" builtinId="9" hidden="1"/>
    <cellStyle name="Followed Hyperlink" xfId="34132" builtinId="9" hidden="1"/>
    <cellStyle name="Followed Hyperlink" xfId="34133" builtinId="9" hidden="1"/>
    <cellStyle name="Followed Hyperlink" xfId="34134" builtinId="9" hidden="1"/>
    <cellStyle name="Followed Hyperlink" xfId="34135" builtinId="9" hidden="1"/>
    <cellStyle name="Followed Hyperlink" xfId="34136" builtinId="9" hidden="1"/>
    <cellStyle name="Followed Hyperlink" xfId="34137" builtinId="9" hidden="1"/>
    <cellStyle name="Followed Hyperlink" xfId="34138" builtinId="9" hidden="1"/>
    <cellStyle name="Followed Hyperlink" xfId="34139" builtinId="9" hidden="1"/>
    <cellStyle name="Followed Hyperlink" xfId="34140" builtinId="9" hidden="1"/>
    <cellStyle name="Followed Hyperlink" xfId="34141" builtinId="9" hidden="1"/>
    <cellStyle name="Followed Hyperlink" xfId="34142" builtinId="9" hidden="1"/>
    <cellStyle name="Followed Hyperlink" xfId="34143" builtinId="9" hidden="1"/>
    <cellStyle name="Followed Hyperlink" xfId="34144" builtinId="9" hidden="1"/>
    <cellStyle name="Followed Hyperlink" xfId="34145" builtinId="9" hidden="1"/>
    <cellStyle name="Followed Hyperlink" xfId="34146" builtinId="9" hidden="1"/>
    <cellStyle name="Followed Hyperlink" xfId="34147" builtinId="9" hidden="1"/>
    <cellStyle name="Followed Hyperlink" xfId="34148" builtinId="9" hidden="1"/>
    <cellStyle name="Followed Hyperlink" xfId="34149" builtinId="9" hidden="1"/>
    <cellStyle name="Followed Hyperlink" xfId="34150" builtinId="9" hidden="1"/>
    <cellStyle name="Followed Hyperlink" xfId="34151" builtinId="9" hidden="1"/>
    <cellStyle name="Followed Hyperlink" xfId="34152" builtinId="9" hidden="1"/>
    <cellStyle name="Followed Hyperlink" xfId="34153" builtinId="9" hidden="1"/>
    <cellStyle name="Followed Hyperlink" xfId="34154" builtinId="9" hidden="1"/>
    <cellStyle name="Followed Hyperlink" xfId="34155" builtinId="9" hidden="1"/>
    <cellStyle name="Followed Hyperlink" xfId="34156" builtinId="9" hidden="1"/>
    <cellStyle name="Followed Hyperlink" xfId="34157" builtinId="9" hidden="1"/>
    <cellStyle name="Followed Hyperlink" xfId="34158" builtinId="9" hidden="1"/>
    <cellStyle name="Followed Hyperlink" xfId="34159" builtinId="9" hidden="1"/>
    <cellStyle name="Followed Hyperlink" xfId="34160" builtinId="9" hidden="1"/>
    <cellStyle name="Followed Hyperlink" xfId="34161" builtinId="9" hidden="1"/>
    <cellStyle name="Followed Hyperlink" xfId="34162" builtinId="9" hidden="1"/>
    <cellStyle name="Followed Hyperlink" xfId="34163" builtinId="9" hidden="1"/>
    <cellStyle name="Followed Hyperlink" xfId="34164" builtinId="9" hidden="1"/>
    <cellStyle name="Followed Hyperlink" xfId="34165" builtinId="9" hidden="1"/>
    <cellStyle name="Followed Hyperlink" xfId="34166" builtinId="9" hidden="1"/>
    <cellStyle name="Followed Hyperlink" xfId="34167" builtinId="9" hidden="1"/>
    <cellStyle name="Followed Hyperlink" xfId="34168" builtinId="9" hidden="1"/>
    <cellStyle name="Followed Hyperlink" xfId="34169" builtinId="9" hidden="1"/>
    <cellStyle name="Followed Hyperlink" xfId="34170" builtinId="9" hidden="1"/>
    <cellStyle name="Followed Hyperlink" xfId="34171" builtinId="9" hidden="1"/>
    <cellStyle name="Followed Hyperlink" xfId="34172" builtinId="9" hidden="1"/>
    <cellStyle name="Followed Hyperlink" xfId="34173" builtinId="9" hidden="1"/>
    <cellStyle name="Followed Hyperlink" xfId="34174" builtinId="9" hidden="1"/>
    <cellStyle name="Followed Hyperlink" xfId="34175" builtinId="9" hidden="1"/>
    <cellStyle name="Followed Hyperlink" xfId="34176" builtinId="9" hidden="1"/>
    <cellStyle name="Followed Hyperlink" xfId="34177" builtinId="9" hidden="1"/>
    <cellStyle name="Followed Hyperlink" xfId="34178" builtinId="9" hidden="1"/>
    <cellStyle name="Followed Hyperlink" xfId="34179" builtinId="9" hidden="1"/>
    <cellStyle name="Followed Hyperlink" xfId="34180" builtinId="9" hidden="1"/>
    <cellStyle name="Followed Hyperlink" xfId="34181" builtinId="9" hidden="1"/>
    <cellStyle name="Followed Hyperlink" xfId="34182" builtinId="9" hidden="1"/>
    <cellStyle name="Followed Hyperlink" xfId="34183" builtinId="9" hidden="1"/>
    <cellStyle name="Followed Hyperlink" xfId="34184" builtinId="9" hidden="1"/>
    <cellStyle name="Followed Hyperlink" xfId="34185" builtinId="9" hidden="1"/>
    <cellStyle name="Followed Hyperlink" xfId="34186" builtinId="9" hidden="1"/>
    <cellStyle name="Followed Hyperlink" xfId="34187" builtinId="9" hidden="1"/>
    <cellStyle name="Followed Hyperlink" xfId="34188" builtinId="9" hidden="1"/>
    <cellStyle name="Followed Hyperlink" xfId="34189" builtinId="9" hidden="1"/>
    <cellStyle name="Followed Hyperlink" xfId="34190" builtinId="9" hidden="1"/>
    <cellStyle name="Followed Hyperlink" xfId="34191" builtinId="9" hidden="1"/>
    <cellStyle name="Followed Hyperlink" xfId="34192" builtinId="9" hidden="1"/>
    <cellStyle name="Followed Hyperlink" xfId="34193" builtinId="9" hidden="1"/>
    <cellStyle name="Followed Hyperlink" xfId="34194" builtinId="9" hidden="1"/>
    <cellStyle name="Followed Hyperlink" xfId="34195" builtinId="9" hidden="1"/>
    <cellStyle name="Followed Hyperlink" xfId="34196" builtinId="9" hidden="1"/>
    <cellStyle name="Followed Hyperlink" xfId="34197" builtinId="9" hidden="1"/>
    <cellStyle name="Followed Hyperlink" xfId="34198" builtinId="9" hidden="1"/>
    <cellStyle name="Followed Hyperlink" xfId="34199" builtinId="9" hidden="1"/>
    <cellStyle name="Followed Hyperlink" xfId="34200" builtinId="9" hidden="1"/>
    <cellStyle name="Followed Hyperlink" xfId="34201" builtinId="9" hidden="1"/>
    <cellStyle name="Followed Hyperlink" xfId="34202" builtinId="9" hidden="1"/>
    <cellStyle name="Followed Hyperlink" xfId="34203" builtinId="9" hidden="1"/>
    <cellStyle name="Followed Hyperlink" xfId="34204" builtinId="9" hidden="1"/>
    <cellStyle name="Followed Hyperlink" xfId="34205" builtinId="9" hidden="1"/>
    <cellStyle name="Followed Hyperlink" xfId="34206" builtinId="9" hidden="1"/>
    <cellStyle name="Followed Hyperlink" xfId="34207" builtinId="9" hidden="1"/>
    <cellStyle name="Followed Hyperlink" xfId="34208" builtinId="9" hidden="1"/>
    <cellStyle name="Followed Hyperlink" xfId="34209" builtinId="9" hidden="1"/>
    <cellStyle name="Followed Hyperlink" xfId="34210" builtinId="9" hidden="1"/>
    <cellStyle name="Followed Hyperlink" xfId="34211" builtinId="9" hidden="1"/>
    <cellStyle name="Followed Hyperlink" xfId="34212" builtinId="9" hidden="1"/>
    <cellStyle name="Followed Hyperlink" xfId="34213" builtinId="9" hidden="1"/>
    <cellStyle name="Followed Hyperlink" xfId="34214" builtinId="9" hidden="1"/>
    <cellStyle name="Followed Hyperlink" xfId="34215" builtinId="9" hidden="1"/>
    <cellStyle name="Followed Hyperlink" xfId="34216" builtinId="9" hidden="1"/>
    <cellStyle name="Followed Hyperlink" xfId="34217" builtinId="9" hidden="1"/>
    <cellStyle name="Followed Hyperlink" xfId="34218" builtinId="9" hidden="1"/>
    <cellStyle name="Followed Hyperlink" xfId="34219" builtinId="9" hidden="1"/>
    <cellStyle name="Followed Hyperlink" xfId="34220" builtinId="9" hidden="1"/>
    <cellStyle name="Followed Hyperlink" xfId="34221" builtinId="9" hidden="1"/>
    <cellStyle name="Followed Hyperlink" xfId="34222" builtinId="9" hidden="1"/>
    <cellStyle name="Followed Hyperlink" xfId="34223" builtinId="9" hidden="1"/>
    <cellStyle name="Followed Hyperlink" xfId="34224" builtinId="9" hidden="1"/>
    <cellStyle name="Followed Hyperlink" xfId="34225" builtinId="9" hidden="1"/>
    <cellStyle name="Followed Hyperlink" xfId="34226" builtinId="9" hidden="1"/>
    <cellStyle name="Followed Hyperlink" xfId="34227" builtinId="9" hidden="1"/>
    <cellStyle name="Followed Hyperlink" xfId="34228" builtinId="9" hidden="1"/>
    <cellStyle name="Followed Hyperlink" xfId="34229" builtinId="9" hidden="1"/>
    <cellStyle name="Followed Hyperlink" xfId="34230" builtinId="9" hidden="1"/>
    <cellStyle name="Followed Hyperlink" xfId="34231" builtinId="9" hidden="1"/>
    <cellStyle name="Followed Hyperlink" xfId="34232" builtinId="9" hidden="1"/>
    <cellStyle name="Followed Hyperlink" xfId="34233" builtinId="9" hidden="1"/>
    <cellStyle name="Followed Hyperlink" xfId="34234" builtinId="9" hidden="1"/>
    <cellStyle name="Followed Hyperlink" xfId="34235" builtinId="9" hidden="1"/>
    <cellStyle name="Followed Hyperlink" xfId="34236" builtinId="9" hidden="1"/>
    <cellStyle name="Followed Hyperlink" xfId="34237" builtinId="9" hidden="1"/>
    <cellStyle name="Followed Hyperlink" xfId="34238" builtinId="9" hidden="1"/>
    <cellStyle name="Followed Hyperlink" xfId="34239" builtinId="9" hidden="1"/>
    <cellStyle name="Followed Hyperlink" xfId="34240" builtinId="9" hidden="1"/>
    <cellStyle name="Followed Hyperlink" xfId="34241" builtinId="9" hidden="1"/>
    <cellStyle name="Followed Hyperlink" xfId="34242" builtinId="9" hidden="1"/>
    <cellStyle name="Followed Hyperlink" xfId="34243" builtinId="9" hidden="1"/>
    <cellStyle name="Followed Hyperlink" xfId="34244" builtinId="9" hidden="1"/>
    <cellStyle name="Followed Hyperlink" xfId="34245" builtinId="9" hidden="1"/>
    <cellStyle name="Followed Hyperlink" xfId="34246" builtinId="9" hidden="1"/>
    <cellStyle name="Followed Hyperlink" xfId="34247" builtinId="9" hidden="1"/>
    <cellStyle name="Followed Hyperlink" xfId="34248" builtinId="9" hidden="1"/>
    <cellStyle name="Followed Hyperlink" xfId="34249" builtinId="9" hidden="1"/>
    <cellStyle name="Followed Hyperlink" xfId="34250" builtinId="9" hidden="1"/>
    <cellStyle name="Followed Hyperlink" xfId="34251" builtinId="9" hidden="1"/>
    <cellStyle name="Followed Hyperlink" xfId="34252" builtinId="9" hidden="1"/>
    <cellStyle name="Followed Hyperlink" xfId="34253" builtinId="9" hidden="1"/>
    <cellStyle name="Followed Hyperlink" xfId="34254" builtinId="9" hidden="1"/>
    <cellStyle name="Followed Hyperlink" xfId="34255" builtinId="9" hidden="1"/>
    <cellStyle name="Followed Hyperlink" xfId="34256" builtinId="9" hidden="1"/>
    <cellStyle name="Followed Hyperlink" xfId="34257" builtinId="9" hidden="1"/>
    <cellStyle name="Followed Hyperlink" xfId="34258" builtinId="9" hidden="1"/>
    <cellStyle name="Followed Hyperlink" xfId="34259" builtinId="9" hidden="1"/>
    <cellStyle name="Followed Hyperlink" xfId="34260" builtinId="9" hidden="1"/>
    <cellStyle name="Followed Hyperlink" xfId="34261" builtinId="9" hidden="1"/>
    <cellStyle name="Followed Hyperlink" xfId="34262" builtinId="9" hidden="1"/>
    <cellStyle name="Followed Hyperlink" xfId="34263" builtinId="9" hidden="1"/>
    <cellStyle name="Followed Hyperlink" xfId="34264" builtinId="9" hidden="1"/>
    <cellStyle name="Followed Hyperlink" xfId="34265" builtinId="9" hidden="1"/>
    <cellStyle name="Followed Hyperlink" xfId="34266" builtinId="9" hidden="1"/>
    <cellStyle name="Followed Hyperlink" xfId="34267" builtinId="9" hidden="1"/>
    <cellStyle name="Followed Hyperlink" xfId="34268" builtinId="9" hidden="1"/>
    <cellStyle name="Followed Hyperlink" xfId="34269" builtinId="9" hidden="1"/>
    <cellStyle name="Followed Hyperlink" xfId="34270" builtinId="9" hidden="1"/>
    <cellStyle name="Followed Hyperlink" xfId="34271" builtinId="9" hidden="1"/>
    <cellStyle name="Followed Hyperlink" xfId="34272" builtinId="9" hidden="1"/>
    <cellStyle name="Followed Hyperlink" xfId="34273" builtinId="9" hidden="1"/>
    <cellStyle name="Followed Hyperlink" xfId="34274" builtinId="9" hidden="1"/>
    <cellStyle name="Followed Hyperlink" xfId="34275" builtinId="9" hidden="1"/>
    <cellStyle name="Followed Hyperlink" xfId="34276" builtinId="9" hidden="1"/>
    <cellStyle name="Followed Hyperlink" xfId="34277" builtinId="9" hidden="1"/>
    <cellStyle name="Followed Hyperlink" xfId="34278" builtinId="9" hidden="1"/>
    <cellStyle name="Followed Hyperlink" xfId="34279" builtinId="9" hidden="1"/>
    <cellStyle name="Followed Hyperlink" xfId="34280" builtinId="9" hidden="1"/>
    <cellStyle name="Followed Hyperlink" xfId="34281" builtinId="9" hidden="1"/>
    <cellStyle name="Followed Hyperlink" xfId="34282" builtinId="9" hidden="1"/>
    <cellStyle name="Followed Hyperlink" xfId="34283" builtinId="9" hidden="1"/>
    <cellStyle name="Followed Hyperlink" xfId="34284" builtinId="9" hidden="1"/>
    <cellStyle name="Followed Hyperlink" xfId="34285" builtinId="9" hidden="1"/>
    <cellStyle name="Followed Hyperlink" xfId="34286" builtinId="9" hidden="1"/>
    <cellStyle name="Followed Hyperlink" xfId="34287" builtinId="9" hidden="1"/>
    <cellStyle name="Followed Hyperlink" xfId="34288" builtinId="9" hidden="1"/>
    <cellStyle name="Followed Hyperlink" xfId="34289" builtinId="9" hidden="1"/>
    <cellStyle name="Followed Hyperlink" xfId="34290" builtinId="9" hidden="1"/>
    <cellStyle name="Followed Hyperlink" xfId="34291" builtinId="9" hidden="1"/>
    <cellStyle name="Followed Hyperlink" xfId="34292" builtinId="9" hidden="1"/>
    <cellStyle name="Followed Hyperlink" xfId="34293" builtinId="9" hidden="1"/>
    <cellStyle name="Followed Hyperlink" xfId="34294" builtinId="9" hidden="1"/>
    <cellStyle name="Followed Hyperlink" xfId="34295" builtinId="9" hidden="1"/>
    <cellStyle name="Followed Hyperlink" xfId="34296" builtinId="9" hidden="1"/>
    <cellStyle name="Followed Hyperlink" xfId="34297" builtinId="9" hidden="1"/>
    <cellStyle name="Followed Hyperlink" xfId="34298" builtinId="9" hidden="1"/>
    <cellStyle name="Followed Hyperlink" xfId="34299" builtinId="9" hidden="1"/>
    <cellStyle name="Followed Hyperlink" xfId="34300" builtinId="9" hidden="1"/>
    <cellStyle name="Followed Hyperlink" xfId="34301" builtinId="9" hidden="1"/>
    <cellStyle name="Followed Hyperlink" xfId="34302" builtinId="9" hidden="1"/>
    <cellStyle name="Followed Hyperlink" xfId="34303" builtinId="9" hidden="1"/>
    <cellStyle name="Followed Hyperlink" xfId="34304" builtinId="9" hidden="1"/>
    <cellStyle name="Followed Hyperlink" xfId="34305" builtinId="9" hidden="1"/>
    <cellStyle name="Followed Hyperlink" xfId="34306" builtinId="9" hidden="1"/>
    <cellStyle name="Followed Hyperlink" xfId="34307" builtinId="9" hidden="1"/>
    <cellStyle name="Followed Hyperlink" xfId="34308" builtinId="9" hidden="1"/>
    <cellStyle name="Followed Hyperlink" xfId="34309" builtinId="9" hidden="1"/>
    <cellStyle name="Followed Hyperlink" xfId="34310" builtinId="9" hidden="1"/>
    <cellStyle name="Followed Hyperlink" xfId="34311" builtinId="9" hidden="1"/>
    <cellStyle name="Followed Hyperlink" xfId="34312" builtinId="9" hidden="1"/>
    <cellStyle name="Followed Hyperlink" xfId="34313" builtinId="9" hidden="1"/>
    <cellStyle name="Followed Hyperlink" xfId="34314" builtinId="9" hidden="1"/>
    <cellStyle name="Followed Hyperlink" xfId="34315" builtinId="9" hidden="1"/>
    <cellStyle name="Followed Hyperlink" xfId="34316" builtinId="9" hidden="1"/>
    <cellStyle name="Followed Hyperlink" xfId="34317" builtinId="9" hidden="1"/>
    <cellStyle name="Followed Hyperlink" xfId="34318" builtinId="9" hidden="1"/>
    <cellStyle name="Followed Hyperlink" xfId="34319" builtinId="9" hidden="1"/>
    <cellStyle name="Followed Hyperlink" xfId="34320" builtinId="9" hidden="1"/>
    <cellStyle name="Followed Hyperlink" xfId="34321" builtinId="9" hidden="1"/>
    <cellStyle name="Followed Hyperlink" xfId="34322" builtinId="9" hidden="1"/>
    <cellStyle name="Followed Hyperlink" xfId="34323" builtinId="9" hidden="1"/>
    <cellStyle name="Followed Hyperlink" xfId="34324" builtinId="9" hidden="1"/>
    <cellStyle name="Followed Hyperlink" xfId="34325" builtinId="9" hidden="1"/>
    <cellStyle name="Followed Hyperlink" xfId="34326" builtinId="9" hidden="1"/>
    <cellStyle name="Followed Hyperlink" xfId="34327" builtinId="9" hidden="1"/>
    <cellStyle name="Followed Hyperlink" xfId="34328" builtinId="9" hidden="1"/>
    <cellStyle name="Followed Hyperlink" xfId="34329" builtinId="9" hidden="1"/>
    <cellStyle name="Followed Hyperlink" xfId="34330" builtinId="9" hidden="1"/>
    <cellStyle name="Followed Hyperlink" xfId="34331" builtinId="9" hidden="1"/>
    <cellStyle name="Followed Hyperlink" xfId="34332" builtinId="9" hidden="1"/>
    <cellStyle name="Followed Hyperlink" xfId="34333" builtinId="9" hidden="1"/>
    <cellStyle name="Followed Hyperlink" xfId="34334" builtinId="9" hidden="1"/>
    <cellStyle name="Followed Hyperlink" xfId="34335" builtinId="9" hidden="1"/>
    <cellStyle name="Followed Hyperlink" xfId="34336" builtinId="9" hidden="1"/>
    <cellStyle name="Followed Hyperlink" xfId="34337" builtinId="9" hidden="1"/>
    <cellStyle name="Followed Hyperlink" xfId="34338" builtinId="9" hidden="1"/>
    <cellStyle name="Followed Hyperlink" xfId="34339" builtinId="9" hidden="1"/>
    <cellStyle name="Followed Hyperlink" xfId="34340" builtinId="9" hidden="1"/>
    <cellStyle name="Followed Hyperlink" xfId="34341" builtinId="9" hidden="1"/>
    <cellStyle name="Followed Hyperlink" xfId="34342" builtinId="9" hidden="1"/>
    <cellStyle name="Followed Hyperlink" xfId="34343" builtinId="9" hidden="1"/>
    <cellStyle name="Followed Hyperlink" xfId="34344" builtinId="9" hidden="1"/>
    <cellStyle name="Followed Hyperlink" xfId="34345" builtinId="9" hidden="1"/>
    <cellStyle name="Followed Hyperlink" xfId="34346" builtinId="9" hidden="1"/>
    <cellStyle name="Followed Hyperlink" xfId="34347" builtinId="9" hidden="1"/>
    <cellStyle name="Followed Hyperlink" xfId="34348" builtinId="9" hidden="1"/>
    <cellStyle name="Followed Hyperlink" xfId="34349" builtinId="9" hidden="1"/>
    <cellStyle name="Followed Hyperlink" xfId="34350" builtinId="9" hidden="1"/>
    <cellStyle name="Followed Hyperlink" xfId="34351" builtinId="9" hidden="1"/>
    <cellStyle name="Followed Hyperlink" xfId="34352" builtinId="9" hidden="1"/>
    <cellStyle name="Followed Hyperlink" xfId="34353" builtinId="9" hidden="1"/>
    <cellStyle name="Followed Hyperlink" xfId="34354" builtinId="9" hidden="1"/>
    <cellStyle name="Followed Hyperlink" xfId="34355" builtinId="9" hidden="1"/>
    <cellStyle name="Followed Hyperlink" xfId="34356" builtinId="9" hidden="1"/>
    <cellStyle name="Followed Hyperlink" xfId="34357" builtinId="9" hidden="1"/>
    <cellStyle name="Followed Hyperlink" xfId="34358" builtinId="9" hidden="1"/>
    <cellStyle name="Followed Hyperlink" xfId="34359" builtinId="9" hidden="1"/>
    <cellStyle name="Followed Hyperlink" xfId="34360" builtinId="9" hidden="1"/>
    <cellStyle name="Followed Hyperlink" xfId="34361" builtinId="9" hidden="1"/>
    <cellStyle name="Followed Hyperlink" xfId="34362" builtinId="9" hidden="1"/>
    <cellStyle name="Followed Hyperlink" xfId="34363" builtinId="9" hidden="1"/>
    <cellStyle name="Followed Hyperlink" xfId="34364" builtinId="9" hidden="1"/>
    <cellStyle name="Followed Hyperlink" xfId="34365" builtinId="9" hidden="1"/>
    <cellStyle name="Followed Hyperlink" xfId="34366" builtinId="9" hidden="1"/>
    <cellStyle name="Followed Hyperlink" xfId="34367" builtinId="9" hidden="1"/>
    <cellStyle name="Followed Hyperlink" xfId="34368" builtinId="9" hidden="1"/>
    <cellStyle name="Followed Hyperlink" xfId="34369" builtinId="9" hidden="1"/>
    <cellStyle name="Followed Hyperlink" xfId="34370" builtinId="9" hidden="1"/>
    <cellStyle name="Followed Hyperlink" xfId="34371" builtinId="9" hidden="1"/>
    <cellStyle name="Followed Hyperlink" xfId="34372" builtinId="9" hidden="1"/>
    <cellStyle name="Followed Hyperlink" xfId="34373" builtinId="9" hidden="1"/>
    <cellStyle name="Followed Hyperlink" xfId="34374" builtinId="9" hidden="1"/>
    <cellStyle name="Followed Hyperlink" xfId="34375" builtinId="9" hidden="1"/>
    <cellStyle name="Followed Hyperlink" xfId="34376" builtinId="9" hidden="1"/>
    <cellStyle name="Followed Hyperlink" xfId="34377" builtinId="9" hidden="1"/>
    <cellStyle name="Followed Hyperlink" xfId="34378" builtinId="9" hidden="1"/>
    <cellStyle name="Followed Hyperlink" xfId="34379" builtinId="9" hidden="1"/>
    <cellStyle name="Followed Hyperlink" xfId="34380" builtinId="9" hidden="1"/>
    <cellStyle name="Followed Hyperlink" xfId="34381" builtinId="9" hidden="1"/>
    <cellStyle name="Followed Hyperlink" xfId="34382" builtinId="9" hidden="1"/>
    <cellStyle name="Followed Hyperlink" xfId="34383" builtinId="9" hidden="1"/>
    <cellStyle name="Followed Hyperlink" xfId="34384" builtinId="9" hidden="1"/>
    <cellStyle name="Followed Hyperlink" xfId="34385" builtinId="9" hidden="1"/>
    <cellStyle name="Followed Hyperlink" xfId="34386" builtinId="9" hidden="1"/>
    <cellStyle name="Followed Hyperlink" xfId="34387" builtinId="9" hidden="1"/>
    <cellStyle name="Followed Hyperlink" xfId="34388" builtinId="9" hidden="1"/>
    <cellStyle name="Followed Hyperlink" xfId="34389" builtinId="9" hidden="1"/>
    <cellStyle name="Followed Hyperlink" xfId="34390" builtinId="9" hidden="1"/>
    <cellStyle name="Followed Hyperlink" xfId="34391" builtinId="9" hidden="1"/>
    <cellStyle name="Followed Hyperlink" xfId="34392" builtinId="9" hidden="1"/>
    <cellStyle name="Followed Hyperlink" xfId="34393" builtinId="9" hidden="1"/>
    <cellStyle name="Followed Hyperlink" xfId="34394" builtinId="9" hidden="1"/>
    <cellStyle name="Followed Hyperlink" xfId="34395" builtinId="9" hidden="1"/>
    <cellStyle name="Followed Hyperlink" xfId="34396" builtinId="9" hidden="1"/>
    <cellStyle name="Followed Hyperlink" xfId="34397" builtinId="9" hidden="1"/>
    <cellStyle name="Followed Hyperlink" xfId="34398" builtinId="9" hidden="1"/>
    <cellStyle name="Followed Hyperlink" xfId="34399" builtinId="9" hidden="1"/>
    <cellStyle name="Followed Hyperlink" xfId="34400" builtinId="9" hidden="1"/>
    <cellStyle name="Followed Hyperlink" xfId="34401" builtinId="9" hidden="1"/>
    <cellStyle name="Followed Hyperlink" xfId="34402" builtinId="9" hidden="1"/>
    <cellStyle name="Followed Hyperlink" xfId="34403" builtinId="9" hidden="1"/>
    <cellStyle name="Followed Hyperlink" xfId="34404" builtinId="9" hidden="1"/>
    <cellStyle name="Followed Hyperlink" xfId="34405" builtinId="9" hidden="1"/>
    <cellStyle name="Followed Hyperlink" xfId="34406" builtinId="9" hidden="1"/>
    <cellStyle name="Followed Hyperlink" xfId="34407" builtinId="9" hidden="1"/>
    <cellStyle name="Followed Hyperlink" xfId="34408" builtinId="9" hidden="1"/>
    <cellStyle name="Followed Hyperlink" xfId="34409" builtinId="9" hidden="1"/>
    <cellStyle name="Followed Hyperlink" xfId="34410" builtinId="9" hidden="1"/>
    <cellStyle name="Followed Hyperlink" xfId="34411" builtinId="9" hidden="1"/>
    <cellStyle name="Followed Hyperlink" xfId="34412" builtinId="9" hidden="1"/>
    <cellStyle name="Followed Hyperlink" xfId="34413" builtinId="9" hidden="1"/>
    <cellStyle name="Followed Hyperlink" xfId="34414" builtinId="9" hidden="1"/>
    <cellStyle name="Followed Hyperlink" xfId="34415" builtinId="9" hidden="1"/>
    <cellStyle name="Followed Hyperlink" xfId="34416" builtinId="9" hidden="1"/>
    <cellStyle name="Followed Hyperlink" xfId="34417" builtinId="9" hidden="1"/>
    <cellStyle name="Followed Hyperlink" xfId="34418" builtinId="9" hidden="1"/>
    <cellStyle name="Followed Hyperlink" xfId="34419" builtinId="9" hidden="1"/>
    <cellStyle name="Followed Hyperlink" xfId="34420" builtinId="9" hidden="1"/>
    <cellStyle name="Followed Hyperlink" xfId="34421" builtinId="9" hidden="1"/>
    <cellStyle name="Followed Hyperlink" xfId="34422" builtinId="9" hidden="1"/>
    <cellStyle name="Followed Hyperlink" xfId="34423" builtinId="9" hidden="1"/>
    <cellStyle name="Followed Hyperlink" xfId="34424" builtinId="9" hidden="1"/>
    <cellStyle name="Followed Hyperlink" xfId="34425" builtinId="9" hidden="1"/>
    <cellStyle name="Followed Hyperlink" xfId="34426" builtinId="9" hidden="1"/>
    <cellStyle name="Followed Hyperlink" xfId="34427" builtinId="9" hidden="1"/>
    <cellStyle name="Followed Hyperlink" xfId="34428" builtinId="9" hidden="1"/>
    <cellStyle name="Followed Hyperlink" xfId="34429" builtinId="9" hidden="1"/>
    <cellStyle name="Followed Hyperlink" xfId="34430" builtinId="9" hidden="1"/>
    <cellStyle name="Followed Hyperlink" xfId="34431" builtinId="9" hidden="1"/>
    <cellStyle name="Followed Hyperlink" xfId="34432" builtinId="9" hidden="1"/>
    <cellStyle name="Followed Hyperlink" xfId="34433" builtinId="9" hidden="1"/>
    <cellStyle name="Followed Hyperlink" xfId="34434" builtinId="9" hidden="1"/>
    <cellStyle name="Followed Hyperlink" xfId="34435" builtinId="9" hidden="1"/>
    <cellStyle name="Followed Hyperlink" xfId="34436" builtinId="9" hidden="1"/>
    <cellStyle name="Followed Hyperlink" xfId="34437" builtinId="9" hidden="1"/>
    <cellStyle name="Followed Hyperlink" xfId="34438" builtinId="9" hidden="1"/>
    <cellStyle name="Followed Hyperlink" xfId="34439" builtinId="9" hidden="1"/>
    <cellStyle name="Followed Hyperlink" xfId="34440" builtinId="9" hidden="1"/>
    <cellStyle name="Followed Hyperlink" xfId="34441" builtinId="9" hidden="1"/>
    <cellStyle name="Followed Hyperlink" xfId="34442" builtinId="9" hidden="1"/>
    <cellStyle name="Followed Hyperlink" xfId="34443" builtinId="9" hidden="1"/>
    <cellStyle name="Followed Hyperlink" xfId="34444" builtinId="9" hidden="1"/>
    <cellStyle name="Followed Hyperlink" xfId="34445" builtinId="9" hidden="1"/>
    <cellStyle name="Followed Hyperlink" xfId="34446" builtinId="9" hidden="1"/>
    <cellStyle name="Followed Hyperlink" xfId="34447" builtinId="9" hidden="1"/>
    <cellStyle name="Followed Hyperlink" xfId="34448" builtinId="9" hidden="1"/>
    <cellStyle name="Followed Hyperlink" xfId="34449" builtinId="9" hidden="1"/>
    <cellStyle name="Followed Hyperlink" xfId="34450" builtinId="9" hidden="1"/>
    <cellStyle name="Followed Hyperlink" xfId="34451" builtinId="9" hidden="1"/>
    <cellStyle name="Followed Hyperlink" xfId="34452" builtinId="9" hidden="1"/>
    <cellStyle name="Followed Hyperlink" xfId="34453" builtinId="9" hidden="1"/>
    <cellStyle name="Followed Hyperlink" xfId="34454" builtinId="9" hidden="1"/>
    <cellStyle name="Followed Hyperlink" xfId="34455" builtinId="9" hidden="1"/>
    <cellStyle name="Followed Hyperlink" xfId="34456" builtinId="9" hidden="1"/>
    <cellStyle name="Followed Hyperlink" xfId="34457" builtinId="9" hidden="1"/>
    <cellStyle name="Followed Hyperlink" xfId="34458" builtinId="9" hidden="1"/>
    <cellStyle name="Followed Hyperlink" xfId="34459" builtinId="9" hidden="1"/>
    <cellStyle name="Followed Hyperlink" xfId="34460" builtinId="9" hidden="1"/>
    <cellStyle name="Followed Hyperlink" xfId="34461" builtinId="9" hidden="1"/>
    <cellStyle name="Followed Hyperlink" xfId="34462" builtinId="9" hidden="1"/>
    <cellStyle name="Followed Hyperlink" xfId="34463" builtinId="9" hidden="1"/>
    <cellStyle name="Followed Hyperlink" xfId="34464" builtinId="9" hidden="1"/>
    <cellStyle name="Followed Hyperlink" xfId="34465" builtinId="9" hidden="1"/>
    <cellStyle name="Followed Hyperlink" xfId="34466" builtinId="9" hidden="1"/>
    <cellStyle name="Followed Hyperlink" xfId="34467" builtinId="9" hidden="1"/>
    <cellStyle name="Followed Hyperlink" xfId="34468" builtinId="9" hidden="1"/>
    <cellStyle name="Followed Hyperlink" xfId="34469" builtinId="9" hidden="1"/>
    <cellStyle name="Followed Hyperlink" xfId="34470" builtinId="9" hidden="1"/>
    <cellStyle name="Followed Hyperlink" xfId="34471" builtinId="9" hidden="1"/>
    <cellStyle name="Followed Hyperlink" xfId="34472" builtinId="9" hidden="1"/>
    <cellStyle name="Followed Hyperlink" xfId="34473" builtinId="9" hidden="1"/>
    <cellStyle name="Followed Hyperlink" xfId="34474" builtinId="9" hidden="1"/>
    <cellStyle name="Followed Hyperlink" xfId="34475" builtinId="9" hidden="1"/>
    <cellStyle name="Followed Hyperlink" xfId="34476" builtinId="9" hidden="1"/>
    <cellStyle name="Followed Hyperlink" xfId="34477" builtinId="9" hidden="1"/>
    <cellStyle name="Followed Hyperlink" xfId="34478" builtinId="9" hidden="1"/>
    <cellStyle name="Followed Hyperlink" xfId="34479" builtinId="9" hidden="1"/>
    <cellStyle name="Followed Hyperlink" xfId="34480" builtinId="9" hidden="1"/>
    <cellStyle name="Followed Hyperlink" xfId="34481" builtinId="9" hidden="1"/>
    <cellStyle name="Followed Hyperlink" xfId="34482" builtinId="9" hidden="1"/>
    <cellStyle name="Followed Hyperlink" xfId="34483" builtinId="9" hidden="1"/>
    <cellStyle name="Followed Hyperlink" xfId="34484" builtinId="9" hidden="1"/>
    <cellStyle name="Followed Hyperlink" xfId="34485" builtinId="9" hidden="1"/>
    <cellStyle name="Followed Hyperlink" xfId="34486" builtinId="9" hidden="1"/>
    <cellStyle name="Followed Hyperlink" xfId="34487" builtinId="9" hidden="1"/>
    <cellStyle name="Followed Hyperlink" xfId="34488" builtinId="9" hidden="1"/>
    <cellStyle name="Followed Hyperlink" xfId="34489" builtinId="9" hidden="1"/>
    <cellStyle name="Followed Hyperlink" xfId="34490" builtinId="9" hidden="1"/>
    <cellStyle name="Followed Hyperlink" xfId="34491" builtinId="9" hidden="1"/>
    <cellStyle name="Followed Hyperlink" xfId="34492" builtinId="9" hidden="1"/>
    <cellStyle name="Followed Hyperlink" xfId="34493" builtinId="9" hidden="1"/>
    <cellStyle name="Followed Hyperlink" xfId="34494" builtinId="9" hidden="1"/>
    <cellStyle name="Followed Hyperlink" xfId="34495" builtinId="9" hidden="1"/>
    <cellStyle name="Followed Hyperlink" xfId="34496" builtinId="9" hidden="1"/>
    <cellStyle name="Followed Hyperlink" xfId="34497" builtinId="9" hidden="1"/>
    <cellStyle name="Followed Hyperlink" xfId="34498" builtinId="9" hidden="1"/>
    <cellStyle name="Followed Hyperlink" xfId="34499" builtinId="9" hidden="1"/>
    <cellStyle name="Followed Hyperlink" xfId="34500" builtinId="9" hidden="1"/>
    <cellStyle name="Followed Hyperlink" xfId="34501" builtinId="9" hidden="1"/>
    <cellStyle name="Followed Hyperlink" xfId="34502" builtinId="9" hidden="1"/>
    <cellStyle name="Followed Hyperlink" xfId="34503" builtinId="9" hidden="1"/>
    <cellStyle name="Followed Hyperlink" xfId="34504" builtinId="9" hidden="1"/>
    <cellStyle name="Followed Hyperlink" xfId="34505" builtinId="9" hidden="1"/>
    <cellStyle name="Followed Hyperlink" xfId="34506" builtinId="9" hidden="1"/>
    <cellStyle name="Followed Hyperlink" xfId="34507" builtinId="9" hidden="1"/>
    <cellStyle name="Followed Hyperlink" xfId="34508" builtinId="9" hidden="1"/>
    <cellStyle name="Followed Hyperlink" xfId="34509" builtinId="9" hidden="1"/>
    <cellStyle name="Followed Hyperlink" xfId="34510" builtinId="9" hidden="1"/>
    <cellStyle name="Followed Hyperlink" xfId="34511" builtinId="9" hidden="1"/>
    <cellStyle name="Followed Hyperlink" xfId="34512" builtinId="9" hidden="1"/>
    <cellStyle name="Followed Hyperlink" xfId="34513" builtinId="9" hidden="1"/>
    <cellStyle name="Followed Hyperlink" xfId="34514" builtinId="9" hidden="1"/>
    <cellStyle name="Followed Hyperlink" xfId="34515" builtinId="9" hidden="1"/>
    <cellStyle name="Followed Hyperlink" xfId="34516" builtinId="9" hidden="1"/>
    <cellStyle name="Followed Hyperlink" xfId="34517" builtinId="9" hidden="1"/>
    <cellStyle name="Followed Hyperlink" xfId="34518" builtinId="9" hidden="1"/>
    <cellStyle name="Followed Hyperlink" xfId="34519" builtinId="9" hidden="1"/>
    <cellStyle name="Followed Hyperlink" xfId="34520" builtinId="9" hidden="1"/>
    <cellStyle name="Followed Hyperlink" xfId="34521" builtinId="9" hidden="1"/>
    <cellStyle name="Followed Hyperlink" xfId="34522" builtinId="9" hidden="1"/>
    <cellStyle name="Followed Hyperlink" xfId="34523" builtinId="9" hidden="1"/>
    <cellStyle name="Followed Hyperlink" xfId="34524" builtinId="9" hidden="1"/>
    <cellStyle name="Followed Hyperlink" xfId="34525" builtinId="9" hidden="1"/>
    <cellStyle name="Followed Hyperlink" xfId="34526" builtinId="9" hidden="1"/>
    <cellStyle name="Followed Hyperlink" xfId="34527" builtinId="9" hidden="1"/>
    <cellStyle name="Followed Hyperlink" xfId="34528" builtinId="9" hidden="1"/>
    <cellStyle name="Followed Hyperlink" xfId="34529" builtinId="9" hidden="1"/>
    <cellStyle name="Followed Hyperlink" xfId="34530" builtinId="9" hidden="1"/>
    <cellStyle name="Followed Hyperlink" xfId="34531" builtinId="9" hidden="1"/>
    <cellStyle name="Followed Hyperlink" xfId="34532" builtinId="9" hidden="1"/>
    <cellStyle name="Followed Hyperlink" xfId="34533" builtinId="9" hidden="1"/>
    <cellStyle name="Followed Hyperlink" xfId="34534" builtinId="9" hidden="1"/>
    <cellStyle name="Followed Hyperlink" xfId="34535" builtinId="9" hidden="1"/>
    <cellStyle name="Followed Hyperlink" xfId="34536" builtinId="9" hidden="1"/>
    <cellStyle name="Followed Hyperlink" xfId="34537" builtinId="9" hidden="1"/>
    <cellStyle name="Followed Hyperlink" xfId="34538" builtinId="9" hidden="1"/>
    <cellStyle name="Followed Hyperlink" xfId="34539" builtinId="9" hidden="1"/>
    <cellStyle name="Followed Hyperlink" xfId="34540" builtinId="9" hidden="1"/>
    <cellStyle name="Followed Hyperlink" xfId="34541" builtinId="9" hidden="1"/>
    <cellStyle name="Followed Hyperlink" xfId="34542" builtinId="9" hidden="1"/>
    <cellStyle name="Followed Hyperlink" xfId="34543" builtinId="9" hidden="1"/>
    <cellStyle name="Followed Hyperlink" xfId="34544" builtinId="9" hidden="1"/>
    <cellStyle name="Followed Hyperlink" xfId="34545" builtinId="9" hidden="1"/>
    <cellStyle name="Followed Hyperlink" xfId="34546" builtinId="9" hidden="1"/>
    <cellStyle name="Followed Hyperlink" xfId="34547" builtinId="9" hidden="1"/>
    <cellStyle name="Followed Hyperlink" xfId="34548" builtinId="9" hidden="1"/>
    <cellStyle name="Followed Hyperlink" xfId="34549" builtinId="9" hidden="1"/>
    <cellStyle name="Followed Hyperlink" xfId="34550" builtinId="9" hidden="1"/>
    <cellStyle name="Followed Hyperlink" xfId="34551" builtinId="9" hidden="1"/>
    <cellStyle name="Followed Hyperlink" xfId="34552" builtinId="9" hidden="1"/>
    <cellStyle name="Followed Hyperlink" xfId="34553" builtinId="9" hidden="1"/>
    <cellStyle name="Followed Hyperlink" xfId="34554" builtinId="9" hidden="1"/>
    <cellStyle name="Followed Hyperlink" xfId="34555" builtinId="9" hidden="1"/>
    <cellStyle name="Followed Hyperlink" xfId="34556" builtinId="9" hidden="1"/>
    <cellStyle name="Followed Hyperlink" xfId="34557" builtinId="9" hidden="1"/>
    <cellStyle name="Followed Hyperlink" xfId="34558" builtinId="9" hidden="1"/>
    <cellStyle name="Followed Hyperlink" xfId="34559" builtinId="9" hidden="1"/>
    <cellStyle name="Followed Hyperlink" xfId="34560" builtinId="9" hidden="1"/>
    <cellStyle name="Followed Hyperlink" xfId="34561" builtinId="9" hidden="1"/>
    <cellStyle name="Followed Hyperlink" xfId="34562" builtinId="9" hidden="1"/>
    <cellStyle name="Followed Hyperlink" xfId="34563" builtinId="9" hidden="1"/>
    <cellStyle name="Followed Hyperlink" xfId="34564" builtinId="9" hidden="1"/>
    <cellStyle name="Followed Hyperlink" xfId="34565" builtinId="9" hidden="1"/>
    <cellStyle name="Followed Hyperlink" xfId="34566" builtinId="9" hidden="1"/>
    <cellStyle name="Followed Hyperlink" xfId="34567" builtinId="9" hidden="1"/>
    <cellStyle name="Followed Hyperlink" xfId="34568" builtinId="9" hidden="1"/>
    <cellStyle name="Followed Hyperlink" xfId="34569" builtinId="9" hidden="1"/>
    <cellStyle name="Followed Hyperlink" xfId="34570" builtinId="9" hidden="1"/>
    <cellStyle name="Followed Hyperlink" xfId="34571" builtinId="9" hidden="1"/>
    <cellStyle name="Followed Hyperlink" xfId="34572" builtinId="9" hidden="1"/>
    <cellStyle name="Followed Hyperlink" xfId="34573" builtinId="9" hidden="1"/>
    <cellStyle name="Followed Hyperlink" xfId="34574" builtinId="9" hidden="1"/>
    <cellStyle name="Followed Hyperlink" xfId="34575" builtinId="9" hidden="1"/>
    <cellStyle name="Followed Hyperlink" xfId="34576" builtinId="9" hidden="1"/>
    <cellStyle name="Followed Hyperlink" xfId="34577" builtinId="9" hidden="1"/>
    <cellStyle name="Followed Hyperlink" xfId="34578" builtinId="9" hidden="1"/>
    <cellStyle name="Followed Hyperlink" xfId="34579" builtinId="9" hidden="1"/>
    <cellStyle name="Followed Hyperlink" xfId="34580" builtinId="9" hidden="1"/>
    <cellStyle name="Followed Hyperlink" xfId="34581" builtinId="9" hidden="1"/>
    <cellStyle name="Followed Hyperlink" xfId="34582" builtinId="9" hidden="1"/>
    <cellStyle name="Followed Hyperlink" xfId="34583" builtinId="9" hidden="1"/>
    <cellStyle name="Followed Hyperlink" xfId="34584" builtinId="9" hidden="1"/>
    <cellStyle name="Followed Hyperlink" xfId="34585" builtinId="9" hidden="1"/>
    <cellStyle name="Followed Hyperlink" xfId="34586" builtinId="9" hidden="1"/>
    <cellStyle name="Followed Hyperlink" xfId="34587" builtinId="9" hidden="1"/>
    <cellStyle name="Followed Hyperlink" xfId="34588" builtinId="9" hidden="1"/>
    <cellStyle name="Followed Hyperlink" xfId="34589" builtinId="9" hidden="1"/>
    <cellStyle name="Followed Hyperlink" xfId="34590" builtinId="9" hidden="1"/>
    <cellStyle name="Followed Hyperlink" xfId="34591" builtinId="9" hidden="1"/>
    <cellStyle name="Followed Hyperlink" xfId="34592" builtinId="9" hidden="1"/>
    <cellStyle name="Followed Hyperlink" xfId="34593" builtinId="9" hidden="1"/>
    <cellStyle name="Followed Hyperlink" xfId="34594" builtinId="9" hidden="1"/>
    <cellStyle name="Followed Hyperlink" xfId="34595" builtinId="9" hidden="1"/>
    <cellStyle name="Followed Hyperlink" xfId="34596" builtinId="9" hidden="1"/>
    <cellStyle name="Followed Hyperlink" xfId="34597" builtinId="9" hidden="1"/>
    <cellStyle name="Followed Hyperlink" xfId="34598" builtinId="9" hidden="1"/>
    <cellStyle name="Followed Hyperlink" xfId="34599" builtinId="9" hidden="1"/>
    <cellStyle name="Followed Hyperlink" xfId="34600" builtinId="9" hidden="1"/>
    <cellStyle name="Followed Hyperlink" xfId="34601" builtinId="9" hidden="1"/>
    <cellStyle name="Followed Hyperlink" xfId="34602" builtinId="9" hidden="1"/>
    <cellStyle name="Followed Hyperlink" xfId="34603" builtinId="9" hidden="1"/>
    <cellStyle name="Followed Hyperlink" xfId="34604" builtinId="9" hidden="1"/>
    <cellStyle name="Followed Hyperlink" xfId="34605" builtinId="9" hidden="1"/>
    <cellStyle name="Followed Hyperlink" xfId="34606" builtinId="9" hidden="1"/>
    <cellStyle name="Followed Hyperlink" xfId="34607" builtinId="9" hidden="1"/>
    <cellStyle name="Followed Hyperlink" xfId="34608" builtinId="9" hidden="1"/>
    <cellStyle name="Followed Hyperlink" xfId="34609" builtinId="9" hidden="1"/>
    <cellStyle name="Followed Hyperlink" xfId="34610" builtinId="9" hidden="1"/>
    <cellStyle name="Followed Hyperlink" xfId="34611" builtinId="9" hidden="1"/>
    <cellStyle name="Followed Hyperlink" xfId="34612" builtinId="9" hidden="1"/>
    <cellStyle name="Followed Hyperlink" xfId="34613" builtinId="9" hidden="1"/>
    <cellStyle name="Followed Hyperlink" xfId="34614" builtinId="9" hidden="1"/>
    <cellStyle name="Followed Hyperlink" xfId="34615" builtinId="9" hidden="1"/>
    <cellStyle name="Followed Hyperlink" xfId="34616" builtinId="9" hidden="1"/>
    <cellStyle name="Followed Hyperlink" xfId="34617" builtinId="9" hidden="1"/>
    <cellStyle name="Followed Hyperlink" xfId="34618" builtinId="9" hidden="1"/>
    <cellStyle name="Followed Hyperlink" xfId="34619" builtinId="9" hidden="1"/>
    <cellStyle name="Followed Hyperlink" xfId="34620" builtinId="9" hidden="1"/>
    <cellStyle name="Followed Hyperlink" xfId="34621" builtinId="9" hidden="1"/>
    <cellStyle name="Followed Hyperlink" xfId="34622" builtinId="9" hidden="1"/>
    <cellStyle name="Followed Hyperlink" xfId="34623" builtinId="9" hidden="1"/>
    <cellStyle name="Followed Hyperlink" xfId="34624" builtinId="9" hidden="1"/>
    <cellStyle name="Followed Hyperlink" xfId="34625" builtinId="9" hidden="1"/>
    <cellStyle name="Followed Hyperlink" xfId="34626" builtinId="9" hidden="1"/>
    <cellStyle name="Followed Hyperlink" xfId="34627" builtinId="9" hidden="1"/>
    <cellStyle name="Followed Hyperlink" xfId="34628" builtinId="9" hidden="1"/>
    <cellStyle name="Followed Hyperlink" xfId="34629" builtinId="9" hidden="1"/>
    <cellStyle name="Followed Hyperlink" xfId="34630" builtinId="9" hidden="1"/>
    <cellStyle name="Followed Hyperlink" xfId="34631" builtinId="9" hidden="1"/>
    <cellStyle name="Followed Hyperlink" xfId="34632" builtinId="9" hidden="1"/>
    <cellStyle name="Followed Hyperlink" xfId="34633" builtinId="9" hidden="1"/>
    <cellStyle name="Followed Hyperlink" xfId="34634" builtinId="9" hidden="1"/>
    <cellStyle name="Followed Hyperlink" xfId="34635" builtinId="9" hidden="1"/>
    <cellStyle name="Followed Hyperlink" xfId="34636" builtinId="9" hidden="1"/>
    <cellStyle name="Followed Hyperlink" xfId="34637" builtinId="9" hidden="1"/>
    <cellStyle name="Followed Hyperlink" xfId="34638" builtinId="9" hidden="1"/>
    <cellStyle name="Followed Hyperlink" xfId="34639" builtinId="9" hidden="1"/>
    <cellStyle name="Followed Hyperlink" xfId="34640" builtinId="9" hidden="1"/>
    <cellStyle name="Followed Hyperlink" xfId="34641" builtinId="9" hidden="1"/>
    <cellStyle name="Followed Hyperlink" xfId="34642" builtinId="9" hidden="1"/>
    <cellStyle name="Followed Hyperlink" xfId="34643" builtinId="9" hidden="1"/>
    <cellStyle name="Followed Hyperlink" xfId="34644" builtinId="9" hidden="1"/>
    <cellStyle name="Followed Hyperlink" xfId="34645" builtinId="9" hidden="1"/>
    <cellStyle name="Followed Hyperlink" xfId="34646" builtinId="9" hidden="1"/>
    <cellStyle name="Followed Hyperlink" xfId="34647" builtinId="9" hidden="1"/>
    <cellStyle name="Followed Hyperlink" xfId="34648" builtinId="9" hidden="1"/>
    <cellStyle name="Followed Hyperlink" xfId="34649" builtinId="9" hidden="1"/>
    <cellStyle name="Followed Hyperlink" xfId="34650" builtinId="9" hidden="1"/>
    <cellStyle name="Followed Hyperlink" xfId="34651" builtinId="9" hidden="1"/>
    <cellStyle name="Followed Hyperlink" xfId="34652" builtinId="9" hidden="1"/>
    <cellStyle name="Followed Hyperlink" xfId="34653" builtinId="9" hidden="1"/>
    <cellStyle name="Followed Hyperlink" xfId="34654" builtinId="9" hidden="1"/>
    <cellStyle name="Followed Hyperlink" xfId="34655" builtinId="9" hidden="1"/>
    <cellStyle name="Followed Hyperlink" xfId="34656" builtinId="9" hidden="1"/>
    <cellStyle name="Followed Hyperlink" xfId="34657" builtinId="9" hidden="1"/>
    <cellStyle name="Followed Hyperlink" xfId="34658" builtinId="9" hidden="1"/>
    <cellStyle name="Followed Hyperlink" xfId="34659" builtinId="9" hidden="1"/>
    <cellStyle name="Followed Hyperlink" xfId="34660" builtinId="9" hidden="1"/>
    <cellStyle name="Followed Hyperlink" xfId="34661" builtinId="9" hidden="1"/>
    <cellStyle name="Followed Hyperlink" xfId="34662" builtinId="9" hidden="1"/>
    <cellStyle name="Followed Hyperlink" xfId="34663" builtinId="9" hidden="1"/>
    <cellStyle name="Followed Hyperlink" xfId="34664" builtinId="9" hidden="1"/>
    <cellStyle name="Followed Hyperlink" xfId="34665" builtinId="9" hidden="1"/>
    <cellStyle name="Followed Hyperlink" xfId="34666" builtinId="9" hidden="1"/>
    <cellStyle name="Followed Hyperlink" xfId="34667" builtinId="9" hidden="1"/>
    <cellStyle name="Followed Hyperlink" xfId="34668" builtinId="9" hidden="1"/>
    <cellStyle name="Followed Hyperlink" xfId="34669" builtinId="9" hidden="1"/>
    <cellStyle name="Followed Hyperlink" xfId="34670" builtinId="9" hidden="1"/>
    <cellStyle name="Followed Hyperlink" xfId="34671" builtinId="9" hidden="1"/>
    <cellStyle name="Followed Hyperlink" xfId="34672" builtinId="9" hidden="1"/>
    <cellStyle name="Followed Hyperlink" xfId="34673" builtinId="9" hidden="1"/>
    <cellStyle name="Followed Hyperlink" xfId="34674" builtinId="9" hidden="1"/>
    <cellStyle name="Followed Hyperlink" xfId="34675" builtinId="9" hidden="1"/>
    <cellStyle name="Followed Hyperlink" xfId="34676" builtinId="9" hidden="1"/>
    <cellStyle name="Followed Hyperlink" xfId="34677" builtinId="9" hidden="1"/>
    <cellStyle name="Followed Hyperlink" xfId="34678" builtinId="9" hidden="1"/>
    <cellStyle name="Followed Hyperlink" xfId="34679" builtinId="9" hidden="1"/>
    <cellStyle name="Followed Hyperlink" xfId="34680" builtinId="9" hidden="1"/>
    <cellStyle name="Followed Hyperlink" xfId="34681" builtinId="9" hidden="1"/>
    <cellStyle name="Followed Hyperlink" xfId="34682" builtinId="9" hidden="1"/>
    <cellStyle name="Followed Hyperlink" xfId="34683" builtinId="9" hidden="1"/>
    <cellStyle name="Followed Hyperlink" xfId="34684" builtinId="9" hidden="1"/>
    <cellStyle name="Followed Hyperlink" xfId="34685" builtinId="9" hidden="1"/>
    <cellStyle name="Followed Hyperlink" xfId="34686" builtinId="9" hidden="1"/>
    <cellStyle name="Followed Hyperlink" xfId="34687" builtinId="9" hidden="1"/>
    <cellStyle name="Followed Hyperlink" xfId="34688" builtinId="9" hidden="1"/>
    <cellStyle name="Followed Hyperlink" xfId="34689" builtinId="9" hidden="1"/>
    <cellStyle name="Followed Hyperlink" xfId="34690" builtinId="9" hidden="1"/>
    <cellStyle name="Followed Hyperlink" xfId="34691" builtinId="9" hidden="1"/>
    <cellStyle name="Followed Hyperlink" xfId="34692" builtinId="9" hidden="1"/>
    <cellStyle name="Followed Hyperlink" xfId="34693" builtinId="9" hidden="1"/>
    <cellStyle name="Followed Hyperlink" xfId="34694" builtinId="9" hidden="1"/>
    <cellStyle name="Followed Hyperlink" xfId="34695" builtinId="9" hidden="1"/>
    <cellStyle name="Followed Hyperlink" xfId="34696" builtinId="9" hidden="1"/>
    <cellStyle name="Followed Hyperlink" xfId="34697" builtinId="9" hidden="1"/>
    <cellStyle name="Followed Hyperlink" xfId="34698" builtinId="9" hidden="1"/>
    <cellStyle name="Followed Hyperlink" xfId="34699" builtinId="9" hidden="1"/>
    <cellStyle name="Followed Hyperlink" xfId="34700" builtinId="9" hidden="1"/>
    <cellStyle name="Followed Hyperlink" xfId="34701" builtinId="9" hidden="1"/>
    <cellStyle name="Followed Hyperlink" xfId="34702" builtinId="9" hidden="1"/>
    <cellStyle name="Followed Hyperlink" xfId="34703" builtinId="9" hidden="1"/>
    <cellStyle name="Followed Hyperlink" xfId="34704" builtinId="9" hidden="1"/>
    <cellStyle name="Followed Hyperlink" xfId="34705" builtinId="9" hidden="1"/>
    <cellStyle name="Followed Hyperlink" xfId="34706" builtinId="9" hidden="1"/>
    <cellStyle name="Followed Hyperlink" xfId="34707" builtinId="9" hidden="1"/>
    <cellStyle name="Followed Hyperlink" xfId="34708" builtinId="9" hidden="1"/>
    <cellStyle name="Followed Hyperlink" xfId="34709" builtinId="9" hidden="1"/>
    <cellStyle name="Followed Hyperlink" xfId="34710" builtinId="9" hidden="1"/>
    <cellStyle name="Followed Hyperlink" xfId="34711" builtinId="9" hidden="1"/>
    <cellStyle name="Followed Hyperlink" xfId="34712" builtinId="9" hidden="1"/>
    <cellStyle name="Followed Hyperlink" xfId="34713" builtinId="9" hidden="1"/>
    <cellStyle name="Followed Hyperlink" xfId="34714" builtinId="9" hidden="1"/>
    <cellStyle name="Followed Hyperlink" xfId="34715" builtinId="9" hidden="1"/>
    <cellStyle name="Followed Hyperlink" xfId="34716" builtinId="9" hidden="1"/>
    <cellStyle name="Followed Hyperlink" xfId="34717" builtinId="9" hidden="1"/>
    <cellStyle name="Followed Hyperlink" xfId="34718" builtinId="9" hidden="1"/>
    <cellStyle name="Followed Hyperlink" xfId="34719" builtinId="9" hidden="1"/>
    <cellStyle name="Followed Hyperlink" xfId="34758" builtinId="9" hidden="1"/>
    <cellStyle name="Followed Hyperlink" xfId="34760" builtinId="9" hidden="1"/>
    <cellStyle name="Followed Hyperlink" xfId="34762" builtinId="9" hidden="1"/>
    <cellStyle name="Followed Hyperlink" xfId="34764" builtinId="9" hidden="1"/>
    <cellStyle name="Followed Hyperlink" xfId="34766" builtinId="9" hidden="1"/>
    <cellStyle name="Followed Hyperlink" xfId="34768" builtinId="9" hidden="1"/>
    <cellStyle name="Followed Hyperlink" xfId="34770" builtinId="9" hidden="1"/>
    <cellStyle name="Followed Hyperlink" xfId="34772" builtinId="9" hidden="1"/>
    <cellStyle name="Followed Hyperlink" xfId="34774" builtinId="9" hidden="1"/>
    <cellStyle name="Followed Hyperlink" xfId="34776" builtinId="9" hidden="1"/>
    <cellStyle name="Followed Hyperlink" xfId="34778" builtinId="9" hidden="1"/>
    <cellStyle name="Followed Hyperlink" xfId="34780" builtinId="9" hidden="1"/>
    <cellStyle name="Followed Hyperlink" xfId="34782" builtinId="9" hidden="1"/>
    <cellStyle name="Followed Hyperlink" xfId="34784" builtinId="9" hidden="1"/>
    <cellStyle name="Followed Hyperlink" xfId="34786" builtinId="9" hidden="1"/>
    <cellStyle name="Followed Hyperlink" xfId="34788" builtinId="9" hidden="1"/>
    <cellStyle name="Followed Hyperlink" xfId="34790" builtinId="9" hidden="1"/>
    <cellStyle name="Followed Hyperlink" xfId="34792" builtinId="9" hidden="1"/>
    <cellStyle name="Followed Hyperlink" xfId="34794" builtinId="9" hidden="1"/>
    <cellStyle name="Followed Hyperlink" xfId="34796" builtinId="9" hidden="1"/>
    <cellStyle name="Followed Hyperlink" xfId="34798" builtinId="9" hidden="1"/>
    <cellStyle name="Followed Hyperlink" xfId="34800" builtinId="9" hidden="1"/>
    <cellStyle name="Followed Hyperlink" xfId="34802" builtinId="9" hidden="1"/>
    <cellStyle name="Followed Hyperlink" xfId="34804" builtinId="9" hidden="1"/>
    <cellStyle name="Followed Hyperlink" xfId="34806" builtinId="9" hidden="1"/>
    <cellStyle name="Followed Hyperlink" xfId="34808" builtinId="9" hidden="1"/>
    <cellStyle name="Followed Hyperlink" xfId="34810" builtinId="9" hidden="1"/>
    <cellStyle name="Followed Hyperlink" xfId="34812" builtinId="9" hidden="1"/>
    <cellStyle name="Followed Hyperlink" xfId="34814" builtinId="9" hidden="1"/>
    <cellStyle name="Followed Hyperlink" xfId="34816" builtinId="9" hidden="1"/>
    <cellStyle name="Followed Hyperlink" xfId="34818" builtinId="9" hidden="1"/>
    <cellStyle name="Followed Hyperlink" xfId="34820" builtinId="9" hidden="1"/>
    <cellStyle name="Followed Hyperlink" xfId="34822" builtinId="9" hidden="1"/>
    <cellStyle name="Followed Hyperlink" xfId="34824" builtinId="9" hidden="1"/>
    <cellStyle name="Followed Hyperlink" xfId="34826" builtinId="9" hidden="1"/>
    <cellStyle name="Followed Hyperlink" xfId="34828" builtinId="9" hidden="1"/>
    <cellStyle name="Followed Hyperlink" xfId="34830" builtinId="9" hidden="1"/>
    <cellStyle name="Followed Hyperlink" xfId="34832" builtinId="9" hidden="1"/>
    <cellStyle name="Followed Hyperlink" xfId="34834" builtinId="9" hidden="1"/>
    <cellStyle name="Followed Hyperlink" xfId="34836" builtinId="9" hidden="1"/>
    <cellStyle name="Followed Hyperlink" xfId="34838" builtinId="9" hidden="1"/>
    <cellStyle name="Followed Hyperlink" xfId="34840" builtinId="9" hidden="1"/>
    <cellStyle name="Followed Hyperlink" xfId="34842" builtinId="9" hidden="1"/>
    <cellStyle name="Followed Hyperlink" xfId="34844" builtinId="9" hidden="1"/>
    <cellStyle name="Followed Hyperlink" xfId="34846" builtinId="9" hidden="1"/>
    <cellStyle name="Followed Hyperlink" xfId="34848" builtinId="9" hidden="1"/>
    <cellStyle name="Followed Hyperlink" xfId="34850" builtinId="9" hidden="1"/>
    <cellStyle name="Followed Hyperlink" xfId="34852" builtinId="9" hidden="1"/>
    <cellStyle name="Followed Hyperlink" xfId="34854" builtinId="9" hidden="1"/>
    <cellStyle name="Followed Hyperlink" xfId="34856" builtinId="9" hidden="1"/>
    <cellStyle name="Followed Hyperlink" xfId="34858" builtinId="9" hidden="1"/>
    <cellStyle name="Followed Hyperlink" xfId="34860" builtinId="9" hidden="1"/>
    <cellStyle name="Followed Hyperlink" xfId="34862" builtinId="9" hidden="1"/>
    <cellStyle name="Followed Hyperlink" xfId="34864" builtinId="9" hidden="1"/>
    <cellStyle name="Followed Hyperlink" xfId="34866" builtinId="9" hidden="1"/>
    <cellStyle name="Followed Hyperlink" xfId="34868" builtinId="9" hidden="1"/>
    <cellStyle name="Followed Hyperlink" xfId="34870" builtinId="9" hidden="1"/>
    <cellStyle name="Followed Hyperlink" xfId="34872" builtinId="9" hidden="1"/>
    <cellStyle name="Followed Hyperlink" xfId="34874" builtinId="9" hidden="1"/>
    <cellStyle name="Followed Hyperlink" xfId="34876" builtinId="9" hidden="1"/>
    <cellStyle name="Followed Hyperlink" xfId="34878" builtinId="9" hidden="1"/>
    <cellStyle name="Followed Hyperlink" xfId="34880" builtinId="9" hidden="1"/>
    <cellStyle name="Followed Hyperlink" xfId="34882" builtinId="9" hidden="1"/>
    <cellStyle name="Followed Hyperlink" xfId="34884" builtinId="9" hidden="1"/>
    <cellStyle name="Followed Hyperlink" xfId="34886" builtinId="9" hidden="1"/>
    <cellStyle name="Followed Hyperlink" xfId="34888" builtinId="9" hidden="1"/>
    <cellStyle name="Followed Hyperlink" xfId="34890" builtinId="9" hidden="1"/>
    <cellStyle name="Followed Hyperlink" xfId="34892" builtinId="9" hidden="1"/>
    <cellStyle name="Followed Hyperlink" xfId="34894" builtinId="9" hidden="1"/>
    <cellStyle name="Followed Hyperlink" xfId="34896" builtinId="9" hidden="1"/>
    <cellStyle name="Followed Hyperlink" xfId="34898" builtinId="9" hidden="1"/>
    <cellStyle name="Followed Hyperlink" xfId="34900" builtinId="9" hidden="1"/>
    <cellStyle name="Followed Hyperlink" xfId="34902" builtinId="9" hidden="1"/>
    <cellStyle name="Followed Hyperlink" xfId="34904" builtinId="9" hidden="1"/>
    <cellStyle name="Followed Hyperlink" xfId="34906" builtinId="9" hidden="1"/>
    <cellStyle name="Followed Hyperlink" xfId="34908" builtinId="9" hidden="1"/>
    <cellStyle name="Followed Hyperlink" xfId="34910" builtinId="9" hidden="1"/>
    <cellStyle name="Followed Hyperlink" xfId="34912" builtinId="9" hidden="1"/>
    <cellStyle name="Followed Hyperlink" xfId="34914" builtinId="9" hidden="1"/>
    <cellStyle name="Followed Hyperlink" xfId="34916" builtinId="9" hidden="1"/>
    <cellStyle name="Followed Hyperlink" xfId="34918" builtinId="9" hidden="1"/>
    <cellStyle name="Followed Hyperlink" xfId="34920" builtinId="9" hidden="1"/>
    <cellStyle name="Followed Hyperlink" xfId="34922" builtinId="9" hidden="1"/>
    <cellStyle name="Followed Hyperlink" xfId="34924" builtinId="9" hidden="1"/>
    <cellStyle name="Followed Hyperlink" xfId="34926" builtinId="9" hidden="1"/>
    <cellStyle name="Followed Hyperlink" xfId="34928" builtinId="9" hidden="1"/>
    <cellStyle name="Followed Hyperlink" xfId="34930" builtinId="9" hidden="1"/>
    <cellStyle name="Followed Hyperlink" xfId="34932" builtinId="9" hidden="1"/>
    <cellStyle name="Followed Hyperlink" xfId="34934" builtinId="9" hidden="1"/>
    <cellStyle name="Followed Hyperlink" xfId="34936" builtinId="9" hidden="1"/>
    <cellStyle name="Followed Hyperlink" xfId="34938" builtinId="9" hidden="1"/>
    <cellStyle name="Followed Hyperlink" xfId="34940" builtinId="9" hidden="1"/>
    <cellStyle name="Followed Hyperlink" xfId="34942" builtinId="9" hidden="1"/>
    <cellStyle name="Followed Hyperlink" xfId="34944" builtinId="9" hidden="1"/>
    <cellStyle name="Followed Hyperlink" xfId="34946" builtinId="9" hidden="1"/>
    <cellStyle name="Followed Hyperlink" xfId="34948" builtinId="9" hidden="1"/>
    <cellStyle name="Followed Hyperlink" xfId="34950" builtinId="9" hidden="1"/>
    <cellStyle name="Followed Hyperlink" xfId="34952" builtinId="9" hidden="1"/>
    <cellStyle name="Followed Hyperlink" xfId="34954" builtinId="9" hidden="1"/>
    <cellStyle name="Followed Hyperlink" xfId="34956" builtinId="9" hidden="1"/>
    <cellStyle name="Followed Hyperlink" xfId="34958" builtinId="9" hidden="1"/>
    <cellStyle name="Followed Hyperlink" xfId="34960" builtinId="9" hidden="1"/>
    <cellStyle name="Followed Hyperlink" xfId="34962" builtinId="9" hidden="1"/>
    <cellStyle name="Followed Hyperlink" xfId="34964" builtinId="9" hidden="1"/>
    <cellStyle name="Followed Hyperlink" xfId="34966" builtinId="9" hidden="1"/>
    <cellStyle name="Followed Hyperlink" xfId="34968" builtinId="9" hidden="1"/>
    <cellStyle name="Followed Hyperlink" xfId="34970" builtinId="9" hidden="1"/>
    <cellStyle name="Followed Hyperlink" xfId="34972" builtinId="9" hidden="1"/>
    <cellStyle name="Followed Hyperlink" xfId="34974" builtinId="9" hidden="1"/>
    <cellStyle name="Followed Hyperlink" xfId="34976" builtinId="9" hidden="1"/>
    <cellStyle name="Followed Hyperlink" xfId="34978" builtinId="9" hidden="1"/>
    <cellStyle name="Followed Hyperlink" xfId="34980" builtinId="9" hidden="1"/>
    <cellStyle name="Followed Hyperlink" xfId="34982" builtinId="9" hidden="1"/>
    <cellStyle name="Followed Hyperlink" xfId="34984" builtinId="9" hidden="1"/>
    <cellStyle name="Followed Hyperlink" xfId="34986" builtinId="9" hidden="1"/>
    <cellStyle name="Followed Hyperlink" xfId="34988" builtinId="9" hidden="1"/>
    <cellStyle name="Followed Hyperlink" xfId="34990" builtinId="9" hidden="1"/>
    <cellStyle name="Followed Hyperlink" xfId="34992" builtinId="9" hidden="1"/>
    <cellStyle name="Followed Hyperlink" xfId="34994" builtinId="9" hidden="1"/>
    <cellStyle name="Followed Hyperlink" xfId="34996" builtinId="9" hidden="1"/>
    <cellStyle name="Followed Hyperlink" xfId="34998" builtinId="9" hidden="1"/>
    <cellStyle name="Followed Hyperlink" xfId="35000" builtinId="9" hidden="1"/>
    <cellStyle name="Followed Hyperlink" xfId="35002" builtinId="9" hidden="1"/>
    <cellStyle name="Followed Hyperlink" xfId="35004" builtinId="9" hidden="1"/>
    <cellStyle name="Followed Hyperlink" xfId="35006" builtinId="9" hidden="1"/>
    <cellStyle name="Followed Hyperlink" xfId="35008" builtinId="9" hidden="1"/>
    <cellStyle name="Followed Hyperlink" xfId="35010" builtinId="9" hidden="1"/>
    <cellStyle name="Followed Hyperlink" xfId="35012" builtinId="9" hidden="1"/>
    <cellStyle name="Followed Hyperlink" xfId="35014" builtinId="9" hidden="1"/>
    <cellStyle name="Followed Hyperlink" xfId="35016" builtinId="9" hidden="1"/>
    <cellStyle name="Followed Hyperlink" xfId="35018" builtinId="9" hidden="1"/>
    <cellStyle name="Followed Hyperlink" xfId="35020" builtinId="9" hidden="1"/>
    <cellStyle name="Followed Hyperlink" xfId="35022" builtinId="9" hidden="1"/>
    <cellStyle name="Followed Hyperlink" xfId="35024" builtinId="9" hidden="1"/>
    <cellStyle name="Followed Hyperlink" xfId="35026" builtinId="9" hidden="1"/>
    <cellStyle name="Followed Hyperlink" xfId="35028" builtinId="9" hidden="1"/>
    <cellStyle name="Followed Hyperlink" xfId="35030" builtinId="9" hidden="1"/>
    <cellStyle name="Followed Hyperlink" xfId="35032" builtinId="9" hidden="1"/>
    <cellStyle name="Followed Hyperlink" xfId="35034" builtinId="9" hidden="1"/>
    <cellStyle name="Followed Hyperlink" xfId="35036" builtinId="9" hidden="1"/>
    <cellStyle name="Followed Hyperlink" xfId="35038" builtinId="9" hidden="1"/>
    <cellStyle name="Followed Hyperlink" xfId="35040" builtinId="9" hidden="1"/>
    <cellStyle name="Followed Hyperlink" xfId="35042" builtinId="9" hidden="1"/>
    <cellStyle name="Followed Hyperlink" xfId="35044" builtinId="9" hidden="1"/>
    <cellStyle name="Followed Hyperlink" xfId="35046" builtinId="9" hidden="1"/>
    <cellStyle name="Followed Hyperlink" xfId="35048" builtinId="9" hidden="1"/>
    <cellStyle name="Followed Hyperlink" xfId="35050" builtinId="9" hidden="1"/>
    <cellStyle name="Followed Hyperlink" xfId="35052" builtinId="9" hidden="1"/>
    <cellStyle name="Followed Hyperlink" xfId="35054" builtinId="9" hidden="1"/>
    <cellStyle name="Followed Hyperlink" xfId="35056" builtinId="9" hidden="1"/>
    <cellStyle name="Followed Hyperlink" xfId="35058" builtinId="9" hidden="1"/>
    <cellStyle name="Followed Hyperlink" xfId="35060" builtinId="9" hidden="1"/>
    <cellStyle name="Followed Hyperlink" xfId="35062" builtinId="9" hidden="1"/>
    <cellStyle name="Followed Hyperlink" xfId="35064" builtinId="9" hidden="1"/>
    <cellStyle name="Followed Hyperlink" xfId="35066" builtinId="9" hidden="1"/>
    <cellStyle name="Followed Hyperlink" xfId="35068" builtinId="9" hidden="1"/>
    <cellStyle name="Followed Hyperlink" xfId="35070" builtinId="9" hidden="1"/>
    <cellStyle name="Followed Hyperlink" xfId="35072" builtinId="9" hidden="1"/>
    <cellStyle name="Followed Hyperlink" xfId="35074" builtinId="9" hidden="1"/>
    <cellStyle name="Followed Hyperlink" xfId="35076" builtinId="9" hidden="1"/>
    <cellStyle name="Followed Hyperlink" xfId="35078" builtinId="9" hidden="1"/>
    <cellStyle name="Followed Hyperlink" xfId="35080" builtinId="9" hidden="1"/>
    <cellStyle name="Followed Hyperlink" xfId="35082" builtinId="9" hidden="1"/>
    <cellStyle name="Followed Hyperlink" xfId="35084" builtinId="9" hidden="1"/>
    <cellStyle name="Followed Hyperlink" xfId="35086" builtinId="9" hidden="1"/>
    <cellStyle name="Followed Hyperlink" xfId="35088" builtinId="9" hidden="1"/>
    <cellStyle name="Followed Hyperlink" xfId="35090" builtinId="9" hidden="1"/>
    <cellStyle name="Followed Hyperlink" xfId="35092" builtinId="9" hidden="1"/>
    <cellStyle name="Followed Hyperlink" xfId="35094" builtinId="9" hidden="1"/>
    <cellStyle name="Followed Hyperlink" xfId="35096" builtinId="9" hidden="1"/>
    <cellStyle name="Followed Hyperlink" xfId="35098" builtinId="9" hidden="1"/>
    <cellStyle name="Followed Hyperlink" xfId="35100" builtinId="9" hidden="1"/>
    <cellStyle name="Followed Hyperlink" xfId="35102" builtinId="9" hidden="1"/>
    <cellStyle name="Followed Hyperlink" xfId="35104" builtinId="9" hidden="1"/>
    <cellStyle name="Followed Hyperlink" xfId="35106" builtinId="9" hidden="1"/>
    <cellStyle name="Followed Hyperlink" xfId="35108" builtinId="9" hidden="1"/>
    <cellStyle name="Followed Hyperlink" xfId="35110" builtinId="9" hidden="1"/>
    <cellStyle name="Followed Hyperlink" xfId="35112" builtinId="9" hidden="1"/>
    <cellStyle name="Followed Hyperlink" xfId="35114" builtinId="9" hidden="1"/>
    <cellStyle name="Followed Hyperlink" xfId="35116" builtinId="9" hidden="1"/>
    <cellStyle name="Followed Hyperlink" xfId="35118" builtinId="9" hidden="1"/>
    <cellStyle name="Followed Hyperlink" xfId="35120" builtinId="9" hidden="1"/>
    <cellStyle name="Followed Hyperlink" xfId="35122" builtinId="9" hidden="1"/>
    <cellStyle name="Followed Hyperlink" xfId="35124" builtinId="9" hidden="1"/>
    <cellStyle name="Followed Hyperlink" xfId="35126" builtinId="9" hidden="1"/>
    <cellStyle name="Followed Hyperlink" xfId="35128" builtinId="9" hidden="1"/>
    <cellStyle name="Followed Hyperlink" xfId="35130" builtinId="9" hidden="1"/>
    <cellStyle name="Followed Hyperlink" xfId="35132" builtinId="9" hidden="1"/>
    <cellStyle name="Followed Hyperlink" xfId="35134" builtinId="9" hidden="1"/>
    <cellStyle name="Followed Hyperlink" xfId="35136" builtinId="9" hidden="1"/>
    <cellStyle name="Followed Hyperlink" xfId="35138" builtinId="9" hidden="1"/>
    <cellStyle name="Followed Hyperlink" xfId="35140" builtinId="9" hidden="1"/>
    <cellStyle name="Followed Hyperlink" xfId="35142" builtinId="9" hidden="1"/>
    <cellStyle name="Followed Hyperlink" xfId="35144" builtinId="9" hidden="1"/>
    <cellStyle name="Followed Hyperlink" xfId="35146" builtinId="9" hidden="1"/>
    <cellStyle name="Followed Hyperlink" xfId="35148" builtinId="9" hidden="1"/>
    <cellStyle name="Followed Hyperlink" xfId="35150" builtinId="9" hidden="1"/>
    <cellStyle name="Followed Hyperlink" xfId="35152" builtinId="9" hidden="1"/>
    <cellStyle name="Followed Hyperlink" xfId="35154" builtinId="9" hidden="1"/>
    <cellStyle name="Followed Hyperlink" xfId="35156" builtinId="9" hidden="1"/>
    <cellStyle name="Followed Hyperlink" xfId="35158" builtinId="9" hidden="1"/>
    <cellStyle name="Followed Hyperlink" xfId="35160" builtinId="9" hidden="1"/>
    <cellStyle name="Followed Hyperlink" xfId="35162" builtinId="9" hidden="1"/>
    <cellStyle name="Followed Hyperlink" xfId="35164" builtinId="9" hidden="1"/>
    <cellStyle name="Followed Hyperlink" xfId="35166" builtinId="9" hidden="1"/>
    <cellStyle name="Followed Hyperlink" xfId="35168" builtinId="9" hidden="1"/>
    <cellStyle name="Followed Hyperlink" xfId="35170" builtinId="9" hidden="1"/>
    <cellStyle name="Followed Hyperlink" xfId="35172" builtinId="9" hidden="1"/>
    <cellStyle name="Followed Hyperlink" xfId="35174" builtinId="9" hidden="1"/>
    <cellStyle name="Followed Hyperlink" xfId="35176" builtinId="9" hidden="1"/>
    <cellStyle name="Followed Hyperlink" xfId="35178" builtinId="9" hidden="1"/>
    <cellStyle name="Followed Hyperlink" xfId="35180" builtinId="9" hidden="1"/>
    <cellStyle name="Followed Hyperlink" xfId="35182" builtinId="9" hidden="1"/>
    <cellStyle name="Followed Hyperlink" xfId="35184" builtinId="9" hidden="1"/>
    <cellStyle name="Followed Hyperlink" xfId="35186" builtinId="9" hidden="1"/>
    <cellStyle name="Followed Hyperlink" xfId="35188" builtinId="9" hidden="1"/>
    <cellStyle name="Followed Hyperlink" xfId="35190" builtinId="9" hidden="1"/>
    <cellStyle name="Followed Hyperlink" xfId="35192" builtinId="9" hidden="1"/>
    <cellStyle name="Followed Hyperlink" xfId="35194" builtinId="9" hidden="1"/>
    <cellStyle name="Followed Hyperlink" xfId="35196" builtinId="9" hidden="1"/>
    <cellStyle name="Followed Hyperlink" xfId="35198" builtinId="9" hidden="1"/>
    <cellStyle name="Followed Hyperlink" xfId="35200" builtinId="9" hidden="1"/>
    <cellStyle name="Followed Hyperlink" xfId="35202" builtinId="9" hidden="1"/>
    <cellStyle name="Followed Hyperlink" xfId="35204" builtinId="9" hidden="1"/>
    <cellStyle name="Followed Hyperlink" xfId="35206" builtinId="9" hidden="1"/>
    <cellStyle name="Followed Hyperlink" xfId="35208" builtinId="9" hidden="1"/>
    <cellStyle name="Followed Hyperlink" xfId="35210" builtinId="9" hidden="1"/>
    <cellStyle name="Followed Hyperlink" xfId="35212" builtinId="9" hidden="1"/>
    <cellStyle name="Followed Hyperlink" xfId="35214" builtinId="9" hidden="1"/>
    <cellStyle name="Followed Hyperlink" xfId="35216" builtinId="9" hidden="1"/>
    <cellStyle name="Followed Hyperlink" xfId="35218" builtinId="9" hidden="1"/>
    <cellStyle name="Followed Hyperlink" xfId="35220" builtinId="9" hidden="1"/>
    <cellStyle name="Followed Hyperlink" xfId="35222" builtinId="9" hidden="1"/>
    <cellStyle name="Followed Hyperlink" xfId="35224" builtinId="9" hidden="1"/>
    <cellStyle name="Followed Hyperlink" xfId="35226" builtinId="9" hidden="1"/>
    <cellStyle name="Followed Hyperlink" xfId="35228" builtinId="9" hidden="1"/>
    <cellStyle name="Followed Hyperlink" xfId="35230" builtinId="9" hidden="1"/>
    <cellStyle name="Followed Hyperlink" xfId="35232" builtinId="9" hidden="1"/>
    <cellStyle name="Followed Hyperlink" xfId="35234" builtinId="9" hidden="1"/>
    <cellStyle name="Followed Hyperlink" xfId="35236" builtinId="9" hidden="1"/>
    <cellStyle name="Followed Hyperlink" xfId="35238" builtinId="9" hidden="1"/>
    <cellStyle name="Followed Hyperlink" xfId="35240" builtinId="9" hidden="1"/>
    <cellStyle name="Followed Hyperlink" xfId="35242" builtinId="9" hidden="1"/>
    <cellStyle name="Followed Hyperlink" xfId="35244" builtinId="9" hidden="1"/>
    <cellStyle name="Followed Hyperlink" xfId="35246" builtinId="9" hidden="1"/>
    <cellStyle name="Followed Hyperlink" xfId="35248" builtinId="9" hidden="1"/>
    <cellStyle name="Followed Hyperlink" xfId="35250" builtinId="9" hidden="1"/>
    <cellStyle name="Followed Hyperlink" xfId="35252" builtinId="9" hidden="1"/>
    <cellStyle name="Followed Hyperlink" xfId="35254" builtinId="9" hidden="1"/>
    <cellStyle name="Followed Hyperlink" xfId="35256" builtinId="9" hidden="1"/>
    <cellStyle name="Followed Hyperlink" xfId="35258" builtinId="9" hidden="1"/>
    <cellStyle name="Followed Hyperlink" xfId="35260" builtinId="9" hidden="1"/>
    <cellStyle name="Followed Hyperlink" xfId="35262" builtinId="9" hidden="1"/>
    <cellStyle name="Followed Hyperlink" xfId="35264" builtinId="9" hidden="1"/>
    <cellStyle name="Followed Hyperlink" xfId="35266" builtinId="9" hidden="1"/>
    <cellStyle name="Followed Hyperlink" xfId="35269" builtinId="9" hidden="1"/>
    <cellStyle name="Followed Hyperlink" xfId="35271" builtinId="9" hidden="1"/>
    <cellStyle name="Followed Hyperlink" xfId="35273" builtinId="9" hidden="1"/>
    <cellStyle name="Followed Hyperlink" xfId="35275" builtinId="9" hidden="1"/>
    <cellStyle name="Followed Hyperlink" xfId="35277" builtinId="9" hidden="1"/>
    <cellStyle name="Followed Hyperlink" xfId="35279" builtinId="9" hidden="1"/>
    <cellStyle name="Followed Hyperlink" xfId="35281" builtinId="9" hidden="1"/>
    <cellStyle name="Followed Hyperlink" xfId="35283" builtinId="9" hidden="1"/>
    <cellStyle name="Followed Hyperlink" xfId="35285" builtinId="9" hidden="1"/>
    <cellStyle name="Followed Hyperlink" xfId="35287" builtinId="9" hidden="1"/>
    <cellStyle name="Followed Hyperlink" xfId="35289" builtinId="9" hidden="1"/>
    <cellStyle name="Followed Hyperlink" xfId="35291" builtinId="9" hidden="1"/>
    <cellStyle name="Followed Hyperlink" xfId="35293" builtinId="9" hidden="1"/>
    <cellStyle name="Followed Hyperlink" xfId="35295" builtinId="9" hidden="1"/>
    <cellStyle name="Followed Hyperlink" xfId="35297" builtinId="9" hidden="1"/>
    <cellStyle name="Followed Hyperlink" xfId="35299" builtinId="9" hidden="1"/>
    <cellStyle name="Followed Hyperlink" xfId="35301" builtinId="9" hidden="1"/>
    <cellStyle name="Followed Hyperlink" xfId="35303" builtinId="9" hidden="1"/>
    <cellStyle name="Followed Hyperlink" xfId="35305" builtinId="9" hidden="1"/>
    <cellStyle name="Followed Hyperlink" xfId="35307" builtinId="9" hidden="1"/>
    <cellStyle name="Followed Hyperlink" xfId="35309" builtinId="9" hidden="1"/>
    <cellStyle name="Followed Hyperlink" xfId="35311" builtinId="9" hidden="1"/>
    <cellStyle name="Followed Hyperlink" xfId="35313" builtinId="9" hidden="1"/>
    <cellStyle name="Followed Hyperlink" xfId="35315" builtinId="9" hidden="1"/>
    <cellStyle name="Followed Hyperlink" xfId="35317" builtinId="9" hidden="1"/>
    <cellStyle name="Followed Hyperlink" xfId="35319" builtinId="9" hidden="1"/>
    <cellStyle name="Followed Hyperlink" xfId="35321" builtinId="9" hidden="1"/>
    <cellStyle name="Followed Hyperlink" xfId="35344" builtinId="9" hidden="1"/>
    <cellStyle name="Followed Hyperlink" xfId="35346" builtinId="9" hidden="1"/>
    <cellStyle name="Followed Hyperlink" xfId="35348" builtinId="9" hidden="1"/>
    <cellStyle name="Followed Hyperlink" xfId="35350" builtinId="9" hidden="1"/>
    <cellStyle name="Followed Hyperlink" xfId="35352" builtinId="9" hidden="1"/>
    <cellStyle name="Followed Hyperlink" xfId="35354" builtinId="9" hidden="1"/>
    <cellStyle name="Followed Hyperlink" xfId="35356" builtinId="9" hidden="1"/>
    <cellStyle name="Followed Hyperlink" xfId="35358" builtinId="9" hidden="1"/>
    <cellStyle name="Followed Hyperlink" xfId="35360" builtinId="9" hidden="1"/>
    <cellStyle name="Followed Hyperlink" xfId="35362" builtinId="9" hidden="1"/>
    <cellStyle name="Followed Hyperlink" xfId="35364" builtinId="9" hidden="1"/>
    <cellStyle name="Followed Hyperlink" xfId="35366" builtinId="9" hidden="1"/>
    <cellStyle name="Followed Hyperlink" xfId="35368" builtinId="9" hidden="1"/>
    <cellStyle name="Followed Hyperlink" xfId="35370" builtinId="9" hidden="1"/>
    <cellStyle name="Followed Hyperlink" xfId="35372" builtinId="9" hidden="1"/>
    <cellStyle name="Followed Hyperlink" xfId="35374" builtinId="9" hidden="1"/>
    <cellStyle name="Followed Hyperlink" xfId="35376" builtinId="9" hidden="1"/>
    <cellStyle name="Followed Hyperlink" xfId="35378" builtinId="9" hidden="1"/>
    <cellStyle name="Followed Hyperlink" xfId="35380" builtinId="9" hidden="1"/>
    <cellStyle name="Followed Hyperlink" xfId="35382" builtinId="9" hidden="1"/>
    <cellStyle name="Followed Hyperlink" xfId="35384" builtinId="9" hidden="1"/>
    <cellStyle name="Followed Hyperlink" xfId="35386" builtinId="9" hidden="1"/>
    <cellStyle name="Followed Hyperlink" xfId="35388" builtinId="9" hidden="1"/>
    <cellStyle name="Followed Hyperlink" xfId="35390" builtinId="9" hidden="1"/>
    <cellStyle name="Followed Hyperlink" xfId="35392" builtinId="9" hidden="1"/>
    <cellStyle name="Followed Hyperlink" xfId="35394" builtinId="9" hidden="1"/>
    <cellStyle name="Followed Hyperlink" xfId="35396" builtinId="9" hidden="1"/>
    <cellStyle name="Followed Hyperlink" xfId="35398" builtinId="9" hidden="1"/>
    <cellStyle name="Followed Hyperlink" xfId="35400" builtinId="9" hidden="1"/>
    <cellStyle name="Followed Hyperlink" xfId="35402" builtinId="9" hidden="1"/>
    <cellStyle name="Followed Hyperlink" xfId="35404" builtinId="9" hidden="1"/>
    <cellStyle name="Followed Hyperlink" xfId="35406" builtinId="9" hidden="1"/>
    <cellStyle name="Followed Hyperlink" xfId="35408" builtinId="9" hidden="1"/>
    <cellStyle name="Followed Hyperlink" xfId="35410" builtinId="9" hidden="1"/>
    <cellStyle name="Followed Hyperlink" xfId="35412" builtinId="9" hidden="1"/>
    <cellStyle name="Followed Hyperlink" xfId="35414" builtinId="9" hidden="1"/>
    <cellStyle name="Followed Hyperlink" xfId="35416" builtinId="9" hidden="1"/>
    <cellStyle name="Followed Hyperlink" xfId="35418" builtinId="9" hidden="1"/>
    <cellStyle name="Followed Hyperlink" xfId="35420" builtinId="9" hidden="1"/>
    <cellStyle name="Followed Hyperlink" xfId="35422" builtinId="9" hidden="1"/>
    <cellStyle name="Followed Hyperlink" xfId="35424" builtinId="9" hidden="1"/>
    <cellStyle name="Followed Hyperlink" xfId="35426" builtinId="9" hidden="1"/>
    <cellStyle name="Followed Hyperlink" xfId="35428" builtinId="9" hidden="1"/>
    <cellStyle name="Followed Hyperlink" xfId="35430" builtinId="9" hidden="1"/>
    <cellStyle name="Followed Hyperlink" xfId="35432" builtinId="9" hidden="1"/>
    <cellStyle name="Followed Hyperlink" xfId="35434" builtinId="9" hidden="1"/>
    <cellStyle name="Followed Hyperlink" xfId="35436" builtinId="9" hidden="1"/>
    <cellStyle name="Followed Hyperlink" xfId="35438" builtinId="9" hidden="1"/>
    <cellStyle name="Followed Hyperlink" xfId="35440" builtinId="9" hidden="1"/>
    <cellStyle name="Followed Hyperlink" xfId="35442" builtinId="9" hidden="1"/>
    <cellStyle name="Followed Hyperlink" xfId="35444" builtinId="9" hidden="1"/>
    <cellStyle name="Followed Hyperlink" xfId="35446" builtinId="9" hidden="1"/>
    <cellStyle name="Followed Hyperlink" xfId="35448" builtinId="9" hidden="1"/>
    <cellStyle name="Followed Hyperlink" xfId="35450" builtinId="9" hidden="1"/>
    <cellStyle name="Followed Hyperlink" xfId="35452" builtinId="9" hidden="1"/>
    <cellStyle name="Followed Hyperlink" xfId="35454" builtinId="9" hidden="1"/>
    <cellStyle name="Followed Hyperlink" xfId="35456" builtinId="9" hidden="1"/>
    <cellStyle name="Followed Hyperlink" xfId="35458" builtinId="9" hidden="1"/>
    <cellStyle name="Followed Hyperlink" xfId="35460" builtinId="9" hidden="1"/>
    <cellStyle name="Followed Hyperlink" xfId="35462" builtinId="9" hidden="1"/>
    <cellStyle name="Followed Hyperlink" xfId="35464" builtinId="9" hidden="1"/>
    <cellStyle name="Followed Hyperlink" xfId="35466" builtinId="9" hidden="1"/>
    <cellStyle name="Followed Hyperlink" xfId="35468" builtinId="9" hidden="1"/>
    <cellStyle name="Followed Hyperlink" xfId="35470" builtinId="9" hidden="1"/>
    <cellStyle name="Followed Hyperlink" xfId="35472" builtinId="9" hidden="1"/>
    <cellStyle name="Followed Hyperlink" xfId="35474" builtinId="9" hidden="1"/>
    <cellStyle name="Followed Hyperlink" xfId="35476" builtinId="9" hidden="1"/>
    <cellStyle name="Followed Hyperlink" xfId="35478" builtinId="9" hidden="1"/>
    <cellStyle name="Followed Hyperlink" xfId="35480" builtinId="9" hidden="1"/>
    <cellStyle name="Followed Hyperlink" xfId="35482" builtinId="9" hidden="1"/>
    <cellStyle name="Followed Hyperlink" xfId="35484" builtinId="9" hidden="1"/>
    <cellStyle name="Followed Hyperlink" xfId="35486" builtinId="9" hidden="1"/>
    <cellStyle name="Followed Hyperlink" xfId="35488" builtinId="9" hidden="1"/>
    <cellStyle name="Followed Hyperlink" xfId="35490" builtinId="9" hidden="1"/>
    <cellStyle name="Followed Hyperlink" xfId="35492" builtinId="9" hidden="1"/>
    <cellStyle name="Followed Hyperlink" xfId="35494" builtinId="9" hidden="1"/>
    <cellStyle name="Followed Hyperlink" xfId="35496" builtinId="9" hidden="1"/>
    <cellStyle name="Followed Hyperlink" xfId="35498" builtinId="9" hidden="1"/>
    <cellStyle name="Followed Hyperlink" xfId="35500" builtinId="9" hidden="1"/>
    <cellStyle name="Followed Hyperlink" xfId="35502" builtinId="9" hidden="1"/>
    <cellStyle name="Followed Hyperlink" xfId="35504" builtinId="9" hidden="1"/>
    <cellStyle name="Followed Hyperlink" xfId="35506" builtinId="9" hidden="1"/>
    <cellStyle name="Followed Hyperlink" xfId="35508" builtinId="9" hidden="1"/>
    <cellStyle name="Followed Hyperlink" xfId="35510" builtinId="9" hidden="1"/>
    <cellStyle name="Followed Hyperlink" xfId="35512" builtinId="9" hidden="1"/>
    <cellStyle name="Followed Hyperlink" xfId="35514" builtinId="9" hidden="1"/>
    <cellStyle name="Followed Hyperlink" xfId="35516" builtinId="9" hidden="1"/>
    <cellStyle name="Followed Hyperlink" xfId="35518" builtinId="9" hidden="1"/>
    <cellStyle name="Followed Hyperlink" xfId="35520" builtinId="9" hidden="1"/>
    <cellStyle name="Followed Hyperlink" xfId="35522" builtinId="9" hidden="1"/>
    <cellStyle name="Followed Hyperlink" xfId="35524" builtinId="9" hidden="1"/>
    <cellStyle name="Followed Hyperlink" xfId="35526" builtinId="9" hidden="1"/>
    <cellStyle name="Followed Hyperlink" xfId="35528" builtinId="9" hidden="1"/>
    <cellStyle name="Followed Hyperlink" xfId="35530" builtinId="9" hidden="1"/>
    <cellStyle name="Followed Hyperlink" xfId="35532" builtinId="9" hidden="1"/>
    <cellStyle name="Followed Hyperlink" xfId="35534" builtinId="9" hidden="1"/>
    <cellStyle name="Followed Hyperlink" xfId="35536" builtinId="9" hidden="1"/>
    <cellStyle name="Followed Hyperlink" xfId="35538" builtinId="9" hidden="1"/>
    <cellStyle name="Followed Hyperlink" xfId="35540" builtinId="9" hidden="1"/>
    <cellStyle name="Followed Hyperlink" xfId="35542" builtinId="9" hidden="1"/>
    <cellStyle name="Followed Hyperlink" xfId="35544" builtinId="9" hidden="1"/>
    <cellStyle name="Followed Hyperlink" xfId="35546" builtinId="9" hidden="1"/>
    <cellStyle name="Followed Hyperlink" xfId="35548" builtinId="9" hidden="1"/>
    <cellStyle name="Followed Hyperlink" xfId="35550" builtinId="9" hidden="1"/>
    <cellStyle name="Followed Hyperlink" xfId="35552" builtinId="9" hidden="1"/>
    <cellStyle name="Followed Hyperlink" xfId="35554" builtinId="9" hidden="1"/>
    <cellStyle name="Followed Hyperlink" xfId="35556" builtinId="9" hidden="1"/>
    <cellStyle name="Followed Hyperlink" xfId="35558" builtinId="9" hidden="1"/>
    <cellStyle name="Followed Hyperlink" xfId="35560" builtinId="9" hidden="1"/>
    <cellStyle name="Followed Hyperlink" xfId="35562" builtinId="9" hidden="1"/>
    <cellStyle name="Followed Hyperlink" xfId="35564" builtinId="9" hidden="1"/>
    <cellStyle name="Followed Hyperlink" xfId="35566" builtinId="9" hidden="1"/>
    <cellStyle name="Followed Hyperlink" xfId="35568" builtinId="9" hidden="1"/>
    <cellStyle name="Followed Hyperlink" xfId="35570" builtinId="9" hidden="1"/>
    <cellStyle name="Followed Hyperlink" xfId="35572" builtinId="9" hidden="1"/>
    <cellStyle name="Followed Hyperlink" xfId="35574" builtinId="9" hidden="1"/>
    <cellStyle name="Followed Hyperlink" xfId="35576" builtinId="9" hidden="1"/>
    <cellStyle name="Followed Hyperlink" xfId="35578" builtinId="9" hidden="1"/>
    <cellStyle name="Followed Hyperlink" xfId="35580" builtinId="9" hidden="1"/>
    <cellStyle name="Followed Hyperlink" xfId="35582" builtinId="9" hidden="1"/>
    <cellStyle name="Followed Hyperlink" xfId="35584" builtinId="9" hidden="1"/>
    <cellStyle name="Followed Hyperlink" xfId="35586" builtinId="9" hidden="1"/>
    <cellStyle name="Followed Hyperlink" xfId="35588" builtinId="9" hidden="1"/>
    <cellStyle name="Followed Hyperlink" xfId="35590" builtinId="9" hidden="1"/>
    <cellStyle name="Followed Hyperlink" xfId="35592" builtinId="9" hidden="1"/>
    <cellStyle name="Followed Hyperlink" xfId="35594" builtinId="9" hidden="1"/>
    <cellStyle name="Followed Hyperlink" xfId="35596" builtinId="9" hidden="1"/>
    <cellStyle name="Followed Hyperlink" xfId="35598" builtinId="9" hidden="1"/>
    <cellStyle name="Followed Hyperlink" xfId="35600" builtinId="9" hidden="1"/>
    <cellStyle name="Followed Hyperlink" xfId="35602" builtinId="9" hidden="1"/>
    <cellStyle name="Followed Hyperlink" xfId="35604" builtinId="9" hidden="1"/>
    <cellStyle name="Followed Hyperlink" xfId="35606" builtinId="9" hidden="1"/>
    <cellStyle name="Followed Hyperlink" xfId="35608" builtinId="9" hidden="1"/>
    <cellStyle name="Followed Hyperlink" xfId="35610" builtinId="9" hidden="1"/>
    <cellStyle name="Followed Hyperlink" xfId="35612" builtinId="9" hidden="1"/>
    <cellStyle name="Followed Hyperlink" xfId="35614" builtinId="9" hidden="1"/>
    <cellStyle name="Followed Hyperlink" xfId="35616" builtinId="9" hidden="1"/>
    <cellStyle name="Followed Hyperlink" xfId="35618" builtinId="9" hidden="1"/>
    <cellStyle name="Followed Hyperlink" xfId="35620" builtinId="9" hidden="1"/>
    <cellStyle name="Followed Hyperlink" xfId="35622" builtinId="9" hidden="1"/>
    <cellStyle name="Followed Hyperlink" xfId="35624" builtinId="9" hidden="1"/>
    <cellStyle name="Followed Hyperlink" xfId="35626" builtinId="9" hidden="1"/>
    <cellStyle name="Followed Hyperlink" xfId="35628" builtinId="9" hidden="1"/>
    <cellStyle name="Followed Hyperlink" xfId="35630" builtinId="9" hidden="1"/>
    <cellStyle name="Followed Hyperlink" xfId="35632" builtinId="9" hidden="1"/>
    <cellStyle name="Followed Hyperlink" xfId="35634" builtinId="9" hidden="1"/>
    <cellStyle name="Followed Hyperlink" xfId="35636" builtinId="9" hidden="1"/>
    <cellStyle name="Followed Hyperlink" xfId="35638" builtinId="9" hidden="1"/>
    <cellStyle name="Followed Hyperlink" xfId="35640" builtinId="9" hidden="1"/>
    <cellStyle name="Followed Hyperlink" xfId="35642" builtinId="9" hidden="1"/>
    <cellStyle name="Followed Hyperlink" xfId="35644" builtinId="9" hidden="1"/>
    <cellStyle name="Followed Hyperlink" xfId="35646" builtinId="9" hidden="1"/>
    <cellStyle name="Followed Hyperlink" xfId="35648" builtinId="9" hidden="1"/>
    <cellStyle name="Followed Hyperlink" xfId="35650" builtinId="9" hidden="1"/>
    <cellStyle name="Followed Hyperlink" xfId="35652" builtinId="9" hidden="1"/>
    <cellStyle name="Followed Hyperlink" xfId="35654" builtinId="9" hidden="1"/>
    <cellStyle name="Followed Hyperlink" xfId="35656" builtinId="9" hidden="1"/>
    <cellStyle name="Followed Hyperlink" xfId="35658" builtinId="9" hidden="1"/>
    <cellStyle name="Followed Hyperlink" xfId="35660" builtinId="9" hidden="1"/>
    <cellStyle name="Followed Hyperlink" xfId="35662" builtinId="9" hidden="1"/>
    <cellStyle name="Followed Hyperlink" xfId="35664" builtinId="9" hidden="1"/>
    <cellStyle name="Followed Hyperlink" xfId="35666" builtinId="9" hidden="1"/>
    <cellStyle name="Followed Hyperlink" xfId="35668" builtinId="9" hidden="1"/>
    <cellStyle name="Followed Hyperlink" xfId="35670" builtinId="9" hidden="1"/>
    <cellStyle name="Followed Hyperlink" xfId="35672" builtinId="9" hidden="1"/>
    <cellStyle name="Followed Hyperlink" xfId="35674" builtinId="9" hidden="1"/>
    <cellStyle name="Followed Hyperlink" xfId="35676" builtinId="9" hidden="1"/>
    <cellStyle name="Followed Hyperlink" xfId="35678" builtinId="9" hidden="1"/>
    <cellStyle name="Followed Hyperlink" xfId="35680" builtinId="9" hidden="1"/>
    <cellStyle name="Followed Hyperlink" xfId="35682" builtinId="9" hidden="1"/>
    <cellStyle name="Followed Hyperlink" xfId="35684" builtinId="9" hidden="1"/>
    <cellStyle name="Followed Hyperlink" xfId="35686" builtinId="9" hidden="1"/>
    <cellStyle name="Followed Hyperlink" xfId="35688" builtinId="9" hidden="1"/>
    <cellStyle name="Followed Hyperlink" xfId="35690" builtinId="9" hidden="1"/>
    <cellStyle name="Followed Hyperlink" xfId="35692" builtinId="9" hidden="1"/>
    <cellStyle name="Followed Hyperlink" xfId="35694" builtinId="9" hidden="1"/>
    <cellStyle name="Followed Hyperlink" xfId="35696" builtinId="9" hidden="1"/>
    <cellStyle name="Followed Hyperlink" xfId="35698" builtinId="9" hidden="1"/>
    <cellStyle name="Followed Hyperlink" xfId="35700" builtinId="9" hidden="1"/>
    <cellStyle name="Followed Hyperlink" xfId="35702" builtinId="9" hidden="1"/>
    <cellStyle name="Followed Hyperlink" xfId="35704" builtinId="9" hidden="1"/>
    <cellStyle name="Followed Hyperlink" xfId="35706" builtinId="9" hidden="1"/>
    <cellStyle name="Followed Hyperlink" xfId="35708" builtinId="9" hidden="1"/>
    <cellStyle name="Followed Hyperlink" xfId="35710" builtinId="9" hidden="1"/>
    <cellStyle name="Followed Hyperlink" xfId="35712" builtinId="9" hidden="1"/>
    <cellStyle name="Followed Hyperlink" xfId="35714" builtinId="9" hidden="1"/>
    <cellStyle name="Followed Hyperlink" xfId="35716" builtinId="9" hidden="1"/>
    <cellStyle name="Followed Hyperlink" xfId="35718" builtinId="9" hidden="1"/>
    <cellStyle name="Followed Hyperlink" xfId="35720" builtinId="9" hidden="1"/>
    <cellStyle name="Followed Hyperlink" xfId="35722" builtinId="9" hidden="1"/>
    <cellStyle name="Followed Hyperlink" xfId="35724" builtinId="9" hidden="1"/>
    <cellStyle name="Followed Hyperlink" xfId="35726" builtinId="9" hidden="1"/>
    <cellStyle name="Followed Hyperlink" xfId="35728" builtinId="9" hidden="1"/>
    <cellStyle name="Followed Hyperlink" xfId="35730" builtinId="9" hidden="1"/>
    <cellStyle name="Followed Hyperlink" xfId="35732" builtinId="9" hidden="1"/>
    <cellStyle name="Followed Hyperlink" xfId="35734" builtinId="9" hidden="1"/>
    <cellStyle name="Followed Hyperlink" xfId="35736" builtinId="9" hidden="1"/>
    <cellStyle name="Followed Hyperlink" xfId="35738" builtinId="9" hidden="1"/>
    <cellStyle name="Followed Hyperlink" xfId="35740" builtinId="9" hidden="1"/>
    <cellStyle name="Followed Hyperlink" xfId="35742" builtinId="9" hidden="1"/>
    <cellStyle name="Followed Hyperlink" xfId="35744" builtinId="9" hidden="1"/>
    <cellStyle name="Followed Hyperlink" xfId="35746" builtinId="9" hidden="1"/>
    <cellStyle name="Followed Hyperlink" xfId="35748" builtinId="9" hidden="1"/>
    <cellStyle name="Followed Hyperlink" xfId="35750" builtinId="9" hidden="1"/>
    <cellStyle name="Followed Hyperlink" xfId="35752" builtinId="9" hidden="1"/>
    <cellStyle name="Followed Hyperlink" xfId="35754" builtinId="9" hidden="1"/>
    <cellStyle name="Followed Hyperlink" xfId="35756" builtinId="9" hidden="1"/>
    <cellStyle name="Followed Hyperlink" xfId="35758" builtinId="9" hidden="1"/>
    <cellStyle name="Followed Hyperlink" xfId="35760" builtinId="9" hidden="1"/>
    <cellStyle name="Followed Hyperlink" xfId="35762" builtinId="9" hidden="1"/>
    <cellStyle name="Followed Hyperlink" xfId="35764" builtinId="9" hidden="1"/>
    <cellStyle name="Followed Hyperlink" xfId="35766" builtinId="9" hidden="1"/>
    <cellStyle name="Followed Hyperlink" xfId="35768" builtinId="9" hidden="1"/>
    <cellStyle name="Followed Hyperlink" xfId="35770" builtinId="9" hidden="1"/>
    <cellStyle name="Followed Hyperlink" xfId="35772" builtinId="9" hidden="1"/>
    <cellStyle name="Followed Hyperlink" xfId="35774" builtinId="9" hidden="1"/>
    <cellStyle name="Followed Hyperlink" xfId="35776" builtinId="9" hidden="1"/>
    <cellStyle name="Followed Hyperlink" xfId="35778" builtinId="9" hidden="1"/>
    <cellStyle name="Followed Hyperlink" xfId="35780" builtinId="9" hidden="1"/>
    <cellStyle name="Followed Hyperlink" xfId="35782" builtinId="9" hidden="1"/>
    <cellStyle name="Followed Hyperlink" xfId="35784" builtinId="9" hidden="1"/>
    <cellStyle name="Followed Hyperlink" xfId="35786" builtinId="9" hidden="1"/>
    <cellStyle name="Followed Hyperlink" xfId="35788" builtinId="9" hidden="1"/>
    <cellStyle name="Followed Hyperlink" xfId="35790" builtinId="9" hidden="1"/>
    <cellStyle name="Followed Hyperlink" xfId="35792" builtinId="9" hidden="1"/>
    <cellStyle name="Followed Hyperlink" xfId="35794" builtinId="9" hidden="1"/>
    <cellStyle name="Followed Hyperlink" xfId="35796" builtinId="9" hidden="1"/>
    <cellStyle name="Followed Hyperlink" xfId="35798" builtinId="9" hidden="1"/>
    <cellStyle name="Followed Hyperlink" xfId="35800" builtinId="9" hidden="1"/>
    <cellStyle name="Followed Hyperlink" xfId="35802" builtinId="9" hidden="1"/>
    <cellStyle name="Followed Hyperlink" xfId="35804" builtinId="9" hidden="1"/>
    <cellStyle name="Followed Hyperlink" xfId="35806" builtinId="9" hidden="1"/>
    <cellStyle name="Followed Hyperlink" xfId="35808" builtinId="9" hidden="1"/>
    <cellStyle name="Followed Hyperlink" xfId="35810" builtinId="9" hidden="1"/>
    <cellStyle name="Followed Hyperlink" xfId="35812" builtinId="9" hidden="1"/>
    <cellStyle name="Followed Hyperlink" xfId="35814" builtinId="9" hidden="1"/>
    <cellStyle name="Followed Hyperlink" xfId="35816" builtinId="9" hidden="1"/>
    <cellStyle name="Followed Hyperlink" xfId="35818" builtinId="9" hidden="1"/>
    <cellStyle name="Followed Hyperlink" xfId="35820" builtinId="9" hidden="1"/>
    <cellStyle name="Followed Hyperlink" xfId="35822" builtinId="9" hidden="1"/>
    <cellStyle name="Followed Hyperlink" xfId="35824" builtinId="9" hidden="1"/>
    <cellStyle name="Followed Hyperlink" xfId="35826" builtinId="9" hidden="1"/>
    <cellStyle name="Followed Hyperlink" xfId="35828" builtinId="9" hidden="1"/>
    <cellStyle name="Followed Hyperlink" xfId="35830" builtinId="9" hidden="1"/>
    <cellStyle name="Followed Hyperlink" xfId="35832" builtinId="9" hidden="1"/>
    <cellStyle name="Followed Hyperlink" xfId="35834" builtinId="9" hidden="1"/>
    <cellStyle name="Followed Hyperlink" xfId="35836" builtinId="9" hidden="1"/>
    <cellStyle name="Followed Hyperlink" xfId="35838" builtinId="9" hidden="1"/>
    <cellStyle name="Followed Hyperlink" xfId="35840" builtinId="9" hidden="1"/>
    <cellStyle name="Followed Hyperlink" xfId="35842" builtinId="9" hidden="1"/>
    <cellStyle name="Followed Hyperlink" xfId="35844" builtinId="9" hidden="1"/>
    <cellStyle name="Followed Hyperlink" xfId="35846" builtinId="9" hidden="1"/>
    <cellStyle name="Followed Hyperlink" xfId="35848" builtinId="9" hidden="1"/>
    <cellStyle name="Followed Hyperlink" xfId="35850" builtinId="9" hidden="1"/>
    <cellStyle name="Followed Hyperlink" xfId="35852" builtinId="9" hidden="1"/>
    <cellStyle name="Followed Hyperlink" xfId="35854" builtinId="9" hidden="1"/>
    <cellStyle name="Followed Hyperlink" xfId="35856" builtinId="9" hidden="1"/>
    <cellStyle name="Followed Hyperlink" xfId="35858" builtinId="9" hidden="1"/>
    <cellStyle name="Followed Hyperlink" xfId="35860" builtinId="9" hidden="1"/>
    <cellStyle name="Followed Hyperlink" xfId="35862" builtinId="9" hidden="1"/>
    <cellStyle name="Followed Hyperlink" xfId="35864" builtinId="9" hidden="1"/>
    <cellStyle name="Followed Hyperlink" xfId="35866" builtinId="9" hidden="1"/>
    <cellStyle name="Followed Hyperlink" xfId="35868" builtinId="9" hidden="1"/>
    <cellStyle name="Followed Hyperlink" xfId="35870" builtinId="9" hidden="1"/>
    <cellStyle name="Followed Hyperlink" xfId="35872" builtinId="9" hidden="1"/>
    <cellStyle name="Followed Hyperlink" xfId="35874" builtinId="9" hidden="1"/>
    <cellStyle name="Followed Hyperlink" xfId="35876" builtinId="9" hidden="1"/>
    <cellStyle name="Followed Hyperlink" xfId="35878" builtinId="9" hidden="1"/>
    <cellStyle name="Followed Hyperlink" xfId="35880" builtinId="9" hidden="1"/>
    <cellStyle name="Followed Hyperlink" xfId="35882" builtinId="9" hidden="1"/>
    <cellStyle name="Followed Hyperlink" xfId="35884" builtinId="9" hidden="1"/>
    <cellStyle name="Followed Hyperlink" xfId="35886" builtinId="9" hidden="1"/>
    <cellStyle name="Followed Hyperlink" xfId="35888" builtinId="9" hidden="1"/>
    <cellStyle name="Followed Hyperlink" xfId="35890" builtinId="9" hidden="1"/>
    <cellStyle name="Followed Hyperlink" xfId="35892" builtinId="9" hidden="1"/>
    <cellStyle name="Followed Hyperlink" xfId="35894" builtinId="9" hidden="1"/>
    <cellStyle name="Followed Hyperlink" xfId="35896" builtinId="9" hidden="1"/>
    <cellStyle name="Followed Hyperlink" xfId="35898" builtinId="9" hidden="1"/>
    <cellStyle name="Followed Hyperlink" xfId="35900" builtinId="9" hidden="1"/>
    <cellStyle name="Followed Hyperlink" xfId="35902" builtinId="9" hidden="1"/>
    <cellStyle name="Followed Hyperlink" xfId="35904" builtinId="9" hidden="1"/>
    <cellStyle name="Followed Hyperlink" xfId="35906" builtinId="9" hidden="1"/>
    <cellStyle name="Followed Hyperlink" xfId="35909" builtinId="9" hidden="1"/>
    <cellStyle name="Followed Hyperlink" xfId="35911" builtinId="9" hidden="1"/>
    <cellStyle name="Followed Hyperlink" xfId="35913" builtinId="9" hidden="1"/>
    <cellStyle name="Followed Hyperlink" xfId="35915" builtinId="9" hidden="1"/>
    <cellStyle name="Followed Hyperlink" xfId="35917" builtinId="9" hidden="1"/>
    <cellStyle name="Followed Hyperlink" xfId="35919" builtinId="9" hidden="1"/>
    <cellStyle name="Followed Hyperlink" xfId="35921" builtinId="9" hidden="1"/>
    <cellStyle name="Followed Hyperlink" xfId="35923" builtinId="9" hidden="1"/>
    <cellStyle name="Followed Hyperlink" xfId="35925" builtinId="9" hidden="1"/>
    <cellStyle name="Followed Hyperlink" xfId="35927" builtinId="9" hidden="1"/>
    <cellStyle name="Followed Hyperlink" xfId="35929" builtinId="9" hidden="1"/>
    <cellStyle name="Followed Hyperlink" xfId="35931" builtinId="9" hidden="1"/>
    <cellStyle name="Followed Hyperlink" xfId="35933" builtinId="9" hidden="1"/>
    <cellStyle name="Followed Hyperlink" xfId="35935" builtinId="9" hidden="1"/>
    <cellStyle name="Followed Hyperlink" xfId="35937" builtinId="9" hidden="1"/>
    <cellStyle name="Followed Hyperlink" xfId="35939" builtinId="9" hidden="1"/>
    <cellStyle name="Followed Hyperlink" xfId="35941" builtinId="9" hidden="1"/>
    <cellStyle name="Followed Hyperlink" xfId="35943" builtinId="9" hidden="1"/>
    <cellStyle name="Followed Hyperlink" xfId="35945" builtinId="9" hidden="1"/>
    <cellStyle name="Followed Hyperlink" xfId="35947" builtinId="9" hidden="1"/>
    <cellStyle name="Followed Hyperlink" xfId="35949" builtinId="9" hidden="1"/>
    <cellStyle name="Followed Hyperlink" xfId="35951" builtinId="9" hidden="1"/>
    <cellStyle name="Followed Hyperlink" xfId="35953" builtinId="9" hidden="1"/>
    <cellStyle name="Followed Hyperlink" xfId="35955" builtinId="9" hidden="1"/>
    <cellStyle name="Followed Hyperlink" xfId="35957" builtinId="9" hidden="1"/>
    <cellStyle name="Followed Hyperlink" xfId="35959" builtinId="9" hidden="1"/>
    <cellStyle name="Followed Hyperlink" xfId="35961" builtinId="9" hidden="1"/>
    <cellStyle name="Followed Hyperlink" xfId="35963" builtinId="9" hidden="1"/>
    <cellStyle name="Followed Hyperlink" xfId="35965" builtinId="9" hidden="1"/>
    <cellStyle name="Followed Hyperlink" xfId="35967" builtinId="9" hidden="1"/>
    <cellStyle name="Followed Hyperlink" xfId="35969" builtinId="9" hidden="1"/>
    <cellStyle name="Followed Hyperlink" xfId="35971" builtinId="9" hidden="1"/>
    <cellStyle name="Followed Hyperlink" xfId="35973" builtinId="9" hidden="1"/>
    <cellStyle name="Followed Hyperlink" xfId="35975" builtinId="9" hidden="1"/>
    <cellStyle name="Followed Hyperlink" xfId="35977" builtinId="9" hidden="1"/>
    <cellStyle name="Followed Hyperlink" xfId="35979" builtinId="9" hidden="1"/>
    <cellStyle name="Followed Hyperlink" xfId="35981" builtinId="9" hidden="1"/>
    <cellStyle name="Followed Hyperlink" xfId="35983" builtinId="9" hidden="1"/>
    <cellStyle name="Followed Hyperlink" xfId="35985" builtinId="9" hidden="1"/>
    <cellStyle name="Followed Hyperlink" xfId="35987" builtinId="9" hidden="1"/>
    <cellStyle name="Followed Hyperlink" xfId="35989" builtinId="9" hidden="1"/>
    <cellStyle name="Followed Hyperlink" xfId="35991" builtinId="9" hidden="1"/>
    <cellStyle name="Followed Hyperlink" xfId="35993" builtinId="9" hidden="1"/>
    <cellStyle name="Followed Hyperlink" xfId="35995" builtinId="9" hidden="1"/>
    <cellStyle name="Followed Hyperlink" xfId="35997" builtinId="9" hidden="1"/>
    <cellStyle name="Followed Hyperlink" xfId="35999" builtinId="9" hidden="1"/>
    <cellStyle name="Followed Hyperlink" xfId="36001" builtinId="9" hidden="1"/>
    <cellStyle name="Followed Hyperlink" xfId="36003" builtinId="9" hidden="1"/>
    <cellStyle name="Followed Hyperlink" xfId="36005" builtinId="9" hidden="1"/>
    <cellStyle name="Followed Hyperlink" xfId="36007" builtinId="9" hidden="1"/>
    <cellStyle name="Followed Hyperlink" xfId="36009" builtinId="9" hidden="1"/>
    <cellStyle name="Followed Hyperlink" xfId="36011" builtinId="9" hidden="1"/>
    <cellStyle name="Followed Hyperlink" xfId="36013" builtinId="9" hidden="1"/>
    <cellStyle name="Followed Hyperlink" xfId="36015" builtinId="9" hidden="1"/>
    <cellStyle name="Followed Hyperlink" xfId="36017" builtinId="9" hidden="1"/>
    <cellStyle name="Followed Hyperlink" xfId="36019" builtinId="9" hidden="1"/>
    <cellStyle name="Followed Hyperlink" xfId="36021" builtinId="9" hidden="1"/>
    <cellStyle name="Followed Hyperlink" xfId="36023" builtinId="9" hidden="1"/>
    <cellStyle name="Followed Hyperlink" xfId="36025" builtinId="9" hidden="1"/>
    <cellStyle name="Followed Hyperlink" xfId="36027" builtinId="9" hidden="1"/>
    <cellStyle name="Followed Hyperlink" xfId="36029" builtinId="9" hidden="1"/>
    <cellStyle name="Followed Hyperlink" xfId="36031" builtinId="9" hidden="1"/>
    <cellStyle name="Followed Hyperlink" xfId="36033" builtinId="9" hidden="1"/>
    <cellStyle name="Followed Hyperlink" xfId="36035" builtinId="9" hidden="1"/>
    <cellStyle name="Followed Hyperlink" xfId="36037" builtinId="9" hidden="1"/>
    <cellStyle name="Followed Hyperlink" xfId="36039" builtinId="9" hidden="1"/>
    <cellStyle name="Followed Hyperlink" xfId="36041" builtinId="9" hidden="1"/>
    <cellStyle name="Followed Hyperlink" xfId="36043" builtinId="9" hidden="1"/>
    <cellStyle name="Followed Hyperlink" xfId="36045" builtinId="9" hidden="1"/>
    <cellStyle name="Followed Hyperlink" xfId="36047" builtinId="9" hidden="1"/>
    <cellStyle name="Followed Hyperlink" xfId="36049" builtinId="9" hidden="1"/>
    <cellStyle name="Followed Hyperlink" xfId="36051" builtinId="9" hidden="1"/>
    <cellStyle name="Followed Hyperlink" xfId="36053" builtinId="9" hidden="1"/>
    <cellStyle name="Followed Hyperlink" xfId="36055" builtinId="9" hidden="1"/>
    <cellStyle name="Followed Hyperlink" xfId="36057" builtinId="9" hidden="1"/>
    <cellStyle name="Followed Hyperlink" xfId="36059" builtinId="9" hidden="1"/>
    <cellStyle name="Followed Hyperlink" xfId="36061" builtinId="9" hidden="1"/>
    <cellStyle name="Followed Hyperlink" xfId="36063" builtinId="9" hidden="1"/>
    <cellStyle name="Followed Hyperlink" xfId="36065" builtinId="9" hidden="1"/>
    <cellStyle name="Followed Hyperlink" xfId="36067" builtinId="9" hidden="1"/>
    <cellStyle name="Followed Hyperlink" xfId="36069" builtinId="9" hidden="1"/>
    <cellStyle name="Followed Hyperlink" xfId="36071" builtinId="9" hidden="1"/>
    <cellStyle name="Followed Hyperlink" xfId="36073" builtinId="9" hidden="1"/>
    <cellStyle name="Followed Hyperlink" xfId="36075" builtinId="9" hidden="1"/>
    <cellStyle name="Followed Hyperlink" xfId="36077" builtinId="9" hidden="1"/>
    <cellStyle name="Followed Hyperlink" xfId="36079" builtinId="9" hidden="1"/>
    <cellStyle name="Followed Hyperlink" xfId="36081" builtinId="9" hidden="1"/>
    <cellStyle name="Followed Hyperlink" xfId="36083" builtinId="9" hidden="1"/>
    <cellStyle name="Followed Hyperlink" xfId="36085" builtinId="9" hidden="1"/>
    <cellStyle name="Followed Hyperlink" xfId="36087" builtinId="9" hidden="1"/>
    <cellStyle name="Followed Hyperlink" xfId="36089" builtinId="9" hidden="1"/>
    <cellStyle name="Followed Hyperlink" xfId="36091" builtinId="9" hidden="1"/>
    <cellStyle name="Followed Hyperlink" xfId="36093" builtinId="9" hidden="1"/>
    <cellStyle name="Followed Hyperlink" xfId="36095" builtinId="9" hidden="1"/>
    <cellStyle name="Followed Hyperlink" xfId="36097" builtinId="9" hidden="1"/>
    <cellStyle name="Followed Hyperlink" xfId="36099" builtinId="9" hidden="1"/>
    <cellStyle name="Followed Hyperlink" xfId="36101" builtinId="9" hidden="1"/>
    <cellStyle name="Followed Hyperlink" xfId="36103" builtinId="9" hidden="1"/>
    <cellStyle name="Followed Hyperlink" xfId="36105" builtinId="9" hidden="1"/>
    <cellStyle name="Followed Hyperlink" xfId="36107" builtinId="9" hidden="1"/>
    <cellStyle name="Followed Hyperlink" xfId="36109" builtinId="9" hidden="1"/>
    <cellStyle name="Followed Hyperlink" xfId="36111" builtinId="9" hidden="1"/>
    <cellStyle name="Followed Hyperlink" xfId="36113" builtinId="9" hidden="1"/>
    <cellStyle name="Followed Hyperlink" xfId="36115" builtinId="9" hidden="1"/>
    <cellStyle name="Followed Hyperlink" xfId="36117" builtinId="9" hidden="1"/>
    <cellStyle name="Followed Hyperlink" xfId="36119" builtinId="9" hidden="1"/>
    <cellStyle name="Followed Hyperlink" xfId="36121" builtinId="9" hidden="1"/>
    <cellStyle name="Followed Hyperlink" xfId="36123" builtinId="9" hidden="1"/>
    <cellStyle name="Followed Hyperlink" xfId="36125" builtinId="9" hidden="1"/>
    <cellStyle name="Followed Hyperlink" xfId="36127" builtinId="9" hidden="1"/>
    <cellStyle name="Followed Hyperlink" xfId="36129" builtinId="9" hidden="1"/>
    <cellStyle name="Followed Hyperlink" xfId="36131" builtinId="9" hidden="1"/>
    <cellStyle name="Followed Hyperlink" xfId="36133" builtinId="9" hidden="1"/>
    <cellStyle name="Followed Hyperlink" xfId="36135" builtinId="9" hidden="1"/>
    <cellStyle name="Followed Hyperlink" xfId="36137" builtinId="9" hidden="1"/>
    <cellStyle name="Followed Hyperlink" xfId="36139" builtinId="9" hidden="1"/>
    <cellStyle name="Followed Hyperlink" xfId="36141" builtinId="9" hidden="1"/>
    <cellStyle name="Followed Hyperlink" xfId="36143" builtinId="9" hidden="1"/>
    <cellStyle name="Followed Hyperlink" xfId="36145" builtinId="9" hidden="1"/>
    <cellStyle name="Followed Hyperlink" xfId="36147" builtinId="9" hidden="1"/>
    <cellStyle name="Followed Hyperlink" xfId="36149" builtinId="9" hidden="1"/>
    <cellStyle name="Followed Hyperlink" xfId="36151" builtinId="9" hidden="1"/>
    <cellStyle name="Followed Hyperlink" xfId="36153" builtinId="9" hidden="1"/>
    <cellStyle name="Followed Hyperlink" xfId="36155" builtinId="9" hidden="1"/>
    <cellStyle name="Followed Hyperlink" xfId="36157" builtinId="9" hidden="1"/>
    <cellStyle name="Followed Hyperlink" xfId="36159" builtinId="9" hidden="1"/>
    <cellStyle name="Followed Hyperlink" xfId="36161" builtinId="9" hidden="1"/>
    <cellStyle name="Followed Hyperlink" xfId="36163" builtinId="9" hidden="1"/>
    <cellStyle name="Followed Hyperlink" xfId="36165" builtinId="9" hidden="1"/>
    <cellStyle name="Followed Hyperlink" xfId="36167" builtinId="9" hidden="1"/>
    <cellStyle name="Followed Hyperlink" xfId="36169" builtinId="9" hidden="1"/>
    <cellStyle name="Followed Hyperlink" xfId="36171" builtinId="9" hidden="1"/>
    <cellStyle name="Followed Hyperlink" xfId="36173" builtinId="9" hidden="1"/>
    <cellStyle name="Followed Hyperlink" xfId="36175" builtinId="9" hidden="1"/>
    <cellStyle name="Followed Hyperlink" xfId="36177" builtinId="9" hidden="1"/>
    <cellStyle name="Followed Hyperlink" xfId="36179" builtinId="9" hidden="1"/>
    <cellStyle name="Followed Hyperlink" xfId="36181" builtinId="9" hidden="1"/>
    <cellStyle name="Followed Hyperlink" xfId="36183" builtinId="9" hidden="1"/>
    <cellStyle name="Followed Hyperlink" xfId="36185" builtinId="9" hidden="1"/>
    <cellStyle name="Followed Hyperlink" xfId="36187" builtinId="9" hidden="1"/>
    <cellStyle name="Followed Hyperlink" xfId="36189" builtinId="9" hidden="1"/>
    <cellStyle name="Followed Hyperlink" xfId="36191" builtinId="9" hidden="1"/>
    <cellStyle name="Followed Hyperlink" xfId="36193" builtinId="9" hidden="1"/>
    <cellStyle name="Followed Hyperlink" xfId="36195" builtinId="9" hidden="1"/>
    <cellStyle name="Followed Hyperlink" xfId="36197" builtinId="9" hidden="1"/>
    <cellStyle name="Followed Hyperlink" xfId="36199" builtinId="9" hidden="1"/>
    <cellStyle name="Followed Hyperlink" xfId="36201" builtinId="9" hidden="1"/>
    <cellStyle name="Followed Hyperlink" xfId="36203" builtinId="9" hidden="1"/>
    <cellStyle name="Followed Hyperlink" xfId="36205" builtinId="9" hidden="1"/>
    <cellStyle name="Followed Hyperlink" xfId="36207" builtinId="9" hidden="1"/>
    <cellStyle name="Followed Hyperlink" xfId="36209" builtinId="9" hidden="1"/>
    <cellStyle name="Followed Hyperlink" xfId="36211" builtinId="9" hidden="1"/>
    <cellStyle name="Followed Hyperlink" xfId="36213" builtinId="9" hidden="1"/>
    <cellStyle name="Followed Hyperlink" xfId="36215" builtinId="9" hidden="1"/>
    <cellStyle name="Followed Hyperlink" xfId="36217" builtinId="9" hidden="1"/>
    <cellStyle name="Followed Hyperlink" xfId="36219" builtinId="9" hidden="1"/>
    <cellStyle name="Followed Hyperlink" xfId="36221" builtinId="9" hidden="1"/>
    <cellStyle name="Followed Hyperlink" xfId="36223" builtinId="9" hidden="1"/>
    <cellStyle name="Followed Hyperlink" xfId="36225" builtinId="9" hidden="1"/>
    <cellStyle name="Followed Hyperlink" xfId="36227" builtinId="9" hidden="1"/>
    <cellStyle name="Followed Hyperlink" xfId="36229" builtinId="9" hidden="1"/>
    <cellStyle name="Followed Hyperlink" xfId="36231" builtinId="9" hidden="1"/>
    <cellStyle name="Followed Hyperlink" xfId="36233" builtinId="9" hidden="1"/>
    <cellStyle name="Followed Hyperlink" xfId="36235" builtinId="9" hidden="1"/>
    <cellStyle name="Followed Hyperlink" xfId="36237" builtinId="9" hidden="1"/>
    <cellStyle name="Followed Hyperlink" xfId="36239" builtinId="9" hidden="1"/>
    <cellStyle name="Followed Hyperlink" xfId="36241" builtinId="9" hidden="1"/>
    <cellStyle name="Followed Hyperlink" xfId="36243" builtinId="9" hidden="1"/>
    <cellStyle name="Followed Hyperlink" xfId="36245" builtinId="9" hidden="1"/>
    <cellStyle name="Followed Hyperlink" xfId="36247" builtinId="9" hidden="1"/>
    <cellStyle name="Followed Hyperlink" xfId="36249" builtinId="9" hidden="1"/>
    <cellStyle name="Followed Hyperlink" xfId="36251" builtinId="9" hidden="1"/>
    <cellStyle name="Followed Hyperlink" xfId="36253" builtinId="9" hidden="1"/>
    <cellStyle name="Followed Hyperlink" xfId="36255" builtinId="9" hidden="1"/>
    <cellStyle name="Followed Hyperlink" xfId="36257" builtinId="9" hidden="1"/>
    <cellStyle name="Followed Hyperlink" xfId="36259" builtinId="9" hidden="1"/>
    <cellStyle name="Followed Hyperlink" xfId="36261" builtinId="9" hidden="1"/>
    <cellStyle name="Followed Hyperlink" xfId="36263" builtinId="9" hidden="1"/>
    <cellStyle name="Followed Hyperlink" xfId="36265" builtinId="9" hidden="1"/>
    <cellStyle name="Followed Hyperlink" xfId="36267" builtinId="9" hidden="1"/>
    <cellStyle name="Followed Hyperlink" xfId="36269" builtinId="9" hidden="1"/>
    <cellStyle name="Followed Hyperlink" xfId="36271" builtinId="9" hidden="1"/>
    <cellStyle name="Followed Hyperlink" xfId="36273" builtinId="9" hidden="1"/>
    <cellStyle name="Followed Hyperlink" xfId="36275" builtinId="9" hidden="1"/>
    <cellStyle name="Followed Hyperlink" xfId="36277" builtinId="9" hidden="1"/>
    <cellStyle name="Followed Hyperlink" xfId="36279" builtinId="9" hidden="1"/>
    <cellStyle name="Followed Hyperlink" xfId="36281" builtinId="9" hidden="1"/>
    <cellStyle name="Followed Hyperlink" xfId="36283" builtinId="9" hidden="1"/>
    <cellStyle name="Followed Hyperlink" xfId="36285" builtinId="9" hidden="1"/>
    <cellStyle name="Followed Hyperlink" xfId="36287" builtinId="9" hidden="1"/>
    <cellStyle name="Followed Hyperlink" xfId="36289" builtinId="9" hidden="1"/>
    <cellStyle name="Followed Hyperlink" xfId="36291" builtinId="9" hidden="1"/>
    <cellStyle name="Followed Hyperlink" xfId="36293" builtinId="9" hidden="1"/>
    <cellStyle name="Followed Hyperlink" xfId="36295" builtinId="9" hidden="1"/>
    <cellStyle name="Followed Hyperlink" xfId="36297" builtinId="9" hidden="1"/>
    <cellStyle name="Followed Hyperlink" xfId="36299" builtinId="9" hidden="1"/>
    <cellStyle name="Followed Hyperlink" xfId="36301" builtinId="9" hidden="1"/>
    <cellStyle name="Followed Hyperlink" xfId="36303" builtinId="9" hidden="1"/>
    <cellStyle name="Followed Hyperlink" xfId="36305" builtinId="9" hidden="1"/>
    <cellStyle name="Followed Hyperlink" xfId="36307" builtinId="9" hidden="1"/>
    <cellStyle name="Followed Hyperlink" xfId="36309" builtinId="9" hidden="1"/>
    <cellStyle name="Followed Hyperlink" xfId="36311" builtinId="9" hidden="1"/>
    <cellStyle name="Followed Hyperlink" xfId="36313" builtinId="9" hidden="1"/>
    <cellStyle name="Followed Hyperlink" xfId="36315" builtinId="9" hidden="1"/>
    <cellStyle name="Followed Hyperlink" xfId="36317" builtinId="9" hidden="1"/>
    <cellStyle name="Followed Hyperlink" xfId="36319" builtinId="9" hidden="1"/>
    <cellStyle name="Followed Hyperlink" xfId="36321" builtinId="9" hidden="1"/>
    <cellStyle name="Followed Hyperlink" xfId="36323" builtinId="9" hidden="1"/>
    <cellStyle name="Followed Hyperlink" xfId="36325" builtinId="9" hidden="1"/>
    <cellStyle name="Followed Hyperlink" xfId="36327" builtinId="9" hidden="1"/>
    <cellStyle name="Followed Hyperlink" xfId="36329" builtinId="9" hidden="1"/>
    <cellStyle name="Followed Hyperlink" xfId="36331" builtinId="9" hidden="1"/>
    <cellStyle name="Followed Hyperlink" xfId="36333" builtinId="9" hidden="1"/>
    <cellStyle name="Followed Hyperlink" xfId="36335" builtinId="9" hidden="1"/>
    <cellStyle name="Followed Hyperlink" xfId="36337" builtinId="9" hidden="1"/>
    <cellStyle name="Followed Hyperlink" xfId="36339" builtinId="9" hidden="1"/>
    <cellStyle name="Followed Hyperlink" xfId="36341" builtinId="9" hidden="1"/>
    <cellStyle name="Followed Hyperlink" xfId="36343" builtinId="9" hidden="1"/>
    <cellStyle name="Followed Hyperlink" xfId="36345" builtinId="9" hidden="1"/>
    <cellStyle name="Followed Hyperlink" xfId="36347" builtinId="9" hidden="1"/>
    <cellStyle name="Followed Hyperlink" xfId="36349" builtinId="9" hidden="1"/>
    <cellStyle name="Followed Hyperlink" xfId="36351" builtinId="9" hidden="1"/>
    <cellStyle name="Followed Hyperlink" xfId="36353" builtinId="9" hidden="1"/>
    <cellStyle name="Followed Hyperlink" xfId="36355" builtinId="9" hidden="1"/>
    <cellStyle name="Followed Hyperlink" xfId="36357" builtinId="9" hidden="1"/>
    <cellStyle name="Followed Hyperlink" xfId="36359" builtinId="9" hidden="1"/>
    <cellStyle name="Followed Hyperlink" xfId="36361" builtinId="9" hidden="1"/>
    <cellStyle name="Followed Hyperlink" xfId="36363" builtinId="9" hidden="1"/>
    <cellStyle name="Followed Hyperlink" xfId="36365" builtinId="9" hidden="1"/>
    <cellStyle name="Followed Hyperlink" xfId="36367" builtinId="9" hidden="1"/>
    <cellStyle name="Followed Hyperlink" xfId="36369" builtinId="9" hidden="1"/>
    <cellStyle name="Followed Hyperlink" xfId="36371" builtinId="9" hidden="1"/>
    <cellStyle name="Followed Hyperlink" xfId="36373" builtinId="9" hidden="1"/>
    <cellStyle name="Followed Hyperlink" xfId="36375" builtinId="9" hidden="1"/>
    <cellStyle name="Followed Hyperlink" xfId="36377" builtinId="9" hidden="1"/>
    <cellStyle name="Followed Hyperlink" xfId="36379" builtinId="9" hidden="1"/>
    <cellStyle name="Followed Hyperlink" xfId="36381" builtinId="9" hidden="1"/>
    <cellStyle name="Followed Hyperlink" xfId="36383" builtinId="9" hidden="1"/>
    <cellStyle name="Followed Hyperlink" xfId="36385" builtinId="9" hidden="1"/>
    <cellStyle name="Followed Hyperlink" xfId="36387" builtinId="9" hidden="1"/>
    <cellStyle name="Followed Hyperlink" xfId="36389" builtinId="9" hidden="1"/>
    <cellStyle name="Followed Hyperlink" xfId="36391" builtinId="9" hidden="1"/>
    <cellStyle name="Followed Hyperlink" xfId="36393" builtinId="9" hidden="1"/>
    <cellStyle name="Followed Hyperlink" xfId="36395" builtinId="9" hidden="1"/>
    <cellStyle name="Followed Hyperlink" xfId="36397" builtinId="9" hidden="1"/>
    <cellStyle name="Followed Hyperlink" xfId="36399" builtinId="9" hidden="1"/>
    <cellStyle name="Followed Hyperlink" xfId="36401" builtinId="9" hidden="1"/>
    <cellStyle name="Followed Hyperlink" xfId="36403" builtinId="9" hidden="1"/>
    <cellStyle name="Followed Hyperlink" xfId="36405" builtinId="9" hidden="1"/>
    <cellStyle name="Followed Hyperlink" xfId="36407" builtinId="9" hidden="1"/>
    <cellStyle name="Followed Hyperlink" xfId="36409" builtinId="9" hidden="1"/>
    <cellStyle name="Followed Hyperlink" xfId="36411" builtinId="9" hidden="1"/>
    <cellStyle name="Followed Hyperlink" xfId="36413" builtinId="9" hidden="1"/>
    <cellStyle name="Followed Hyperlink" xfId="36415" builtinId="9" hidden="1"/>
    <cellStyle name="Followed Hyperlink" xfId="36417" builtinId="9" hidden="1"/>
    <cellStyle name="Followed Hyperlink" xfId="36419" builtinId="9" hidden="1"/>
    <cellStyle name="Followed Hyperlink" xfId="36421" builtinId="9" hidden="1"/>
    <cellStyle name="Followed Hyperlink" xfId="36423" builtinId="9" hidden="1"/>
    <cellStyle name="Followed Hyperlink" xfId="36425" builtinId="9" hidden="1"/>
    <cellStyle name="Followed Hyperlink" xfId="36427" builtinId="9" hidden="1"/>
    <cellStyle name="Followed Hyperlink" xfId="36429" builtinId="9" hidden="1"/>
    <cellStyle name="Followed Hyperlink" xfId="36431" builtinId="9" hidden="1"/>
    <cellStyle name="Followed Hyperlink" xfId="36433" builtinId="9" hidden="1"/>
    <cellStyle name="Followed Hyperlink" xfId="36435" builtinId="9" hidden="1"/>
    <cellStyle name="Followed Hyperlink" xfId="36437" builtinId="9" hidden="1"/>
    <cellStyle name="Followed Hyperlink" xfId="36439" builtinId="9" hidden="1"/>
    <cellStyle name="Followed Hyperlink" xfId="36441" builtinId="9" hidden="1"/>
    <cellStyle name="Followed Hyperlink" xfId="36443" builtinId="9" hidden="1"/>
    <cellStyle name="Followed Hyperlink" xfId="36445" builtinId="9" hidden="1"/>
    <cellStyle name="Followed Hyperlink" xfId="36447" builtinId="9" hidden="1"/>
    <cellStyle name="Followed Hyperlink" xfId="36449" builtinId="9" hidden="1"/>
    <cellStyle name="Followed Hyperlink" xfId="36451" builtinId="9" hidden="1"/>
    <cellStyle name="Followed Hyperlink" xfId="36453" builtinId="9" hidden="1"/>
    <cellStyle name="Followed Hyperlink" xfId="36455" builtinId="9" hidden="1"/>
    <cellStyle name="Followed Hyperlink" xfId="36457" builtinId="9" hidden="1"/>
    <cellStyle name="Followed Hyperlink" xfId="36459" builtinId="9" hidden="1"/>
    <cellStyle name="Followed Hyperlink" xfId="36461" builtinId="9" hidden="1"/>
    <cellStyle name="Followed Hyperlink" xfId="36463" builtinId="9" hidden="1"/>
    <cellStyle name="Followed Hyperlink" xfId="36465" builtinId="9" hidden="1"/>
    <cellStyle name="Followed Hyperlink" xfId="36467" builtinId="9" hidden="1"/>
    <cellStyle name="Followed Hyperlink" xfId="36469" builtinId="9" hidden="1"/>
    <cellStyle name="Followed Hyperlink" xfId="36471" builtinId="9" hidden="1"/>
    <cellStyle name="Followed Hyperlink" xfId="36473" builtinId="9" hidden="1"/>
    <cellStyle name="Followed Hyperlink" xfId="36475" builtinId="9" hidden="1"/>
    <cellStyle name="Followed Hyperlink" xfId="36477" builtinId="9" hidden="1"/>
    <cellStyle name="Followed Hyperlink" xfId="36479" builtinId="9" hidden="1"/>
    <cellStyle name="Followed Hyperlink" xfId="36481" builtinId="9" hidden="1"/>
    <cellStyle name="Followed Hyperlink" xfId="36483" builtinId="9" hidden="1"/>
    <cellStyle name="Followed Hyperlink" xfId="36485" builtinId="9" hidden="1"/>
    <cellStyle name="Followed Hyperlink" xfId="36487" builtinId="9" hidden="1"/>
    <cellStyle name="Followed Hyperlink" xfId="36489" builtinId="9" hidden="1"/>
    <cellStyle name="Followed Hyperlink" xfId="36491" builtinId="9" hidden="1"/>
    <cellStyle name="Followed Hyperlink" xfId="36493" builtinId="9" hidden="1"/>
    <cellStyle name="Followed Hyperlink" xfId="36495" builtinId="9" hidden="1"/>
    <cellStyle name="Followed Hyperlink" xfId="36497" builtinId="9" hidden="1"/>
    <cellStyle name="Followed Hyperlink" xfId="36499" builtinId="9" hidden="1"/>
    <cellStyle name="Followed Hyperlink" xfId="36501" builtinId="9" hidden="1"/>
    <cellStyle name="Followed Hyperlink" xfId="36503" builtinId="9" hidden="1"/>
    <cellStyle name="Followed Hyperlink" xfId="36505" builtinId="9" hidden="1"/>
    <cellStyle name="Followed Hyperlink" xfId="36507" builtinId="9" hidden="1"/>
    <cellStyle name="Followed Hyperlink" xfId="36509" builtinId="9" hidden="1"/>
    <cellStyle name="Followed Hyperlink" xfId="36511" builtinId="9" hidden="1"/>
    <cellStyle name="Followed Hyperlink" xfId="36513" builtinId="9" hidden="1"/>
    <cellStyle name="Followed Hyperlink" xfId="36515" builtinId="9" hidden="1"/>
    <cellStyle name="Followed Hyperlink" xfId="36517" builtinId="9" hidden="1"/>
    <cellStyle name="Followed Hyperlink" xfId="36519" builtinId="9" hidden="1"/>
    <cellStyle name="Followed Hyperlink" xfId="36521" builtinId="9" hidden="1"/>
    <cellStyle name="Followed Hyperlink" xfId="36523" builtinId="9" hidden="1"/>
    <cellStyle name="Followed Hyperlink" xfId="36525" builtinId="9" hidden="1"/>
    <cellStyle name="Followed Hyperlink" xfId="36527" builtinId="9" hidden="1"/>
    <cellStyle name="Followed Hyperlink" xfId="36529" builtinId="9" hidden="1"/>
    <cellStyle name="Followed Hyperlink" xfId="36531" builtinId="9" hidden="1"/>
    <cellStyle name="Followed Hyperlink" xfId="36533" builtinId="9" hidden="1"/>
    <cellStyle name="Followed Hyperlink" xfId="36535" builtinId="9" hidden="1"/>
    <cellStyle name="Followed Hyperlink" xfId="36537" builtinId="9" hidden="1"/>
    <cellStyle name="Followed Hyperlink" xfId="36539" builtinId="9" hidden="1"/>
    <cellStyle name="Followed Hyperlink" xfId="36541" builtinId="9" hidden="1"/>
    <cellStyle name="Followed Hyperlink" xfId="36543" builtinId="9" hidden="1"/>
    <cellStyle name="Followed Hyperlink" xfId="36545" builtinId="9" hidden="1"/>
    <cellStyle name="Followed Hyperlink" xfId="36547" builtinId="9" hidden="1"/>
    <cellStyle name="Followed Hyperlink" xfId="36549" builtinId="9" hidden="1"/>
    <cellStyle name="Followed Hyperlink" xfId="36551" builtinId="9" hidden="1"/>
    <cellStyle name="Followed Hyperlink" xfId="36553" builtinId="9" hidden="1"/>
    <cellStyle name="Followed Hyperlink" xfId="36555" builtinId="9" hidden="1"/>
    <cellStyle name="Followed Hyperlink" xfId="36557" builtinId="9" hidden="1"/>
    <cellStyle name="Followed Hyperlink" xfId="36559" builtinId="9" hidden="1"/>
    <cellStyle name="Followed Hyperlink" xfId="36561" builtinId="9" hidden="1"/>
    <cellStyle name="Followed Hyperlink" xfId="36563" builtinId="9" hidden="1"/>
    <cellStyle name="Followed Hyperlink" xfId="36565" builtinId="9" hidden="1"/>
    <cellStyle name="Followed Hyperlink" xfId="36567" builtinId="9" hidden="1"/>
    <cellStyle name="Followed Hyperlink" xfId="36569" builtinId="9" hidden="1"/>
    <cellStyle name="Followed Hyperlink" xfId="36571" builtinId="9" hidden="1"/>
    <cellStyle name="Followed Hyperlink" xfId="36573" builtinId="9" hidden="1"/>
    <cellStyle name="Followed Hyperlink" xfId="36575" builtinId="9" hidden="1"/>
    <cellStyle name="Followed Hyperlink" xfId="36577" builtinId="9" hidden="1"/>
    <cellStyle name="Followed Hyperlink" xfId="36579" builtinId="9" hidden="1"/>
    <cellStyle name="Followed Hyperlink" xfId="36581" builtinId="9" hidden="1"/>
    <cellStyle name="Followed Hyperlink" xfId="36583" builtinId="9" hidden="1"/>
    <cellStyle name="Followed Hyperlink" xfId="36585" builtinId="9" hidden="1"/>
    <cellStyle name="Followed Hyperlink" xfId="36587" builtinId="9" hidden="1"/>
    <cellStyle name="Followed Hyperlink" xfId="36589" builtinId="9" hidden="1"/>
    <cellStyle name="Followed Hyperlink" xfId="36591" builtinId="9" hidden="1"/>
    <cellStyle name="Followed Hyperlink" xfId="36593" builtinId="9" hidden="1"/>
    <cellStyle name="Followed Hyperlink" xfId="36595" builtinId="9" hidden="1"/>
    <cellStyle name="Followed Hyperlink" xfId="36597" builtinId="9" hidden="1"/>
    <cellStyle name="Followed Hyperlink" xfId="36599" builtinId="9" hidden="1"/>
    <cellStyle name="Followed Hyperlink" xfId="36601" builtinId="9" hidden="1"/>
    <cellStyle name="Followed Hyperlink" xfId="36603" builtinId="9" hidden="1"/>
    <cellStyle name="Followed Hyperlink" xfId="36605" builtinId="9" hidden="1"/>
    <cellStyle name="Followed Hyperlink" xfId="36607" builtinId="9" hidden="1"/>
    <cellStyle name="Followed Hyperlink" xfId="36609" builtinId="9" hidden="1"/>
    <cellStyle name="Followed Hyperlink" xfId="36611" builtinId="9" hidden="1"/>
    <cellStyle name="Followed Hyperlink" xfId="36613" builtinId="9" hidden="1"/>
    <cellStyle name="Followed Hyperlink" xfId="36615" builtinId="9" hidden="1"/>
    <cellStyle name="Followed Hyperlink" xfId="36617" builtinId="9" hidden="1"/>
    <cellStyle name="Followed Hyperlink" xfId="36619" builtinId="9" hidden="1"/>
    <cellStyle name="Followed Hyperlink" xfId="36621" builtinId="9" hidden="1"/>
    <cellStyle name="Followed Hyperlink" xfId="36623" builtinId="9" hidden="1"/>
    <cellStyle name="Followed Hyperlink" xfId="36625" builtinId="9" hidden="1"/>
    <cellStyle name="Followed Hyperlink" xfId="36627" builtinId="9" hidden="1"/>
    <cellStyle name="Followed Hyperlink" xfId="36629" builtinId="9" hidden="1"/>
    <cellStyle name="Followed Hyperlink" xfId="36631" builtinId="9" hidden="1"/>
    <cellStyle name="Followed Hyperlink" xfId="36633" builtinId="9" hidden="1"/>
    <cellStyle name="Followed Hyperlink" xfId="36635" builtinId="9" hidden="1"/>
    <cellStyle name="Followed Hyperlink" xfId="36637" builtinId="9" hidden="1"/>
    <cellStyle name="Followed Hyperlink" xfId="36639" builtinId="9" hidden="1"/>
    <cellStyle name="Followed Hyperlink" xfId="36641" builtinId="9" hidden="1"/>
    <cellStyle name="Followed Hyperlink" xfId="36643" builtinId="9" hidden="1"/>
    <cellStyle name="Followed Hyperlink" xfId="36645" builtinId="9" hidden="1"/>
    <cellStyle name="Followed Hyperlink" xfId="36647" builtinId="9" hidden="1"/>
    <cellStyle name="Followed Hyperlink" xfId="36649" builtinId="9" hidden="1"/>
    <cellStyle name="Followed Hyperlink" xfId="36651" builtinId="9" hidden="1"/>
    <cellStyle name="Followed Hyperlink" xfId="36653" builtinId="9" hidden="1"/>
    <cellStyle name="Followed Hyperlink" xfId="36655" builtinId="9" hidden="1"/>
    <cellStyle name="Followed Hyperlink" xfId="36657" builtinId="9" hidden="1"/>
    <cellStyle name="Followed Hyperlink" xfId="36659" builtinId="9" hidden="1"/>
    <cellStyle name="Followed Hyperlink" xfId="36661" builtinId="9" hidden="1"/>
    <cellStyle name="Followed Hyperlink" xfId="36663" builtinId="9" hidden="1"/>
    <cellStyle name="Followed Hyperlink" xfId="36665" builtinId="9" hidden="1"/>
    <cellStyle name="Followed Hyperlink" xfId="36667" builtinId="9" hidden="1"/>
    <cellStyle name="Followed Hyperlink" xfId="36669" builtinId="9" hidden="1"/>
    <cellStyle name="Followed Hyperlink" xfId="36671" builtinId="9" hidden="1"/>
    <cellStyle name="Followed Hyperlink" xfId="36673" builtinId="9" hidden="1"/>
    <cellStyle name="Followed Hyperlink" xfId="36675" builtinId="9" hidden="1"/>
    <cellStyle name="Followed Hyperlink" xfId="36677" builtinId="9" hidden="1"/>
    <cellStyle name="Followed Hyperlink" xfId="36679" builtinId="9" hidden="1"/>
    <cellStyle name="Followed Hyperlink" xfId="36681" builtinId="9" hidden="1"/>
    <cellStyle name="Followed Hyperlink" xfId="36683" builtinId="9" hidden="1"/>
    <cellStyle name="Followed Hyperlink" xfId="36685" builtinId="9" hidden="1"/>
    <cellStyle name="Followed Hyperlink" xfId="36687" builtinId="9" hidden="1"/>
    <cellStyle name="Followed Hyperlink" xfId="36689" builtinId="9" hidden="1"/>
    <cellStyle name="Followed Hyperlink" xfId="36691" builtinId="9" hidden="1"/>
    <cellStyle name="Followed Hyperlink" xfId="36693" builtinId="9" hidden="1"/>
    <cellStyle name="Followed Hyperlink" xfId="36695" builtinId="9" hidden="1"/>
    <cellStyle name="Followed Hyperlink" xfId="36697" builtinId="9" hidden="1"/>
    <cellStyle name="Followed Hyperlink" xfId="36699" builtinId="9" hidden="1"/>
    <cellStyle name="Followed Hyperlink" xfId="36701" builtinId="9" hidden="1"/>
    <cellStyle name="Followed Hyperlink" xfId="36703" builtinId="9" hidden="1"/>
    <cellStyle name="Followed Hyperlink" xfId="36705" builtinId="9" hidden="1"/>
    <cellStyle name="Followed Hyperlink" xfId="36707" builtinId="9" hidden="1"/>
    <cellStyle name="Followed Hyperlink" xfId="36709" builtinId="9" hidden="1"/>
    <cellStyle name="Followed Hyperlink" xfId="36711" builtinId="9" hidden="1"/>
    <cellStyle name="Followed Hyperlink" xfId="36713" builtinId="9" hidden="1"/>
    <cellStyle name="Followed Hyperlink" xfId="36715" builtinId="9" hidden="1"/>
    <cellStyle name="Followed Hyperlink" xfId="36717" builtinId="9" hidden="1"/>
    <cellStyle name="Followed Hyperlink" xfId="36719" builtinId="9" hidden="1"/>
    <cellStyle name="Followed Hyperlink" xfId="36721" builtinId="9" hidden="1"/>
    <cellStyle name="Followed Hyperlink" xfId="36723" builtinId="9" hidden="1"/>
    <cellStyle name="Followed Hyperlink" xfId="36725" builtinId="9" hidden="1"/>
    <cellStyle name="Followed Hyperlink" xfId="36727" builtinId="9" hidden="1"/>
    <cellStyle name="Followed Hyperlink" xfId="36729" builtinId="9" hidden="1"/>
    <cellStyle name="Followed Hyperlink" xfId="36731" builtinId="9" hidden="1"/>
    <cellStyle name="Followed Hyperlink" xfId="36733" builtinId="9" hidden="1"/>
    <cellStyle name="Followed Hyperlink" xfId="36735" builtinId="9" hidden="1"/>
    <cellStyle name="Followed Hyperlink" xfId="36737" builtinId="9" hidden="1"/>
    <cellStyle name="Followed Hyperlink" xfId="36739" builtinId="9" hidden="1"/>
    <cellStyle name="Followed Hyperlink" xfId="36741" builtinId="9" hidden="1"/>
    <cellStyle name="Followed Hyperlink" xfId="36743" builtinId="9" hidden="1"/>
    <cellStyle name="Followed Hyperlink" xfId="36745" builtinId="9" hidden="1"/>
    <cellStyle name="Followed Hyperlink" xfId="36747" builtinId="9" hidden="1"/>
    <cellStyle name="Followed Hyperlink" xfId="36749" builtinId="9" hidden="1"/>
    <cellStyle name="Followed Hyperlink" xfId="36751" builtinId="9" hidden="1"/>
    <cellStyle name="Followed Hyperlink" xfId="36753" builtinId="9" hidden="1"/>
    <cellStyle name="Followed Hyperlink" xfId="36755" builtinId="9" hidden="1"/>
    <cellStyle name="Followed Hyperlink" xfId="36757" builtinId="9" hidden="1"/>
    <cellStyle name="Followed Hyperlink" xfId="36759" builtinId="9" hidden="1"/>
    <cellStyle name="Followed Hyperlink" xfId="36761" builtinId="9" hidden="1"/>
    <cellStyle name="Followed Hyperlink" xfId="36763" builtinId="9" hidden="1"/>
    <cellStyle name="Followed Hyperlink" xfId="36765" builtinId="9" hidden="1"/>
    <cellStyle name="Followed Hyperlink" xfId="36767" builtinId="9" hidden="1"/>
    <cellStyle name="Followed Hyperlink" xfId="36769" builtinId="9" hidden="1"/>
    <cellStyle name="Followed Hyperlink" xfId="36771" builtinId="9" hidden="1"/>
    <cellStyle name="Followed Hyperlink" xfId="36773" builtinId="9" hidden="1"/>
    <cellStyle name="Followed Hyperlink" xfId="36775" builtinId="9" hidden="1"/>
    <cellStyle name="Followed Hyperlink" xfId="36777" builtinId="9" hidden="1"/>
    <cellStyle name="Followed Hyperlink" xfId="36779" builtinId="9" hidden="1"/>
    <cellStyle name="Followed Hyperlink" xfId="36781" builtinId="9" hidden="1"/>
    <cellStyle name="Followed Hyperlink" xfId="36783" builtinId="9" hidden="1"/>
    <cellStyle name="Followed Hyperlink" xfId="36785" builtinId="9" hidden="1"/>
    <cellStyle name="Followed Hyperlink" xfId="36787" builtinId="9" hidden="1"/>
    <cellStyle name="Followed Hyperlink" xfId="36789" builtinId="9" hidden="1"/>
    <cellStyle name="Followed Hyperlink" xfId="36791" builtinId="9" hidden="1"/>
    <cellStyle name="Followed Hyperlink" xfId="36793" builtinId="9" hidden="1"/>
    <cellStyle name="Followed Hyperlink" xfId="36795" builtinId="9" hidden="1"/>
    <cellStyle name="Followed Hyperlink" xfId="36797" builtinId="9" hidden="1"/>
    <cellStyle name="Followed Hyperlink" xfId="36799" builtinId="9" hidden="1"/>
    <cellStyle name="Followed Hyperlink" xfId="36801" builtinId="9" hidden="1"/>
    <cellStyle name="Followed Hyperlink" xfId="36803" builtinId="9" hidden="1"/>
    <cellStyle name="Followed Hyperlink" xfId="36805" builtinId="9" hidden="1"/>
    <cellStyle name="Followed Hyperlink" xfId="36807" builtinId="9" hidden="1"/>
    <cellStyle name="Followed Hyperlink" xfId="36809" builtinId="9" hidden="1"/>
    <cellStyle name="Followed Hyperlink" xfId="36811" builtinId="9" hidden="1"/>
    <cellStyle name="Followed Hyperlink" xfId="36813" builtinId="9" hidden="1"/>
    <cellStyle name="Followed Hyperlink" xfId="36815" builtinId="9" hidden="1"/>
    <cellStyle name="Followed Hyperlink" xfId="36817" builtinId="9" hidden="1"/>
    <cellStyle name="Followed Hyperlink" xfId="36819" builtinId="9" hidden="1"/>
    <cellStyle name="Followed Hyperlink" xfId="36821" builtinId="9" hidden="1"/>
    <cellStyle name="Followed Hyperlink" xfId="36823" builtinId="9" hidden="1"/>
    <cellStyle name="Followed Hyperlink" xfId="36825" builtinId="9" hidden="1"/>
    <cellStyle name="Followed Hyperlink" xfId="36827" builtinId="9" hidden="1"/>
    <cellStyle name="Followed Hyperlink" xfId="36829" builtinId="9" hidden="1"/>
    <cellStyle name="Followed Hyperlink" xfId="36831" builtinId="9" hidden="1"/>
    <cellStyle name="Followed Hyperlink" xfId="36833" builtinId="9" hidden="1"/>
    <cellStyle name="Followed Hyperlink" xfId="36835" builtinId="9" hidden="1"/>
    <cellStyle name="Followed Hyperlink" xfId="36837" builtinId="9" hidden="1"/>
    <cellStyle name="Followed Hyperlink" xfId="36839" builtinId="9" hidden="1"/>
    <cellStyle name="Followed Hyperlink" xfId="36841" builtinId="9" hidden="1"/>
    <cellStyle name="Followed Hyperlink" xfId="36843" builtinId="9" hidden="1"/>
    <cellStyle name="Followed Hyperlink" xfId="36845" builtinId="9" hidden="1"/>
    <cellStyle name="Followed Hyperlink" xfId="36847" builtinId="9" hidden="1"/>
    <cellStyle name="Followed Hyperlink" xfId="36849" builtinId="9" hidden="1"/>
    <cellStyle name="Followed Hyperlink" xfId="36851" builtinId="9" hidden="1"/>
    <cellStyle name="Followed Hyperlink" xfId="36853" builtinId="9" hidden="1"/>
    <cellStyle name="Followed Hyperlink" xfId="36855" builtinId="9" hidden="1"/>
    <cellStyle name="Followed Hyperlink" xfId="36857" builtinId="9" hidden="1"/>
    <cellStyle name="Followed Hyperlink" xfId="36859" builtinId="9" hidden="1"/>
    <cellStyle name="Followed Hyperlink" xfId="36861" builtinId="9" hidden="1"/>
    <cellStyle name="Followed Hyperlink" xfId="36863" builtinId="9" hidden="1"/>
    <cellStyle name="Followed Hyperlink" xfId="36865" builtinId="9" hidden="1"/>
    <cellStyle name="Followed Hyperlink" xfId="36867" builtinId="9" hidden="1"/>
    <cellStyle name="Followed Hyperlink" xfId="36869" builtinId="9" hidden="1"/>
    <cellStyle name="Followed Hyperlink" xfId="36871" builtinId="9" hidden="1"/>
    <cellStyle name="Followed Hyperlink" xfId="36873" builtinId="9" hidden="1"/>
    <cellStyle name="Followed Hyperlink" xfId="36875" builtinId="9" hidden="1"/>
    <cellStyle name="Followed Hyperlink" xfId="36877" builtinId="9" hidden="1"/>
    <cellStyle name="Followed Hyperlink" xfId="36879" builtinId="9" hidden="1"/>
    <cellStyle name="Followed Hyperlink" xfId="36881" builtinId="9" hidden="1"/>
    <cellStyle name="Followed Hyperlink" xfId="36883" builtinId="9" hidden="1"/>
    <cellStyle name="Followed Hyperlink" xfId="36885" builtinId="9" hidden="1"/>
    <cellStyle name="Followed Hyperlink" xfId="36887" builtinId="9" hidden="1"/>
    <cellStyle name="Followed Hyperlink" xfId="36889" builtinId="9" hidden="1"/>
    <cellStyle name="Followed Hyperlink" xfId="36891" builtinId="9" hidden="1"/>
    <cellStyle name="Followed Hyperlink" xfId="36893" builtinId="9" hidden="1"/>
    <cellStyle name="Followed Hyperlink" xfId="36895" builtinId="9" hidden="1"/>
    <cellStyle name="Followed Hyperlink" xfId="36897" builtinId="9" hidden="1"/>
    <cellStyle name="Followed Hyperlink" xfId="36899" builtinId="9" hidden="1"/>
    <cellStyle name="Followed Hyperlink" xfId="36901" builtinId="9" hidden="1"/>
    <cellStyle name="Followed Hyperlink" xfId="36903" builtinId="9" hidden="1"/>
    <cellStyle name="Followed Hyperlink" xfId="36905" builtinId="9" hidden="1"/>
    <cellStyle name="Followed Hyperlink" xfId="36907" builtinId="9" hidden="1"/>
    <cellStyle name="Followed Hyperlink" xfId="36909" builtinId="9" hidden="1"/>
    <cellStyle name="Followed Hyperlink" xfId="36911" builtinId="9" hidden="1"/>
    <cellStyle name="Followed Hyperlink" xfId="36913" builtinId="9" hidden="1"/>
    <cellStyle name="Followed Hyperlink" xfId="36915" builtinId="9" hidden="1"/>
    <cellStyle name="Followed Hyperlink" xfId="36917" builtinId="9" hidden="1"/>
    <cellStyle name="Followed Hyperlink" xfId="36919" builtinId="9" hidden="1"/>
    <cellStyle name="Followed Hyperlink" xfId="36921" builtinId="9" hidden="1"/>
    <cellStyle name="Followed Hyperlink" xfId="36923" builtinId="9" hidden="1"/>
    <cellStyle name="Followed Hyperlink" xfId="36925" builtinId="9" hidden="1"/>
    <cellStyle name="Followed Hyperlink" xfId="36927" builtinId="9" hidden="1"/>
    <cellStyle name="Followed Hyperlink" xfId="36929" builtinId="9" hidden="1"/>
    <cellStyle name="Followed Hyperlink" xfId="36931" builtinId="9" hidden="1"/>
    <cellStyle name="Followed Hyperlink" xfId="36933" builtinId="9" hidden="1"/>
    <cellStyle name="Followed Hyperlink" xfId="36935" builtinId="9" hidden="1"/>
    <cellStyle name="Followed Hyperlink" xfId="36937" builtinId="9" hidden="1"/>
    <cellStyle name="Followed Hyperlink" xfId="36939" builtinId="9" hidden="1"/>
    <cellStyle name="Followed Hyperlink" xfId="36941" builtinId="9" hidden="1"/>
    <cellStyle name="Followed Hyperlink" xfId="36943" builtinId="9" hidden="1"/>
    <cellStyle name="Followed Hyperlink" xfId="36945" builtinId="9" hidden="1"/>
    <cellStyle name="Followed Hyperlink" xfId="36947" builtinId="9" hidden="1"/>
    <cellStyle name="Followed Hyperlink" xfId="36949" builtinId="9" hidden="1"/>
    <cellStyle name="Followed Hyperlink" xfId="36951" builtinId="9" hidden="1"/>
    <cellStyle name="Followed Hyperlink" xfId="36953" builtinId="9" hidden="1"/>
    <cellStyle name="Followed Hyperlink" xfId="36955" builtinId="9" hidden="1"/>
    <cellStyle name="Followed Hyperlink" xfId="36957" builtinId="9" hidden="1"/>
    <cellStyle name="Followed Hyperlink" xfId="36959" builtinId="9" hidden="1"/>
    <cellStyle name="Followed Hyperlink" xfId="36961" builtinId="9" hidden="1"/>
    <cellStyle name="Followed Hyperlink" xfId="36963" builtinId="9" hidden="1"/>
    <cellStyle name="Followed Hyperlink" xfId="36965" builtinId="9" hidden="1"/>
    <cellStyle name="Followed Hyperlink" xfId="36967" builtinId="9" hidden="1"/>
    <cellStyle name="Followed Hyperlink" xfId="36969" builtinId="9" hidden="1"/>
    <cellStyle name="Followed Hyperlink" xfId="36971" builtinId="9" hidden="1"/>
    <cellStyle name="Followed Hyperlink" xfId="36973" builtinId="9" hidden="1"/>
    <cellStyle name="Followed Hyperlink" xfId="36975" builtinId="9" hidden="1"/>
    <cellStyle name="Followed Hyperlink" xfId="36977" builtinId="9" hidden="1"/>
    <cellStyle name="Followed Hyperlink" xfId="36979" builtinId="9" hidden="1"/>
    <cellStyle name="Followed Hyperlink" xfId="36981" builtinId="9" hidden="1"/>
    <cellStyle name="Followed Hyperlink" xfId="36983" builtinId="9" hidden="1"/>
    <cellStyle name="Followed Hyperlink" xfId="36985" builtinId="9" hidden="1"/>
    <cellStyle name="Followed Hyperlink" xfId="36987" builtinId="9" hidden="1"/>
    <cellStyle name="Followed Hyperlink" xfId="36989" builtinId="9" hidden="1"/>
    <cellStyle name="Followed Hyperlink" xfId="36991" builtinId="9" hidden="1"/>
    <cellStyle name="Followed Hyperlink" xfId="36993" builtinId="9" hidden="1"/>
    <cellStyle name="Followed Hyperlink" xfId="36995" builtinId="9" hidden="1"/>
    <cellStyle name="Followed Hyperlink" xfId="36997" builtinId="9" hidden="1"/>
    <cellStyle name="Followed Hyperlink" xfId="36999" builtinId="9" hidden="1"/>
    <cellStyle name="Followed Hyperlink" xfId="37001" builtinId="9" hidden="1"/>
    <cellStyle name="Followed Hyperlink" xfId="37003" builtinId="9" hidden="1"/>
    <cellStyle name="Followed Hyperlink" xfId="37005" builtinId="9" hidden="1"/>
    <cellStyle name="Followed Hyperlink" xfId="37007" builtinId="9" hidden="1"/>
    <cellStyle name="Followed Hyperlink" xfId="37009" builtinId="9" hidden="1"/>
    <cellStyle name="Followed Hyperlink" xfId="37011" builtinId="9" hidden="1"/>
    <cellStyle name="Followed Hyperlink" xfId="37013" builtinId="9" hidden="1"/>
    <cellStyle name="Followed Hyperlink" xfId="37015" builtinId="9" hidden="1"/>
    <cellStyle name="Followed Hyperlink" xfId="37017" builtinId="9" hidden="1"/>
    <cellStyle name="Followed Hyperlink" xfId="37019" builtinId="9" hidden="1"/>
    <cellStyle name="Followed Hyperlink" xfId="37021" builtinId="9" hidden="1"/>
    <cellStyle name="Followed Hyperlink" xfId="37023" builtinId="9" hidden="1"/>
    <cellStyle name="Followed Hyperlink" xfId="37025" builtinId="9" hidden="1"/>
    <cellStyle name="Followed Hyperlink" xfId="37027" builtinId="9" hidden="1"/>
    <cellStyle name="Followed Hyperlink" xfId="37029" builtinId="9" hidden="1"/>
    <cellStyle name="Followed Hyperlink" xfId="37031" builtinId="9" hidden="1"/>
    <cellStyle name="Followed Hyperlink" xfId="37033" builtinId="9" hidden="1"/>
    <cellStyle name="Followed Hyperlink" xfId="37035" builtinId="9" hidden="1"/>
    <cellStyle name="Followed Hyperlink" xfId="37037" builtinId="9" hidden="1"/>
    <cellStyle name="Followed Hyperlink" xfId="37039" builtinId="9" hidden="1"/>
    <cellStyle name="Followed Hyperlink" xfId="37041" builtinId="9" hidden="1"/>
    <cellStyle name="Followed Hyperlink" xfId="37043" builtinId="9" hidden="1"/>
    <cellStyle name="Followed Hyperlink" xfId="37045" builtinId="9" hidden="1"/>
    <cellStyle name="Followed Hyperlink" xfId="37047" builtinId="9" hidden="1"/>
    <cellStyle name="Followed Hyperlink" xfId="37049" builtinId="9" hidden="1"/>
    <cellStyle name="Followed Hyperlink" xfId="37051" builtinId="9" hidden="1"/>
    <cellStyle name="Followed Hyperlink" xfId="37053" builtinId="9" hidden="1"/>
    <cellStyle name="Followed Hyperlink" xfId="37055" builtinId="9" hidden="1"/>
    <cellStyle name="Followed Hyperlink" xfId="37057" builtinId="9" hidden="1"/>
    <cellStyle name="Followed Hyperlink" xfId="37059" builtinId="9" hidden="1"/>
    <cellStyle name="Followed Hyperlink" xfId="37061" builtinId="9" hidden="1"/>
    <cellStyle name="Followed Hyperlink" xfId="37063" builtinId="9" hidden="1"/>
    <cellStyle name="Followed Hyperlink" xfId="37065" builtinId="9" hidden="1"/>
    <cellStyle name="Followed Hyperlink" xfId="37067" builtinId="9" hidden="1"/>
    <cellStyle name="Followed Hyperlink" xfId="37069" builtinId="9" hidden="1"/>
    <cellStyle name="Followed Hyperlink" xfId="37071" builtinId="9" hidden="1"/>
    <cellStyle name="Followed Hyperlink" xfId="37073" builtinId="9" hidden="1"/>
    <cellStyle name="Followed Hyperlink" xfId="37075" builtinId="9" hidden="1"/>
    <cellStyle name="Followed Hyperlink" xfId="37077" builtinId="9" hidden="1"/>
    <cellStyle name="Followed Hyperlink" xfId="37079" builtinId="9" hidden="1"/>
    <cellStyle name="Followed Hyperlink" xfId="37081" builtinId="9" hidden="1"/>
    <cellStyle name="Followed Hyperlink" xfId="37083" builtinId="9" hidden="1"/>
    <cellStyle name="Followed Hyperlink" xfId="37085" builtinId="9" hidden="1"/>
    <cellStyle name="Followed Hyperlink" xfId="37087" builtinId="9" hidden="1"/>
    <cellStyle name="Followed Hyperlink" xfId="37089" builtinId="9" hidden="1"/>
    <cellStyle name="Followed Hyperlink" xfId="37091" builtinId="9" hidden="1"/>
    <cellStyle name="Followed Hyperlink" xfId="37093" builtinId="9" hidden="1"/>
    <cellStyle name="Followed Hyperlink" xfId="37095" builtinId="9" hidden="1"/>
    <cellStyle name="Followed Hyperlink" xfId="37097" builtinId="9" hidden="1"/>
    <cellStyle name="Followed Hyperlink" xfId="37099" builtinId="9" hidden="1"/>
    <cellStyle name="Followed Hyperlink" xfId="37101" builtinId="9" hidden="1"/>
    <cellStyle name="Followed Hyperlink" xfId="37103" builtinId="9" hidden="1"/>
    <cellStyle name="Followed Hyperlink" xfId="37105" builtinId="9" hidden="1"/>
    <cellStyle name="Followed Hyperlink" xfId="37107" builtinId="9" hidden="1"/>
    <cellStyle name="Followed Hyperlink" xfId="37109" builtinId="9" hidden="1"/>
    <cellStyle name="Gekoppelde cel" xfId="34741"/>
    <cellStyle name="Goed" xfId="34742"/>
    <cellStyle name="Good 2" xfId="35326"/>
    <cellStyle name="Good 3" xfId="34724"/>
    <cellStyle name="Heading 1 2" xfId="35327"/>
    <cellStyle name="Heading 1 3" xfId="34725"/>
    <cellStyle name="Heading 2 2" xfId="35328"/>
    <cellStyle name="Heading 2 3" xfId="34726"/>
    <cellStyle name="Heading 3 2" xfId="35329"/>
    <cellStyle name="Heading 3 3" xfId="34727"/>
    <cellStyle name="Heading 4 2" xfId="35330"/>
    <cellStyle name="Heading 4 3" xfId="34728"/>
    <cellStyle name="Hyperlink" xfId="36774" hidden="1"/>
    <cellStyle name="Hyperlink" xfId="36776" hidden="1"/>
    <cellStyle name="Hyperlink" xfId="36778" hidden="1"/>
    <cellStyle name="Hyperlink" xfId="36780" hidden="1"/>
    <cellStyle name="Hyperlink" xfId="36782" hidden="1"/>
    <cellStyle name="Hyperlink" xfId="36784" hidden="1"/>
    <cellStyle name="Hyperlink" xfId="36786" hidden="1"/>
    <cellStyle name="Hyperlink" xfId="36788" hidden="1"/>
    <cellStyle name="Hyperlink" xfId="36790" hidden="1"/>
    <cellStyle name="Hyperlink" xfId="36792" hidden="1"/>
    <cellStyle name="Hyperlink" xfId="36794" hidden="1"/>
    <cellStyle name="Hyperlink" xfId="36796" hidden="1"/>
    <cellStyle name="Hyperlink" xfId="36798" hidden="1"/>
    <cellStyle name="Hyperlink" xfId="36800" hidden="1"/>
    <cellStyle name="Hyperlink" xfId="36802" hidden="1"/>
    <cellStyle name="Hyperlink" xfId="36804" hidden="1"/>
    <cellStyle name="Hyperlink" xfId="36806" hidden="1"/>
    <cellStyle name="Hyperlink" xfId="36808" hidden="1"/>
    <cellStyle name="Hyperlink" xfId="36810" hidden="1"/>
    <cellStyle name="Hyperlink" xfId="36812" hidden="1"/>
    <cellStyle name="Hyperlink" xfId="36814" hidden="1"/>
    <cellStyle name="Hyperlink" xfId="36816" hidden="1"/>
    <cellStyle name="Hyperlink" xfId="36818" hidden="1"/>
    <cellStyle name="Hyperlink" xfId="36820" hidden="1"/>
    <cellStyle name="Hyperlink" xfId="36822" hidden="1"/>
    <cellStyle name="Hyperlink" xfId="36824" hidden="1"/>
    <cellStyle name="Hyperlink" xfId="36826" hidden="1"/>
    <cellStyle name="Hyperlink" xfId="36828" hidden="1"/>
    <cellStyle name="Hyperlink" xfId="36830" hidden="1"/>
    <cellStyle name="Hyperlink" xfId="36832" hidden="1"/>
    <cellStyle name="Hyperlink" xfId="36834" hidden="1"/>
    <cellStyle name="Hyperlink" xfId="36836" hidden="1"/>
    <cellStyle name="Hyperlink" xfId="36838" hidden="1"/>
    <cellStyle name="Hyperlink" xfId="36840" hidden="1"/>
    <cellStyle name="Hyperlink" xfId="36842" hidden="1"/>
    <cellStyle name="Hyperlink" xfId="36844" hidden="1"/>
    <cellStyle name="Hyperlink" xfId="36846" hidden="1"/>
    <cellStyle name="Hyperlink" xfId="36848" hidden="1"/>
    <cellStyle name="Hyperlink" xfId="36850" hidden="1"/>
    <cellStyle name="Hyperlink" xfId="36852" hidden="1"/>
    <cellStyle name="Hyperlink" xfId="36854" hidden="1"/>
    <cellStyle name="Hyperlink" xfId="36856" hidden="1"/>
    <cellStyle name="Hyperlink" xfId="36858" hidden="1"/>
    <cellStyle name="Hyperlink" xfId="36860" hidden="1"/>
    <cellStyle name="Hyperlink" xfId="36862" hidden="1"/>
    <cellStyle name="Hyperlink" xfId="36864" hidden="1"/>
    <cellStyle name="Hyperlink" xfId="36866" hidden="1"/>
    <cellStyle name="Hyperlink" xfId="36868" hidden="1"/>
    <cellStyle name="Hyperlink" xfId="36870" hidden="1"/>
    <cellStyle name="Hyperlink" xfId="36872" hidden="1"/>
    <cellStyle name="Hyperlink" xfId="36874" hidden="1"/>
    <cellStyle name="Hyperlink" xfId="36876" hidden="1"/>
    <cellStyle name="Hyperlink" xfId="36878" hidden="1"/>
    <cellStyle name="Hyperlink" xfId="36880" hidden="1"/>
    <cellStyle name="Hyperlink" xfId="36882" hidden="1"/>
    <cellStyle name="Hyperlink" xfId="36884" hidden="1"/>
    <cellStyle name="Hyperlink" xfId="36886" hidden="1"/>
    <cellStyle name="Hyperlink" xfId="36888" hidden="1"/>
    <cellStyle name="Hyperlink" xfId="36890" hidden="1"/>
    <cellStyle name="Hyperlink" xfId="36892" hidden="1"/>
    <cellStyle name="Hyperlink" xfId="36894" hidden="1"/>
    <cellStyle name="Hyperlink" xfId="36896" hidden="1"/>
    <cellStyle name="Hyperlink" xfId="36898" hidden="1"/>
    <cellStyle name="Hyperlink" xfId="36900" hidden="1"/>
    <cellStyle name="Hyperlink" xfId="36902" hidden="1"/>
    <cellStyle name="Hyperlink" xfId="36904" hidden="1"/>
    <cellStyle name="Hyperlink" xfId="36906" hidden="1"/>
    <cellStyle name="Hyperlink" xfId="36908" hidden="1"/>
    <cellStyle name="Hyperlink" xfId="36910" hidden="1"/>
    <cellStyle name="Hyperlink" xfId="36912" hidden="1"/>
    <cellStyle name="Hyperlink" xfId="36914" hidden="1"/>
    <cellStyle name="Hyperlink" xfId="36916" hidden="1"/>
    <cellStyle name="Hyperlink" xfId="36918" hidden="1"/>
    <cellStyle name="Hyperlink" xfId="36920" hidden="1"/>
    <cellStyle name="Hyperlink" xfId="36922" hidden="1"/>
    <cellStyle name="Hyperlink" xfId="36924" hidden="1"/>
    <cellStyle name="Hyperlink" xfId="36926" hidden="1"/>
    <cellStyle name="Hyperlink" xfId="36928" hidden="1"/>
    <cellStyle name="Hyperlink" xfId="36930" hidden="1"/>
    <cellStyle name="Hyperlink" xfId="36932" hidden="1"/>
    <cellStyle name="Hyperlink" xfId="36934" hidden="1"/>
    <cellStyle name="Hyperlink" xfId="36936" hidden="1"/>
    <cellStyle name="Hyperlink" xfId="36938" hidden="1"/>
    <cellStyle name="Hyperlink" xfId="36940" hidden="1"/>
    <cellStyle name="Hyperlink" xfId="36942" hidden="1"/>
    <cellStyle name="Hyperlink" xfId="36944" hidden="1"/>
    <cellStyle name="Hyperlink" xfId="36946" hidden="1"/>
    <cellStyle name="Hyperlink" xfId="36948" hidden="1"/>
    <cellStyle name="Hyperlink" xfId="36950" hidden="1"/>
    <cellStyle name="Hyperlink" xfId="36952" hidden="1"/>
    <cellStyle name="Hyperlink" xfId="36954" hidden="1"/>
    <cellStyle name="Hyperlink" xfId="36956" hidden="1"/>
    <cellStyle name="Hyperlink" xfId="36958" hidden="1"/>
    <cellStyle name="Hyperlink" xfId="36960" hidden="1"/>
    <cellStyle name="Hyperlink" xfId="36962" hidden="1"/>
    <cellStyle name="Hyperlink" xfId="36964" hidden="1"/>
    <cellStyle name="Hyperlink" xfId="36966" hidden="1"/>
    <cellStyle name="Hyperlink" xfId="36968" hidden="1"/>
    <cellStyle name="Hyperlink" xfId="36970" hidden="1"/>
    <cellStyle name="Hyperlink" xfId="36972" hidden="1"/>
    <cellStyle name="Hyperlink" xfId="36974" hidden="1"/>
    <cellStyle name="Hyperlink" xfId="36976" hidden="1"/>
    <cellStyle name="Hyperlink" xfId="36978" hidden="1"/>
    <cellStyle name="Hyperlink" xfId="36980" hidden="1"/>
    <cellStyle name="Hyperlink" xfId="36982" hidden="1"/>
    <cellStyle name="Hyperlink" xfId="36984" hidden="1"/>
    <cellStyle name="Hyperlink" xfId="36986" hidden="1"/>
    <cellStyle name="Hyperlink" xfId="36988" hidden="1"/>
    <cellStyle name="Hyperlink" xfId="36990" hidden="1"/>
    <cellStyle name="Hyperlink" xfId="36992" hidden="1"/>
    <cellStyle name="Hyperlink" xfId="36994" hidden="1"/>
    <cellStyle name="Hyperlink" xfId="36996" hidden="1"/>
    <cellStyle name="Hyperlink" xfId="36998" hidden="1"/>
    <cellStyle name="Hyperlink" xfId="37000" hidden="1"/>
    <cellStyle name="Hyperlink" xfId="37002" hidden="1"/>
    <cellStyle name="Hyperlink" xfId="37004" hidden="1"/>
    <cellStyle name="Hyperlink" xfId="37006" hidden="1"/>
    <cellStyle name="Hyperlink" xfId="37008" hidden="1"/>
    <cellStyle name="Hyperlink" xfId="37010" hidden="1"/>
    <cellStyle name="Hyperlink" xfId="37012" hidden="1"/>
    <cellStyle name="Hyperlink" xfId="37014" hidden="1"/>
    <cellStyle name="Hyperlink" xfId="37016" hidden="1"/>
    <cellStyle name="Hyperlink" xfId="37018" hidden="1"/>
    <cellStyle name="Hyperlink" xfId="37020" hidden="1"/>
    <cellStyle name="Hyperlink" xfId="37022" hidden="1"/>
    <cellStyle name="Hyperlink" xfId="37024" hidden="1"/>
    <cellStyle name="Hyperlink" xfId="37026" hidden="1"/>
    <cellStyle name="Hyperlink" xfId="37028" hidden="1"/>
    <cellStyle name="Hyperlink" xfId="37030" hidden="1"/>
    <cellStyle name="Hyperlink" xfId="37032" hidden="1"/>
    <cellStyle name="Hyperlink" xfId="37034" hidden="1"/>
    <cellStyle name="Hyperlink" xfId="37036" hidden="1"/>
    <cellStyle name="Hyperlink" xfId="37038" hidden="1"/>
    <cellStyle name="Hyperlink" xfId="37040" hidden="1"/>
    <cellStyle name="Hyperlink" xfId="37042" hidden="1"/>
    <cellStyle name="Hyperlink" xfId="37044" hidden="1"/>
    <cellStyle name="Hyperlink" xfId="37046" hidden="1"/>
    <cellStyle name="Hyperlink" xfId="37048" hidden="1"/>
    <cellStyle name="Hyperlink" xfId="37050" hidden="1"/>
    <cellStyle name="Hyperlink" xfId="37052" hidden="1"/>
    <cellStyle name="Hyperlink" xfId="37054" hidden="1"/>
    <cellStyle name="Hyperlink" xfId="37056" hidden="1"/>
    <cellStyle name="Hyperlink" xfId="37058" hidden="1"/>
    <cellStyle name="Hyperlink" xfId="37060" hidden="1"/>
    <cellStyle name="Hyperlink" xfId="37062" hidden="1"/>
    <cellStyle name="Hyperlink" xfId="37064" hidden="1"/>
    <cellStyle name="Hyperlink" xfId="37066" hidden="1"/>
    <cellStyle name="Hyperlink" xfId="37068" hidden="1"/>
    <cellStyle name="Hyperlink" xfId="37070" hidden="1"/>
    <cellStyle name="Hyperlink" xfId="37072" hidden="1"/>
    <cellStyle name="Hyperlink" xfId="37074" hidden="1"/>
    <cellStyle name="Hyperlink" xfId="37076" hidden="1"/>
    <cellStyle name="Hyperlink" xfId="37078" hidden="1"/>
    <cellStyle name="Hyperlink" xfId="37080" hidden="1"/>
    <cellStyle name="Hyperlink" xfId="37082" hidden="1"/>
    <cellStyle name="Hyperlink" xfId="37084" hidden="1"/>
    <cellStyle name="Hyperlink" xfId="37086" hidden="1"/>
    <cellStyle name="Hyperlink" xfId="37088" hidden="1"/>
    <cellStyle name="Hyperlink" xfId="37090" hidden="1"/>
    <cellStyle name="Hyperlink" xfId="37092" hidden="1"/>
    <cellStyle name="Hyperlink" xfId="37094" hidden="1"/>
    <cellStyle name="Hyperlink" xfId="37096" hidden="1"/>
    <cellStyle name="Hyperlink" xfId="37098" hidden="1"/>
    <cellStyle name="Hyperlink" xfId="37100" hidden="1"/>
    <cellStyle name="Hyperlink" xfId="37102" hidden="1"/>
    <cellStyle name="Hyperlink" xfId="37104" hidden="1"/>
    <cellStyle name="Hyperlink" xfId="37106" hidden="1"/>
    <cellStyle name="Hyperlink" xfId="37108" hidden="1"/>
    <cellStyle name="Hyperlink" xfId="5"/>
    <cellStyle name="Hyperlink 10" xfId="34771"/>
    <cellStyle name="Hyperlink 100" xfId="34951"/>
    <cellStyle name="Hyperlink 101" xfId="34953"/>
    <cellStyle name="Hyperlink 102" xfId="34955"/>
    <cellStyle name="Hyperlink 103" xfId="34957"/>
    <cellStyle name="Hyperlink 104" xfId="34959"/>
    <cellStyle name="Hyperlink 105" xfId="34961"/>
    <cellStyle name="Hyperlink 106" xfId="34963"/>
    <cellStyle name="Hyperlink 107" xfId="34965"/>
    <cellStyle name="Hyperlink 108" xfId="34967"/>
    <cellStyle name="Hyperlink 109" xfId="34969"/>
    <cellStyle name="Hyperlink 11" xfId="34773"/>
    <cellStyle name="Hyperlink 110" xfId="34971"/>
    <cellStyle name="Hyperlink 111" xfId="34973"/>
    <cellStyle name="Hyperlink 112" xfId="34975"/>
    <cellStyle name="Hyperlink 113" xfId="34977"/>
    <cellStyle name="Hyperlink 114" xfId="34979"/>
    <cellStyle name="Hyperlink 115" xfId="34981"/>
    <cellStyle name="Hyperlink 116" xfId="34983"/>
    <cellStyle name="Hyperlink 117" xfId="34985"/>
    <cellStyle name="Hyperlink 118" xfId="34987"/>
    <cellStyle name="Hyperlink 119" xfId="34989"/>
    <cellStyle name="Hyperlink 12" xfId="34775"/>
    <cellStyle name="Hyperlink 120" xfId="34991"/>
    <cellStyle name="Hyperlink 121" xfId="34993"/>
    <cellStyle name="Hyperlink 122" xfId="34995"/>
    <cellStyle name="Hyperlink 123" xfId="34997"/>
    <cellStyle name="Hyperlink 124" xfId="34999"/>
    <cellStyle name="Hyperlink 125" xfId="35001"/>
    <cellStyle name="Hyperlink 126" xfId="35003"/>
    <cellStyle name="Hyperlink 127" xfId="35005"/>
    <cellStyle name="Hyperlink 128" xfId="35007"/>
    <cellStyle name="Hyperlink 129" xfId="35009"/>
    <cellStyle name="Hyperlink 13" xfId="34777"/>
    <cellStyle name="Hyperlink 130" xfId="35011"/>
    <cellStyle name="Hyperlink 131" xfId="35013"/>
    <cellStyle name="Hyperlink 132" xfId="35015"/>
    <cellStyle name="Hyperlink 133" xfId="35017"/>
    <cellStyle name="Hyperlink 134" xfId="35019"/>
    <cellStyle name="Hyperlink 135" xfId="35021"/>
    <cellStyle name="Hyperlink 136" xfId="35023"/>
    <cellStyle name="Hyperlink 137" xfId="35025"/>
    <cellStyle name="Hyperlink 138" xfId="35027"/>
    <cellStyle name="Hyperlink 139" xfId="35029"/>
    <cellStyle name="Hyperlink 14" xfId="34779"/>
    <cellStyle name="Hyperlink 140" xfId="35031"/>
    <cellStyle name="Hyperlink 141" xfId="35033"/>
    <cellStyle name="Hyperlink 142" xfId="35035"/>
    <cellStyle name="Hyperlink 143" xfId="35037"/>
    <cellStyle name="Hyperlink 144" xfId="35039"/>
    <cellStyle name="Hyperlink 145" xfId="35041"/>
    <cellStyle name="Hyperlink 146" xfId="35043"/>
    <cellStyle name="Hyperlink 147" xfId="35045"/>
    <cellStyle name="Hyperlink 148" xfId="35047"/>
    <cellStyle name="Hyperlink 149" xfId="35049"/>
    <cellStyle name="Hyperlink 15" xfId="34781"/>
    <cellStyle name="Hyperlink 150" xfId="35051"/>
    <cellStyle name="Hyperlink 151" xfId="35053"/>
    <cellStyle name="Hyperlink 152" xfId="35055"/>
    <cellStyle name="Hyperlink 153" xfId="35057"/>
    <cellStyle name="Hyperlink 154" xfId="35059"/>
    <cellStyle name="Hyperlink 155" xfId="35061"/>
    <cellStyle name="Hyperlink 156" xfId="35063"/>
    <cellStyle name="Hyperlink 157" xfId="35065"/>
    <cellStyle name="Hyperlink 158" xfId="35067"/>
    <cellStyle name="Hyperlink 159" xfId="35069"/>
    <cellStyle name="Hyperlink 16" xfId="34783"/>
    <cellStyle name="Hyperlink 160" xfId="35071"/>
    <cellStyle name="Hyperlink 161" xfId="35073"/>
    <cellStyle name="Hyperlink 162" xfId="35075"/>
    <cellStyle name="Hyperlink 163" xfId="35077"/>
    <cellStyle name="Hyperlink 164" xfId="35079"/>
    <cellStyle name="Hyperlink 165" xfId="35081"/>
    <cellStyle name="Hyperlink 166" xfId="35083"/>
    <cellStyle name="Hyperlink 167" xfId="35085"/>
    <cellStyle name="Hyperlink 168" xfId="35087"/>
    <cellStyle name="Hyperlink 169" xfId="35089"/>
    <cellStyle name="Hyperlink 17" xfId="34785"/>
    <cellStyle name="Hyperlink 170" xfId="35091"/>
    <cellStyle name="Hyperlink 171" xfId="35093"/>
    <cellStyle name="Hyperlink 172" xfId="35095"/>
    <cellStyle name="Hyperlink 173" xfId="35097"/>
    <cellStyle name="Hyperlink 174" xfId="35099"/>
    <cellStyle name="Hyperlink 175" xfId="35101"/>
    <cellStyle name="Hyperlink 176" xfId="35103"/>
    <cellStyle name="Hyperlink 177" xfId="35105"/>
    <cellStyle name="Hyperlink 178" xfId="35107"/>
    <cellStyle name="Hyperlink 179" xfId="35109"/>
    <cellStyle name="Hyperlink 18" xfId="34787"/>
    <cellStyle name="Hyperlink 180" xfId="35111"/>
    <cellStyle name="Hyperlink 181" xfId="35113"/>
    <cellStyle name="Hyperlink 182" xfId="35115"/>
    <cellStyle name="Hyperlink 183" xfId="35117"/>
    <cellStyle name="Hyperlink 184" xfId="35119"/>
    <cellStyle name="Hyperlink 185" xfId="35121"/>
    <cellStyle name="Hyperlink 186" xfId="35123"/>
    <cellStyle name="Hyperlink 187" xfId="35125"/>
    <cellStyle name="Hyperlink 188" xfId="35127"/>
    <cellStyle name="Hyperlink 189" xfId="35129"/>
    <cellStyle name="Hyperlink 19" xfId="34789"/>
    <cellStyle name="Hyperlink 190" xfId="35131"/>
    <cellStyle name="Hyperlink 191" xfId="35133"/>
    <cellStyle name="Hyperlink 192" xfId="35135"/>
    <cellStyle name="Hyperlink 193" xfId="35137"/>
    <cellStyle name="Hyperlink 194" xfId="35139"/>
    <cellStyle name="Hyperlink 195" xfId="35141"/>
    <cellStyle name="Hyperlink 196" xfId="35143"/>
    <cellStyle name="Hyperlink 197" xfId="35145"/>
    <cellStyle name="Hyperlink 198" xfId="35147"/>
    <cellStyle name="Hyperlink 199" xfId="35149"/>
    <cellStyle name="Hyperlink 2" xfId="268"/>
    <cellStyle name="Hyperlink 20" xfId="34791"/>
    <cellStyle name="Hyperlink 200" xfId="35151"/>
    <cellStyle name="Hyperlink 201" xfId="35153"/>
    <cellStyle name="Hyperlink 202" xfId="35155"/>
    <cellStyle name="Hyperlink 203" xfId="35157"/>
    <cellStyle name="Hyperlink 204" xfId="35159"/>
    <cellStyle name="Hyperlink 205" xfId="35161"/>
    <cellStyle name="Hyperlink 206" xfId="35163"/>
    <cellStyle name="Hyperlink 207" xfId="35165"/>
    <cellStyle name="Hyperlink 208" xfId="35167"/>
    <cellStyle name="Hyperlink 209" xfId="35169"/>
    <cellStyle name="Hyperlink 21" xfId="34793"/>
    <cellStyle name="Hyperlink 210" xfId="35171"/>
    <cellStyle name="Hyperlink 211" xfId="35173"/>
    <cellStyle name="Hyperlink 212" xfId="35175"/>
    <cellStyle name="Hyperlink 213" xfId="35177"/>
    <cellStyle name="Hyperlink 214" xfId="35179"/>
    <cellStyle name="Hyperlink 215" xfId="35181"/>
    <cellStyle name="Hyperlink 216" xfId="35183"/>
    <cellStyle name="Hyperlink 217" xfId="35185"/>
    <cellStyle name="Hyperlink 218" xfId="35187"/>
    <cellStyle name="Hyperlink 219" xfId="35189"/>
    <cellStyle name="Hyperlink 22" xfId="34795"/>
    <cellStyle name="Hyperlink 220" xfId="35191"/>
    <cellStyle name="Hyperlink 221" xfId="35193"/>
    <cellStyle name="Hyperlink 222" xfId="35195"/>
    <cellStyle name="Hyperlink 223" xfId="35197"/>
    <cellStyle name="Hyperlink 224" xfId="35199"/>
    <cellStyle name="Hyperlink 225" xfId="35201"/>
    <cellStyle name="Hyperlink 226" xfId="35203"/>
    <cellStyle name="Hyperlink 227" xfId="35205"/>
    <cellStyle name="Hyperlink 228" xfId="35207"/>
    <cellStyle name="Hyperlink 229" xfId="35209"/>
    <cellStyle name="Hyperlink 23" xfId="34797"/>
    <cellStyle name="Hyperlink 230" xfId="35211"/>
    <cellStyle name="Hyperlink 231" xfId="35213"/>
    <cellStyle name="Hyperlink 232" xfId="35215"/>
    <cellStyle name="Hyperlink 233" xfId="35217"/>
    <cellStyle name="Hyperlink 234" xfId="35219"/>
    <cellStyle name="Hyperlink 235" xfId="35221"/>
    <cellStyle name="Hyperlink 236" xfId="35223"/>
    <cellStyle name="Hyperlink 237" xfId="35225"/>
    <cellStyle name="Hyperlink 238" xfId="35227"/>
    <cellStyle name="Hyperlink 239" xfId="35229"/>
    <cellStyle name="Hyperlink 24" xfId="34799"/>
    <cellStyle name="Hyperlink 240" xfId="35231"/>
    <cellStyle name="Hyperlink 241" xfId="35233"/>
    <cellStyle name="Hyperlink 242" xfId="35235"/>
    <cellStyle name="Hyperlink 243" xfId="35237"/>
    <cellStyle name="Hyperlink 244" xfId="35239"/>
    <cellStyle name="Hyperlink 245" xfId="35241"/>
    <cellStyle name="Hyperlink 246" xfId="35243"/>
    <cellStyle name="Hyperlink 247" xfId="35245"/>
    <cellStyle name="Hyperlink 248" xfId="35247"/>
    <cellStyle name="Hyperlink 249" xfId="35249"/>
    <cellStyle name="Hyperlink 25" xfId="34801"/>
    <cellStyle name="Hyperlink 250" xfId="35251"/>
    <cellStyle name="Hyperlink 251" xfId="35253"/>
    <cellStyle name="Hyperlink 252" xfId="35255"/>
    <cellStyle name="Hyperlink 253" xfId="35257"/>
    <cellStyle name="Hyperlink 254" xfId="35259"/>
    <cellStyle name="Hyperlink 255" xfId="35261"/>
    <cellStyle name="Hyperlink 256" xfId="35263"/>
    <cellStyle name="Hyperlink 257" xfId="35265"/>
    <cellStyle name="Hyperlink 258" xfId="35268"/>
    <cellStyle name="Hyperlink 259" xfId="35270"/>
    <cellStyle name="Hyperlink 26" xfId="34803"/>
    <cellStyle name="Hyperlink 260" xfId="35272"/>
    <cellStyle name="Hyperlink 261" xfId="35274"/>
    <cellStyle name="Hyperlink 262" xfId="35276"/>
    <cellStyle name="Hyperlink 263" xfId="35278"/>
    <cellStyle name="Hyperlink 264" xfId="35280"/>
    <cellStyle name="Hyperlink 265" xfId="35282"/>
    <cellStyle name="Hyperlink 266" xfId="35284"/>
    <cellStyle name="Hyperlink 267" xfId="35286"/>
    <cellStyle name="Hyperlink 268" xfId="35288"/>
    <cellStyle name="Hyperlink 269" xfId="35290"/>
    <cellStyle name="Hyperlink 27" xfId="34805"/>
    <cellStyle name="Hyperlink 270" xfId="35292"/>
    <cellStyle name="Hyperlink 271" xfId="35294"/>
    <cellStyle name="Hyperlink 272" xfId="35296"/>
    <cellStyle name="Hyperlink 273" xfId="35298"/>
    <cellStyle name="Hyperlink 274" xfId="35300"/>
    <cellStyle name="Hyperlink 275" xfId="35302"/>
    <cellStyle name="Hyperlink 276" xfId="35304"/>
    <cellStyle name="Hyperlink 277" xfId="35306"/>
    <cellStyle name="Hyperlink 278" xfId="35308"/>
    <cellStyle name="Hyperlink 279" xfId="35310"/>
    <cellStyle name="Hyperlink 28" xfId="34807"/>
    <cellStyle name="Hyperlink 280" xfId="35312"/>
    <cellStyle name="Hyperlink 281" xfId="35314"/>
    <cellStyle name="Hyperlink 282" xfId="35316"/>
    <cellStyle name="Hyperlink 283" xfId="35318"/>
    <cellStyle name="Hyperlink 284" xfId="35320"/>
    <cellStyle name="Hyperlink 285" xfId="35343"/>
    <cellStyle name="Hyperlink 286" xfId="35345"/>
    <cellStyle name="Hyperlink 287" xfId="35347"/>
    <cellStyle name="Hyperlink 288" xfId="35349"/>
    <cellStyle name="Hyperlink 289" xfId="35351"/>
    <cellStyle name="Hyperlink 29" xfId="34809"/>
    <cellStyle name="Hyperlink 290" xfId="35353"/>
    <cellStyle name="Hyperlink 291" xfId="35355"/>
    <cellStyle name="Hyperlink 292" xfId="35357"/>
    <cellStyle name="Hyperlink 293" xfId="35359"/>
    <cellStyle name="Hyperlink 294" xfId="35361"/>
    <cellStyle name="Hyperlink 295" xfId="35363"/>
    <cellStyle name="Hyperlink 296" xfId="35365"/>
    <cellStyle name="Hyperlink 297" xfId="35367"/>
    <cellStyle name="Hyperlink 298" xfId="35369"/>
    <cellStyle name="Hyperlink 299" xfId="35371"/>
    <cellStyle name="Hyperlink 3" xfId="34757"/>
    <cellStyle name="Hyperlink 30" xfId="34811"/>
    <cellStyle name="Hyperlink 300" xfId="35373"/>
    <cellStyle name="Hyperlink 301" xfId="35375"/>
    <cellStyle name="Hyperlink 302" xfId="35377"/>
    <cellStyle name="Hyperlink 303" xfId="35379"/>
    <cellStyle name="Hyperlink 304" xfId="35381"/>
    <cellStyle name="Hyperlink 305" xfId="35383"/>
    <cellStyle name="Hyperlink 306" xfId="35385"/>
    <cellStyle name="Hyperlink 307" xfId="35387"/>
    <cellStyle name="Hyperlink 308" xfId="35389"/>
    <cellStyle name="Hyperlink 309" xfId="35391"/>
    <cellStyle name="Hyperlink 31" xfId="34813"/>
    <cellStyle name="Hyperlink 310" xfId="35393"/>
    <cellStyle name="Hyperlink 311" xfId="35395"/>
    <cellStyle name="Hyperlink 312" xfId="35397"/>
    <cellStyle name="Hyperlink 313" xfId="35399"/>
    <cellStyle name="Hyperlink 314" xfId="35401"/>
    <cellStyle name="Hyperlink 315" xfId="35403"/>
    <cellStyle name="Hyperlink 316" xfId="35405"/>
    <cellStyle name="Hyperlink 317" xfId="35407"/>
    <cellStyle name="Hyperlink 318" xfId="35409"/>
    <cellStyle name="Hyperlink 319" xfId="35411"/>
    <cellStyle name="Hyperlink 32" xfId="34815"/>
    <cellStyle name="Hyperlink 320" xfId="35413"/>
    <cellStyle name="Hyperlink 321" xfId="35415"/>
    <cellStyle name="Hyperlink 322" xfId="35417"/>
    <cellStyle name="Hyperlink 323" xfId="35419"/>
    <cellStyle name="Hyperlink 324" xfId="35421"/>
    <cellStyle name="Hyperlink 325" xfId="35423"/>
    <cellStyle name="Hyperlink 326" xfId="35425"/>
    <cellStyle name="Hyperlink 327" xfId="35427"/>
    <cellStyle name="Hyperlink 328" xfId="35429"/>
    <cellStyle name="Hyperlink 329" xfId="35431"/>
    <cellStyle name="Hyperlink 33" xfId="34817"/>
    <cellStyle name="Hyperlink 330" xfId="35433"/>
    <cellStyle name="Hyperlink 331" xfId="35435"/>
    <cellStyle name="Hyperlink 332" xfId="35437"/>
    <cellStyle name="Hyperlink 333" xfId="35439"/>
    <cellStyle name="Hyperlink 334" xfId="35441"/>
    <cellStyle name="Hyperlink 335" xfId="35443"/>
    <cellStyle name="Hyperlink 336" xfId="35445"/>
    <cellStyle name="Hyperlink 337" xfId="35447"/>
    <cellStyle name="Hyperlink 338" xfId="35449"/>
    <cellStyle name="Hyperlink 339" xfId="35451"/>
    <cellStyle name="Hyperlink 34" xfId="34819"/>
    <cellStyle name="Hyperlink 340" xfId="35453"/>
    <cellStyle name="Hyperlink 341" xfId="35455"/>
    <cellStyle name="Hyperlink 342" xfId="35457"/>
    <cellStyle name="Hyperlink 343" xfId="35459"/>
    <cellStyle name="Hyperlink 344" xfId="35461"/>
    <cellStyle name="Hyperlink 345" xfId="35463"/>
    <cellStyle name="Hyperlink 346" xfId="35465"/>
    <cellStyle name="Hyperlink 347" xfId="35467"/>
    <cellStyle name="Hyperlink 348" xfId="35469"/>
    <cellStyle name="Hyperlink 349" xfId="35471"/>
    <cellStyle name="Hyperlink 35" xfId="34821"/>
    <cellStyle name="Hyperlink 350" xfId="35473"/>
    <cellStyle name="Hyperlink 351" xfId="35475"/>
    <cellStyle name="Hyperlink 352" xfId="35477"/>
    <cellStyle name="Hyperlink 353" xfId="35479"/>
    <cellStyle name="Hyperlink 354" xfId="35481"/>
    <cellStyle name="Hyperlink 355" xfId="35483"/>
    <cellStyle name="Hyperlink 356" xfId="35485"/>
    <cellStyle name="Hyperlink 357" xfId="35487"/>
    <cellStyle name="Hyperlink 358" xfId="35489"/>
    <cellStyle name="Hyperlink 359" xfId="35491"/>
    <cellStyle name="Hyperlink 36" xfId="34823"/>
    <cellStyle name="Hyperlink 360" xfId="35493"/>
    <cellStyle name="Hyperlink 361" xfId="35495"/>
    <cellStyle name="Hyperlink 362" xfId="35497"/>
    <cellStyle name="Hyperlink 363" xfId="35499"/>
    <cellStyle name="Hyperlink 364" xfId="35501"/>
    <cellStyle name="Hyperlink 365" xfId="35503"/>
    <cellStyle name="Hyperlink 366" xfId="35505"/>
    <cellStyle name="Hyperlink 367" xfId="35507"/>
    <cellStyle name="Hyperlink 368" xfId="35509"/>
    <cellStyle name="Hyperlink 369" xfId="35511"/>
    <cellStyle name="Hyperlink 37" xfId="34825"/>
    <cellStyle name="Hyperlink 370" xfId="35513"/>
    <cellStyle name="Hyperlink 371" xfId="35515"/>
    <cellStyle name="Hyperlink 372" xfId="35517"/>
    <cellStyle name="Hyperlink 373" xfId="35519"/>
    <cellStyle name="Hyperlink 374" xfId="35521"/>
    <cellStyle name="Hyperlink 375" xfId="35523"/>
    <cellStyle name="Hyperlink 376" xfId="35525"/>
    <cellStyle name="Hyperlink 377" xfId="35527"/>
    <cellStyle name="Hyperlink 378" xfId="35529"/>
    <cellStyle name="Hyperlink 379" xfId="35531"/>
    <cellStyle name="Hyperlink 38" xfId="34827"/>
    <cellStyle name="Hyperlink 380" xfId="35533"/>
    <cellStyle name="Hyperlink 381" xfId="35535"/>
    <cellStyle name="Hyperlink 382" xfId="35537"/>
    <cellStyle name="Hyperlink 383" xfId="35539"/>
    <cellStyle name="Hyperlink 384" xfId="35541"/>
    <cellStyle name="Hyperlink 385" xfId="35543"/>
    <cellStyle name="Hyperlink 386" xfId="35545"/>
    <cellStyle name="Hyperlink 387" xfId="35547"/>
    <cellStyle name="Hyperlink 388" xfId="35549"/>
    <cellStyle name="Hyperlink 389" xfId="35551"/>
    <cellStyle name="Hyperlink 39" xfId="34829"/>
    <cellStyle name="Hyperlink 390" xfId="35553"/>
    <cellStyle name="Hyperlink 391" xfId="35555"/>
    <cellStyle name="Hyperlink 392" xfId="35557"/>
    <cellStyle name="Hyperlink 393" xfId="35559"/>
    <cellStyle name="Hyperlink 394" xfId="35561"/>
    <cellStyle name="Hyperlink 395" xfId="35563"/>
    <cellStyle name="Hyperlink 396" xfId="35565"/>
    <cellStyle name="Hyperlink 397" xfId="35567"/>
    <cellStyle name="Hyperlink 398" xfId="35569"/>
    <cellStyle name="Hyperlink 399" xfId="35571"/>
    <cellStyle name="Hyperlink 4" xfId="34759"/>
    <cellStyle name="Hyperlink 40" xfId="34831"/>
    <cellStyle name="Hyperlink 400" xfId="35573"/>
    <cellStyle name="Hyperlink 401" xfId="35575"/>
    <cellStyle name="Hyperlink 402" xfId="35577"/>
    <cellStyle name="Hyperlink 403" xfId="35579"/>
    <cellStyle name="Hyperlink 404" xfId="35581"/>
    <cellStyle name="Hyperlink 405" xfId="35583"/>
    <cellStyle name="Hyperlink 406" xfId="35585"/>
    <cellStyle name="Hyperlink 407" xfId="35587"/>
    <cellStyle name="Hyperlink 408" xfId="35589"/>
    <cellStyle name="Hyperlink 409" xfId="35591"/>
    <cellStyle name="Hyperlink 41" xfId="34833"/>
    <cellStyle name="Hyperlink 410" xfId="35593"/>
    <cellStyle name="Hyperlink 411" xfId="35595"/>
    <cellStyle name="Hyperlink 412" xfId="35597"/>
    <cellStyle name="Hyperlink 413" xfId="35599"/>
    <cellStyle name="Hyperlink 414" xfId="35601"/>
    <cellStyle name="Hyperlink 415" xfId="35603"/>
    <cellStyle name="Hyperlink 416" xfId="35605"/>
    <cellStyle name="Hyperlink 417" xfId="35607"/>
    <cellStyle name="Hyperlink 418" xfId="35609"/>
    <cellStyle name="Hyperlink 419" xfId="35611"/>
    <cellStyle name="Hyperlink 42" xfId="34835"/>
    <cellStyle name="Hyperlink 420" xfId="35613"/>
    <cellStyle name="Hyperlink 421" xfId="35615"/>
    <cellStyle name="Hyperlink 422" xfId="35617"/>
    <cellStyle name="Hyperlink 423" xfId="35619"/>
    <cellStyle name="Hyperlink 424" xfId="35621"/>
    <cellStyle name="Hyperlink 425" xfId="35623"/>
    <cellStyle name="Hyperlink 426" xfId="35625"/>
    <cellStyle name="Hyperlink 427" xfId="35627"/>
    <cellStyle name="Hyperlink 428" xfId="35629"/>
    <cellStyle name="Hyperlink 429" xfId="35631"/>
    <cellStyle name="Hyperlink 43" xfId="34837"/>
    <cellStyle name="Hyperlink 430" xfId="35633"/>
    <cellStyle name="Hyperlink 431" xfId="35635"/>
    <cellStyle name="Hyperlink 432" xfId="35637"/>
    <cellStyle name="Hyperlink 433" xfId="35639"/>
    <cellStyle name="Hyperlink 434" xfId="35641"/>
    <cellStyle name="Hyperlink 435" xfId="35643"/>
    <cellStyle name="Hyperlink 436" xfId="35645"/>
    <cellStyle name="Hyperlink 437" xfId="35647"/>
    <cellStyle name="Hyperlink 438" xfId="35649"/>
    <cellStyle name="Hyperlink 439" xfId="35651"/>
    <cellStyle name="Hyperlink 44" xfId="34839"/>
    <cellStyle name="Hyperlink 440" xfId="35653"/>
    <cellStyle name="Hyperlink 441" xfId="35655"/>
    <cellStyle name="Hyperlink 442" xfId="35657"/>
    <cellStyle name="Hyperlink 443" xfId="35659"/>
    <cellStyle name="Hyperlink 444" xfId="35661"/>
    <cellStyle name="Hyperlink 445" xfId="35663"/>
    <cellStyle name="Hyperlink 446" xfId="35665"/>
    <cellStyle name="Hyperlink 447" xfId="35667"/>
    <cellStyle name="Hyperlink 448" xfId="35669"/>
    <cellStyle name="Hyperlink 449" xfId="35671"/>
    <cellStyle name="Hyperlink 45" xfId="34841"/>
    <cellStyle name="Hyperlink 450" xfId="35673"/>
    <cellStyle name="Hyperlink 451" xfId="35675"/>
    <cellStyle name="Hyperlink 452" xfId="35677"/>
    <cellStyle name="Hyperlink 453" xfId="35679"/>
    <cellStyle name="Hyperlink 454" xfId="35681"/>
    <cellStyle name="Hyperlink 455" xfId="35683"/>
    <cellStyle name="Hyperlink 456" xfId="35685"/>
    <cellStyle name="Hyperlink 457" xfId="35687"/>
    <cellStyle name="Hyperlink 458" xfId="35689"/>
    <cellStyle name="Hyperlink 459" xfId="35691"/>
    <cellStyle name="Hyperlink 46" xfId="34843"/>
    <cellStyle name="Hyperlink 460" xfId="35693"/>
    <cellStyle name="Hyperlink 461" xfId="35695"/>
    <cellStyle name="Hyperlink 462" xfId="35697"/>
    <cellStyle name="Hyperlink 463" xfId="35699"/>
    <cellStyle name="Hyperlink 464" xfId="35701"/>
    <cellStyle name="Hyperlink 465" xfId="35703"/>
    <cellStyle name="Hyperlink 466" xfId="35705"/>
    <cellStyle name="Hyperlink 467" xfId="35707"/>
    <cellStyle name="Hyperlink 468" xfId="35709"/>
    <cellStyle name="Hyperlink 469" xfId="35711"/>
    <cellStyle name="Hyperlink 47" xfId="34845"/>
    <cellStyle name="Hyperlink 470" xfId="35713"/>
    <cellStyle name="Hyperlink 471" xfId="35715"/>
    <cellStyle name="Hyperlink 472" xfId="35717"/>
    <cellStyle name="Hyperlink 473" xfId="35719"/>
    <cellStyle name="Hyperlink 474" xfId="35721"/>
    <cellStyle name="Hyperlink 475" xfId="35723"/>
    <cellStyle name="Hyperlink 476" xfId="35725"/>
    <cellStyle name="Hyperlink 477" xfId="35727"/>
    <cellStyle name="Hyperlink 478" xfId="35729"/>
    <cellStyle name="Hyperlink 479" xfId="35731"/>
    <cellStyle name="Hyperlink 48" xfId="34847"/>
    <cellStyle name="Hyperlink 480" xfId="35733"/>
    <cellStyle name="Hyperlink 481" xfId="35735"/>
    <cellStyle name="Hyperlink 482" xfId="35737"/>
    <cellStyle name="Hyperlink 483" xfId="35739"/>
    <cellStyle name="Hyperlink 484" xfId="35741"/>
    <cellStyle name="Hyperlink 485" xfId="35743"/>
    <cellStyle name="Hyperlink 486" xfId="35745"/>
    <cellStyle name="Hyperlink 487" xfId="35747"/>
    <cellStyle name="Hyperlink 488" xfId="35749"/>
    <cellStyle name="Hyperlink 489" xfId="35751"/>
    <cellStyle name="Hyperlink 49" xfId="34849"/>
    <cellStyle name="Hyperlink 490" xfId="35753"/>
    <cellStyle name="Hyperlink 491" xfId="35755"/>
    <cellStyle name="Hyperlink 492" xfId="35757"/>
    <cellStyle name="Hyperlink 493" xfId="35759"/>
    <cellStyle name="Hyperlink 494" xfId="35761"/>
    <cellStyle name="Hyperlink 495" xfId="35763"/>
    <cellStyle name="Hyperlink 496" xfId="35765"/>
    <cellStyle name="Hyperlink 497" xfId="35767"/>
    <cellStyle name="Hyperlink 498" xfId="35769"/>
    <cellStyle name="Hyperlink 499" xfId="35771"/>
    <cellStyle name="Hyperlink 5" xfId="34761"/>
    <cellStyle name="Hyperlink 50" xfId="34851"/>
    <cellStyle name="Hyperlink 500" xfId="35773"/>
    <cellStyle name="Hyperlink 501" xfId="35775"/>
    <cellStyle name="Hyperlink 502" xfId="35777"/>
    <cellStyle name="Hyperlink 503" xfId="35779"/>
    <cellStyle name="Hyperlink 504" xfId="35781"/>
    <cellStyle name="Hyperlink 505" xfId="35783"/>
    <cellStyle name="Hyperlink 506" xfId="35785"/>
    <cellStyle name="Hyperlink 507" xfId="35787"/>
    <cellStyle name="Hyperlink 508" xfId="35789"/>
    <cellStyle name="Hyperlink 509" xfId="35791"/>
    <cellStyle name="Hyperlink 51" xfId="34853"/>
    <cellStyle name="Hyperlink 510" xfId="35793"/>
    <cellStyle name="Hyperlink 511" xfId="35795"/>
    <cellStyle name="Hyperlink 512" xfId="35797"/>
    <cellStyle name="Hyperlink 513" xfId="35799"/>
    <cellStyle name="Hyperlink 514" xfId="35801"/>
    <cellStyle name="Hyperlink 515" xfId="35803"/>
    <cellStyle name="Hyperlink 516" xfId="35805"/>
    <cellStyle name="Hyperlink 517" xfId="35807"/>
    <cellStyle name="Hyperlink 518" xfId="35809"/>
    <cellStyle name="Hyperlink 519" xfId="35811"/>
    <cellStyle name="Hyperlink 52" xfId="34855"/>
    <cellStyle name="Hyperlink 520" xfId="35813"/>
    <cellStyle name="Hyperlink 521" xfId="35815"/>
    <cellStyle name="Hyperlink 522" xfId="35817"/>
    <cellStyle name="Hyperlink 523" xfId="35819"/>
    <cellStyle name="Hyperlink 524" xfId="35821"/>
    <cellStyle name="Hyperlink 525" xfId="35823"/>
    <cellStyle name="Hyperlink 526" xfId="35825"/>
    <cellStyle name="Hyperlink 527" xfId="35827"/>
    <cellStyle name="Hyperlink 528" xfId="35829"/>
    <cellStyle name="Hyperlink 529" xfId="35831"/>
    <cellStyle name="Hyperlink 53" xfId="34857"/>
    <cellStyle name="Hyperlink 530" xfId="35833"/>
    <cellStyle name="Hyperlink 531" xfId="35835"/>
    <cellStyle name="Hyperlink 532" xfId="35837"/>
    <cellStyle name="Hyperlink 533" xfId="35839"/>
    <cellStyle name="Hyperlink 534" xfId="35841"/>
    <cellStyle name="Hyperlink 535" xfId="35843"/>
    <cellStyle name="Hyperlink 536" xfId="35845"/>
    <cellStyle name="Hyperlink 537" xfId="35847"/>
    <cellStyle name="Hyperlink 538" xfId="35849"/>
    <cellStyle name="Hyperlink 539" xfId="35851"/>
    <cellStyle name="Hyperlink 54" xfId="34859"/>
    <cellStyle name="Hyperlink 540" xfId="35853"/>
    <cellStyle name="Hyperlink 541" xfId="35855"/>
    <cellStyle name="Hyperlink 542" xfId="35857"/>
    <cellStyle name="Hyperlink 543" xfId="35859"/>
    <cellStyle name="Hyperlink 544" xfId="35861"/>
    <cellStyle name="Hyperlink 545" xfId="35863"/>
    <cellStyle name="Hyperlink 546" xfId="35865"/>
    <cellStyle name="Hyperlink 547" xfId="35867"/>
    <cellStyle name="Hyperlink 548" xfId="35869"/>
    <cellStyle name="Hyperlink 549" xfId="35871"/>
    <cellStyle name="Hyperlink 55" xfId="34861"/>
    <cellStyle name="Hyperlink 550" xfId="35873"/>
    <cellStyle name="Hyperlink 551" xfId="35875"/>
    <cellStyle name="Hyperlink 552" xfId="35877"/>
    <cellStyle name="Hyperlink 553" xfId="35879"/>
    <cellStyle name="Hyperlink 554" xfId="35881"/>
    <cellStyle name="Hyperlink 555" xfId="35883"/>
    <cellStyle name="Hyperlink 556" xfId="35885"/>
    <cellStyle name="Hyperlink 557" xfId="35887"/>
    <cellStyle name="Hyperlink 558" xfId="35889"/>
    <cellStyle name="Hyperlink 559" xfId="35891"/>
    <cellStyle name="Hyperlink 56" xfId="34863"/>
    <cellStyle name="Hyperlink 560" xfId="35893"/>
    <cellStyle name="Hyperlink 561" xfId="35895"/>
    <cellStyle name="Hyperlink 562" xfId="35897"/>
    <cellStyle name="Hyperlink 563" xfId="35899"/>
    <cellStyle name="Hyperlink 564" xfId="35901"/>
    <cellStyle name="Hyperlink 565" xfId="35903"/>
    <cellStyle name="Hyperlink 566" xfId="35905"/>
    <cellStyle name="Hyperlink 567" xfId="35908"/>
    <cellStyle name="Hyperlink 568" xfId="35910"/>
    <cellStyle name="Hyperlink 569" xfId="35912"/>
    <cellStyle name="Hyperlink 57" xfId="34865"/>
    <cellStyle name="Hyperlink 570" xfId="35914"/>
    <cellStyle name="Hyperlink 571" xfId="35916"/>
    <cellStyle name="Hyperlink 572" xfId="35918"/>
    <cellStyle name="Hyperlink 573" xfId="35920"/>
    <cellStyle name="Hyperlink 574" xfId="35922"/>
    <cellStyle name="Hyperlink 575" xfId="35924"/>
    <cellStyle name="Hyperlink 576" xfId="35926"/>
    <cellStyle name="Hyperlink 577" xfId="35928"/>
    <cellStyle name="Hyperlink 578" xfId="35930"/>
    <cellStyle name="Hyperlink 579" xfId="35932"/>
    <cellStyle name="Hyperlink 58" xfId="34867"/>
    <cellStyle name="Hyperlink 580" xfId="35934"/>
    <cellStyle name="Hyperlink 581" xfId="35936"/>
    <cellStyle name="Hyperlink 582" xfId="35938"/>
    <cellStyle name="Hyperlink 583" xfId="35940"/>
    <cellStyle name="Hyperlink 584" xfId="35942"/>
    <cellStyle name="Hyperlink 585" xfId="35944"/>
    <cellStyle name="Hyperlink 586" xfId="35946"/>
    <cellStyle name="Hyperlink 587" xfId="35948"/>
    <cellStyle name="Hyperlink 588" xfId="35950"/>
    <cellStyle name="Hyperlink 589" xfId="35952"/>
    <cellStyle name="Hyperlink 59" xfId="34869"/>
    <cellStyle name="Hyperlink 590" xfId="35954"/>
    <cellStyle name="Hyperlink 591" xfId="35956"/>
    <cellStyle name="Hyperlink 592" xfId="35958"/>
    <cellStyle name="Hyperlink 593" xfId="35960"/>
    <cellStyle name="Hyperlink 594" xfId="35962"/>
    <cellStyle name="Hyperlink 595" xfId="35964"/>
    <cellStyle name="Hyperlink 596" xfId="35966"/>
    <cellStyle name="Hyperlink 597" xfId="35968"/>
    <cellStyle name="Hyperlink 598" xfId="35970"/>
    <cellStyle name="Hyperlink 599" xfId="35972"/>
    <cellStyle name="Hyperlink 6" xfId="34763"/>
    <cellStyle name="Hyperlink 60" xfId="34871"/>
    <cellStyle name="Hyperlink 600" xfId="35974"/>
    <cellStyle name="Hyperlink 601" xfId="35976"/>
    <cellStyle name="Hyperlink 602" xfId="35978"/>
    <cellStyle name="Hyperlink 603" xfId="35980"/>
    <cellStyle name="Hyperlink 604" xfId="35982"/>
    <cellStyle name="Hyperlink 605" xfId="35984"/>
    <cellStyle name="Hyperlink 606" xfId="35986"/>
    <cellStyle name="Hyperlink 607" xfId="35988"/>
    <cellStyle name="Hyperlink 608" xfId="35990"/>
    <cellStyle name="Hyperlink 609" xfId="35992"/>
    <cellStyle name="Hyperlink 61" xfId="34873"/>
    <cellStyle name="Hyperlink 610" xfId="35994"/>
    <cellStyle name="Hyperlink 611" xfId="35996"/>
    <cellStyle name="Hyperlink 612" xfId="35998"/>
    <cellStyle name="Hyperlink 613" xfId="36000"/>
    <cellStyle name="Hyperlink 614" xfId="36002"/>
    <cellStyle name="Hyperlink 615" xfId="36004"/>
    <cellStyle name="Hyperlink 616" xfId="36006"/>
    <cellStyle name="Hyperlink 617" xfId="36008"/>
    <cellStyle name="Hyperlink 618" xfId="36010"/>
    <cellStyle name="Hyperlink 619" xfId="36012"/>
    <cellStyle name="Hyperlink 62" xfId="34875"/>
    <cellStyle name="Hyperlink 620" xfId="36014"/>
    <cellStyle name="Hyperlink 621" xfId="36016"/>
    <cellStyle name="Hyperlink 622" xfId="36018"/>
    <cellStyle name="Hyperlink 623" xfId="36020"/>
    <cellStyle name="Hyperlink 624" xfId="36022"/>
    <cellStyle name="Hyperlink 625" xfId="36024"/>
    <cellStyle name="Hyperlink 626" xfId="36026"/>
    <cellStyle name="Hyperlink 627" xfId="36028"/>
    <cellStyle name="Hyperlink 628" xfId="36030"/>
    <cellStyle name="Hyperlink 629" xfId="36032"/>
    <cellStyle name="Hyperlink 63" xfId="34877"/>
    <cellStyle name="Hyperlink 630" xfId="36034"/>
    <cellStyle name="Hyperlink 631" xfId="36036"/>
    <cellStyle name="Hyperlink 632" xfId="36038"/>
    <cellStyle name="Hyperlink 633" xfId="36040"/>
    <cellStyle name="Hyperlink 634" xfId="36042"/>
    <cellStyle name="Hyperlink 635" xfId="36044"/>
    <cellStyle name="Hyperlink 636" xfId="36046"/>
    <cellStyle name="Hyperlink 637" xfId="36048"/>
    <cellStyle name="Hyperlink 638" xfId="36050"/>
    <cellStyle name="Hyperlink 639" xfId="36052"/>
    <cellStyle name="Hyperlink 64" xfId="34879"/>
    <cellStyle name="Hyperlink 640" xfId="36054"/>
    <cellStyle name="Hyperlink 641" xfId="36056"/>
    <cellStyle name="Hyperlink 642" xfId="36058"/>
    <cellStyle name="Hyperlink 643" xfId="36060"/>
    <cellStyle name="Hyperlink 644" xfId="36062"/>
    <cellStyle name="Hyperlink 645" xfId="36064"/>
    <cellStyle name="Hyperlink 646" xfId="36066"/>
    <cellStyle name="Hyperlink 647" xfId="36068"/>
    <cellStyle name="Hyperlink 648" xfId="36070"/>
    <cellStyle name="Hyperlink 649" xfId="36072"/>
    <cellStyle name="Hyperlink 65" xfId="34881"/>
    <cellStyle name="Hyperlink 650" xfId="36074"/>
    <cellStyle name="Hyperlink 651" xfId="36076"/>
    <cellStyle name="Hyperlink 652" xfId="36078"/>
    <cellStyle name="Hyperlink 653" xfId="36080"/>
    <cellStyle name="Hyperlink 654" xfId="36082"/>
    <cellStyle name="Hyperlink 655" xfId="36084"/>
    <cellStyle name="Hyperlink 656" xfId="36086"/>
    <cellStyle name="Hyperlink 657" xfId="36088"/>
    <cellStyle name="Hyperlink 658" xfId="36090"/>
    <cellStyle name="Hyperlink 659" xfId="36092"/>
    <cellStyle name="Hyperlink 66" xfId="34883"/>
    <cellStyle name="Hyperlink 660" xfId="36094"/>
    <cellStyle name="Hyperlink 661" xfId="36096"/>
    <cellStyle name="Hyperlink 662" xfId="36098"/>
    <cellStyle name="Hyperlink 663" xfId="36100"/>
    <cellStyle name="Hyperlink 664" xfId="36102"/>
    <cellStyle name="Hyperlink 665" xfId="36104"/>
    <cellStyle name="Hyperlink 666" xfId="36106"/>
    <cellStyle name="Hyperlink 667" xfId="36108"/>
    <cellStyle name="Hyperlink 668" xfId="36110"/>
    <cellStyle name="Hyperlink 669" xfId="36112"/>
    <cellStyle name="Hyperlink 67" xfId="34885"/>
    <cellStyle name="Hyperlink 670" xfId="36114"/>
    <cellStyle name="Hyperlink 671" xfId="36116"/>
    <cellStyle name="Hyperlink 672" xfId="36118"/>
    <cellStyle name="Hyperlink 673" xfId="36120"/>
    <cellStyle name="Hyperlink 674" xfId="36122"/>
    <cellStyle name="Hyperlink 675" xfId="36124"/>
    <cellStyle name="Hyperlink 676" xfId="36126"/>
    <cellStyle name="Hyperlink 677" xfId="36128"/>
    <cellStyle name="Hyperlink 678" xfId="36130"/>
    <cellStyle name="Hyperlink 679" xfId="36132"/>
    <cellStyle name="Hyperlink 68" xfId="34887"/>
    <cellStyle name="Hyperlink 680" xfId="36134"/>
    <cellStyle name="Hyperlink 681" xfId="36136"/>
    <cellStyle name="Hyperlink 682" xfId="36138"/>
    <cellStyle name="Hyperlink 683" xfId="36140"/>
    <cellStyle name="Hyperlink 684" xfId="36142"/>
    <cellStyle name="Hyperlink 685" xfId="36144"/>
    <cellStyle name="Hyperlink 686" xfId="36146"/>
    <cellStyle name="Hyperlink 687" xfId="36148"/>
    <cellStyle name="Hyperlink 688" xfId="36150"/>
    <cellStyle name="Hyperlink 689" xfId="36152"/>
    <cellStyle name="Hyperlink 69" xfId="34889"/>
    <cellStyle name="Hyperlink 690" xfId="36154"/>
    <cellStyle name="Hyperlink 691" xfId="36156"/>
    <cellStyle name="Hyperlink 692" xfId="36158"/>
    <cellStyle name="Hyperlink 693" xfId="36160"/>
    <cellStyle name="Hyperlink 694" xfId="36162"/>
    <cellStyle name="Hyperlink 695" xfId="36164"/>
    <cellStyle name="Hyperlink 696" xfId="36166"/>
    <cellStyle name="Hyperlink 697" xfId="36168"/>
    <cellStyle name="Hyperlink 698" xfId="36170"/>
    <cellStyle name="Hyperlink 699" xfId="36172"/>
    <cellStyle name="Hyperlink 7" xfId="34765"/>
    <cellStyle name="Hyperlink 70" xfId="34891"/>
    <cellStyle name="Hyperlink 700" xfId="36174"/>
    <cellStyle name="Hyperlink 701" xfId="36176"/>
    <cellStyle name="Hyperlink 702" xfId="36178"/>
    <cellStyle name="Hyperlink 703" xfId="36180"/>
    <cellStyle name="Hyperlink 704" xfId="36182"/>
    <cellStyle name="Hyperlink 705" xfId="36184"/>
    <cellStyle name="Hyperlink 706" xfId="36186"/>
    <cellStyle name="Hyperlink 707" xfId="36188"/>
    <cellStyle name="Hyperlink 708" xfId="36190"/>
    <cellStyle name="Hyperlink 709" xfId="36192"/>
    <cellStyle name="Hyperlink 71" xfId="34893"/>
    <cellStyle name="Hyperlink 710" xfId="36194"/>
    <cellStyle name="Hyperlink 711" xfId="36196"/>
    <cellStyle name="Hyperlink 712" xfId="36198"/>
    <cellStyle name="Hyperlink 713" xfId="36200"/>
    <cellStyle name="Hyperlink 714" xfId="36202"/>
    <cellStyle name="Hyperlink 715" xfId="36204"/>
    <cellStyle name="Hyperlink 716" xfId="36206"/>
    <cellStyle name="Hyperlink 717" xfId="36208"/>
    <cellStyle name="Hyperlink 718" xfId="36210"/>
    <cellStyle name="Hyperlink 719" xfId="36212"/>
    <cellStyle name="Hyperlink 72" xfId="34895"/>
    <cellStyle name="Hyperlink 720" xfId="36214"/>
    <cellStyle name="Hyperlink 721" xfId="36216"/>
    <cellStyle name="Hyperlink 722" xfId="36218"/>
    <cellStyle name="Hyperlink 723" xfId="36220"/>
    <cellStyle name="Hyperlink 724" xfId="36222"/>
    <cellStyle name="Hyperlink 725" xfId="36224"/>
    <cellStyle name="Hyperlink 726" xfId="36226"/>
    <cellStyle name="Hyperlink 727" xfId="36228"/>
    <cellStyle name="Hyperlink 728" xfId="36230"/>
    <cellStyle name="Hyperlink 729" xfId="36232"/>
    <cellStyle name="Hyperlink 73" xfId="34897"/>
    <cellStyle name="Hyperlink 730" xfId="36234"/>
    <cellStyle name="Hyperlink 731" xfId="36236"/>
    <cellStyle name="Hyperlink 732" xfId="36238"/>
    <cellStyle name="Hyperlink 733" xfId="36240"/>
    <cellStyle name="Hyperlink 734" xfId="36242"/>
    <cellStyle name="Hyperlink 735" xfId="36244"/>
    <cellStyle name="Hyperlink 736" xfId="36246"/>
    <cellStyle name="Hyperlink 737" xfId="36248"/>
    <cellStyle name="Hyperlink 738" xfId="36250"/>
    <cellStyle name="Hyperlink 739" xfId="36252"/>
    <cellStyle name="Hyperlink 74" xfId="34899"/>
    <cellStyle name="Hyperlink 740" xfId="36254"/>
    <cellStyle name="Hyperlink 741" xfId="36256"/>
    <cellStyle name="Hyperlink 742" xfId="36258"/>
    <cellStyle name="Hyperlink 743" xfId="36260"/>
    <cellStyle name="Hyperlink 744" xfId="36262"/>
    <cellStyle name="Hyperlink 745" xfId="36264"/>
    <cellStyle name="Hyperlink 746" xfId="36266"/>
    <cellStyle name="Hyperlink 747" xfId="36268"/>
    <cellStyle name="Hyperlink 748" xfId="36270"/>
    <cellStyle name="Hyperlink 749" xfId="36272"/>
    <cellStyle name="Hyperlink 75" xfId="34901"/>
    <cellStyle name="Hyperlink 750" xfId="36274"/>
    <cellStyle name="Hyperlink 751" xfId="36276"/>
    <cellStyle name="Hyperlink 752" xfId="36278"/>
    <cellStyle name="Hyperlink 753" xfId="36280"/>
    <cellStyle name="Hyperlink 754" xfId="36282"/>
    <cellStyle name="Hyperlink 755" xfId="36284"/>
    <cellStyle name="Hyperlink 756" xfId="36286"/>
    <cellStyle name="Hyperlink 757" xfId="36288"/>
    <cellStyle name="Hyperlink 758" xfId="36290"/>
    <cellStyle name="Hyperlink 759" xfId="36292"/>
    <cellStyle name="Hyperlink 76" xfId="34903"/>
    <cellStyle name="Hyperlink 760" xfId="36294"/>
    <cellStyle name="Hyperlink 761" xfId="36296"/>
    <cellStyle name="Hyperlink 762" xfId="36298"/>
    <cellStyle name="Hyperlink 763" xfId="36300"/>
    <cellStyle name="Hyperlink 764" xfId="36302"/>
    <cellStyle name="Hyperlink 765" xfId="36304"/>
    <cellStyle name="Hyperlink 766" xfId="36306"/>
    <cellStyle name="Hyperlink 767" xfId="36308"/>
    <cellStyle name="Hyperlink 768" xfId="36310"/>
    <cellStyle name="Hyperlink 769" xfId="36312"/>
    <cellStyle name="Hyperlink 77" xfId="34905"/>
    <cellStyle name="Hyperlink 770" xfId="36314"/>
    <cellStyle name="Hyperlink 771" xfId="36316"/>
    <cellStyle name="Hyperlink 772" xfId="36318"/>
    <cellStyle name="Hyperlink 773" xfId="36320"/>
    <cellStyle name="Hyperlink 774" xfId="36322"/>
    <cellStyle name="Hyperlink 775" xfId="36324"/>
    <cellStyle name="Hyperlink 776" xfId="36326"/>
    <cellStyle name="Hyperlink 777" xfId="36328"/>
    <cellStyle name="Hyperlink 778" xfId="36330"/>
    <cellStyle name="Hyperlink 779" xfId="36332"/>
    <cellStyle name="Hyperlink 78" xfId="34907"/>
    <cellStyle name="Hyperlink 780" xfId="36334"/>
    <cellStyle name="Hyperlink 781" xfId="36336"/>
    <cellStyle name="Hyperlink 782" xfId="36338"/>
    <cellStyle name="Hyperlink 783" xfId="36340"/>
    <cellStyle name="Hyperlink 784" xfId="36342"/>
    <cellStyle name="Hyperlink 785" xfId="36344"/>
    <cellStyle name="Hyperlink 786" xfId="36346"/>
    <cellStyle name="Hyperlink 787" xfId="36348"/>
    <cellStyle name="Hyperlink 788" xfId="36350"/>
    <cellStyle name="Hyperlink 789" xfId="36352"/>
    <cellStyle name="Hyperlink 79" xfId="34909"/>
    <cellStyle name="Hyperlink 790" xfId="36354"/>
    <cellStyle name="Hyperlink 791" xfId="36356"/>
    <cellStyle name="Hyperlink 792" xfId="36358"/>
    <cellStyle name="Hyperlink 793" xfId="36360"/>
    <cellStyle name="Hyperlink 794" xfId="36362"/>
    <cellStyle name="Hyperlink 795" xfId="36364"/>
    <cellStyle name="Hyperlink 796" xfId="36366"/>
    <cellStyle name="Hyperlink 797" xfId="36368"/>
    <cellStyle name="Hyperlink 798" xfId="36370"/>
    <cellStyle name="Hyperlink 799" xfId="36372"/>
    <cellStyle name="Hyperlink 8" xfId="34767"/>
    <cellStyle name="Hyperlink 80" xfId="34911"/>
    <cellStyle name="Hyperlink 800" xfId="36374"/>
    <cellStyle name="Hyperlink 801" xfId="36376"/>
    <cellStyle name="Hyperlink 802" xfId="36378"/>
    <cellStyle name="Hyperlink 803" xfId="36380"/>
    <cellStyle name="Hyperlink 804" xfId="36382"/>
    <cellStyle name="Hyperlink 805" xfId="36384"/>
    <cellStyle name="Hyperlink 806" xfId="36386"/>
    <cellStyle name="Hyperlink 807" xfId="36388"/>
    <cellStyle name="Hyperlink 808" xfId="36390"/>
    <cellStyle name="Hyperlink 809" xfId="36392"/>
    <cellStyle name="Hyperlink 81" xfId="34913"/>
    <cellStyle name="Hyperlink 810" xfId="36394"/>
    <cellStyle name="Hyperlink 811" xfId="36396"/>
    <cellStyle name="Hyperlink 812" xfId="36398"/>
    <cellStyle name="Hyperlink 813" xfId="36400"/>
    <cellStyle name="Hyperlink 814" xfId="36402"/>
    <cellStyle name="Hyperlink 815" xfId="36404"/>
    <cellStyle name="Hyperlink 816" xfId="36406"/>
    <cellStyle name="Hyperlink 817" xfId="36408"/>
    <cellStyle name="Hyperlink 818" xfId="36410"/>
    <cellStyle name="Hyperlink 819" xfId="36412"/>
    <cellStyle name="Hyperlink 82" xfId="34915"/>
    <cellStyle name="Hyperlink 820" xfId="36414"/>
    <cellStyle name="Hyperlink 821" xfId="36416"/>
    <cellStyle name="Hyperlink 822" xfId="36418"/>
    <cellStyle name="Hyperlink 823" xfId="36420"/>
    <cellStyle name="Hyperlink 824" xfId="36422"/>
    <cellStyle name="Hyperlink 825" xfId="36424"/>
    <cellStyle name="Hyperlink 826" xfId="36426"/>
    <cellStyle name="Hyperlink 827" xfId="36428"/>
    <cellStyle name="Hyperlink 828" xfId="36430"/>
    <cellStyle name="Hyperlink 829" xfId="36432"/>
    <cellStyle name="Hyperlink 83" xfId="34917"/>
    <cellStyle name="Hyperlink 830" xfId="36434"/>
    <cellStyle name="Hyperlink 831" xfId="36436"/>
    <cellStyle name="Hyperlink 832" xfId="36438"/>
    <cellStyle name="Hyperlink 833" xfId="36440"/>
    <cellStyle name="Hyperlink 834" xfId="36442"/>
    <cellStyle name="Hyperlink 835" xfId="36444"/>
    <cellStyle name="Hyperlink 836" xfId="36446"/>
    <cellStyle name="Hyperlink 837" xfId="36448"/>
    <cellStyle name="Hyperlink 838" xfId="36450"/>
    <cellStyle name="Hyperlink 839" xfId="36452"/>
    <cellStyle name="Hyperlink 84" xfId="34919"/>
    <cellStyle name="Hyperlink 840" xfId="36454"/>
    <cellStyle name="Hyperlink 841" xfId="36456"/>
    <cellStyle name="Hyperlink 842" xfId="36458"/>
    <cellStyle name="Hyperlink 843" xfId="36460"/>
    <cellStyle name="Hyperlink 844" xfId="36462"/>
    <cellStyle name="Hyperlink 845" xfId="36464"/>
    <cellStyle name="Hyperlink 846" xfId="36466"/>
    <cellStyle name="Hyperlink 847" xfId="36468"/>
    <cellStyle name="Hyperlink 848" xfId="36470"/>
    <cellStyle name="Hyperlink 849" xfId="36472"/>
    <cellStyle name="Hyperlink 85" xfId="34921"/>
    <cellStyle name="Hyperlink 850" xfId="36474"/>
    <cellStyle name="Hyperlink 851" xfId="36476"/>
    <cellStyle name="Hyperlink 852" xfId="36478"/>
    <cellStyle name="Hyperlink 853" xfId="36480"/>
    <cellStyle name="Hyperlink 854" xfId="36482"/>
    <cellStyle name="Hyperlink 855" xfId="36484"/>
    <cellStyle name="Hyperlink 856" xfId="36486"/>
    <cellStyle name="Hyperlink 857" xfId="36488"/>
    <cellStyle name="Hyperlink 858" xfId="36490"/>
    <cellStyle name="Hyperlink 859" xfId="36492"/>
    <cellStyle name="Hyperlink 86" xfId="34923"/>
    <cellStyle name="Hyperlink 860" xfId="36494"/>
    <cellStyle name="Hyperlink 861" xfId="36496"/>
    <cellStyle name="Hyperlink 862" xfId="36498"/>
    <cellStyle name="Hyperlink 863" xfId="36500"/>
    <cellStyle name="Hyperlink 864" xfId="36502"/>
    <cellStyle name="Hyperlink 865" xfId="36504"/>
    <cellStyle name="Hyperlink 866" xfId="36506"/>
    <cellStyle name="Hyperlink 867" xfId="36508"/>
    <cellStyle name="Hyperlink 868" xfId="36510"/>
    <cellStyle name="Hyperlink 869" xfId="36512"/>
    <cellStyle name="Hyperlink 87" xfId="34925"/>
    <cellStyle name="Hyperlink 870" xfId="36514"/>
    <cellStyle name="Hyperlink 871" xfId="36516"/>
    <cellStyle name="Hyperlink 872" xfId="36518"/>
    <cellStyle name="Hyperlink 873" xfId="36520"/>
    <cellStyle name="Hyperlink 874" xfId="36522"/>
    <cellStyle name="Hyperlink 875" xfId="36524"/>
    <cellStyle name="Hyperlink 876" xfId="36526"/>
    <cellStyle name="Hyperlink 877" xfId="36528"/>
    <cellStyle name="Hyperlink 878" xfId="36530"/>
    <cellStyle name="Hyperlink 879" xfId="36532"/>
    <cellStyle name="Hyperlink 88" xfId="34927"/>
    <cellStyle name="Hyperlink 880" xfId="36534"/>
    <cellStyle name="Hyperlink 881" xfId="36536"/>
    <cellStyle name="Hyperlink 882" xfId="36538"/>
    <cellStyle name="Hyperlink 883" xfId="36540"/>
    <cellStyle name="Hyperlink 884" xfId="36542"/>
    <cellStyle name="Hyperlink 885" xfId="36544"/>
    <cellStyle name="Hyperlink 886" xfId="36546"/>
    <cellStyle name="Hyperlink 887" xfId="36548"/>
    <cellStyle name="Hyperlink 888" xfId="36550"/>
    <cellStyle name="Hyperlink 889" xfId="36552"/>
    <cellStyle name="Hyperlink 89" xfId="34929"/>
    <cellStyle name="Hyperlink 890" xfId="36554"/>
    <cellStyle name="Hyperlink 891" xfId="36556"/>
    <cellStyle name="Hyperlink 892" xfId="36558"/>
    <cellStyle name="Hyperlink 893" xfId="36560"/>
    <cellStyle name="Hyperlink 894" xfId="36562"/>
    <cellStyle name="Hyperlink 895" xfId="36564"/>
    <cellStyle name="Hyperlink 896" xfId="36566"/>
    <cellStyle name="Hyperlink 897" xfId="36568"/>
    <cellStyle name="Hyperlink 898" xfId="36570"/>
    <cellStyle name="Hyperlink 899" xfId="36572"/>
    <cellStyle name="Hyperlink 9" xfId="34769"/>
    <cellStyle name="Hyperlink 90" xfId="34931"/>
    <cellStyle name="Hyperlink 900" xfId="36574"/>
    <cellStyle name="Hyperlink 901" xfId="36576"/>
    <cellStyle name="Hyperlink 902" xfId="36578"/>
    <cellStyle name="Hyperlink 903" xfId="36580"/>
    <cellStyle name="Hyperlink 904" xfId="36582"/>
    <cellStyle name="Hyperlink 905" xfId="36584"/>
    <cellStyle name="Hyperlink 906" xfId="36586"/>
    <cellStyle name="Hyperlink 907" xfId="36588"/>
    <cellStyle name="Hyperlink 908" xfId="36590"/>
    <cellStyle name="Hyperlink 909" xfId="36592"/>
    <cellStyle name="Hyperlink 91" xfId="34933"/>
    <cellStyle name="Hyperlink 910" xfId="36594"/>
    <cellStyle name="Hyperlink 911" xfId="36596"/>
    <cellStyle name="Hyperlink 912" xfId="36598"/>
    <cellStyle name="Hyperlink 913" xfId="36600"/>
    <cellStyle name="Hyperlink 914" xfId="36602"/>
    <cellStyle name="Hyperlink 915" xfId="36604"/>
    <cellStyle name="Hyperlink 916" xfId="36606"/>
    <cellStyle name="Hyperlink 917" xfId="36608"/>
    <cellStyle name="Hyperlink 918" xfId="36610"/>
    <cellStyle name="Hyperlink 919" xfId="36612"/>
    <cellStyle name="Hyperlink 92" xfId="34935"/>
    <cellStyle name="Hyperlink 920" xfId="36614"/>
    <cellStyle name="Hyperlink 921" xfId="36616"/>
    <cellStyle name="Hyperlink 922" xfId="36618"/>
    <cellStyle name="Hyperlink 923" xfId="36620"/>
    <cellStyle name="Hyperlink 924" xfId="36622"/>
    <cellStyle name="Hyperlink 925" xfId="36624"/>
    <cellStyle name="Hyperlink 926" xfId="36626"/>
    <cellStyle name="Hyperlink 927" xfId="36628"/>
    <cellStyle name="Hyperlink 928" xfId="36630"/>
    <cellStyle name="Hyperlink 929" xfId="36632"/>
    <cellStyle name="Hyperlink 93" xfId="34937"/>
    <cellStyle name="Hyperlink 930" xfId="36634"/>
    <cellStyle name="Hyperlink 931" xfId="36636"/>
    <cellStyle name="Hyperlink 932" xfId="36638"/>
    <cellStyle name="Hyperlink 933" xfId="36640"/>
    <cellStyle name="Hyperlink 934" xfId="36642"/>
    <cellStyle name="Hyperlink 935" xfId="36644"/>
    <cellStyle name="Hyperlink 936" xfId="36646"/>
    <cellStyle name="Hyperlink 937" xfId="36648"/>
    <cellStyle name="Hyperlink 938" xfId="36650"/>
    <cellStyle name="Hyperlink 939" xfId="36652"/>
    <cellStyle name="Hyperlink 94" xfId="34939"/>
    <cellStyle name="Hyperlink 940" xfId="36654"/>
    <cellStyle name="Hyperlink 941" xfId="36656"/>
    <cellStyle name="Hyperlink 942" xfId="36658"/>
    <cellStyle name="Hyperlink 943" xfId="36660"/>
    <cellStyle name="Hyperlink 944" xfId="36662"/>
    <cellStyle name="Hyperlink 945" xfId="36664"/>
    <cellStyle name="Hyperlink 946" xfId="36666"/>
    <cellStyle name="Hyperlink 947" xfId="36668"/>
    <cellStyle name="Hyperlink 948" xfId="36670"/>
    <cellStyle name="Hyperlink 949" xfId="36672"/>
    <cellStyle name="Hyperlink 95" xfId="34941"/>
    <cellStyle name="Hyperlink 950" xfId="36674"/>
    <cellStyle name="Hyperlink 951" xfId="36676"/>
    <cellStyle name="Hyperlink 952" xfId="36678"/>
    <cellStyle name="Hyperlink 953" xfId="36680"/>
    <cellStyle name="Hyperlink 954" xfId="36682"/>
    <cellStyle name="Hyperlink 955" xfId="36684"/>
    <cellStyle name="Hyperlink 956" xfId="36686"/>
    <cellStyle name="Hyperlink 957" xfId="36688"/>
    <cellStyle name="Hyperlink 958" xfId="36690"/>
    <cellStyle name="Hyperlink 959" xfId="36692"/>
    <cellStyle name="Hyperlink 96" xfId="34943"/>
    <cellStyle name="Hyperlink 960" xfId="36694"/>
    <cellStyle name="Hyperlink 961" xfId="36696"/>
    <cellStyle name="Hyperlink 962" xfId="36698"/>
    <cellStyle name="Hyperlink 963" xfId="36700"/>
    <cellStyle name="Hyperlink 964" xfId="36702"/>
    <cellStyle name="Hyperlink 965" xfId="36704"/>
    <cellStyle name="Hyperlink 966" xfId="36706"/>
    <cellStyle name="Hyperlink 967" xfId="36708"/>
    <cellStyle name="Hyperlink 968" xfId="36710"/>
    <cellStyle name="Hyperlink 969" xfId="36712"/>
    <cellStyle name="Hyperlink 97" xfId="34945"/>
    <cellStyle name="Hyperlink 970" xfId="36714"/>
    <cellStyle name="Hyperlink 971" xfId="36716"/>
    <cellStyle name="Hyperlink 972" xfId="36718"/>
    <cellStyle name="Hyperlink 973" xfId="36720"/>
    <cellStyle name="Hyperlink 974" xfId="36722"/>
    <cellStyle name="Hyperlink 975" xfId="36724"/>
    <cellStyle name="Hyperlink 976" xfId="36726"/>
    <cellStyle name="Hyperlink 977" xfId="36728"/>
    <cellStyle name="Hyperlink 978" xfId="36730"/>
    <cellStyle name="Hyperlink 979" xfId="36732"/>
    <cellStyle name="Hyperlink 98" xfId="34947"/>
    <cellStyle name="Hyperlink 980" xfId="36734"/>
    <cellStyle name="Hyperlink 981" xfId="36736"/>
    <cellStyle name="Hyperlink 982" xfId="36738"/>
    <cellStyle name="Hyperlink 983" xfId="36740"/>
    <cellStyle name="Hyperlink 984" xfId="36742"/>
    <cellStyle name="Hyperlink 985" xfId="36744"/>
    <cellStyle name="Hyperlink 986" xfId="36746"/>
    <cellStyle name="Hyperlink 987" xfId="36748"/>
    <cellStyle name="Hyperlink 988" xfId="36750"/>
    <cellStyle name="Hyperlink 989" xfId="36752"/>
    <cellStyle name="Hyperlink 99" xfId="34949"/>
    <cellStyle name="Hyperlink 990" xfId="36754"/>
    <cellStyle name="Hyperlink 991" xfId="36756"/>
    <cellStyle name="Hyperlink 992" xfId="36758"/>
    <cellStyle name="Hyperlink 993" xfId="36760"/>
    <cellStyle name="Hyperlink 994" xfId="36762"/>
    <cellStyle name="Hyperlink 995" xfId="36764"/>
    <cellStyle name="Hyperlink 996" xfId="36766"/>
    <cellStyle name="Hyperlink 997" xfId="36768"/>
    <cellStyle name="Hyperlink 998" xfId="36770"/>
    <cellStyle name="Hyperlink 999" xfId="36772"/>
    <cellStyle name="Input" xfId="34729"/>
    <cellStyle name="Input 2" xfId="35331"/>
    <cellStyle name="Invoer" xfId="34743"/>
    <cellStyle name="Kop 1" xfId="34744"/>
    <cellStyle name="Kop 2" xfId="34745"/>
    <cellStyle name="Kop 3" xfId="34746"/>
    <cellStyle name="Kop 4" xfId="34747"/>
    <cellStyle name="Linked Cell" xfId="34730"/>
    <cellStyle name="Linked Cell 2" xfId="35332"/>
    <cellStyle name="Neutraal" xfId="34748"/>
    <cellStyle name="Neutral" xfId="34731"/>
    <cellStyle name="Neutral 2" xfId="35333"/>
    <cellStyle name="Normal" xfId="0" builtinId="0"/>
    <cellStyle name="Normal 10" xfId="37120"/>
    <cellStyle name="Normal 10 2 2" xfId="1"/>
    <cellStyle name="Normal 11" xfId="37116"/>
    <cellStyle name="Normal 11 2" xfId="37129"/>
    <cellStyle name="Normal 12" xfId="37121"/>
    <cellStyle name="Normal 13" xfId="264"/>
    <cellStyle name="Normal 18" xfId="2"/>
    <cellStyle name="Normal 2" xfId="4"/>
    <cellStyle name="Normal 2 10" xfId="37122"/>
    <cellStyle name="Normal 2 2" xfId="269"/>
    <cellStyle name="Normal 2 2 2" xfId="35334"/>
    <cellStyle name="Normal 2 2 3" xfId="35340"/>
    <cellStyle name="Normal 2 3" xfId="35341"/>
    <cellStyle name="Normal 2 3 2" xfId="37123"/>
    <cellStyle name="Normal 2 4" xfId="37112"/>
    <cellStyle name="Normal 2 4 2" xfId="37125"/>
    <cellStyle name="Normal 2 5" xfId="37113"/>
    <cellStyle name="Normal 2 5 2" xfId="37126"/>
    <cellStyle name="Normal 2 6" xfId="37114"/>
    <cellStyle name="Normal 2 6 2" xfId="37127"/>
    <cellStyle name="Normal 2 7" xfId="37115"/>
    <cellStyle name="Normal 2 7 2" xfId="37128"/>
    <cellStyle name="Normal 2 8" xfId="37117"/>
    <cellStyle name="Normal 2 8 2" xfId="37130"/>
    <cellStyle name="Normal 2 9" xfId="37118"/>
    <cellStyle name="Normal 2 9 2" xfId="37131"/>
    <cellStyle name="Normal 3" xfId="128"/>
    <cellStyle name="Normal 3 2" xfId="34756"/>
    <cellStyle name="Normal 3 2 2" xfId="35342"/>
    <cellStyle name="Normal 3 2 3" xfId="35907"/>
    <cellStyle name="Normal 4" xfId="3"/>
    <cellStyle name="Normal 4 2" xfId="270"/>
    <cellStyle name="Normal 5" xfId="130"/>
    <cellStyle name="Normal 5 2" xfId="267"/>
    <cellStyle name="Normal 5 3" xfId="261"/>
    <cellStyle name="Normal 6" xfId="265"/>
    <cellStyle name="Normal 6 2" xfId="37124"/>
    <cellStyle name="Normal 7" xfId="1073"/>
    <cellStyle name="Normal 8" xfId="37119"/>
    <cellStyle name="Normal 9" xfId="37110"/>
    <cellStyle name="Normal_Okam_2006_V02_Eng 2 2" xfId="129"/>
    <cellStyle name="Note" xfId="34732"/>
    <cellStyle name="Note 2" xfId="35335"/>
    <cellStyle name="Notitie" xfId="34749"/>
    <cellStyle name="Ongeldig" xfId="34750"/>
    <cellStyle name="Output" xfId="34733"/>
    <cellStyle name="Output 2" xfId="35336"/>
    <cellStyle name="Percent 2" xfId="262"/>
    <cellStyle name="Standaard_qualitative_risk_questions_v_1.2" xfId="34734"/>
    <cellStyle name="Titel" xfId="34751"/>
    <cellStyle name="Title" xfId="34735"/>
    <cellStyle name="Title 2" xfId="35337"/>
    <cellStyle name="Totaal" xfId="34752"/>
    <cellStyle name="Total" xfId="34736"/>
    <cellStyle name="Total 2" xfId="35338"/>
    <cellStyle name="Uitvoer" xfId="34753"/>
    <cellStyle name="Verklarende tekst" xfId="34754"/>
    <cellStyle name="Waarschuwingstekst" xfId="34755"/>
    <cellStyle name="Warning Text" xfId="34737"/>
    <cellStyle name="Warning Text 2" xfId="35339"/>
    <cellStyle name="عادي_استمارة الإنفاق" xfId="34738"/>
  </cellStyles>
  <dxfs count="2184">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color rgb="FFFF00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ill>
        <patternFill>
          <bgColor rgb="FFC4BD97"/>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ill>
        <patternFill>
          <bgColor rgb="FFC4BD97"/>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i val="0"/>
        <color rgb="FF9C0006"/>
      </font>
      <fill>
        <patternFill patternType="none">
          <bgColor auto="1"/>
        </patternFill>
      </fill>
    </dxf>
    <dxf>
      <font>
        <strike/>
        <color auto="1"/>
      </font>
      <fill>
        <patternFill>
          <bgColor theme="0" tint="-0.499984740745262"/>
        </patternFill>
      </fill>
    </dxf>
    <dxf>
      <font>
        <b/>
        <i val="0"/>
        <color auto="1"/>
      </font>
      <fill>
        <patternFill>
          <bgColor theme="8" tint="0.39994506668294322"/>
        </patternFill>
      </fill>
    </dxf>
    <dxf>
      <font>
        <b/>
        <i val="0"/>
        <strike val="0"/>
        <color rgb="FF0070C0"/>
      </font>
      <fill>
        <patternFill patternType="none">
          <bgColor auto="1"/>
        </patternFill>
      </fill>
    </dxf>
    <dxf>
      <font>
        <b/>
        <i val="0"/>
        <color theme="9" tint="-0.499984740745262"/>
      </font>
      <fill>
        <patternFill patternType="none">
          <bgColor auto="1"/>
        </patternFill>
      </fill>
    </dxf>
    <dxf>
      <font>
        <b/>
        <i val="0"/>
        <color auto="1"/>
      </font>
      <fill>
        <patternFill>
          <bgColor theme="9" tint="0.39994506668294322"/>
        </patternFill>
      </fill>
    </dxf>
    <dxf>
      <font>
        <strike/>
        <color auto="1"/>
      </font>
      <fill>
        <patternFill>
          <bgColor theme="0" tint="-0.499984740745262"/>
        </patternFill>
      </fill>
    </dxf>
    <dxf>
      <font>
        <b/>
        <i val="0"/>
        <strike val="0"/>
        <color rgb="FF0070C0"/>
      </font>
      <fill>
        <patternFill patternType="none">
          <bgColor auto="1"/>
        </patternFill>
      </fill>
    </dxf>
    <dxf>
      <font>
        <b/>
        <i val="0"/>
        <color theme="9" tint="-0.499984740745262"/>
      </font>
      <fill>
        <patternFill patternType="none">
          <bgColor auto="1"/>
        </patternFill>
      </fill>
    </dxf>
    <dxf>
      <font>
        <b/>
        <i val="0"/>
        <color auto="1"/>
      </font>
      <fill>
        <patternFill>
          <bgColor theme="9" tint="0.39994506668294322"/>
        </patternFill>
      </fill>
    </dxf>
    <dxf>
      <font>
        <b/>
        <i val="0"/>
        <color theme="1"/>
      </font>
      <fill>
        <patternFill>
          <bgColor rgb="FF93CDDD"/>
        </patternFill>
      </fill>
    </dxf>
    <dxf>
      <font>
        <b/>
        <i val="0"/>
        <color theme="1"/>
      </font>
      <fill>
        <patternFill>
          <bgColor rgb="FFFAC090"/>
        </patternFill>
      </fill>
    </dxf>
    <dxf>
      <font>
        <strike/>
        <color theme="1"/>
      </font>
      <fill>
        <patternFill>
          <bgColor rgb="FF808080"/>
        </patternFill>
      </fill>
    </dxf>
    <dxf>
      <font>
        <b/>
        <i val="0"/>
        <color auto="1"/>
      </font>
      <fill>
        <patternFill>
          <bgColor rgb="FFFFC7CE"/>
        </patternFill>
      </fill>
    </dxf>
    <dxf>
      <font>
        <b/>
        <color rgb="FF0432FF"/>
      </font>
      <fill>
        <patternFill patternType="none">
          <bgColor auto="1"/>
        </patternFill>
      </fill>
      <border diagonalUp="0" diagonalDown="0">
        <left/>
        <right/>
        <top/>
        <bottom/>
      </border>
    </dxf>
    <dxf>
      <font>
        <b/>
        <i val="0"/>
        <color theme="1"/>
      </font>
      <fill>
        <patternFill>
          <bgColor rgb="FF93CDDD"/>
        </patternFill>
      </fill>
    </dxf>
    <dxf>
      <font>
        <b/>
        <i val="0"/>
        <color theme="1"/>
      </font>
      <fill>
        <patternFill>
          <bgColor rgb="FFFAC090"/>
        </patternFill>
      </fill>
    </dxf>
    <dxf>
      <font>
        <strike/>
        <color theme="1"/>
      </font>
      <fill>
        <patternFill>
          <bgColor rgb="FF808080"/>
        </patternFill>
      </fill>
    </dxf>
    <dxf>
      <font>
        <b/>
        <i val="0"/>
        <color auto="1"/>
      </font>
      <fill>
        <patternFill>
          <bgColor rgb="FFFFC7CE"/>
        </patternFill>
      </fill>
    </dxf>
    <dxf>
      <font>
        <b/>
        <i val="0"/>
        <strike val="0"/>
        <color rgb="FF0070C0"/>
      </font>
      <fill>
        <patternFill patternType="none">
          <bgColor auto="1"/>
        </patternFill>
      </fill>
    </dxf>
    <dxf>
      <font>
        <b/>
        <color rgb="FF974806"/>
      </font>
      <fill>
        <patternFill patternType="none">
          <bgColor auto="1"/>
        </patternFill>
      </fill>
      <border diagonalUp="0" diagonalDown="0">
        <left/>
        <right/>
        <top/>
        <bottom/>
      </border>
    </dxf>
    <dxf>
      <font>
        <b/>
        <i val="0"/>
        <color rgb="FFFF2F92"/>
      </font>
      <fill>
        <patternFill patternType="none">
          <bgColor auto="1"/>
        </patternFill>
      </fill>
    </dxf>
    <dxf>
      <font>
        <b/>
        <i val="0"/>
        <strike val="0"/>
        <color rgb="FF0070C0"/>
      </font>
      <fill>
        <patternFill patternType="none">
          <bgColor auto="1"/>
        </patternFill>
      </fill>
    </dxf>
    <dxf>
      <font>
        <b/>
        <color rgb="FF974806"/>
      </font>
      <fill>
        <patternFill patternType="none">
          <bgColor auto="1"/>
        </patternFill>
      </fill>
      <border diagonalUp="0" diagonalDown="0">
        <left/>
        <right/>
        <top/>
        <bottom/>
      </border>
    </dxf>
    <dxf>
      <font>
        <b/>
        <i val="0"/>
        <color rgb="FFFF2F92"/>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1"/>
      </font>
      <fill>
        <patternFill>
          <bgColor rgb="FF93CDDD"/>
        </patternFill>
      </fill>
    </dxf>
    <dxf>
      <font>
        <b/>
        <i val="0"/>
        <color theme="1"/>
      </font>
      <fill>
        <patternFill>
          <bgColor rgb="FFFAC090"/>
        </patternFill>
      </fill>
    </dxf>
    <dxf>
      <font>
        <strike/>
        <color theme="1"/>
      </font>
      <fill>
        <patternFill>
          <bgColor rgb="FF808080"/>
        </patternFill>
      </fill>
    </dxf>
    <dxf>
      <font>
        <b/>
        <i val="0"/>
        <color auto="1"/>
      </font>
      <fill>
        <patternFill>
          <bgColor rgb="FFFFC7CE"/>
        </patternFill>
      </fill>
    </dxf>
    <dxf>
      <font>
        <color rgb="FF9C0006"/>
      </font>
      <fill>
        <patternFill>
          <bgColor rgb="FFFFC7CE"/>
        </patternFill>
      </fill>
    </dxf>
    <dxf>
      <font>
        <b/>
        <i val="0"/>
        <color rgb="FFFFFF00"/>
      </font>
      <fill>
        <patternFill>
          <bgColor rgb="FFFF0000"/>
        </patternFill>
      </fill>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color rgb="FF0432FF"/>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i val="0"/>
        <color rgb="FF9C0006"/>
      </font>
      <fill>
        <patternFill patternType="none">
          <bgColor auto="1"/>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ill>
        <patternFill>
          <bgColor rgb="FFC4BD97"/>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color rgb="FF9C0006"/>
      </font>
      <fill>
        <patternFill>
          <bgColor rgb="FFFFC7CE"/>
        </patternFill>
      </fill>
    </dxf>
    <dxf>
      <font>
        <b/>
        <i val="0"/>
        <color theme="5"/>
      </font>
      <fill>
        <patternFill patternType="none">
          <bgColor auto="1"/>
        </patternFill>
      </fill>
    </dxf>
    <dxf>
      <font>
        <b/>
        <i val="0"/>
        <color auto="1"/>
      </font>
      <fill>
        <patternFill>
          <bgColor theme="7" tint="0.39994506668294322"/>
        </patternFill>
      </fill>
    </dxf>
    <dxf>
      <font>
        <b/>
        <i val="0"/>
        <color rgb="FFFFFF00"/>
      </font>
      <fill>
        <patternFill>
          <bgColor rgb="FFFF0000"/>
        </patternFill>
      </fill>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08F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theme="5"/>
      </font>
      <fill>
        <patternFill patternType="none">
          <bgColor auto="1"/>
        </patternFill>
      </fill>
    </dxf>
    <dxf>
      <font>
        <b/>
        <i val="0"/>
        <color auto="1"/>
      </font>
      <fill>
        <patternFill>
          <bgColor theme="7" tint="0.39994506668294322"/>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color rgb="FF9C0006"/>
      </font>
      <fill>
        <patternFill>
          <bgColor rgb="FFFFC7CE"/>
        </patternFill>
      </fill>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FFFF00"/>
      </font>
      <fill>
        <patternFill>
          <bgColor rgb="FFFF0000"/>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color rgb="FF0432FF"/>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color rgb="FF008F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theme="5"/>
      </font>
      <fill>
        <patternFill patternType="none">
          <bgColor auto="1"/>
        </patternFill>
      </fill>
    </dxf>
    <dxf>
      <font>
        <b/>
        <i val="0"/>
        <color auto="1"/>
      </font>
      <fill>
        <patternFill>
          <bgColor theme="7" tint="0.39994506668294322"/>
        </patternFill>
      </fill>
    </dxf>
    <dxf>
      <font>
        <b/>
        <color rgb="FFFF00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i val="0"/>
        <color theme="5"/>
      </font>
      <fill>
        <patternFill patternType="none">
          <bgColor auto="1"/>
        </patternFill>
      </fill>
    </dxf>
    <dxf>
      <font>
        <b/>
        <i val="0"/>
        <color auto="1"/>
      </font>
      <fill>
        <patternFill>
          <bgColor theme="7" tint="0.39994506668294322"/>
        </patternFill>
      </fill>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08F0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ill>
        <patternFill>
          <bgColor rgb="FFC4BD97"/>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ont>
        <b/>
        <color rgb="FF7030A0"/>
      </font>
      <fill>
        <patternFill patternType="none">
          <bgColor auto="1"/>
        </patternFill>
      </fill>
      <border diagonalUp="0" diagonalDown="0">
        <left/>
        <right/>
        <top/>
        <bottom/>
      </border>
    </dxf>
    <dxf>
      <fill>
        <patternFill>
          <bgColor rgb="FFC4BD97"/>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color rgb="FF9C0006"/>
      </font>
      <fill>
        <patternFill>
          <bgColor rgb="FFFFC7CE"/>
        </patternFill>
      </fill>
    </dxf>
    <dxf>
      <font>
        <b/>
        <i val="0"/>
        <color rgb="FFFFFF00"/>
      </font>
      <fill>
        <patternFill>
          <bgColor rgb="FFFF0000"/>
        </patternFill>
      </fill>
    </dxf>
    <dxf>
      <font>
        <color rgb="FF9C0006"/>
      </font>
      <fill>
        <patternFill>
          <bgColor rgb="FFFFC7CE"/>
        </patternFill>
      </fill>
    </dxf>
    <dxf>
      <font>
        <b/>
        <i val="0"/>
        <color rgb="FFFFFF00"/>
      </font>
      <fill>
        <patternFill>
          <bgColor rgb="FFFF0000"/>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ill>
        <patternFill>
          <bgColor rgb="FFC4BD97"/>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ill>
        <patternFill>
          <bgColor rgb="FFC4BD97"/>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ont>
        <b/>
        <color rgb="FFFF0000"/>
      </font>
      <fill>
        <patternFill patternType="none">
          <bgColor auto="1"/>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ill>
        <patternFill>
          <bgColor rgb="FFC4BD97"/>
        </patternFill>
      </fill>
      <border diagonalUp="0" diagonalDown="0">
        <left/>
        <right/>
        <top/>
        <bottom/>
      </border>
    </dxf>
    <dxf>
      <fill>
        <patternFill>
          <bgColor rgb="FFC4BD97"/>
        </patternFill>
      </fill>
      <border diagonalUp="0" diagonalDown="0">
        <left/>
        <right/>
        <top/>
        <bottom/>
      </border>
    </dxf>
    <dxf>
      <font>
        <b/>
        <i val="0"/>
        <color rgb="FF9C0006"/>
      </font>
      <fill>
        <patternFill patternType="none">
          <bgColor auto="1"/>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i val="0"/>
        <color rgb="FF9C0006"/>
      </font>
      <fill>
        <patternFill patternType="none">
          <bgColor auto="1"/>
        </patternFill>
      </fill>
    </dxf>
    <dxf>
      <font>
        <color rgb="FF9C0006"/>
      </font>
      <fill>
        <patternFill>
          <bgColor rgb="FFFFC7CE"/>
        </patternFill>
      </fill>
    </dxf>
    <dxf>
      <font>
        <b/>
        <i val="0"/>
        <color rgb="FFFFFF00"/>
      </font>
      <fill>
        <patternFill>
          <bgColor rgb="FFFF0000"/>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color rgb="FF008F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i val="0"/>
        <color rgb="FF9C0006"/>
      </font>
      <fill>
        <patternFill patternType="none">
          <bgColor auto="1"/>
        </patternFill>
      </fill>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color rgb="FF9C0006"/>
      </font>
      <fill>
        <patternFill>
          <bgColor rgb="FFFFC7CE"/>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183"/>
      <tableStyleElement type="headerRow" dxfId="218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330200</xdr:colOff>
      <xdr:row>435</xdr:row>
      <xdr:rowOff>0</xdr:rowOff>
    </xdr:to>
    <xdr:sp macro="" textlink="">
      <xdr:nvSpPr>
        <xdr:cNvPr id="2" name="AutoShape 1"/>
        <xdr:cNvSpPr>
          <a:spLocks noChangeArrowheads="1"/>
        </xdr:cNvSpPr>
      </xdr:nvSpPr>
      <xdr:spPr bwMode="auto">
        <a:xfrm>
          <a:off x="0" y="0"/>
          <a:ext cx="11169650" cy="13182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16</xdr:col>
      <xdr:colOff>542925</xdr:colOff>
      <xdr:row>435</xdr:row>
      <xdr:rowOff>0</xdr:rowOff>
    </xdr:to>
    <xdr:sp macro="" textlink="">
      <xdr:nvSpPr>
        <xdr:cNvPr id="3" name="AutoShape 1"/>
        <xdr:cNvSpPr>
          <a:spLocks noChangeArrowheads="1"/>
        </xdr:cNvSpPr>
      </xdr:nvSpPr>
      <xdr:spPr bwMode="auto">
        <a:xfrm>
          <a:off x="0" y="0"/>
          <a:ext cx="12696825" cy="12696825"/>
        </a:xfrm>
        <a:custGeom>
          <a:avLst/>
          <a:gdLst/>
          <a:ahLst/>
          <a:cxnLst/>
          <a:rect l="0" t="0" r="r" b="b"/>
          <a:pathLst/>
        </a:custGeom>
        <a:solidFill>
          <a:srgbClr val="FFFFFF"/>
        </a:solidFill>
        <a:ln w="9525">
          <a:solidFill>
            <a:srgbClr val="000000"/>
          </a:solidFill>
          <a:round/>
          <a:headEnd/>
          <a:tailEnd/>
        </a:ln>
      </xdr:spPr>
    </xdr:sp>
    <xdr:clientData/>
  </xdr:twoCellAnchor>
</xdr:wsDr>
</file>

<file path=xl/queryTables/queryTable1.xml><?xml version="1.0" encoding="utf-8"?>
<queryTable xmlns="http://schemas.openxmlformats.org/spreadsheetml/2006/main" name="gradelv"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itemset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72"/>
  <sheetViews>
    <sheetView zoomScale="98" zoomScaleNormal="98" zoomScalePageLayoutView="250" workbookViewId="0">
      <pane xSplit="2" ySplit="1" topLeftCell="C1526" activePane="bottomRight" state="frozen"/>
      <selection pane="topRight" activeCell="C1" sqref="C1"/>
      <selection pane="bottomLeft" activeCell="A2" sqref="A2"/>
      <selection pane="bottomRight" activeCell="D1533" sqref="D1533"/>
    </sheetView>
  </sheetViews>
  <sheetFormatPr defaultColWidth="9" defaultRowHeight="13.5" customHeight="1"/>
  <cols>
    <col min="1" max="1" width="18.28515625" style="5" customWidth="1"/>
    <col min="2" max="2" width="15.5703125" style="5" customWidth="1"/>
    <col min="3" max="3" width="10.85546875" style="5" customWidth="1"/>
    <col min="4" max="4" width="11" style="5" customWidth="1"/>
    <col min="5" max="5" width="10.42578125" style="5" customWidth="1"/>
    <col min="6" max="6" width="8.85546875" style="5" customWidth="1"/>
    <col min="7" max="7" width="4.5703125" style="5" customWidth="1"/>
    <col min="8" max="8" width="8.85546875" style="5" customWidth="1"/>
    <col min="9" max="9" width="16.28515625" style="5" customWidth="1"/>
    <col min="10" max="10" width="14.5703125" style="5" customWidth="1"/>
    <col min="11" max="11" width="11.7109375" style="5" customWidth="1"/>
    <col min="12" max="12" width="20.28515625" style="5" customWidth="1"/>
    <col min="13" max="13" width="28.7109375" style="5" customWidth="1"/>
    <col min="14" max="14" width="13.42578125" style="5" customWidth="1"/>
    <col min="15" max="15" width="8.85546875" style="5" customWidth="1"/>
    <col min="16" max="16" width="9.28515625" style="5" customWidth="1"/>
    <col min="17" max="22" width="8.85546875" style="5" customWidth="1"/>
    <col min="23" max="23" width="7.7109375" style="5" customWidth="1"/>
    <col min="24" max="16384" width="9" style="5"/>
  </cols>
  <sheetData>
    <row r="1" spans="1:24" ht="13.5" customHeight="1">
      <c r="A1" s="5" t="s">
        <v>0</v>
      </c>
      <c r="B1" s="5" t="s">
        <v>1</v>
      </c>
      <c r="C1" s="5" t="s">
        <v>1961</v>
      </c>
      <c r="D1" s="5" t="s">
        <v>1962</v>
      </c>
      <c r="E1" s="5" t="s">
        <v>1959</v>
      </c>
      <c r="F1" s="5" t="s">
        <v>1960</v>
      </c>
      <c r="G1" s="5" t="s">
        <v>1963</v>
      </c>
      <c r="H1" s="5" t="s">
        <v>1964</v>
      </c>
      <c r="I1" s="5" t="s">
        <v>4</v>
      </c>
      <c r="J1" s="5" t="s">
        <v>842</v>
      </c>
      <c r="K1" s="5" t="s">
        <v>4437</v>
      </c>
      <c r="L1" s="1" t="s">
        <v>1965</v>
      </c>
      <c r="M1" s="5" t="s">
        <v>2</v>
      </c>
      <c r="N1" s="5" t="s">
        <v>1966</v>
      </c>
      <c r="O1" s="5" t="s">
        <v>3</v>
      </c>
      <c r="P1" s="5" t="s">
        <v>558</v>
      </c>
      <c r="Q1" s="5" t="s">
        <v>5</v>
      </c>
      <c r="R1" s="5" t="s">
        <v>1967</v>
      </c>
      <c r="S1" s="5" t="s">
        <v>1968</v>
      </c>
      <c r="T1" s="2" t="s">
        <v>7</v>
      </c>
      <c r="U1" s="2" t="s">
        <v>6</v>
      </c>
      <c r="V1" s="2" t="s">
        <v>1969</v>
      </c>
      <c r="W1" s="3" t="s">
        <v>1970</v>
      </c>
      <c r="X1" s="4" t="s">
        <v>1971</v>
      </c>
    </row>
    <row r="2" spans="1:24" ht="13.5" customHeight="1">
      <c r="A2" s="51" t="s">
        <v>8</v>
      </c>
      <c r="B2" s="52" t="s">
        <v>1976</v>
      </c>
      <c r="E2" s="59"/>
      <c r="F2" s="60"/>
      <c r="I2" s="69"/>
      <c r="J2" s="70"/>
      <c r="K2" s="68"/>
      <c r="L2" s="77"/>
      <c r="M2" s="78"/>
      <c r="N2" s="76"/>
      <c r="O2" s="79"/>
      <c r="T2" s="2"/>
      <c r="U2" s="2"/>
      <c r="V2" s="2"/>
      <c r="W2" s="91"/>
      <c r="X2" s="4"/>
    </row>
    <row r="3" spans="1:24" ht="13.5" customHeight="1">
      <c r="A3" s="53" t="s">
        <v>9</v>
      </c>
      <c r="B3" s="53" t="s">
        <v>1977</v>
      </c>
      <c r="E3" s="58"/>
      <c r="F3" s="58"/>
      <c r="I3" s="67"/>
      <c r="J3" s="67"/>
      <c r="K3" s="67"/>
      <c r="L3" s="75"/>
      <c r="M3" s="75"/>
      <c r="N3" s="75"/>
      <c r="O3" s="75"/>
      <c r="T3" s="2"/>
      <c r="U3" s="2"/>
      <c r="V3" s="2"/>
      <c r="W3" s="88" t="s">
        <v>3929</v>
      </c>
      <c r="X3" s="4"/>
    </row>
    <row r="4" spans="1:24" ht="13.5" customHeight="1">
      <c r="A4" s="53" t="s">
        <v>10</v>
      </c>
      <c r="B4" s="53" t="s">
        <v>10</v>
      </c>
      <c r="E4" s="58"/>
      <c r="F4" s="58"/>
      <c r="I4" s="67"/>
      <c r="J4" s="67"/>
      <c r="K4" s="67"/>
      <c r="L4" s="75"/>
      <c r="M4" s="75"/>
      <c r="N4" s="75"/>
      <c r="O4" s="84"/>
      <c r="T4" s="2"/>
      <c r="U4" s="2"/>
      <c r="V4" s="2"/>
      <c r="W4" s="88"/>
      <c r="X4" s="4"/>
    </row>
    <row r="5" spans="1:24" ht="13.5" customHeight="1">
      <c r="A5" s="53" t="s">
        <v>1978</v>
      </c>
      <c r="B5" s="53" t="s">
        <v>1978</v>
      </c>
      <c r="E5" s="58"/>
      <c r="F5" s="58"/>
      <c r="I5" s="67"/>
      <c r="J5" s="67"/>
      <c r="K5" s="67"/>
      <c r="L5" s="75"/>
      <c r="M5" s="75"/>
      <c r="N5" s="75"/>
      <c r="O5" s="84"/>
      <c r="T5" s="2"/>
      <c r="U5" s="2"/>
      <c r="V5" s="2"/>
      <c r="W5" s="88"/>
      <c r="X5" s="4"/>
    </row>
    <row r="6" spans="1:24" ht="13.5" customHeight="1">
      <c r="A6" s="53" t="s">
        <v>1979</v>
      </c>
      <c r="B6" s="53" t="s">
        <v>1980</v>
      </c>
      <c r="E6" s="58"/>
      <c r="F6" s="58"/>
      <c r="I6" s="67"/>
      <c r="J6" s="67"/>
      <c r="K6" s="67"/>
      <c r="L6" s="75"/>
      <c r="M6" s="75"/>
      <c r="N6" s="75"/>
      <c r="O6" s="75"/>
      <c r="T6" s="2"/>
      <c r="U6" s="2"/>
      <c r="V6" s="2"/>
      <c r="W6" s="88"/>
      <c r="X6" s="4"/>
    </row>
    <row r="7" spans="1:24" ht="13.5" customHeight="1">
      <c r="A7" s="53" t="s">
        <v>1981</v>
      </c>
      <c r="B7" s="53" t="s">
        <v>1982</v>
      </c>
      <c r="E7" s="58"/>
      <c r="F7" s="58"/>
      <c r="I7" s="67"/>
      <c r="J7" s="67"/>
      <c r="K7" s="67"/>
      <c r="L7" s="75"/>
      <c r="M7" s="75"/>
      <c r="N7" s="75"/>
      <c r="O7" s="75"/>
      <c r="T7" s="2"/>
      <c r="U7" s="2"/>
      <c r="V7" s="2"/>
      <c r="W7" s="88"/>
      <c r="X7" s="4"/>
    </row>
    <row r="8" spans="1:24" ht="13.5" customHeight="1">
      <c r="A8" s="53" t="s">
        <v>1076</v>
      </c>
      <c r="B8" s="53" t="s">
        <v>1983</v>
      </c>
      <c r="E8" s="58"/>
      <c r="F8" s="61" t="s">
        <v>39</v>
      </c>
      <c r="I8" s="67"/>
      <c r="J8" s="67"/>
      <c r="K8" s="67"/>
      <c r="L8" s="75"/>
      <c r="M8" s="75"/>
      <c r="N8" s="75"/>
      <c r="O8" s="80" t="s">
        <v>1984</v>
      </c>
      <c r="T8" s="2"/>
      <c r="U8" s="2"/>
      <c r="V8" s="2"/>
      <c r="W8" s="88"/>
      <c r="X8" s="4"/>
    </row>
    <row r="9" spans="1:24" ht="13.5" customHeight="1">
      <c r="A9" s="53" t="s">
        <v>1076</v>
      </c>
      <c r="B9" s="53" t="s">
        <v>3531</v>
      </c>
      <c r="E9" s="58"/>
      <c r="F9" s="61" t="s">
        <v>39</v>
      </c>
      <c r="I9" s="67"/>
      <c r="J9" s="67"/>
      <c r="K9" s="67"/>
      <c r="L9" s="75"/>
      <c r="M9" s="75"/>
      <c r="N9" s="75"/>
      <c r="O9" s="80" t="s">
        <v>3532</v>
      </c>
      <c r="T9" s="2"/>
      <c r="U9" s="2"/>
      <c r="V9" s="2"/>
      <c r="W9" s="88"/>
      <c r="X9" s="4"/>
    </row>
    <row r="10" spans="1:24" ht="13.5" customHeight="1">
      <c r="A10" s="53" t="s">
        <v>1076</v>
      </c>
      <c r="B10" s="53" t="s">
        <v>1985</v>
      </c>
      <c r="E10" s="58"/>
      <c r="F10" s="58"/>
      <c r="I10" s="67"/>
      <c r="J10" s="67"/>
      <c r="K10" s="67"/>
      <c r="L10" s="75"/>
      <c r="M10" s="75"/>
      <c r="N10" s="75"/>
      <c r="O10" s="80" t="s">
        <v>1986</v>
      </c>
      <c r="T10" s="2"/>
      <c r="U10" s="2"/>
      <c r="V10" s="2"/>
      <c r="W10" s="88"/>
      <c r="X10" s="4"/>
    </row>
    <row r="11" spans="1:24" ht="13.5" customHeight="1">
      <c r="A11" s="53" t="s">
        <v>1076</v>
      </c>
      <c r="B11" s="53" t="s">
        <v>1987</v>
      </c>
      <c r="E11" s="58"/>
      <c r="F11" s="58"/>
      <c r="I11" s="67"/>
      <c r="J11" s="67"/>
      <c r="K11" s="67"/>
      <c r="L11" s="75"/>
      <c r="M11" s="75"/>
      <c r="N11" s="75"/>
      <c r="O11" s="80" t="s">
        <v>4171</v>
      </c>
      <c r="T11" s="2"/>
      <c r="U11" s="2"/>
      <c r="V11" s="2"/>
      <c r="W11" s="88"/>
      <c r="X11" s="4"/>
    </row>
    <row r="12" spans="1:24" ht="13.5" customHeight="1">
      <c r="A12" s="53" t="s">
        <v>1076</v>
      </c>
      <c r="B12" s="53" t="s">
        <v>1988</v>
      </c>
      <c r="E12" s="58"/>
      <c r="F12" s="58"/>
      <c r="I12" s="67"/>
      <c r="J12" s="67"/>
      <c r="K12" s="67"/>
      <c r="L12" s="75"/>
      <c r="M12" s="75"/>
      <c r="N12" s="75"/>
      <c r="O12" s="80" t="s">
        <v>3740</v>
      </c>
      <c r="T12" s="2"/>
      <c r="U12" s="2"/>
      <c r="V12" s="2"/>
      <c r="W12" s="88"/>
      <c r="X12" s="4"/>
    </row>
    <row r="13" spans="1:24" ht="13.5" customHeight="1">
      <c r="A13" s="53" t="s">
        <v>1076</v>
      </c>
      <c r="B13" s="53" t="s">
        <v>3704</v>
      </c>
      <c r="E13" s="58"/>
      <c r="F13" s="58"/>
      <c r="I13" s="67"/>
      <c r="J13" s="67"/>
      <c r="K13" s="67"/>
      <c r="L13" s="75"/>
      <c r="M13" s="75"/>
      <c r="N13" s="75"/>
      <c r="O13" s="84" t="s">
        <v>3741</v>
      </c>
      <c r="T13" s="2"/>
      <c r="U13" s="2"/>
      <c r="V13" s="2"/>
      <c r="W13" s="88"/>
      <c r="X13" s="4"/>
    </row>
    <row r="14" spans="1:24" ht="13.5" customHeight="1">
      <c r="A14" s="54" t="s">
        <v>1076</v>
      </c>
      <c r="B14" s="54" t="s">
        <v>3705</v>
      </c>
      <c r="E14" s="58"/>
      <c r="F14" s="58"/>
      <c r="I14" s="67"/>
      <c r="J14" s="67"/>
      <c r="K14" s="67"/>
      <c r="L14" s="75"/>
      <c r="M14" s="75"/>
      <c r="N14" s="75"/>
      <c r="O14" s="84" t="s">
        <v>3742</v>
      </c>
      <c r="T14" s="2"/>
      <c r="U14" s="2"/>
      <c r="V14" s="2"/>
      <c r="W14" s="88"/>
      <c r="X14" s="4"/>
    </row>
    <row r="15" spans="1:24" ht="13.5" customHeight="1">
      <c r="A15" s="54" t="s">
        <v>1076</v>
      </c>
      <c r="B15" s="54" t="s">
        <v>3706</v>
      </c>
      <c r="E15" s="58"/>
      <c r="F15" s="58"/>
      <c r="I15" s="67"/>
      <c r="J15" s="67"/>
      <c r="K15" s="67"/>
      <c r="L15" s="75"/>
      <c r="M15" s="75"/>
      <c r="N15" s="75"/>
      <c r="O15" s="84" t="s">
        <v>3743</v>
      </c>
      <c r="T15" s="2"/>
      <c r="U15" s="2"/>
      <c r="V15" s="2"/>
      <c r="W15" s="88"/>
      <c r="X15" s="4"/>
    </row>
    <row r="16" spans="1:24" s="92" customFormat="1" ht="13.5" customHeight="1">
      <c r="A16" s="102" t="s">
        <v>1076</v>
      </c>
      <c r="B16" s="102" t="s">
        <v>552</v>
      </c>
      <c r="E16" s="88"/>
      <c r="F16" s="88"/>
      <c r="I16" s="88"/>
      <c r="J16" s="88"/>
      <c r="K16" s="88"/>
      <c r="L16" s="88"/>
      <c r="M16" s="88"/>
      <c r="N16" s="88"/>
      <c r="O16" s="104" t="str">
        <f>"concat('"&amp;settings!B2&amp;"')"</f>
        <v>concat('GAMBIA_EL_HH_TEST_G11')</v>
      </c>
      <c r="T16" s="89"/>
      <c r="U16" s="89"/>
      <c r="V16" s="89"/>
      <c r="W16" s="88"/>
      <c r="X16" s="90"/>
    </row>
    <row r="17" spans="1:24" s="92" customFormat="1" ht="13.5" customHeight="1">
      <c r="A17" s="103" t="s">
        <v>1076</v>
      </c>
      <c r="B17" s="103" t="s">
        <v>4128</v>
      </c>
      <c r="E17" s="88"/>
      <c r="F17" s="88"/>
      <c r="I17" s="88"/>
      <c r="J17" s="88"/>
      <c r="K17" s="88"/>
      <c r="L17" s="88"/>
      <c r="M17" s="88"/>
      <c r="N17" s="88"/>
      <c r="O17" s="104" t="s">
        <v>4172</v>
      </c>
      <c r="T17" s="89"/>
      <c r="U17" s="89"/>
      <c r="V17" s="89"/>
      <c r="W17" s="88"/>
      <c r="X17" s="90"/>
    </row>
    <row r="18" spans="1:24" s="92" customFormat="1" ht="13.5" customHeight="1">
      <c r="A18" s="103" t="s">
        <v>1076</v>
      </c>
      <c r="B18" s="103" t="s">
        <v>4149</v>
      </c>
      <c r="E18" s="88"/>
      <c r="F18" s="88"/>
      <c r="I18" s="88"/>
      <c r="J18" s="88"/>
      <c r="K18" s="88"/>
      <c r="L18" s="88"/>
      <c r="M18" s="88"/>
      <c r="N18" s="88"/>
      <c r="O18" s="104" t="s">
        <v>4170</v>
      </c>
      <c r="T18" s="89"/>
      <c r="U18" s="89"/>
      <c r="V18" s="89"/>
      <c r="W18" s="88"/>
      <c r="X18" s="90"/>
    </row>
    <row r="19" spans="1:24" s="92" customFormat="1" ht="13.5" customHeight="1">
      <c r="A19" s="103" t="s">
        <v>1076</v>
      </c>
      <c r="B19" s="103" t="s">
        <v>4129</v>
      </c>
      <c r="E19" s="88"/>
      <c r="F19" s="88"/>
      <c r="I19" s="88"/>
      <c r="J19" s="88"/>
      <c r="K19" s="88"/>
      <c r="L19" s="88"/>
      <c r="M19" s="88"/>
      <c r="N19" s="88"/>
      <c r="O19" s="104" t="s">
        <v>4131</v>
      </c>
      <c r="T19" s="89"/>
      <c r="U19" s="89"/>
      <c r="V19" s="89"/>
      <c r="W19" s="88"/>
      <c r="X19" s="90"/>
    </row>
    <row r="20" spans="1:24" s="92" customFormat="1" ht="13.5" customHeight="1">
      <c r="A20" s="103" t="s">
        <v>1076</v>
      </c>
      <c r="B20" s="103" t="s">
        <v>4130</v>
      </c>
      <c r="E20" s="88"/>
      <c r="F20" s="88"/>
      <c r="I20" s="88"/>
      <c r="J20" s="88"/>
      <c r="K20" s="88"/>
      <c r="L20" s="88"/>
      <c r="M20" s="88"/>
      <c r="N20" s="88"/>
      <c r="O20" s="104" t="s">
        <v>4132</v>
      </c>
      <c r="T20" s="89"/>
      <c r="U20" s="89"/>
      <c r="V20" s="89"/>
      <c r="W20" s="88"/>
      <c r="X20" s="90"/>
    </row>
    <row r="21" spans="1:24" ht="13.5" customHeight="1">
      <c r="A21" s="87" t="s">
        <v>1076</v>
      </c>
      <c r="B21" s="87" t="s">
        <v>2952</v>
      </c>
      <c r="E21" s="63"/>
      <c r="F21" s="63" t="s">
        <v>39</v>
      </c>
      <c r="I21" s="72"/>
      <c r="J21" s="72"/>
      <c r="K21" s="72"/>
      <c r="L21" s="82"/>
      <c r="M21" s="82"/>
      <c r="N21" s="82"/>
      <c r="O21" s="82" t="s">
        <v>2950</v>
      </c>
      <c r="T21" s="2"/>
      <c r="U21" s="2"/>
      <c r="V21" s="2"/>
      <c r="W21" s="94"/>
      <c r="X21" s="4"/>
    </row>
    <row r="22" spans="1:24" s="92" customFormat="1" ht="13.5" customHeight="1">
      <c r="A22" s="87"/>
      <c r="B22" s="87"/>
      <c r="E22" s="94"/>
      <c r="F22" s="94"/>
      <c r="I22" s="94"/>
      <c r="J22" s="94"/>
      <c r="K22" s="94"/>
      <c r="L22" s="94"/>
      <c r="M22" s="94"/>
      <c r="N22" s="94"/>
      <c r="O22" s="94"/>
      <c r="T22" s="89"/>
      <c r="U22" s="89"/>
      <c r="V22" s="89"/>
      <c r="W22" s="94"/>
      <c r="X22" s="90"/>
    </row>
    <row r="23" spans="1:24" ht="13.5" customHeight="1">
      <c r="A23" s="53" t="s">
        <v>11</v>
      </c>
      <c r="B23" s="53" t="s">
        <v>1054</v>
      </c>
      <c r="E23" s="61" t="s">
        <v>3725</v>
      </c>
      <c r="F23" s="58"/>
      <c r="I23" s="71" t="s">
        <v>1972</v>
      </c>
      <c r="J23" s="67"/>
      <c r="K23" s="67"/>
      <c r="L23" s="75"/>
      <c r="M23" s="75"/>
      <c r="N23" s="75"/>
      <c r="O23" s="75"/>
      <c r="T23" s="2"/>
      <c r="U23" s="2"/>
      <c r="V23" s="2"/>
      <c r="W23" s="92" t="s">
        <v>1972</v>
      </c>
      <c r="X23" s="4"/>
    </row>
    <row r="24" spans="1:24" s="92" customFormat="1" ht="13.5" customHeight="1">
      <c r="A24" s="92" t="s">
        <v>11</v>
      </c>
      <c r="B24" s="92" t="s">
        <v>1989</v>
      </c>
      <c r="E24" s="88"/>
      <c r="F24" s="88"/>
      <c r="I24" s="92" t="s">
        <v>2052</v>
      </c>
      <c r="J24" s="88"/>
      <c r="K24" s="88"/>
      <c r="L24" s="88"/>
      <c r="M24" s="88"/>
      <c r="N24" s="88"/>
      <c r="O24" s="88"/>
      <c r="T24" s="89"/>
      <c r="U24" s="89"/>
      <c r="V24" s="89"/>
      <c r="W24" s="92" t="s">
        <v>1973</v>
      </c>
      <c r="X24" s="90"/>
    </row>
    <row r="25" spans="1:24" s="92" customFormat="1" ht="13.5" customHeight="1">
      <c r="A25" s="92" t="s">
        <v>1056</v>
      </c>
      <c r="B25" s="92" t="s">
        <v>4174</v>
      </c>
      <c r="F25" s="88"/>
      <c r="I25" s="106" t="s">
        <v>4187</v>
      </c>
      <c r="J25" s="88"/>
      <c r="K25" s="88"/>
      <c r="L25" s="88"/>
      <c r="M25" s="88"/>
      <c r="N25" s="88"/>
      <c r="O25" s="88"/>
      <c r="T25" s="89" t="s">
        <v>4175</v>
      </c>
      <c r="U25" s="89"/>
      <c r="V25" s="89"/>
      <c r="X25" s="90"/>
    </row>
    <row r="26" spans="1:24" s="92" customFormat="1" ht="13.5" customHeight="1">
      <c r="A26" s="92" t="s">
        <v>1056</v>
      </c>
      <c r="B26" s="92" t="s">
        <v>4176</v>
      </c>
      <c r="E26" s="92" t="s">
        <v>4188</v>
      </c>
      <c r="F26" s="88"/>
      <c r="I26" s="106" t="s">
        <v>4179</v>
      </c>
      <c r="J26" s="88"/>
      <c r="K26" s="88"/>
      <c r="L26" s="88"/>
      <c r="M26" s="88"/>
      <c r="N26" s="88"/>
      <c r="O26" s="88"/>
      <c r="T26" s="89"/>
      <c r="U26" s="89"/>
      <c r="V26" s="89"/>
      <c r="X26" s="90"/>
    </row>
    <row r="27" spans="1:24" s="92" customFormat="1" ht="13.5" customHeight="1">
      <c r="A27" s="92" t="s">
        <v>1056</v>
      </c>
      <c r="B27" s="92" t="s">
        <v>4177</v>
      </c>
      <c r="E27" s="92" t="s">
        <v>4189</v>
      </c>
      <c r="F27" s="88"/>
      <c r="I27" s="106" t="s">
        <v>4180</v>
      </c>
      <c r="J27" s="88"/>
      <c r="K27" s="88"/>
      <c r="L27" s="88"/>
      <c r="M27" s="88"/>
      <c r="N27" s="88"/>
      <c r="O27" s="88"/>
      <c r="T27" s="89"/>
      <c r="U27" s="89"/>
      <c r="V27" s="89"/>
      <c r="X27" s="90"/>
    </row>
    <row r="28" spans="1:24" s="92" customFormat="1" ht="13.5" customHeight="1">
      <c r="A28" s="92" t="s">
        <v>1056</v>
      </c>
      <c r="B28" s="92" t="s">
        <v>4178</v>
      </c>
      <c r="E28" s="92" t="s">
        <v>4183</v>
      </c>
      <c r="F28" s="88"/>
      <c r="I28" s="106" t="s">
        <v>4181</v>
      </c>
      <c r="J28" s="88"/>
      <c r="K28" s="88"/>
      <c r="L28" s="88"/>
      <c r="M28" s="88"/>
      <c r="N28" s="88"/>
      <c r="O28" s="88"/>
      <c r="T28" s="89"/>
      <c r="U28" s="89"/>
      <c r="V28" s="89"/>
      <c r="X28" s="90"/>
    </row>
    <row r="29" spans="1:24" s="92" customFormat="1" ht="13.5" customHeight="1">
      <c r="A29" s="92" t="s">
        <v>12</v>
      </c>
      <c r="B29" s="88"/>
      <c r="E29" s="88"/>
      <c r="F29" s="88"/>
      <c r="I29" s="88"/>
      <c r="J29" s="88"/>
      <c r="K29" s="88"/>
      <c r="L29" s="95" t="s">
        <v>39</v>
      </c>
      <c r="M29" s="88"/>
      <c r="N29" s="88"/>
      <c r="O29" s="88"/>
      <c r="T29" s="89"/>
      <c r="U29" s="89"/>
      <c r="V29" s="89"/>
      <c r="W29" s="92" t="s">
        <v>1973</v>
      </c>
      <c r="X29" s="90"/>
    </row>
    <row r="30" spans="1:24" ht="13.5" customHeight="1">
      <c r="A30" s="53" t="s">
        <v>1056</v>
      </c>
      <c r="B30" s="53" t="s">
        <v>4182</v>
      </c>
      <c r="E30" s="62" t="s">
        <v>4530</v>
      </c>
      <c r="F30" s="58"/>
      <c r="I30" s="67"/>
      <c r="J30" s="67"/>
      <c r="K30" s="67"/>
      <c r="L30" s="83" t="s">
        <v>39</v>
      </c>
      <c r="M30" s="75"/>
      <c r="N30" s="75"/>
      <c r="O30" s="75"/>
      <c r="T30" s="2"/>
      <c r="U30" s="2"/>
      <c r="V30" s="2"/>
      <c r="W30" s="88"/>
      <c r="X30" s="4"/>
    </row>
    <row r="31" spans="1:24" ht="13.5" customHeight="1">
      <c r="A31" s="53" t="s">
        <v>11</v>
      </c>
      <c r="B31" s="53" t="s">
        <v>4173</v>
      </c>
      <c r="E31" s="58"/>
      <c r="F31" s="58"/>
      <c r="I31" s="71" t="s">
        <v>1055</v>
      </c>
      <c r="J31" s="67"/>
      <c r="K31" s="67"/>
      <c r="L31" s="75"/>
      <c r="M31" s="75"/>
      <c r="N31" s="75"/>
      <c r="O31" s="75"/>
      <c r="T31" s="2"/>
      <c r="U31" s="2"/>
      <c r="V31" s="2"/>
      <c r="W31" s="92" t="s">
        <v>1973</v>
      </c>
      <c r="X31" s="4"/>
    </row>
    <row r="32" spans="1:24" ht="13.5" customHeight="1">
      <c r="A32" s="53" t="s">
        <v>3579</v>
      </c>
      <c r="B32" s="53" t="s">
        <v>3580</v>
      </c>
      <c r="E32" s="61" t="s">
        <v>3581</v>
      </c>
      <c r="F32" s="58"/>
      <c r="I32" s="71" t="s">
        <v>4146</v>
      </c>
      <c r="J32" s="67"/>
      <c r="K32" s="71" t="s">
        <v>2000</v>
      </c>
      <c r="L32" s="83" t="s">
        <v>3744</v>
      </c>
      <c r="M32" s="81" t="s">
        <v>39</v>
      </c>
      <c r="N32" s="75"/>
      <c r="O32" s="75"/>
      <c r="T32" s="2"/>
      <c r="U32" s="2"/>
      <c r="V32" s="2"/>
      <c r="W32" s="88"/>
      <c r="X32" s="4"/>
    </row>
    <row r="33" spans="1:24" s="92" customFormat="1" ht="13.5" customHeight="1">
      <c r="A33" s="92" t="s">
        <v>1076</v>
      </c>
      <c r="B33" s="92" t="s">
        <v>3930</v>
      </c>
      <c r="E33" s="92" t="s">
        <v>3931</v>
      </c>
      <c r="F33" s="88"/>
      <c r="J33" s="88"/>
      <c r="L33" s="95"/>
      <c r="M33" s="93"/>
      <c r="N33" s="88"/>
      <c r="O33" s="92" t="s">
        <v>4133</v>
      </c>
      <c r="T33" s="89"/>
      <c r="U33" s="89"/>
      <c r="V33" s="89"/>
      <c r="W33" s="88"/>
      <c r="X33" s="90"/>
    </row>
    <row r="34" spans="1:24" ht="13.5" customHeight="1">
      <c r="A34" s="92" t="s">
        <v>3707</v>
      </c>
      <c r="B34" s="53" t="s">
        <v>1579</v>
      </c>
      <c r="E34" s="61" t="s">
        <v>3726</v>
      </c>
      <c r="F34" s="58"/>
      <c r="I34" s="105" t="s">
        <v>4184</v>
      </c>
      <c r="J34" s="67" t="s">
        <v>4124</v>
      </c>
      <c r="K34" s="71" t="s">
        <v>2000</v>
      </c>
      <c r="L34" s="83" t="s">
        <v>3745</v>
      </c>
      <c r="M34" s="88"/>
      <c r="N34" s="75"/>
      <c r="O34" s="75"/>
      <c r="T34" s="2"/>
      <c r="U34" s="2"/>
      <c r="V34" s="2"/>
      <c r="W34" s="88"/>
      <c r="X34" s="4"/>
    </row>
    <row r="35" spans="1:24" s="92" customFormat="1" ht="13.5" customHeight="1">
      <c r="A35" s="92" t="s">
        <v>1076</v>
      </c>
      <c r="B35" s="92" t="s">
        <v>3932</v>
      </c>
      <c r="E35" s="92" t="s">
        <v>3933</v>
      </c>
      <c r="F35" s="88"/>
      <c r="J35" s="88"/>
      <c r="L35" s="95"/>
      <c r="M35" s="93"/>
      <c r="N35" s="88"/>
      <c r="O35" s="92" t="s">
        <v>4134</v>
      </c>
      <c r="T35" s="89"/>
      <c r="U35" s="89"/>
      <c r="V35" s="89"/>
      <c r="W35" s="88"/>
      <c r="X35" s="90"/>
    </row>
    <row r="36" spans="1:24" ht="13.5" customHeight="1">
      <c r="A36" s="92" t="s">
        <v>1812</v>
      </c>
      <c r="B36" s="53" t="s">
        <v>1813</v>
      </c>
      <c r="E36" s="61" t="s">
        <v>3727</v>
      </c>
      <c r="F36" s="58"/>
      <c r="I36" s="71" t="s">
        <v>4185</v>
      </c>
      <c r="J36" s="88" t="s">
        <v>4125</v>
      </c>
      <c r="K36" s="71" t="s">
        <v>2000</v>
      </c>
      <c r="L36" s="83" t="s">
        <v>3746</v>
      </c>
      <c r="M36" s="75"/>
      <c r="N36" s="75"/>
      <c r="O36" s="75"/>
      <c r="T36" s="2"/>
      <c r="U36" s="2"/>
      <c r="V36" s="2"/>
      <c r="W36" s="88"/>
      <c r="X36" s="4"/>
    </row>
    <row r="37" spans="1:24" ht="13.5" customHeight="1">
      <c r="A37" s="53" t="s">
        <v>1076</v>
      </c>
      <c r="B37" s="53" t="s">
        <v>3670</v>
      </c>
      <c r="E37" s="92" t="s">
        <v>3934</v>
      </c>
      <c r="F37" s="58"/>
      <c r="I37" s="67"/>
      <c r="J37" s="67"/>
      <c r="K37" s="67"/>
      <c r="L37" s="83"/>
      <c r="M37" s="75"/>
      <c r="N37" s="75"/>
      <c r="O37" s="80" t="s">
        <v>4135</v>
      </c>
      <c r="T37" s="2"/>
      <c r="U37" s="2"/>
      <c r="V37" s="2"/>
      <c r="W37" s="88"/>
      <c r="X37" s="4"/>
    </row>
    <row r="38" spans="1:24" ht="13.5" customHeight="1">
      <c r="A38" s="92" t="s">
        <v>3708</v>
      </c>
      <c r="B38" s="53" t="s">
        <v>1580</v>
      </c>
      <c r="E38" s="61" t="s">
        <v>3728</v>
      </c>
      <c r="F38" s="58"/>
      <c r="I38" s="71" t="s">
        <v>4186</v>
      </c>
      <c r="J38" s="88" t="s">
        <v>4127</v>
      </c>
      <c r="K38" s="71" t="s">
        <v>2000</v>
      </c>
      <c r="L38" s="83" t="s">
        <v>3747</v>
      </c>
      <c r="M38" s="75"/>
      <c r="N38" s="75"/>
      <c r="O38" s="75"/>
      <c r="T38" s="2"/>
      <c r="U38" s="2"/>
      <c r="V38" s="2"/>
      <c r="W38" s="88"/>
      <c r="X38" s="4"/>
    </row>
    <row r="39" spans="1:24" ht="13.5" customHeight="1">
      <c r="A39" s="53" t="s">
        <v>1076</v>
      </c>
      <c r="B39" s="53" t="s">
        <v>3671</v>
      </c>
      <c r="E39" s="58" t="s">
        <v>3935</v>
      </c>
      <c r="F39" s="58"/>
      <c r="I39" s="67"/>
      <c r="J39" s="67"/>
      <c r="K39" s="67"/>
      <c r="L39" s="83"/>
      <c r="M39" s="75"/>
      <c r="N39" s="75"/>
      <c r="O39" s="80" t="s">
        <v>4136</v>
      </c>
      <c r="T39" s="2"/>
      <c r="U39" s="2"/>
      <c r="V39" s="2"/>
      <c r="W39" s="88"/>
      <c r="X39" s="4"/>
    </row>
    <row r="40" spans="1:24" ht="13.5" customHeight="1">
      <c r="A40" s="53" t="s">
        <v>1057</v>
      </c>
      <c r="B40" s="53" t="s">
        <v>1391</v>
      </c>
      <c r="E40" s="61" t="s">
        <v>3936</v>
      </c>
      <c r="F40" s="58"/>
      <c r="I40" s="67" t="s">
        <v>4123</v>
      </c>
      <c r="J40" s="88" t="s">
        <v>4126</v>
      </c>
      <c r="K40" s="71" t="s">
        <v>2000</v>
      </c>
      <c r="L40" s="83" t="s">
        <v>3748</v>
      </c>
      <c r="M40" s="75"/>
      <c r="N40" s="75"/>
      <c r="O40" s="75"/>
      <c r="T40" s="2"/>
      <c r="U40" s="2"/>
      <c r="V40" s="2"/>
      <c r="W40" s="88"/>
      <c r="X40" s="4"/>
    </row>
    <row r="41" spans="1:24" ht="13.5" customHeight="1">
      <c r="A41" s="53" t="s">
        <v>12</v>
      </c>
      <c r="B41" s="50"/>
      <c r="E41" s="58"/>
      <c r="F41" s="58"/>
      <c r="I41" s="67"/>
      <c r="J41" s="67"/>
      <c r="K41" s="67"/>
      <c r="L41" s="83" t="s">
        <v>39</v>
      </c>
      <c r="M41" s="75"/>
      <c r="N41" s="75"/>
      <c r="O41" s="75"/>
      <c r="T41" s="2"/>
      <c r="U41" s="2"/>
      <c r="V41" s="2"/>
      <c r="W41" s="92" t="s">
        <v>1973</v>
      </c>
      <c r="X41" s="4"/>
    </row>
    <row r="42" spans="1:24" ht="13.5" customHeight="1">
      <c r="A42" s="53" t="s">
        <v>3709</v>
      </c>
      <c r="B42" s="53" t="s">
        <v>1256</v>
      </c>
      <c r="E42" s="61" t="s">
        <v>3729</v>
      </c>
      <c r="F42" s="58"/>
      <c r="I42" s="73" t="s">
        <v>3937</v>
      </c>
      <c r="J42" s="67"/>
      <c r="K42" s="71" t="s">
        <v>2000</v>
      </c>
      <c r="L42" s="83" t="s">
        <v>3223</v>
      </c>
      <c r="M42" s="75"/>
      <c r="N42" s="75"/>
      <c r="O42" s="75"/>
      <c r="T42" s="2"/>
      <c r="U42" s="2"/>
      <c r="V42" s="2"/>
      <c r="W42" s="88"/>
      <c r="X42" s="4"/>
    </row>
    <row r="43" spans="1:24" ht="13.5" customHeight="1">
      <c r="A43" s="53" t="s">
        <v>1076</v>
      </c>
      <c r="B43" s="53" t="s">
        <v>553</v>
      </c>
      <c r="E43" s="61" t="s">
        <v>2988</v>
      </c>
      <c r="F43" s="58"/>
      <c r="I43" s="67"/>
      <c r="J43" s="67"/>
      <c r="K43" s="67"/>
      <c r="L43" s="83" t="s">
        <v>39</v>
      </c>
      <c r="M43" s="75"/>
      <c r="N43" s="75"/>
      <c r="O43" s="80">
        <v>1</v>
      </c>
      <c r="T43" s="2"/>
      <c r="U43" s="2"/>
      <c r="V43" s="2"/>
      <c r="W43" s="88"/>
      <c r="X43" s="4"/>
    </row>
    <row r="44" spans="1:24" ht="13.5" customHeight="1">
      <c r="A44" s="53" t="s">
        <v>12</v>
      </c>
      <c r="B44" s="50"/>
      <c r="E44" s="58"/>
      <c r="F44" s="58"/>
      <c r="I44" s="67"/>
      <c r="J44" s="67"/>
      <c r="K44" s="67"/>
      <c r="L44" s="75"/>
      <c r="M44" s="75"/>
      <c r="N44" s="75"/>
      <c r="O44" s="75"/>
      <c r="T44" s="2"/>
      <c r="U44" s="2"/>
      <c r="V44" s="2"/>
      <c r="W44" s="92" t="s">
        <v>1972</v>
      </c>
      <c r="X44" s="4"/>
    </row>
    <row r="45" spans="1:24" s="92" customFormat="1" ht="13.5" customHeight="1">
      <c r="B45" s="88"/>
      <c r="E45" s="88"/>
      <c r="F45" s="88"/>
      <c r="I45" s="88"/>
      <c r="J45" s="88"/>
      <c r="K45" s="88"/>
      <c r="L45" s="88"/>
      <c r="M45" s="88"/>
      <c r="N45" s="88"/>
      <c r="O45" s="88"/>
      <c r="T45" s="89"/>
      <c r="U45" s="89"/>
      <c r="V45" s="89"/>
      <c r="X45" s="90"/>
    </row>
    <row r="46" spans="1:24" ht="13.5" customHeight="1">
      <c r="A46" s="53" t="s">
        <v>11</v>
      </c>
      <c r="B46" s="53" t="s">
        <v>2043</v>
      </c>
      <c r="E46" s="61" t="s">
        <v>4196</v>
      </c>
      <c r="F46" s="58"/>
      <c r="I46" s="71" t="s">
        <v>1972</v>
      </c>
      <c r="J46" s="71" t="s">
        <v>1991</v>
      </c>
      <c r="K46" s="67"/>
      <c r="L46" s="75"/>
      <c r="M46" s="75"/>
      <c r="N46" s="75"/>
      <c r="O46" s="75"/>
      <c r="T46" s="2"/>
      <c r="U46" s="2"/>
      <c r="V46" s="2"/>
      <c r="W46" s="92" t="s">
        <v>1972</v>
      </c>
      <c r="X46" s="4"/>
    </row>
    <row r="47" spans="1:24" ht="13.5" customHeight="1">
      <c r="A47" s="53" t="s">
        <v>11</v>
      </c>
      <c r="B47" s="53" t="s">
        <v>3048</v>
      </c>
      <c r="E47" s="58"/>
      <c r="F47" s="58"/>
      <c r="I47" s="71" t="s">
        <v>3041</v>
      </c>
      <c r="J47" s="67"/>
      <c r="K47" s="67"/>
      <c r="L47" s="75"/>
      <c r="M47" s="75"/>
      <c r="N47" s="75"/>
      <c r="O47" s="75"/>
      <c r="T47" s="2"/>
      <c r="U47" s="2"/>
      <c r="V47" s="2"/>
      <c r="W47" s="88"/>
      <c r="X47" s="4"/>
    </row>
    <row r="48" spans="1:24" ht="13.5" customHeight="1">
      <c r="A48" s="53" t="s">
        <v>1056</v>
      </c>
      <c r="B48" s="53" t="s">
        <v>3049</v>
      </c>
      <c r="E48" s="62" t="s">
        <v>4531</v>
      </c>
      <c r="F48" s="58"/>
      <c r="I48" s="71" t="s">
        <v>3042</v>
      </c>
      <c r="J48" s="67"/>
      <c r="K48" s="67"/>
      <c r="L48" s="75"/>
      <c r="M48" s="75"/>
      <c r="N48" s="75"/>
      <c r="O48" s="75"/>
      <c r="T48" s="2"/>
      <c r="U48" s="2"/>
      <c r="V48" s="2"/>
      <c r="W48" s="88"/>
      <c r="X48" s="4"/>
    </row>
    <row r="49" spans="1:24" ht="13.5" customHeight="1">
      <c r="A49" s="53" t="s">
        <v>1056</v>
      </c>
      <c r="B49" s="53" t="s">
        <v>3047</v>
      </c>
      <c r="E49" s="62" t="s">
        <v>4533</v>
      </c>
      <c r="F49" s="58"/>
      <c r="I49" s="71" t="s">
        <v>3043</v>
      </c>
      <c r="J49" s="67"/>
      <c r="K49" s="67"/>
      <c r="L49" s="75"/>
      <c r="M49" s="75"/>
      <c r="N49" s="75"/>
      <c r="O49" s="75"/>
      <c r="T49" s="2"/>
      <c r="U49" s="2"/>
      <c r="V49" s="2"/>
      <c r="W49" s="88"/>
      <c r="X49" s="4"/>
    </row>
    <row r="50" spans="1:24" ht="13.5" customHeight="1">
      <c r="A50" s="53" t="s">
        <v>12</v>
      </c>
      <c r="B50" s="50"/>
      <c r="E50" s="58"/>
      <c r="F50" s="58"/>
      <c r="I50" s="67"/>
      <c r="J50" s="67"/>
      <c r="K50" s="67"/>
      <c r="L50" s="75"/>
      <c r="M50" s="75"/>
      <c r="N50" s="75"/>
      <c r="O50" s="75"/>
      <c r="T50" s="2"/>
      <c r="U50" s="2"/>
      <c r="V50" s="2"/>
      <c r="W50" s="88"/>
      <c r="X50" s="4"/>
    </row>
    <row r="51" spans="1:24" ht="13.5" customHeight="1">
      <c r="A51" s="55" t="s">
        <v>1076</v>
      </c>
      <c r="B51" s="55" t="s">
        <v>3619</v>
      </c>
      <c r="E51" s="63"/>
      <c r="F51" s="63" t="s">
        <v>39</v>
      </c>
      <c r="I51" s="72"/>
      <c r="J51" s="72"/>
      <c r="K51" s="72"/>
      <c r="L51" s="82"/>
      <c r="M51" s="82"/>
      <c r="N51" s="82"/>
      <c r="O51" s="82" t="s">
        <v>3953</v>
      </c>
      <c r="T51" s="2"/>
      <c r="U51" s="2"/>
      <c r="V51" s="2"/>
      <c r="W51" s="94"/>
      <c r="X51" s="4"/>
    </row>
    <row r="52" spans="1:24" ht="13.5" customHeight="1">
      <c r="A52" s="53" t="s">
        <v>1059</v>
      </c>
      <c r="B52" s="53" t="s">
        <v>548</v>
      </c>
      <c r="E52" s="61" t="s">
        <v>3952</v>
      </c>
      <c r="F52" s="58"/>
      <c r="I52" s="67"/>
      <c r="J52" s="67"/>
      <c r="K52" s="67"/>
      <c r="L52" s="75"/>
      <c r="M52" s="75"/>
      <c r="N52" s="75"/>
      <c r="O52" s="75"/>
      <c r="T52" s="2"/>
      <c r="U52" s="2"/>
      <c r="V52" s="2"/>
      <c r="W52" s="92" t="s">
        <v>1974</v>
      </c>
      <c r="X52" s="4"/>
    </row>
    <row r="53" spans="1:24" ht="13.5" customHeight="1">
      <c r="A53" s="53" t="s">
        <v>1076</v>
      </c>
      <c r="B53" s="53" t="s">
        <v>3667</v>
      </c>
      <c r="E53" s="58"/>
      <c r="F53" s="58"/>
      <c r="I53" s="67"/>
      <c r="J53" s="67"/>
      <c r="K53" s="67"/>
      <c r="L53" s="75"/>
      <c r="M53" s="75"/>
      <c r="N53" s="75"/>
      <c r="O53" s="80" t="s">
        <v>543</v>
      </c>
      <c r="T53" s="2"/>
      <c r="U53" s="2"/>
      <c r="V53" s="2"/>
      <c r="W53" s="88"/>
      <c r="X53" s="4"/>
    </row>
    <row r="54" spans="1:24" ht="13.5" customHeight="1">
      <c r="A54" s="55" t="s">
        <v>1076</v>
      </c>
      <c r="B54" s="55" t="s">
        <v>2951</v>
      </c>
      <c r="E54" s="63"/>
      <c r="F54" s="63" t="s">
        <v>39</v>
      </c>
      <c r="I54" s="72"/>
      <c r="J54" s="72"/>
      <c r="K54" s="72"/>
      <c r="L54" s="82"/>
      <c r="M54" s="82"/>
      <c r="N54" s="82"/>
      <c r="O54" s="82" t="s">
        <v>3620</v>
      </c>
      <c r="T54" s="2"/>
      <c r="U54" s="2"/>
      <c r="V54" s="2"/>
      <c r="W54" s="94"/>
      <c r="X54" s="4"/>
    </row>
    <row r="55" spans="1:24" ht="13.5" customHeight="1">
      <c r="A55" s="53" t="s">
        <v>1076</v>
      </c>
      <c r="B55" s="53" t="s">
        <v>3618</v>
      </c>
      <c r="E55" s="58"/>
      <c r="F55" s="58"/>
      <c r="I55" s="67"/>
      <c r="J55" s="67"/>
      <c r="K55" s="67"/>
      <c r="L55" s="75"/>
      <c r="M55" s="75"/>
      <c r="N55" s="75"/>
      <c r="O55" s="80" t="s">
        <v>3617</v>
      </c>
      <c r="T55" s="2"/>
      <c r="U55" s="2"/>
      <c r="V55" s="2"/>
      <c r="W55" s="88"/>
      <c r="X55" s="4"/>
    </row>
    <row r="56" spans="1:24" ht="13.5" customHeight="1">
      <c r="A56" s="53" t="s">
        <v>1076</v>
      </c>
      <c r="B56" s="53" t="s">
        <v>1997</v>
      </c>
      <c r="E56" s="58"/>
      <c r="F56" s="58"/>
      <c r="I56" s="67"/>
      <c r="J56" s="67"/>
      <c r="K56" s="67"/>
      <c r="L56" s="75"/>
      <c r="M56" s="75"/>
      <c r="N56" s="75"/>
      <c r="O56" s="80" t="s">
        <v>1998</v>
      </c>
      <c r="T56" s="2"/>
      <c r="U56" s="2"/>
      <c r="V56" s="2"/>
      <c r="W56" s="88"/>
      <c r="X56" s="4"/>
    </row>
    <row r="57" spans="1:24" ht="13.5" customHeight="1">
      <c r="A57" s="53" t="s">
        <v>11</v>
      </c>
      <c r="B57" s="53" t="s">
        <v>1992</v>
      </c>
      <c r="E57" s="58"/>
      <c r="F57" s="58"/>
      <c r="I57" s="71" t="s">
        <v>1055</v>
      </c>
      <c r="J57" s="67"/>
      <c r="K57" s="67"/>
      <c r="L57" s="75"/>
      <c r="M57" s="75"/>
      <c r="N57" s="75"/>
      <c r="O57" s="75"/>
      <c r="T57" s="2"/>
      <c r="U57" s="2"/>
      <c r="V57" s="2"/>
      <c r="W57" s="92" t="s">
        <v>1973</v>
      </c>
      <c r="X57" s="4"/>
    </row>
    <row r="58" spans="1:24" ht="13.5" customHeight="1">
      <c r="A58" s="53" t="s">
        <v>1058</v>
      </c>
      <c r="B58" s="53" t="s">
        <v>1999</v>
      </c>
      <c r="E58" s="61" t="s">
        <v>4210</v>
      </c>
      <c r="F58" s="61" t="s">
        <v>2044</v>
      </c>
      <c r="I58" s="74" t="s">
        <v>4211</v>
      </c>
      <c r="J58" s="67"/>
      <c r="K58" s="71" t="s">
        <v>2000</v>
      </c>
      <c r="L58" s="83" t="s">
        <v>3749</v>
      </c>
      <c r="M58" s="75"/>
      <c r="N58" s="75"/>
      <c r="O58" s="75"/>
      <c r="T58" s="2"/>
      <c r="U58" s="2"/>
      <c r="V58" s="2"/>
      <c r="W58" s="88"/>
      <c r="X58" s="4"/>
    </row>
    <row r="59" spans="1:24" ht="13.5" customHeight="1">
      <c r="A59" s="53" t="s">
        <v>1076</v>
      </c>
      <c r="B59" s="53" t="s">
        <v>3710</v>
      </c>
      <c r="E59" s="58"/>
      <c r="F59" s="58"/>
      <c r="I59" s="67"/>
      <c r="J59" s="67"/>
      <c r="K59" s="67"/>
      <c r="L59" s="83"/>
      <c r="M59" s="75"/>
      <c r="N59" s="75"/>
      <c r="O59" s="80" t="s">
        <v>3750</v>
      </c>
      <c r="T59" s="2"/>
      <c r="U59" s="2"/>
      <c r="V59" s="2"/>
      <c r="W59" s="88"/>
      <c r="X59" s="4"/>
    </row>
    <row r="60" spans="1:24" ht="13.5" customHeight="1">
      <c r="A60" s="53" t="s">
        <v>1060</v>
      </c>
      <c r="B60" s="53" t="s">
        <v>2869</v>
      </c>
      <c r="E60" s="61" t="s">
        <v>1061</v>
      </c>
      <c r="F60" s="58"/>
      <c r="I60" s="71" t="s">
        <v>3937</v>
      </c>
      <c r="J60" s="67"/>
      <c r="K60" s="71" t="s">
        <v>2000</v>
      </c>
      <c r="L60" s="83" t="s">
        <v>3751</v>
      </c>
      <c r="M60" s="75"/>
      <c r="N60" s="75"/>
      <c r="O60" s="75"/>
      <c r="T60" s="2"/>
      <c r="U60" s="2"/>
      <c r="V60" s="2"/>
      <c r="W60" s="88"/>
      <c r="X60" s="4"/>
    </row>
    <row r="61" spans="1:24" ht="13.5" customHeight="1">
      <c r="A61" s="53" t="s">
        <v>1076</v>
      </c>
      <c r="B61" s="53" t="s">
        <v>3711</v>
      </c>
      <c r="E61" s="61" t="s">
        <v>1061</v>
      </c>
      <c r="F61" s="58"/>
      <c r="I61" s="67"/>
      <c r="J61" s="67"/>
      <c r="K61" s="67"/>
      <c r="L61" s="83"/>
      <c r="M61" s="75"/>
      <c r="N61" s="75"/>
      <c r="O61" s="80" t="s">
        <v>3752</v>
      </c>
      <c r="T61" s="2"/>
      <c r="U61" s="2"/>
      <c r="V61" s="2"/>
      <c r="W61" s="88"/>
      <c r="X61" s="4"/>
    </row>
    <row r="62" spans="1:24" ht="13.5" customHeight="1">
      <c r="A62" s="53" t="s">
        <v>1057</v>
      </c>
      <c r="B62" s="53" t="s">
        <v>1407</v>
      </c>
      <c r="E62" s="64" t="s">
        <v>3289</v>
      </c>
      <c r="F62" s="58"/>
      <c r="I62" s="67"/>
      <c r="J62" s="67"/>
      <c r="K62" s="71" t="s">
        <v>2000</v>
      </c>
      <c r="L62" s="83" t="s">
        <v>3753</v>
      </c>
      <c r="M62" s="80" t="s">
        <v>4551</v>
      </c>
      <c r="N62" s="80" t="s">
        <v>4534</v>
      </c>
      <c r="O62" s="75"/>
      <c r="T62" s="2"/>
      <c r="U62" s="2"/>
      <c r="V62" s="2"/>
      <c r="W62" s="88"/>
      <c r="X62" s="4"/>
    </row>
    <row r="63" spans="1:24" ht="13.5" customHeight="1">
      <c r="A63" s="53" t="s">
        <v>12</v>
      </c>
      <c r="B63" s="50"/>
      <c r="E63" s="58"/>
      <c r="F63" s="58"/>
      <c r="I63" s="67"/>
      <c r="J63" s="67"/>
      <c r="K63" s="67"/>
      <c r="L63" s="83" t="s">
        <v>39</v>
      </c>
      <c r="M63" s="75"/>
      <c r="N63" s="75"/>
      <c r="O63" s="75"/>
      <c r="T63" s="2"/>
      <c r="U63" s="2"/>
      <c r="V63" s="2"/>
      <c r="W63" s="92" t="s">
        <v>1973</v>
      </c>
      <c r="X63" s="4"/>
    </row>
    <row r="64" spans="1:24" s="92" customFormat="1" ht="13.5" customHeight="1">
      <c r="A64" s="92" t="s">
        <v>1058</v>
      </c>
      <c r="B64" s="92" t="s">
        <v>4445</v>
      </c>
      <c r="E64" s="107" t="s">
        <v>4444</v>
      </c>
      <c r="F64" s="88"/>
      <c r="I64" s="88" t="s">
        <v>2151</v>
      </c>
      <c r="J64" s="88" t="s">
        <v>4502</v>
      </c>
      <c r="K64" s="88"/>
      <c r="L64" s="95"/>
      <c r="M64" s="88"/>
      <c r="N64" s="88"/>
      <c r="O64" s="88"/>
      <c r="T64" s="89"/>
      <c r="U64" s="89"/>
      <c r="V64" s="89"/>
      <c r="X64" s="90"/>
    </row>
    <row r="65" spans="1:24" ht="13.5" customHeight="1">
      <c r="A65" s="53" t="s">
        <v>11</v>
      </c>
      <c r="B65" s="53" t="s">
        <v>1994</v>
      </c>
      <c r="E65" s="58"/>
      <c r="F65" s="58"/>
      <c r="I65" s="71" t="s">
        <v>1055</v>
      </c>
      <c r="J65" s="67"/>
      <c r="K65" s="67"/>
      <c r="L65" s="83" t="s">
        <v>39</v>
      </c>
      <c r="M65" s="75"/>
      <c r="N65" s="75"/>
      <c r="O65" s="75"/>
      <c r="T65" s="2"/>
      <c r="U65" s="2"/>
      <c r="V65" s="2"/>
      <c r="W65" s="92" t="s">
        <v>1973</v>
      </c>
      <c r="X65" s="4"/>
    </row>
    <row r="66" spans="1:24" ht="13.5" customHeight="1">
      <c r="A66" s="53" t="s">
        <v>3712</v>
      </c>
      <c r="B66" s="53" t="s">
        <v>559</v>
      </c>
      <c r="E66" s="61" t="s">
        <v>3394</v>
      </c>
      <c r="F66" s="58"/>
      <c r="I66" s="71" t="s">
        <v>4508</v>
      </c>
      <c r="J66" s="71" t="s">
        <v>4443</v>
      </c>
      <c r="K66" s="67" t="s">
        <v>4566</v>
      </c>
      <c r="L66" s="83" t="s">
        <v>39</v>
      </c>
      <c r="M66" s="80" t="s">
        <v>4506</v>
      </c>
      <c r="N66" s="80" t="s">
        <v>3290</v>
      </c>
      <c r="O66" s="75"/>
      <c r="T66" s="2"/>
      <c r="U66" s="2"/>
      <c r="V66" s="2"/>
      <c r="W66" s="88"/>
      <c r="X66" s="4"/>
    </row>
    <row r="67" spans="1:24" ht="13.5" customHeight="1">
      <c r="A67" s="53" t="s">
        <v>1076</v>
      </c>
      <c r="B67" s="53" t="s">
        <v>1993</v>
      </c>
      <c r="E67" s="58"/>
      <c r="F67" s="58"/>
      <c r="I67" s="67"/>
      <c r="J67" s="71" t="s">
        <v>3754</v>
      </c>
      <c r="K67" s="67"/>
      <c r="L67" s="83" t="s">
        <v>39</v>
      </c>
      <c r="M67" s="75"/>
      <c r="N67" s="75"/>
      <c r="O67" s="80" t="s">
        <v>1395</v>
      </c>
      <c r="T67" s="2"/>
      <c r="U67" s="2"/>
      <c r="V67" s="2"/>
      <c r="W67" s="88"/>
      <c r="X67" s="4"/>
    </row>
    <row r="68" spans="1:24" ht="13.5" customHeight="1">
      <c r="A68" s="53" t="s">
        <v>1076</v>
      </c>
      <c r="B68" s="53" t="s">
        <v>3644</v>
      </c>
      <c r="E68" s="58"/>
      <c r="F68" s="58"/>
      <c r="I68" s="67"/>
      <c r="J68" s="71" t="s">
        <v>3754</v>
      </c>
      <c r="K68" s="67"/>
      <c r="L68" s="83" t="s">
        <v>39</v>
      </c>
      <c r="M68" s="75"/>
      <c r="N68" s="75"/>
      <c r="O68" s="80" t="s">
        <v>1396</v>
      </c>
      <c r="T68" s="2"/>
      <c r="U68" s="2"/>
      <c r="V68" s="2"/>
      <c r="W68" s="88"/>
      <c r="X68" s="4"/>
    </row>
    <row r="69" spans="1:24" ht="13.5" customHeight="1">
      <c r="A69" s="53" t="s">
        <v>1076</v>
      </c>
      <c r="B69" s="53" t="s">
        <v>3713</v>
      </c>
      <c r="E69" s="58"/>
      <c r="F69" s="58"/>
      <c r="I69" s="67"/>
      <c r="J69" s="71" t="s">
        <v>3754</v>
      </c>
      <c r="K69" s="67"/>
      <c r="L69" s="83" t="s">
        <v>39</v>
      </c>
      <c r="M69" s="75"/>
      <c r="N69" s="75"/>
      <c r="O69" s="80" t="s">
        <v>1397</v>
      </c>
      <c r="T69" s="2"/>
      <c r="U69" s="2"/>
      <c r="V69" s="2"/>
      <c r="W69" s="88"/>
      <c r="X69" s="4"/>
    </row>
    <row r="70" spans="1:24" ht="13.5" customHeight="1">
      <c r="A70" s="53" t="s">
        <v>1076</v>
      </c>
      <c r="B70" s="53" t="s">
        <v>3642</v>
      </c>
      <c r="E70" s="58"/>
      <c r="F70" s="58"/>
      <c r="I70" s="67"/>
      <c r="J70" s="71" t="s">
        <v>3754</v>
      </c>
      <c r="K70" s="67"/>
      <c r="L70" s="83"/>
      <c r="M70" s="75"/>
      <c r="N70" s="75"/>
      <c r="O70" s="96" t="s">
        <v>4507</v>
      </c>
      <c r="T70" s="2"/>
      <c r="U70" s="2"/>
      <c r="V70" s="2"/>
      <c r="W70" s="88"/>
      <c r="X70" s="4"/>
    </row>
    <row r="71" spans="1:24" ht="13.5" customHeight="1">
      <c r="A71" s="53" t="s">
        <v>1076</v>
      </c>
      <c r="B71" s="53" t="s">
        <v>3643</v>
      </c>
      <c r="E71" s="58"/>
      <c r="F71" s="58"/>
      <c r="I71" s="67"/>
      <c r="J71" s="71" t="s">
        <v>3754</v>
      </c>
      <c r="K71" s="67"/>
      <c r="L71" s="83"/>
      <c r="M71" s="75"/>
      <c r="N71" s="75"/>
      <c r="O71" s="80" t="s">
        <v>3645</v>
      </c>
      <c r="T71" s="2"/>
      <c r="U71" s="2"/>
      <c r="V71" s="2"/>
      <c r="W71" s="88"/>
      <c r="X71" s="4"/>
    </row>
    <row r="72" spans="1:24" ht="13.5" customHeight="1">
      <c r="A72" s="53" t="s">
        <v>1076</v>
      </c>
      <c r="B72" s="53" t="s">
        <v>3646</v>
      </c>
      <c r="E72" s="58"/>
      <c r="F72" s="58"/>
      <c r="I72" s="67"/>
      <c r="J72" s="71" t="s">
        <v>3754</v>
      </c>
      <c r="K72" s="67"/>
      <c r="L72" s="83"/>
      <c r="M72" s="75"/>
      <c r="N72" s="75"/>
      <c r="O72" s="80" t="s">
        <v>3647</v>
      </c>
      <c r="T72" s="2"/>
      <c r="U72" s="2"/>
      <c r="V72" s="2"/>
      <c r="W72" s="88"/>
      <c r="X72" s="4"/>
    </row>
    <row r="73" spans="1:24" s="92" customFormat="1" ht="13.5" customHeight="1">
      <c r="A73" s="92" t="s">
        <v>1076</v>
      </c>
      <c r="B73" s="92" t="s">
        <v>4438</v>
      </c>
      <c r="E73" s="88"/>
      <c r="F73" s="88"/>
      <c r="I73" s="88"/>
      <c r="J73" s="92" t="s">
        <v>3754</v>
      </c>
      <c r="K73" s="88"/>
      <c r="L73" s="95"/>
      <c r="M73" s="88"/>
      <c r="N73" s="88"/>
      <c r="O73" s="92" t="s">
        <v>4442</v>
      </c>
      <c r="T73" s="89"/>
      <c r="U73" s="89"/>
      <c r="V73" s="89"/>
      <c r="W73" s="88"/>
      <c r="X73" s="90"/>
    </row>
    <row r="74" spans="1:24" s="92" customFormat="1" ht="13.5" customHeight="1">
      <c r="A74" s="92" t="s">
        <v>1076</v>
      </c>
      <c r="B74" s="92" t="s">
        <v>4439</v>
      </c>
      <c r="E74" s="88"/>
      <c r="F74" s="88"/>
      <c r="I74" s="88"/>
      <c r="J74" s="92" t="s">
        <v>3754</v>
      </c>
      <c r="K74" s="88"/>
      <c r="L74" s="95"/>
      <c r="M74" s="88"/>
      <c r="N74" s="88"/>
      <c r="O74" s="92" t="s">
        <v>4440</v>
      </c>
      <c r="T74" s="89"/>
      <c r="U74" s="89"/>
      <c r="V74" s="89"/>
      <c r="W74" s="88"/>
      <c r="X74" s="90"/>
    </row>
    <row r="75" spans="1:24" ht="13.5" customHeight="1">
      <c r="A75" s="57" t="s">
        <v>3714</v>
      </c>
      <c r="B75" s="57" t="s">
        <v>3715</v>
      </c>
      <c r="E75" s="66" t="s">
        <v>3730</v>
      </c>
      <c r="F75" s="66"/>
      <c r="I75" s="74" t="s">
        <v>3755</v>
      </c>
      <c r="J75" s="74" t="s">
        <v>3754</v>
      </c>
      <c r="K75" s="74"/>
      <c r="L75" s="86"/>
      <c r="M75" s="85"/>
      <c r="N75" s="85"/>
      <c r="O75" s="85"/>
      <c r="T75" s="2"/>
      <c r="U75" s="2"/>
      <c r="V75" s="2"/>
      <c r="W75" s="96"/>
      <c r="X75" s="4"/>
    </row>
    <row r="76" spans="1:24" ht="13.5" customHeight="1">
      <c r="A76" s="53" t="s">
        <v>1062</v>
      </c>
      <c r="B76" s="53" t="s">
        <v>1063</v>
      </c>
      <c r="E76" s="61" t="s">
        <v>3731</v>
      </c>
      <c r="F76" s="58"/>
      <c r="I76" s="71" t="s">
        <v>3937</v>
      </c>
      <c r="J76" s="71" t="s">
        <v>4441</v>
      </c>
      <c r="K76" s="71" t="s">
        <v>2000</v>
      </c>
      <c r="L76" s="83" t="s">
        <v>3756</v>
      </c>
      <c r="M76" s="75"/>
      <c r="N76" s="75"/>
      <c r="O76" s="75"/>
      <c r="T76" s="2"/>
      <c r="U76" s="2"/>
      <c r="V76" s="2"/>
      <c r="W76" s="88"/>
      <c r="X76" s="4"/>
    </row>
    <row r="77" spans="1:24" ht="13.5" customHeight="1">
      <c r="A77" s="53" t="s">
        <v>1062</v>
      </c>
      <c r="B77" s="53" t="s">
        <v>1064</v>
      </c>
      <c r="E77" s="61" t="s">
        <v>3732</v>
      </c>
      <c r="F77" s="58"/>
      <c r="I77" s="71" t="s">
        <v>3937</v>
      </c>
      <c r="J77" s="71" t="s">
        <v>3923</v>
      </c>
      <c r="K77" s="71" t="s">
        <v>2000</v>
      </c>
      <c r="L77" s="83" t="s">
        <v>3757</v>
      </c>
      <c r="M77" s="75"/>
      <c r="N77" s="75"/>
      <c r="O77" s="75"/>
      <c r="T77" s="2"/>
      <c r="U77" s="2"/>
      <c r="V77" s="2"/>
      <c r="W77" s="88"/>
      <c r="X77" s="4"/>
    </row>
    <row r="78" spans="1:24" ht="13.5" customHeight="1">
      <c r="A78" s="53" t="s">
        <v>1076</v>
      </c>
      <c r="B78" s="53" t="s">
        <v>1995</v>
      </c>
      <c r="E78" s="58"/>
      <c r="F78" s="58"/>
      <c r="I78" s="67"/>
      <c r="J78" s="67"/>
      <c r="K78" s="67"/>
      <c r="L78" s="83" t="s">
        <v>39</v>
      </c>
      <c r="M78" s="75"/>
      <c r="N78" s="75"/>
      <c r="O78" s="80" t="s">
        <v>1996</v>
      </c>
      <c r="T78" s="2"/>
      <c r="U78" s="2"/>
      <c r="V78" s="2"/>
      <c r="W78" s="88"/>
      <c r="X78" s="4"/>
    </row>
    <row r="79" spans="1:24" ht="13.5" customHeight="1">
      <c r="A79" s="53" t="s">
        <v>1076</v>
      </c>
      <c r="B79" s="53" t="s">
        <v>3716</v>
      </c>
      <c r="E79" s="58"/>
      <c r="F79" s="58"/>
      <c r="I79" s="67"/>
      <c r="J79" s="67"/>
      <c r="K79" s="67"/>
      <c r="L79" s="83"/>
      <c r="M79" s="75"/>
      <c r="N79" s="75"/>
      <c r="O79" s="80" t="s">
        <v>3758</v>
      </c>
      <c r="T79" s="2"/>
      <c r="U79" s="2"/>
      <c r="V79" s="2"/>
      <c r="W79" s="88"/>
      <c r="X79" s="4"/>
    </row>
    <row r="80" spans="1:24" ht="13.5" customHeight="1">
      <c r="A80" s="53" t="s">
        <v>1076</v>
      </c>
      <c r="B80" s="53" t="s">
        <v>3717</v>
      </c>
      <c r="E80" s="58"/>
      <c r="F80" s="58"/>
      <c r="I80" s="67"/>
      <c r="J80" s="67"/>
      <c r="K80" s="67"/>
      <c r="L80" s="83"/>
      <c r="M80" s="75"/>
      <c r="N80" s="75"/>
      <c r="O80" s="80" t="s">
        <v>3759</v>
      </c>
      <c r="T80" s="2"/>
      <c r="U80" s="2"/>
      <c r="V80" s="2"/>
      <c r="W80" s="88"/>
      <c r="X80" s="4"/>
    </row>
    <row r="81" spans="1:24" ht="13.5" customHeight="1">
      <c r="A81" s="53" t="s">
        <v>1076</v>
      </c>
      <c r="B81" s="53" t="s">
        <v>2851</v>
      </c>
      <c r="E81" s="58"/>
      <c r="F81" s="58"/>
      <c r="I81" s="67"/>
      <c r="J81" s="67"/>
      <c r="K81" s="67"/>
      <c r="L81" s="83" t="s">
        <v>39</v>
      </c>
      <c r="M81" s="75"/>
      <c r="N81" s="75"/>
      <c r="O81" s="80" t="s">
        <v>3701</v>
      </c>
      <c r="T81" s="2"/>
      <c r="U81" s="2"/>
      <c r="V81" s="2"/>
      <c r="W81" s="88"/>
      <c r="X81" s="4"/>
    </row>
    <row r="82" spans="1:24" ht="13.5" customHeight="1">
      <c r="A82" s="53" t="s">
        <v>1076</v>
      </c>
      <c r="B82" s="53" t="s">
        <v>3575</v>
      </c>
      <c r="E82" s="58"/>
      <c r="F82" s="58"/>
      <c r="I82" s="67"/>
      <c r="J82" s="67"/>
      <c r="K82" s="67"/>
      <c r="L82" s="83"/>
      <c r="M82" s="75"/>
      <c r="N82" s="75"/>
      <c r="O82" s="80" t="s">
        <v>3577</v>
      </c>
      <c r="T82" s="2"/>
      <c r="U82" s="2"/>
      <c r="V82" s="2"/>
      <c r="W82" s="88"/>
      <c r="X82" s="4"/>
    </row>
    <row r="83" spans="1:24" s="92" customFormat="1" ht="13.5" customHeight="1">
      <c r="A83" s="92" t="s">
        <v>1076</v>
      </c>
      <c r="B83" s="92" t="s">
        <v>4015</v>
      </c>
      <c r="E83" s="88"/>
      <c r="F83" s="88"/>
      <c r="I83" s="88"/>
      <c r="J83" s="88"/>
      <c r="K83" s="88"/>
      <c r="L83" s="95"/>
      <c r="M83" s="88"/>
      <c r="N83" s="88"/>
      <c r="O83" s="92" t="s">
        <v>4016</v>
      </c>
      <c r="T83" s="89"/>
      <c r="U83" s="89"/>
      <c r="V83" s="89"/>
      <c r="W83" s="88"/>
      <c r="X83" s="90"/>
    </row>
    <row r="84" spans="1:24" s="92" customFormat="1" ht="13.5" customHeight="1">
      <c r="A84" s="92" t="s">
        <v>1076</v>
      </c>
      <c r="B84" s="92" t="s">
        <v>4093</v>
      </c>
      <c r="E84" s="88"/>
      <c r="F84" s="88"/>
      <c r="I84" s="88"/>
      <c r="J84" s="88"/>
      <c r="K84" s="88"/>
      <c r="L84" s="95"/>
      <c r="M84" s="88"/>
      <c r="N84" s="88"/>
      <c r="O84" s="92" t="s">
        <v>4094</v>
      </c>
      <c r="T84" s="89"/>
      <c r="U84" s="89"/>
      <c r="V84" s="89"/>
      <c r="W84" s="88"/>
      <c r="X84" s="90"/>
    </row>
    <row r="85" spans="1:24" ht="13.5" customHeight="1">
      <c r="A85" s="53" t="s">
        <v>12</v>
      </c>
      <c r="B85" s="50"/>
      <c r="E85" s="58"/>
      <c r="F85" s="58"/>
      <c r="I85" s="67"/>
      <c r="J85" s="67"/>
      <c r="K85" s="67"/>
      <c r="L85" s="83" t="s">
        <v>39</v>
      </c>
      <c r="M85" s="75"/>
      <c r="N85" s="75"/>
      <c r="O85" s="75"/>
      <c r="T85" s="2"/>
      <c r="U85" s="2"/>
      <c r="V85" s="2"/>
      <c r="W85" s="92" t="s">
        <v>1973</v>
      </c>
      <c r="X85" s="4"/>
    </row>
    <row r="86" spans="1:24" ht="13.5" customHeight="1">
      <c r="A86" s="53" t="s">
        <v>1066</v>
      </c>
      <c r="B86" s="50"/>
      <c r="E86" s="58"/>
      <c r="F86" s="58"/>
      <c r="I86" s="67"/>
      <c r="J86" s="67"/>
      <c r="K86" s="67"/>
      <c r="L86" s="83" t="s">
        <v>39</v>
      </c>
      <c r="M86" s="75"/>
      <c r="N86" s="75"/>
      <c r="O86" s="75"/>
      <c r="T86" s="2"/>
      <c r="U86" s="2"/>
      <c r="V86" s="2"/>
      <c r="W86" s="92" t="s">
        <v>1974</v>
      </c>
      <c r="X86" s="4"/>
    </row>
    <row r="87" spans="1:24" s="92" customFormat="1" ht="13.5" customHeight="1">
      <c r="A87" s="92" t="s">
        <v>11</v>
      </c>
      <c r="B87" s="92" t="s">
        <v>4448</v>
      </c>
      <c r="E87" s="88"/>
      <c r="F87" s="88"/>
      <c r="I87" s="92" t="s">
        <v>1055</v>
      </c>
      <c r="J87" s="88"/>
      <c r="K87" s="88"/>
      <c r="L87" s="95" t="s">
        <v>39</v>
      </c>
      <c r="M87" s="88"/>
      <c r="N87" s="88"/>
      <c r="O87" s="88"/>
      <c r="T87" s="89"/>
      <c r="U87" s="89"/>
      <c r="V87" s="89"/>
      <c r="W87" s="92" t="s">
        <v>1973</v>
      </c>
      <c r="X87" s="90"/>
    </row>
    <row r="88" spans="1:24" ht="13.5" customHeight="1">
      <c r="A88" s="53" t="s">
        <v>1076</v>
      </c>
      <c r="B88" s="53" t="s">
        <v>3718</v>
      </c>
      <c r="E88" s="58"/>
      <c r="F88" s="58"/>
      <c r="I88" s="67"/>
      <c r="J88" s="67"/>
      <c r="K88" s="67"/>
      <c r="L88" s="83"/>
      <c r="M88" s="75"/>
      <c r="N88" s="75"/>
      <c r="O88" s="80" t="s">
        <v>3760</v>
      </c>
      <c r="T88" s="2"/>
      <c r="U88" s="2"/>
      <c r="V88" s="2"/>
      <c r="W88" s="88"/>
      <c r="X88" s="4"/>
    </row>
    <row r="89" spans="1:24" ht="13.5" customHeight="1">
      <c r="A89" s="53" t="s">
        <v>2949</v>
      </c>
      <c r="B89" s="53" t="s">
        <v>1065</v>
      </c>
      <c r="E89" s="61" t="s">
        <v>3733</v>
      </c>
      <c r="F89" s="58"/>
      <c r="I89" s="62" t="s">
        <v>4509</v>
      </c>
      <c r="J89" s="67" t="s">
        <v>4095</v>
      </c>
      <c r="K89" s="71"/>
      <c r="L89" s="83" t="s">
        <v>3761</v>
      </c>
      <c r="M89" s="75"/>
      <c r="N89" s="75"/>
      <c r="O89" s="75"/>
      <c r="T89" s="2"/>
      <c r="U89" s="2"/>
      <c r="V89" s="2"/>
      <c r="W89" s="88"/>
      <c r="X89" s="4"/>
    </row>
    <row r="90" spans="1:24" ht="13.5" customHeight="1">
      <c r="A90" s="53" t="s">
        <v>1076</v>
      </c>
      <c r="B90" s="53" t="s">
        <v>3719</v>
      </c>
      <c r="E90" s="58"/>
      <c r="F90" s="58"/>
      <c r="I90" s="67"/>
      <c r="J90" s="67"/>
      <c r="K90" s="67"/>
      <c r="L90" s="83" t="s">
        <v>39</v>
      </c>
      <c r="M90" s="75"/>
      <c r="N90" s="75"/>
      <c r="O90" s="80" t="s">
        <v>4150</v>
      </c>
      <c r="T90" s="2"/>
      <c r="U90" s="2"/>
      <c r="V90" s="2"/>
      <c r="W90" s="88"/>
      <c r="X90" s="4"/>
    </row>
    <row r="91" spans="1:24" ht="13.5" customHeight="1">
      <c r="A91" s="53" t="s">
        <v>3720</v>
      </c>
      <c r="B91" s="53" t="s">
        <v>1564</v>
      </c>
      <c r="E91" s="61" t="s">
        <v>3734</v>
      </c>
      <c r="F91" s="58"/>
      <c r="I91" s="71" t="s">
        <v>4552</v>
      </c>
      <c r="J91" s="88" t="s">
        <v>4190</v>
      </c>
      <c r="K91" s="71" t="s">
        <v>2000</v>
      </c>
      <c r="L91" s="83" t="s">
        <v>3762</v>
      </c>
      <c r="M91" s="75"/>
      <c r="N91" s="75"/>
      <c r="O91" s="75"/>
      <c r="T91" s="2"/>
      <c r="U91" s="2"/>
      <c r="V91" s="2"/>
      <c r="W91" s="88"/>
      <c r="X91" s="4"/>
    </row>
    <row r="92" spans="1:24" ht="13.5" customHeight="1">
      <c r="A92" s="53" t="s">
        <v>1076</v>
      </c>
      <c r="B92" s="53" t="s">
        <v>3721</v>
      </c>
      <c r="E92" s="58"/>
      <c r="F92" s="58"/>
      <c r="I92" s="67"/>
      <c r="J92" s="67"/>
      <c r="K92" s="67"/>
      <c r="L92" s="83" t="s">
        <v>39</v>
      </c>
      <c r="M92" s="75"/>
      <c r="N92" s="75"/>
      <c r="O92" s="80" t="s">
        <v>4151</v>
      </c>
      <c r="T92" s="2"/>
      <c r="U92" s="2"/>
      <c r="V92" s="2"/>
      <c r="W92" s="88"/>
      <c r="X92" s="4"/>
    </row>
    <row r="93" spans="1:24" s="92" customFormat="1" ht="13.5" customHeight="1">
      <c r="A93" s="92" t="s">
        <v>1076</v>
      </c>
      <c r="B93" s="92" t="s">
        <v>4446</v>
      </c>
      <c r="E93" s="88"/>
      <c r="F93" s="88"/>
      <c r="I93" s="88"/>
      <c r="J93" s="88"/>
      <c r="K93" s="88"/>
      <c r="L93" s="95" t="s">
        <v>39</v>
      </c>
      <c r="M93" s="88"/>
      <c r="N93" s="88"/>
      <c r="O93" s="92" t="s">
        <v>4447</v>
      </c>
      <c r="T93" s="89"/>
      <c r="U93" s="89"/>
      <c r="V93" s="89"/>
      <c r="W93" s="88"/>
      <c r="X93" s="90"/>
    </row>
    <row r="94" spans="1:24" s="92" customFormat="1" ht="13.5" customHeight="1">
      <c r="A94" s="92" t="s">
        <v>1076</v>
      </c>
      <c r="B94" s="92" t="s">
        <v>4451</v>
      </c>
      <c r="E94" s="88"/>
      <c r="F94" s="88"/>
      <c r="I94" s="88"/>
      <c r="J94" s="88"/>
      <c r="K94" s="88"/>
      <c r="L94" s="95"/>
      <c r="M94" s="88"/>
      <c r="N94" s="88"/>
      <c r="O94" s="92" t="s">
        <v>4553</v>
      </c>
      <c r="T94" s="89"/>
      <c r="U94" s="89"/>
      <c r="V94" s="89"/>
      <c r="X94" s="90"/>
    </row>
    <row r="95" spans="1:24" s="92" customFormat="1" ht="13.5" customHeight="1">
      <c r="A95" s="92" t="s">
        <v>12</v>
      </c>
      <c r="B95" s="88"/>
      <c r="E95" s="88"/>
      <c r="F95" s="88"/>
      <c r="I95" s="88"/>
      <c r="J95" s="88"/>
      <c r="K95" s="88"/>
      <c r="L95" s="95" t="s">
        <v>39</v>
      </c>
      <c r="M95" s="88"/>
      <c r="N95" s="88"/>
      <c r="O95" s="88"/>
      <c r="T95" s="89"/>
      <c r="U95" s="89"/>
      <c r="V95" s="89"/>
      <c r="W95" s="92" t="s">
        <v>1973</v>
      </c>
      <c r="X95" s="90"/>
    </row>
    <row r="96" spans="1:24" s="92" customFormat="1" ht="13.5" customHeight="1">
      <c r="A96" s="92" t="s">
        <v>1058</v>
      </c>
      <c r="B96" s="92" t="s">
        <v>4449</v>
      </c>
      <c r="E96" s="107" t="s">
        <v>4450</v>
      </c>
      <c r="F96" s="88"/>
      <c r="I96" s="88" t="s">
        <v>2151</v>
      </c>
      <c r="J96" s="88" t="s">
        <v>4554</v>
      </c>
      <c r="K96" s="88"/>
      <c r="L96" s="95"/>
      <c r="M96" s="88"/>
      <c r="N96" s="88"/>
      <c r="O96" s="88"/>
      <c r="T96" s="89"/>
      <c r="U96" s="89"/>
      <c r="V96" s="89"/>
      <c r="X96" s="90"/>
    </row>
    <row r="97" spans="1:24" ht="13.5" customHeight="1">
      <c r="A97" s="53" t="s">
        <v>12</v>
      </c>
      <c r="B97" s="50"/>
      <c r="E97" s="58"/>
      <c r="F97" s="58"/>
      <c r="I97" s="67"/>
      <c r="J97" s="67"/>
      <c r="K97" s="67"/>
      <c r="L97" s="83" t="s">
        <v>39</v>
      </c>
      <c r="M97" s="75"/>
      <c r="N97" s="75"/>
      <c r="O97" s="75"/>
      <c r="T97" s="2"/>
      <c r="U97" s="2"/>
      <c r="V97" s="2"/>
      <c r="W97" s="92" t="s">
        <v>1972</v>
      </c>
      <c r="X97" s="4"/>
    </row>
    <row r="98" spans="1:24" s="92" customFormat="1" ht="13.5" customHeight="1">
      <c r="B98" s="88"/>
      <c r="E98" s="88"/>
      <c r="F98" s="88"/>
      <c r="I98" s="88"/>
      <c r="J98" s="88"/>
      <c r="K98" s="88"/>
      <c r="L98" s="95"/>
      <c r="M98" s="88"/>
      <c r="N98" s="88"/>
      <c r="O98" s="88"/>
      <c r="T98" s="89"/>
      <c r="U98" s="89"/>
      <c r="V98" s="89"/>
      <c r="X98" s="90"/>
    </row>
    <row r="99" spans="1:24" ht="13.5" customHeight="1">
      <c r="A99" s="53" t="s">
        <v>11</v>
      </c>
      <c r="B99" s="53" t="s">
        <v>2325</v>
      </c>
      <c r="E99" s="61" t="s">
        <v>4197</v>
      </c>
      <c r="F99" s="58"/>
      <c r="I99" s="71" t="s">
        <v>1972</v>
      </c>
      <c r="J99" s="71" t="s">
        <v>4191</v>
      </c>
      <c r="K99" s="67"/>
      <c r="L99" s="83" t="s">
        <v>39</v>
      </c>
      <c r="M99" s="75"/>
      <c r="N99" s="75"/>
      <c r="O99" s="75"/>
      <c r="T99" s="2"/>
      <c r="U99" s="2"/>
      <c r="V99" s="2"/>
      <c r="W99" s="92" t="s">
        <v>1972</v>
      </c>
      <c r="X99" s="4"/>
    </row>
    <row r="100" spans="1:24" ht="13.5" customHeight="1">
      <c r="A100" s="53" t="s">
        <v>11</v>
      </c>
      <c r="B100" s="53" t="s">
        <v>3044</v>
      </c>
      <c r="E100" s="58"/>
      <c r="F100" s="58"/>
      <c r="I100" s="71" t="s">
        <v>3041</v>
      </c>
      <c r="J100" s="67"/>
      <c r="K100" s="67"/>
      <c r="L100" s="83" t="s">
        <v>39</v>
      </c>
      <c r="M100" s="75"/>
      <c r="N100" s="75"/>
      <c r="O100" s="75"/>
      <c r="T100" s="2"/>
      <c r="U100" s="2"/>
      <c r="V100" s="2"/>
      <c r="W100" s="88"/>
      <c r="X100" s="4"/>
    </row>
    <row r="101" spans="1:24" ht="13.5" customHeight="1">
      <c r="A101" s="53" t="s">
        <v>1056</v>
      </c>
      <c r="B101" s="53" t="s">
        <v>3045</v>
      </c>
      <c r="E101" s="65" t="s">
        <v>4532</v>
      </c>
      <c r="F101" s="58"/>
      <c r="I101" s="71" t="s">
        <v>3042</v>
      </c>
      <c r="J101" s="67"/>
      <c r="K101" s="67"/>
      <c r="L101" s="83" t="s">
        <v>39</v>
      </c>
      <c r="M101" s="75"/>
      <c r="N101" s="75"/>
      <c r="O101" s="75"/>
      <c r="T101" s="2"/>
      <c r="U101" s="2"/>
      <c r="V101" s="2"/>
      <c r="W101" s="88"/>
      <c r="X101" s="4"/>
    </row>
    <row r="102" spans="1:24" ht="13.5" customHeight="1">
      <c r="A102" s="53" t="s">
        <v>1056</v>
      </c>
      <c r="B102" s="53" t="s">
        <v>3046</v>
      </c>
      <c r="E102" s="62" t="s">
        <v>3938</v>
      </c>
      <c r="F102" s="58"/>
      <c r="I102" s="71" t="s">
        <v>3043</v>
      </c>
      <c r="J102" s="67"/>
      <c r="K102" s="67"/>
      <c r="L102" s="83" t="s">
        <v>39</v>
      </c>
      <c r="M102" s="75"/>
      <c r="N102" s="75"/>
      <c r="O102" s="75"/>
      <c r="T102" s="2"/>
      <c r="U102" s="2"/>
      <c r="V102" s="2"/>
      <c r="W102" s="88"/>
      <c r="X102" s="4"/>
    </row>
    <row r="103" spans="1:24" ht="13.5" customHeight="1">
      <c r="A103" s="53" t="s">
        <v>12</v>
      </c>
      <c r="B103" s="50"/>
      <c r="E103" s="58"/>
      <c r="F103" s="58"/>
      <c r="I103" s="67"/>
      <c r="J103" s="67"/>
      <c r="K103" s="67"/>
      <c r="L103" s="83" t="s">
        <v>39</v>
      </c>
      <c r="M103" s="75"/>
      <c r="N103" s="75"/>
      <c r="O103" s="75"/>
      <c r="T103" s="2"/>
      <c r="U103" s="2"/>
      <c r="V103" s="2"/>
      <c r="W103" s="88"/>
      <c r="X103" s="4"/>
    </row>
    <row r="104" spans="1:24" ht="13.5" customHeight="1">
      <c r="A104" s="53" t="s">
        <v>11</v>
      </c>
      <c r="B104" s="53" t="s">
        <v>2001</v>
      </c>
      <c r="E104" s="58"/>
      <c r="F104" s="58"/>
      <c r="I104" s="71" t="s">
        <v>1055</v>
      </c>
      <c r="J104" s="67"/>
      <c r="K104" s="67"/>
      <c r="L104" s="83" t="s">
        <v>39</v>
      </c>
      <c r="M104" s="75"/>
      <c r="N104" s="75"/>
      <c r="O104" s="75"/>
      <c r="T104" s="2"/>
      <c r="U104" s="2"/>
      <c r="V104" s="2"/>
      <c r="W104" s="92" t="s">
        <v>1973</v>
      </c>
      <c r="X104" s="4"/>
    </row>
    <row r="105" spans="1:24" ht="13.5" customHeight="1">
      <c r="A105" s="53" t="s">
        <v>1067</v>
      </c>
      <c r="B105" s="53" t="s">
        <v>1476</v>
      </c>
      <c r="E105" s="61" t="s">
        <v>3008</v>
      </c>
      <c r="F105" s="58"/>
      <c r="I105" s="67"/>
      <c r="J105" s="67"/>
      <c r="K105" s="71" t="s">
        <v>2000</v>
      </c>
      <c r="L105" s="83" t="s">
        <v>3763</v>
      </c>
      <c r="M105" s="75"/>
      <c r="N105" s="75"/>
      <c r="O105" s="75"/>
      <c r="T105" s="2"/>
      <c r="U105" s="2"/>
      <c r="V105" s="2"/>
      <c r="W105" s="88"/>
      <c r="X105" s="4"/>
    </row>
    <row r="106" spans="1:24" ht="13.5" customHeight="1">
      <c r="A106" s="53" t="s">
        <v>1062</v>
      </c>
      <c r="B106" s="53" t="s">
        <v>1477</v>
      </c>
      <c r="E106" s="61" t="s">
        <v>1068</v>
      </c>
      <c r="F106" s="58"/>
      <c r="I106" s="67" t="s">
        <v>3937</v>
      </c>
      <c r="J106" s="67"/>
      <c r="K106" s="71" t="s">
        <v>2000</v>
      </c>
      <c r="L106" s="83" t="s">
        <v>3764</v>
      </c>
      <c r="M106" s="75"/>
      <c r="N106" s="75"/>
      <c r="O106" s="75"/>
      <c r="T106" s="2"/>
      <c r="U106" s="2"/>
      <c r="V106" s="2"/>
      <c r="W106" s="88"/>
      <c r="X106" s="4"/>
    </row>
    <row r="107" spans="1:24" ht="13.5" customHeight="1">
      <c r="A107" s="53" t="s">
        <v>1062</v>
      </c>
      <c r="B107" s="53" t="s">
        <v>1478</v>
      </c>
      <c r="E107" s="61" t="s">
        <v>1069</v>
      </c>
      <c r="F107" s="58"/>
      <c r="I107" s="67" t="s">
        <v>3937</v>
      </c>
      <c r="J107" s="67"/>
      <c r="K107" s="71" t="s">
        <v>2000</v>
      </c>
      <c r="L107" s="83" t="s">
        <v>3765</v>
      </c>
      <c r="M107" s="75"/>
      <c r="N107" s="75"/>
      <c r="O107" s="75"/>
      <c r="T107" s="2"/>
      <c r="U107" s="2"/>
      <c r="V107" s="2"/>
      <c r="W107" s="88"/>
      <c r="X107" s="4"/>
    </row>
    <row r="108" spans="1:24" ht="13.5" customHeight="1">
      <c r="A108" s="53" t="s">
        <v>12</v>
      </c>
      <c r="B108" s="50"/>
      <c r="E108" s="58"/>
      <c r="F108" s="58"/>
      <c r="I108" s="67"/>
      <c r="J108" s="67"/>
      <c r="K108" s="67"/>
      <c r="L108" s="83" t="s">
        <v>39</v>
      </c>
      <c r="M108" s="75"/>
      <c r="N108" s="75"/>
      <c r="O108" s="75"/>
      <c r="T108" s="2"/>
      <c r="U108" s="2"/>
      <c r="V108" s="2"/>
      <c r="W108" s="92" t="s">
        <v>1973</v>
      </c>
      <c r="X108" s="4"/>
    </row>
    <row r="109" spans="1:24" ht="13.5" customHeight="1">
      <c r="A109" s="53" t="s">
        <v>11</v>
      </c>
      <c r="B109" s="53" t="s">
        <v>2006</v>
      </c>
      <c r="E109" s="58"/>
      <c r="F109" s="58"/>
      <c r="I109" s="71" t="s">
        <v>1055</v>
      </c>
      <c r="J109" s="71" t="s">
        <v>2007</v>
      </c>
      <c r="K109" s="67"/>
      <c r="L109" s="83" t="s">
        <v>39</v>
      </c>
      <c r="M109" s="75"/>
      <c r="N109" s="75"/>
      <c r="O109" s="75"/>
      <c r="T109" s="2"/>
      <c r="U109" s="2"/>
      <c r="V109" s="2"/>
      <c r="W109" s="92" t="s">
        <v>1973</v>
      </c>
      <c r="X109" s="4"/>
    </row>
    <row r="110" spans="1:24" ht="13.5" customHeight="1">
      <c r="A110" s="53" t="s">
        <v>2008</v>
      </c>
      <c r="B110" s="53" t="s">
        <v>2014</v>
      </c>
      <c r="E110" s="61" t="s">
        <v>3009</v>
      </c>
      <c r="F110" s="58"/>
      <c r="I110" s="71" t="s">
        <v>4519</v>
      </c>
      <c r="J110" s="67"/>
      <c r="K110" s="71" t="s">
        <v>2000</v>
      </c>
      <c r="L110" s="83" t="s">
        <v>3766</v>
      </c>
      <c r="M110" s="75"/>
      <c r="N110" s="75"/>
      <c r="O110" s="75"/>
      <c r="T110" s="2"/>
      <c r="U110" s="2"/>
      <c r="V110" s="2"/>
      <c r="W110" s="88"/>
      <c r="X110" s="4"/>
    </row>
    <row r="111" spans="1:24" ht="13.5" customHeight="1">
      <c r="A111" s="53" t="s">
        <v>1058</v>
      </c>
      <c r="B111" s="53" t="s">
        <v>1479</v>
      </c>
      <c r="E111" s="61" t="s">
        <v>59</v>
      </c>
      <c r="F111" s="61" t="s">
        <v>59</v>
      </c>
      <c r="I111" s="71" t="s">
        <v>2015</v>
      </c>
      <c r="J111" s="71" t="s">
        <v>2870</v>
      </c>
      <c r="K111" s="71" t="s">
        <v>2000</v>
      </c>
      <c r="L111" s="83" t="s">
        <v>3767</v>
      </c>
      <c r="M111" s="75"/>
      <c r="N111" s="75"/>
      <c r="O111" s="75"/>
      <c r="T111" s="2"/>
      <c r="U111" s="2"/>
      <c r="V111" s="2"/>
      <c r="W111" s="88"/>
      <c r="X111" s="4"/>
    </row>
    <row r="112" spans="1:24" s="92" customFormat="1" ht="13.5" customHeight="1">
      <c r="A112" s="92" t="s">
        <v>12</v>
      </c>
      <c r="B112" s="88"/>
      <c r="E112" s="88"/>
      <c r="F112" s="88"/>
      <c r="I112" s="88"/>
      <c r="J112" s="88"/>
      <c r="K112" s="88"/>
      <c r="L112" s="95" t="s">
        <v>39</v>
      </c>
      <c r="M112" s="88"/>
      <c r="N112" s="88"/>
      <c r="O112" s="88"/>
      <c r="T112" s="89"/>
      <c r="U112" s="89"/>
      <c r="V112" s="89"/>
      <c r="W112" s="92" t="s">
        <v>1973</v>
      </c>
      <c r="X112" s="90"/>
    </row>
    <row r="113" spans="1:24" s="92" customFormat="1" ht="13.5" customHeight="1">
      <c r="A113" s="92" t="s">
        <v>11</v>
      </c>
      <c r="B113" s="92" t="s">
        <v>4212</v>
      </c>
      <c r="E113" s="88"/>
      <c r="F113" s="88"/>
      <c r="I113" s="92" t="s">
        <v>1055</v>
      </c>
      <c r="J113" s="92" t="s">
        <v>4657</v>
      </c>
      <c r="K113" s="88"/>
      <c r="L113" s="95" t="s">
        <v>39</v>
      </c>
      <c r="M113" s="88"/>
      <c r="N113" s="88"/>
      <c r="O113" s="88"/>
      <c r="T113" s="89"/>
      <c r="U113" s="89"/>
      <c r="V113" s="89"/>
      <c r="W113" s="92" t="s">
        <v>1973</v>
      </c>
      <c r="X113" s="90"/>
    </row>
    <row r="114" spans="1:24" ht="13.5" customHeight="1">
      <c r="A114" s="53" t="s">
        <v>2958</v>
      </c>
      <c r="B114" s="53" t="s">
        <v>1480</v>
      </c>
      <c r="E114" s="61" t="s">
        <v>3735</v>
      </c>
      <c r="F114" s="61" t="s">
        <v>2045</v>
      </c>
      <c r="I114" s="71" t="s">
        <v>4513</v>
      </c>
      <c r="J114" s="71" t="s">
        <v>4520</v>
      </c>
      <c r="K114" s="71" t="s">
        <v>2000</v>
      </c>
      <c r="L114" s="83" t="s">
        <v>3768</v>
      </c>
      <c r="M114" s="75"/>
      <c r="N114" s="75"/>
      <c r="O114" s="75"/>
      <c r="T114" s="2"/>
      <c r="U114" s="2"/>
      <c r="V114" s="2"/>
      <c r="W114" s="88"/>
      <c r="X114" s="4"/>
    </row>
    <row r="115" spans="1:24" ht="13.5" customHeight="1">
      <c r="A115" s="53" t="s">
        <v>1076</v>
      </c>
      <c r="B115" s="53" t="s">
        <v>3722</v>
      </c>
      <c r="E115" s="58"/>
      <c r="F115" s="58"/>
      <c r="I115" s="67"/>
      <c r="J115" s="67"/>
      <c r="K115" s="67"/>
      <c r="L115" s="83" t="s">
        <v>39</v>
      </c>
      <c r="M115" s="75"/>
      <c r="N115" s="75"/>
      <c r="O115" s="80" t="s">
        <v>4137</v>
      </c>
      <c r="T115" s="2"/>
      <c r="U115" s="2"/>
      <c r="V115" s="2"/>
      <c r="W115" s="88"/>
      <c r="X115" s="4"/>
    </row>
    <row r="116" spans="1:24" ht="13.5" customHeight="1">
      <c r="A116" s="53" t="s">
        <v>1076</v>
      </c>
      <c r="B116" s="53" t="s">
        <v>3782</v>
      </c>
      <c r="E116" s="58"/>
      <c r="F116" s="58"/>
      <c r="I116" s="67"/>
      <c r="J116" s="67"/>
      <c r="K116" s="67"/>
      <c r="L116" s="83" t="s">
        <v>39</v>
      </c>
      <c r="M116" s="75"/>
      <c r="N116" s="75"/>
      <c r="O116" s="62" t="s">
        <v>3784</v>
      </c>
      <c r="T116" s="2"/>
      <c r="U116" s="2"/>
      <c r="V116" s="2"/>
      <c r="W116" s="88" t="s">
        <v>3955</v>
      </c>
      <c r="X116" s="4"/>
    </row>
    <row r="117" spans="1:24" ht="13.5" customHeight="1">
      <c r="A117" s="53" t="s">
        <v>1056</v>
      </c>
      <c r="B117" s="53" t="s">
        <v>3723</v>
      </c>
      <c r="E117" s="61" t="s">
        <v>3736</v>
      </c>
      <c r="F117" s="58"/>
      <c r="I117" s="67"/>
      <c r="J117" s="71" t="s">
        <v>4520</v>
      </c>
      <c r="K117" s="67"/>
      <c r="L117" s="83" t="s">
        <v>39</v>
      </c>
      <c r="M117" s="75"/>
      <c r="N117" s="75"/>
      <c r="O117" s="75"/>
      <c r="T117" s="2"/>
      <c r="U117" s="2"/>
      <c r="V117" s="2"/>
      <c r="W117" s="88"/>
      <c r="X117" s="4"/>
    </row>
    <row r="118" spans="1:24" ht="13.5" customHeight="1">
      <c r="A118" s="53" t="s">
        <v>1056</v>
      </c>
      <c r="B118" s="53" t="s">
        <v>3783</v>
      </c>
      <c r="E118" s="61" t="s">
        <v>3785</v>
      </c>
      <c r="F118" s="58"/>
      <c r="I118" s="67"/>
      <c r="J118" s="71" t="s">
        <v>3786</v>
      </c>
      <c r="K118" s="67"/>
      <c r="L118" s="83" t="s">
        <v>39</v>
      </c>
      <c r="M118" s="75"/>
      <c r="N118" s="75"/>
      <c r="O118" s="75"/>
      <c r="T118" s="2"/>
      <c r="U118" s="2"/>
      <c r="V118" s="2"/>
      <c r="W118" s="88"/>
      <c r="X118" s="4"/>
    </row>
    <row r="119" spans="1:24" ht="13.5" customHeight="1">
      <c r="A119" s="53" t="s">
        <v>12</v>
      </c>
      <c r="B119" s="50"/>
      <c r="E119" s="58"/>
      <c r="F119" s="58"/>
      <c r="I119" s="67"/>
      <c r="J119" s="67"/>
      <c r="K119" s="67"/>
      <c r="L119" s="83" t="s">
        <v>39</v>
      </c>
      <c r="M119" s="75"/>
      <c r="N119" s="75"/>
      <c r="O119" s="75"/>
      <c r="T119" s="2"/>
      <c r="U119" s="2"/>
      <c r="V119" s="2"/>
      <c r="W119" s="92" t="s">
        <v>1973</v>
      </c>
      <c r="X119" s="4"/>
    </row>
    <row r="120" spans="1:24" ht="13.5" customHeight="1">
      <c r="A120" s="53" t="s">
        <v>11</v>
      </c>
      <c r="B120" s="53" t="s">
        <v>2017</v>
      </c>
      <c r="E120" s="58"/>
      <c r="F120" s="58"/>
      <c r="I120" s="71" t="s">
        <v>1055</v>
      </c>
      <c r="J120" s="67"/>
      <c r="K120" s="67"/>
      <c r="L120" s="83" t="s">
        <v>39</v>
      </c>
      <c r="M120" s="75"/>
      <c r="N120" s="75"/>
      <c r="O120" s="75"/>
      <c r="T120" s="2"/>
      <c r="U120" s="2"/>
      <c r="V120" s="2"/>
      <c r="W120" s="92" t="s">
        <v>1973</v>
      </c>
      <c r="X120" s="4"/>
    </row>
    <row r="121" spans="1:24" ht="13.5" customHeight="1">
      <c r="A121" s="53" t="s">
        <v>1070</v>
      </c>
      <c r="B121" s="53" t="s">
        <v>1481</v>
      </c>
      <c r="E121" s="61" t="s">
        <v>1071</v>
      </c>
      <c r="F121" s="58"/>
      <c r="I121" s="67"/>
      <c r="J121" s="67"/>
      <c r="K121" s="71" t="s">
        <v>2000</v>
      </c>
      <c r="L121" s="83" t="s">
        <v>3769</v>
      </c>
      <c r="M121" s="75"/>
      <c r="N121" s="75"/>
      <c r="O121" s="75"/>
      <c r="T121" s="2"/>
      <c r="U121" s="2"/>
      <c r="V121" s="2"/>
      <c r="W121" s="88"/>
      <c r="X121" s="4"/>
    </row>
    <row r="122" spans="1:24" ht="13.5" customHeight="1">
      <c r="A122" s="53" t="s">
        <v>1058</v>
      </c>
      <c r="B122" s="53" t="s">
        <v>1482</v>
      </c>
      <c r="E122" s="92" t="s">
        <v>59</v>
      </c>
      <c r="F122" s="92" t="s">
        <v>59</v>
      </c>
      <c r="I122" s="71" t="s">
        <v>2015</v>
      </c>
      <c r="J122" s="71" t="s">
        <v>3770</v>
      </c>
      <c r="K122" s="71" t="s">
        <v>2000</v>
      </c>
      <c r="L122" s="83" t="s">
        <v>3767</v>
      </c>
      <c r="M122" s="75"/>
      <c r="N122" s="75"/>
      <c r="O122" s="75"/>
      <c r="T122" s="2"/>
      <c r="U122" s="2"/>
      <c r="V122" s="2"/>
      <c r="W122" s="88"/>
      <c r="X122" s="4"/>
    </row>
    <row r="123" spans="1:24" ht="13.5" customHeight="1">
      <c r="A123" s="53" t="s">
        <v>1072</v>
      </c>
      <c r="B123" s="53" t="s">
        <v>1483</v>
      </c>
      <c r="E123" s="61" t="s">
        <v>1073</v>
      </c>
      <c r="F123" s="58"/>
      <c r="I123" s="67"/>
      <c r="J123" s="67"/>
      <c r="K123" s="71" t="s">
        <v>2000</v>
      </c>
      <c r="L123" s="83" t="s">
        <v>3771</v>
      </c>
      <c r="M123" s="75"/>
      <c r="N123" s="75"/>
      <c r="O123" s="75"/>
      <c r="T123" s="2"/>
      <c r="U123" s="2"/>
      <c r="V123" s="2"/>
      <c r="W123" s="88"/>
      <c r="X123" s="4"/>
    </row>
    <row r="124" spans="1:24" ht="13.5" customHeight="1">
      <c r="A124" s="53" t="s">
        <v>1058</v>
      </c>
      <c r="B124" s="53" t="s">
        <v>1484</v>
      </c>
      <c r="E124" s="92" t="s">
        <v>59</v>
      </c>
      <c r="F124" s="92" t="s">
        <v>59</v>
      </c>
      <c r="I124" s="71" t="s">
        <v>2015</v>
      </c>
      <c r="J124" s="71" t="s">
        <v>3772</v>
      </c>
      <c r="K124" s="71" t="s">
        <v>2000</v>
      </c>
      <c r="L124" s="83" t="s">
        <v>3773</v>
      </c>
      <c r="M124" s="75"/>
      <c r="N124" s="75"/>
      <c r="O124" s="75"/>
      <c r="T124" s="2"/>
      <c r="U124" s="2"/>
      <c r="V124" s="2"/>
      <c r="W124" s="88"/>
      <c r="X124" s="4"/>
    </row>
    <row r="125" spans="1:24" ht="13.5" customHeight="1">
      <c r="A125" s="53" t="s">
        <v>12</v>
      </c>
      <c r="B125" s="50"/>
      <c r="E125" s="58"/>
      <c r="F125" s="58"/>
      <c r="I125" s="67"/>
      <c r="J125" s="67"/>
      <c r="K125" s="67"/>
      <c r="L125" s="83" t="s">
        <v>39</v>
      </c>
      <c r="M125" s="75"/>
      <c r="N125" s="75"/>
      <c r="O125" s="75"/>
      <c r="T125" s="2"/>
      <c r="U125" s="2"/>
      <c r="V125" s="2"/>
      <c r="W125" s="92" t="s">
        <v>1973</v>
      </c>
      <c r="X125" s="4"/>
    </row>
    <row r="126" spans="1:24" ht="13.5" customHeight="1">
      <c r="A126" s="53" t="s">
        <v>11</v>
      </c>
      <c r="B126" s="53" t="s">
        <v>2038</v>
      </c>
      <c r="E126" s="58"/>
      <c r="F126" s="58"/>
      <c r="I126" s="71" t="s">
        <v>1055</v>
      </c>
      <c r="J126" s="67"/>
      <c r="K126" s="67"/>
      <c r="L126" s="83" t="s">
        <v>39</v>
      </c>
      <c r="M126" s="75"/>
      <c r="N126" s="75"/>
      <c r="O126" s="75"/>
      <c r="T126" s="2"/>
      <c r="U126" s="2"/>
      <c r="V126" s="2"/>
      <c r="W126" s="92" t="s">
        <v>1973</v>
      </c>
      <c r="X126" s="4"/>
    </row>
    <row r="127" spans="1:24" ht="13.5" customHeight="1">
      <c r="A127" s="53" t="s">
        <v>1074</v>
      </c>
      <c r="B127" s="53" t="s">
        <v>1485</v>
      </c>
      <c r="E127" s="61" t="s">
        <v>1075</v>
      </c>
      <c r="F127" s="58"/>
      <c r="I127" s="67"/>
      <c r="J127" s="67"/>
      <c r="K127" s="71" t="s">
        <v>2000</v>
      </c>
      <c r="L127" s="83" t="s">
        <v>3774</v>
      </c>
      <c r="M127" s="75"/>
      <c r="N127" s="75"/>
      <c r="O127" s="75"/>
      <c r="T127" s="2"/>
      <c r="U127" s="2"/>
      <c r="V127" s="2"/>
      <c r="W127" s="88"/>
      <c r="X127" s="4"/>
    </row>
    <row r="128" spans="1:24" ht="13.5" customHeight="1">
      <c r="A128" s="53" t="s">
        <v>1058</v>
      </c>
      <c r="B128" s="53" t="s">
        <v>1486</v>
      </c>
      <c r="E128" s="92" t="s">
        <v>59</v>
      </c>
      <c r="F128" s="92" t="s">
        <v>59</v>
      </c>
      <c r="I128" s="71" t="s">
        <v>2015</v>
      </c>
      <c r="J128" s="71" t="s">
        <v>1487</v>
      </c>
      <c r="K128" s="71" t="s">
        <v>2000</v>
      </c>
      <c r="L128" s="83" t="s">
        <v>4567</v>
      </c>
      <c r="M128" s="75"/>
      <c r="N128" s="75"/>
      <c r="O128" s="75"/>
      <c r="T128" s="2"/>
      <c r="U128" s="2"/>
      <c r="V128" s="2"/>
      <c r="W128" s="88"/>
      <c r="X128" s="4"/>
    </row>
    <row r="129" spans="1:24" ht="13.5" customHeight="1">
      <c r="A129" s="53" t="s">
        <v>12</v>
      </c>
      <c r="B129" s="50"/>
      <c r="E129" s="58"/>
      <c r="F129" s="58"/>
      <c r="I129" s="67"/>
      <c r="J129" s="67"/>
      <c r="K129" s="67"/>
      <c r="L129" s="83" t="s">
        <v>39</v>
      </c>
      <c r="M129" s="75"/>
      <c r="N129" s="75"/>
      <c r="O129" s="75"/>
      <c r="T129" s="2"/>
      <c r="U129" s="2"/>
      <c r="V129" s="2"/>
      <c r="W129" s="92" t="s">
        <v>1973</v>
      </c>
      <c r="X129" s="4"/>
    </row>
    <row r="130" spans="1:24" ht="13.5" customHeight="1">
      <c r="A130" s="53" t="s">
        <v>12</v>
      </c>
      <c r="B130" s="50"/>
      <c r="E130" s="58"/>
      <c r="F130" s="58"/>
      <c r="I130" s="67"/>
      <c r="J130" s="67"/>
      <c r="K130" s="67"/>
      <c r="L130" s="83" t="s">
        <v>39</v>
      </c>
      <c r="M130" s="75"/>
      <c r="N130" s="75"/>
      <c r="O130" s="75"/>
      <c r="T130" s="2"/>
      <c r="U130" s="2"/>
      <c r="V130" s="2"/>
      <c r="W130" s="92" t="s">
        <v>1972</v>
      </c>
      <c r="X130" s="4"/>
    </row>
    <row r="131" spans="1:24" s="92" customFormat="1" ht="13.5" customHeight="1">
      <c r="B131" s="88"/>
      <c r="E131" s="88"/>
      <c r="F131" s="88"/>
      <c r="I131" s="88"/>
      <c r="J131" s="88"/>
      <c r="K131" s="88"/>
      <c r="L131" s="95"/>
      <c r="M131" s="88"/>
      <c r="N131" s="88"/>
      <c r="O131" s="88"/>
      <c r="T131" s="89"/>
      <c r="U131" s="89"/>
      <c r="V131" s="89"/>
      <c r="X131" s="90"/>
    </row>
    <row r="132" spans="1:24" ht="13.5" customHeight="1">
      <c r="A132" s="53" t="s">
        <v>11</v>
      </c>
      <c r="B132" s="53" t="s">
        <v>2326</v>
      </c>
      <c r="E132" s="61" t="s">
        <v>2041</v>
      </c>
      <c r="F132" s="58"/>
      <c r="I132" s="71" t="s">
        <v>1972</v>
      </c>
      <c r="J132" s="92" t="s">
        <v>4191</v>
      </c>
      <c r="K132" s="67"/>
      <c r="L132" s="83" t="s">
        <v>39</v>
      </c>
      <c r="M132" s="75"/>
      <c r="N132" s="75"/>
      <c r="O132" s="75"/>
      <c r="T132" s="2"/>
      <c r="U132" s="2"/>
      <c r="V132" s="2"/>
      <c r="W132" s="92" t="s">
        <v>1972</v>
      </c>
      <c r="X132" s="4"/>
    </row>
    <row r="133" spans="1:24" ht="13.5" customHeight="1">
      <c r="A133" s="53" t="s">
        <v>11</v>
      </c>
      <c r="B133" s="53" t="s">
        <v>3050</v>
      </c>
      <c r="E133" s="58"/>
      <c r="F133" s="58"/>
      <c r="I133" s="71" t="s">
        <v>3041</v>
      </c>
      <c r="J133" s="67"/>
      <c r="K133" s="67"/>
      <c r="L133" s="83" t="s">
        <v>39</v>
      </c>
      <c r="M133" s="75"/>
      <c r="N133" s="75"/>
      <c r="O133" s="75"/>
      <c r="T133" s="2"/>
      <c r="U133" s="2"/>
      <c r="V133" s="2"/>
      <c r="W133" s="88"/>
      <c r="X133" s="4"/>
    </row>
    <row r="134" spans="1:24" ht="13.5" customHeight="1">
      <c r="A134" s="53" t="s">
        <v>1056</v>
      </c>
      <c r="B134" s="53" t="s">
        <v>3051</v>
      </c>
      <c r="E134" s="62" t="s">
        <v>4198</v>
      </c>
      <c r="F134" s="58"/>
      <c r="I134" s="71" t="s">
        <v>3042</v>
      </c>
      <c r="J134" s="67"/>
      <c r="K134" s="67"/>
      <c r="L134" s="83" t="s">
        <v>39</v>
      </c>
      <c r="M134" s="75"/>
      <c r="N134" s="75"/>
      <c r="O134" s="75"/>
      <c r="T134" s="2"/>
      <c r="U134" s="2"/>
      <c r="V134" s="2"/>
      <c r="W134" s="88"/>
      <c r="X134" s="4"/>
    </row>
    <row r="135" spans="1:24" ht="13.5" customHeight="1">
      <c r="A135" s="53" t="s">
        <v>12</v>
      </c>
      <c r="B135" s="50"/>
      <c r="E135" s="58"/>
      <c r="F135" s="58"/>
      <c r="I135" s="67"/>
      <c r="J135" s="67"/>
      <c r="K135" s="67"/>
      <c r="L135" s="83" t="s">
        <v>39</v>
      </c>
      <c r="M135" s="75"/>
      <c r="N135" s="75"/>
      <c r="O135" s="75"/>
      <c r="T135" s="2"/>
      <c r="U135" s="2"/>
      <c r="V135" s="2"/>
      <c r="W135" s="88"/>
      <c r="X135" s="4"/>
    </row>
    <row r="136" spans="1:24" s="92" customFormat="1" ht="13.5" customHeight="1">
      <c r="A136" s="92" t="s">
        <v>11</v>
      </c>
      <c r="B136" s="92" t="s">
        <v>4464</v>
      </c>
      <c r="I136" s="92" t="s">
        <v>1055</v>
      </c>
      <c r="L136" s="95" t="str">
        <f t="shared" ref="L136" si="0">IF(K136="yes",("Sorry, question " &amp; LEFT(E136, 6) &amp; " is required!"),"")</f>
        <v/>
      </c>
      <c r="W136" s="92" t="s">
        <v>1973</v>
      </c>
    </row>
    <row r="137" spans="1:24" s="92" customFormat="1" ht="14.25" customHeight="1">
      <c r="A137" s="92" t="s">
        <v>2075</v>
      </c>
      <c r="B137" s="92" t="s">
        <v>4503</v>
      </c>
      <c r="E137" s="92" t="s">
        <v>2079</v>
      </c>
      <c r="I137" s="92" t="s">
        <v>4547</v>
      </c>
      <c r="K137" s="92" t="s">
        <v>846</v>
      </c>
      <c r="L137" s="95" t="str">
        <f>IF(K137="yes",("Sorry, question " &amp; LEFT(E137, 15) &amp; " is required!"),"")</f>
        <v>Sorry, question RESPONDENT NAME is required!</v>
      </c>
    </row>
    <row r="138" spans="1:24" s="92" customFormat="1" ht="14.25" customHeight="1">
      <c r="A138" s="92" t="s">
        <v>19</v>
      </c>
      <c r="B138" s="92" t="s">
        <v>4504</v>
      </c>
      <c r="L138" s="95" t="str">
        <f t="shared" ref="L138:L139" si="1">IF(K138="yes",("Sorry, question " &amp; LEFT(E138, 6) &amp; " is required!"),"")</f>
        <v/>
      </c>
      <c r="O138" s="92" t="s">
        <v>4505</v>
      </c>
    </row>
    <row r="139" spans="1:24" s="92" customFormat="1" ht="13.5" customHeight="1">
      <c r="A139" s="92" t="s">
        <v>12</v>
      </c>
      <c r="L139" s="95" t="str">
        <f t="shared" si="1"/>
        <v/>
      </c>
      <c r="W139" s="92" t="s">
        <v>1973</v>
      </c>
    </row>
    <row r="140" spans="1:24" ht="13.5" customHeight="1">
      <c r="A140" s="53" t="s">
        <v>11</v>
      </c>
      <c r="B140" s="53" t="s">
        <v>2023</v>
      </c>
      <c r="E140" s="58"/>
      <c r="F140" s="58"/>
      <c r="I140" s="71" t="s">
        <v>1055</v>
      </c>
      <c r="J140" s="67"/>
      <c r="K140" s="67"/>
      <c r="L140" s="83" t="s">
        <v>39</v>
      </c>
      <c r="M140" s="75"/>
      <c r="N140" s="75"/>
      <c r="O140" s="75"/>
      <c r="T140" s="2"/>
      <c r="U140" s="2"/>
      <c r="V140" s="2"/>
      <c r="W140" s="92" t="s">
        <v>1973</v>
      </c>
      <c r="X140" s="4"/>
    </row>
    <row r="141" spans="1:24" ht="13.5" customHeight="1">
      <c r="A141" s="53" t="s">
        <v>1057</v>
      </c>
      <c r="B141" s="53" t="s">
        <v>3724</v>
      </c>
      <c r="E141" s="61" t="s">
        <v>3737</v>
      </c>
      <c r="F141" s="58"/>
      <c r="I141" s="67"/>
      <c r="J141" s="67"/>
      <c r="K141" s="71" t="s">
        <v>2000</v>
      </c>
      <c r="L141" s="83" t="s">
        <v>3775</v>
      </c>
      <c r="M141" s="80" t="s">
        <v>4459</v>
      </c>
      <c r="N141" s="80" t="s">
        <v>4460</v>
      </c>
      <c r="O141" s="75"/>
      <c r="T141" s="2"/>
      <c r="U141" s="2"/>
      <c r="V141" s="2"/>
      <c r="W141" s="88"/>
      <c r="X141" s="4"/>
    </row>
    <row r="142" spans="1:24" ht="13.5" customHeight="1">
      <c r="A142" s="53" t="s">
        <v>12</v>
      </c>
      <c r="B142" s="50"/>
      <c r="E142" s="58"/>
      <c r="F142" s="58"/>
      <c r="I142" s="67"/>
      <c r="J142" s="67"/>
      <c r="K142" s="67"/>
      <c r="L142" s="83" t="s">
        <v>39</v>
      </c>
      <c r="M142" s="75"/>
      <c r="N142" s="75"/>
      <c r="O142" s="75"/>
      <c r="T142" s="2"/>
      <c r="U142" s="2"/>
      <c r="V142" s="2"/>
      <c r="W142" s="92" t="s">
        <v>1973</v>
      </c>
      <c r="X142" s="4"/>
    </row>
    <row r="143" spans="1:24" ht="13.5" customHeight="1">
      <c r="A143" s="53" t="s">
        <v>11</v>
      </c>
      <c r="B143" s="53" t="s">
        <v>2046</v>
      </c>
      <c r="E143" s="58"/>
      <c r="F143" s="58"/>
      <c r="I143" s="71" t="s">
        <v>1055</v>
      </c>
      <c r="J143" s="71" t="s">
        <v>3776</v>
      </c>
      <c r="K143" s="67"/>
      <c r="L143" s="83" t="s">
        <v>39</v>
      </c>
      <c r="M143" s="75"/>
      <c r="N143" s="75"/>
      <c r="O143" s="75"/>
      <c r="T143" s="2"/>
      <c r="U143" s="2"/>
      <c r="V143" s="2"/>
      <c r="W143" s="92" t="s">
        <v>1973</v>
      </c>
      <c r="X143" s="4"/>
    </row>
    <row r="144" spans="1:24" ht="13.5" customHeight="1">
      <c r="A144" s="53" t="s">
        <v>1062</v>
      </c>
      <c r="B144" s="53" t="s">
        <v>1488</v>
      </c>
      <c r="E144" s="61" t="s">
        <v>3687</v>
      </c>
      <c r="F144" s="58"/>
      <c r="I144" s="67" t="s">
        <v>3937</v>
      </c>
      <c r="J144" s="67"/>
      <c r="K144" s="71" t="s">
        <v>2000</v>
      </c>
      <c r="L144" s="83" t="s">
        <v>3777</v>
      </c>
      <c r="M144" s="75"/>
      <c r="N144" s="75"/>
      <c r="O144" s="75"/>
      <c r="T144" s="2"/>
      <c r="U144" s="2"/>
      <c r="V144" s="2"/>
      <c r="W144" s="88"/>
      <c r="X144" s="4"/>
    </row>
    <row r="145" spans="1:24" ht="13.5" customHeight="1">
      <c r="A145" s="53" t="s">
        <v>1057</v>
      </c>
      <c r="B145" s="53" t="s">
        <v>2020</v>
      </c>
      <c r="E145" s="61" t="s">
        <v>3738</v>
      </c>
      <c r="F145" s="61" t="s">
        <v>2021</v>
      </c>
      <c r="I145" s="71" t="s">
        <v>2022</v>
      </c>
      <c r="J145" s="71" t="s">
        <v>4535</v>
      </c>
      <c r="K145" s="71" t="s">
        <v>2000</v>
      </c>
      <c r="L145" s="83" t="s">
        <v>3778</v>
      </c>
      <c r="M145" s="80" t="s">
        <v>4461</v>
      </c>
      <c r="N145" s="80" t="s">
        <v>3292</v>
      </c>
      <c r="O145" s="75"/>
      <c r="T145" s="2"/>
      <c r="U145" s="2"/>
      <c r="V145" s="2"/>
      <c r="W145" s="88"/>
      <c r="X145" s="4"/>
    </row>
    <row r="146" spans="1:24" ht="13.5" customHeight="1">
      <c r="A146" s="53" t="s">
        <v>1076</v>
      </c>
      <c r="B146" s="53" t="s">
        <v>3610</v>
      </c>
      <c r="E146" s="58"/>
      <c r="F146" s="58"/>
      <c r="I146" s="67"/>
      <c r="J146" s="67"/>
      <c r="K146" s="67"/>
      <c r="L146" s="83"/>
      <c r="M146" s="75"/>
      <c r="N146" s="75"/>
      <c r="O146" s="80" t="s">
        <v>4213</v>
      </c>
      <c r="T146" s="2"/>
      <c r="U146" s="2"/>
      <c r="V146" s="2"/>
      <c r="W146" s="88"/>
      <c r="X146" s="4"/>
    </row>
    <row r="147" spans="1:24" ht="13.5" customHeight="1">
      <c r="A147" s="53" t="s">
        <v>12</v>
      </c>
      <c r="B147" s="50"/>
      <c r="E147" s="58"/>
      <c r="F147" s="58"/>
      <c r="I147" s="67"/>
      <c r="J147" s="67"/>
      <c r="K147" s="67"/>
      <c r="L147" s="83" t="s">
        <v>39</v>
      </c>
      <c r="M147" s="75"/>
      <c r="N147" s="75"/>
      <c r="O147" s="75"/>
      <c r="T147" s="2"/>
      <c r="U147" s="2"/>
      <c r="V147" s="2"/>
      <c r="W147" s="92" t="s">
        <v>1973</v>
      </c>
      <c r="X147" s="4"/>
    </row>
    <row r="148" spans="1:24" ht="13.5" customHeight="1">
      <c r="A148" s="53" t="s">
        <v>11</v>
      </c>
      <c r="B148" s="53" t="s">
        <v>3609</v>
      </c>
      <c r="E148" s="58"/>
      <c r="F148" s="58"/>
      <c r="I148" s="71" t="s">
        <v>1055</v>
      </c>
      <c r="J148" s="71" t="s">
        <v>3779</v>
      </c>
      <c r="K148" s="67"/>
      <c r="L148" s="83" t="s">
        <v>39</v>
      </c>
      <c r="M148" s="75"/>
      <c r="N148" s="75"/>
      <c r="O148" s="75"/>
      <c r="T148" s="2"/>
      <c r="U148" s="2"/>
      <c r="V148" s="2"/>
      <c r="W148" s="92" t="s">
        <v>1973</v>
      </c>
      <c r="X148" s="4"/>
    </row>
    <row r="149" spans="1:24" ht="13.5" customHeight="1">
      <c r="A149" s="53" t="s">
        <v>1057</v>
      </c>
      <c r="B149" s="53" t="s">
        <v>1489</v>
      </c>
      <c r="E149" s="61" t="s">
        <v>3291</v>
      </c>
      <c r="F149" s="61" t="s">
        <v>3739</v>
      </c>
      <c r="I149" s="71" t="s">
        <v>2022</v>
      </c>
      <c r="J149" s="67"/>
      <c r="K149" s="71" t="s">
        <v>2000</v>
      </c>
      <c r="L149" s="83" t="s">
        <v>3780</v>
      </c>
      <c r="M149" s="80" t="s">
        <v>3781</v>
      </c>
      <c r="N149" s="80" t="s">
        <v>3702</v>
      </c>
      <c r="O149" s="75"/>
      <c r="T149" s="2"/>
      <c r="U149" s="2"/>
      <c r="V149" s="2"/>
      <c r="W149" s="88"/>
      <c r="X149" s="4"/>
    </row>
    <row r="150" spans="1:24" ht="13.5" customHeight="1">
      <c r="A150" s="53" t="s">
        <v>12</v>
      </c>
      <c r="B150" s="50"/>
      <c r="E150" s="58"/>
      <c r="F150" s="58"/>
      <c r="I150" s="67"/>
      <c r="J150" s="67"/>
      <c r="K150" s="67"/>
      <c r="L150" s="83" t="s">
        <v>39</v>
      </c>
      <c r="M150" s="75"/>
      <c r="N150" s="75"/>
      <c r="O150" s="75"/>
      <c r="T150" s="2"/>
      <c r="U150" s="2"/>
      <c r="V150" s="2"/>
      <c r="W150" s="92" t="s">
        <v>1973</v>
      </c>
      <c r="X150" s="4"/>
    </row>
    <row r="151" spans="1:24" ht="13.5" customHeight="1">
      <c r="A151" s="53" t="s">
        <v>12</v>
      </c>
      <c r="B151" s="50"/>
      <c r="E151" s="58"/>
      <c r="F151" s="58"/>
      <c r="I151" s="67"/>
      <c r="J151" s="67"/>
      <c r="K151" s="67"/>
      <c r="L151" s="83" t="s">
        <v>39</v>
      </c>
      <c r="M151" s="75"/>
      <c r="N151" s="75"/>
      <c r="O151" s="75"/>
      <c r="T151" s="2"/>
      <c r="U151" s="2"/>
      <c r="V151" s="2"/>
      <c r="W151" s="92" t="s">
        <v>1972</v>
      </c>
      <c r="X151" s="4"/>
    </row>
    <row r="152" spans="1:24" ht="13.5" customHeight="1">
      <c r="L152" s="30" t="str">
        <f t="shared" ref="L152:L211" si="2">IF(K152="yes",("Sorry, question " &amp; LEFT(E152, 6) &amp; " is required!"),"")</f>
        <v/>
      </c>
    </row>
    <row r="153" spans="1:24" ht="14.25">
      <c r="A153" s="5" t="s">
        <v>11</v>
      </c>
      <c r="B153" s="5" t="s">
        <v>2327</v>
      </c>
      <c r="E153" s="5" t="s">
        <v>2042</v>
      </c>
      <c r="I153" s="5" t="s">
        <v>1972</v>
      </c>
      <c r="J153" s="5" t="s">
        <v>4192</v>
      </c>
      <c r="L153" s="30" t="str">
        <f t="shared" si="2"/>
        <v/>
      </c>
      <c r="W153" s="5" t="s">
        <v>1972</v>
      </c>
    </row>
    <row r="154" spans="1:24" ht="13.5" customHeight="1">
      <c r="A154" s="5" t="s">
        <v>11</v>
      </c>
      <c r="B154" s="5" t="s">
        <v>3052</v>
      </c>
      <c r="I154" s="5" t="s">
        <v>3041</v>
      </c>
      <c r="L154" s="30" t="str">
        <f t="shared" si="2"/>
        <v/>
      </c>
    </row>
    <row r="155" spans="1:24" s="53" customFormat="1" ht="13.5" customHeight="1">
      <c r="L155" s="56"/>
    </row>
    <row r="156" spans="1:24" ht="13.5" customHeight="1">
      <c r="A156" s="5" t="s">
        <v>1056</v>
      </c>
      <c r="B156" s="5" t="s">
        <v>3053</v>
      </c>
      <c r="E156" s="26" t="s">
        <v>4199</v>
      </c>
      <c r="I156" s="5" t="s">
        <v>3042</v>
      </c>
      <c r="L156" s="30" t="str">
        <f t="shared" si="2"/>
        <v/>
      </c>
    </row>
    <row r="157" spans="1:24" ht="13.5" customHeight="1">
      <c r="A157" s="5" t="s">
        <v>1056</v>
      </c>
      <c r="B157" s="5" t="s">
        <v>3054</v>
      </c>
      <c r="E157" s="26" t="s">
        <v>3939</v>
      </c>
      <c r="I157" s="5" t="s">
        <v>3043</v>
      </c>
      <c r="L157" s="30" t="str">
        <f t="shared" si="2"/>
        <v/>
      </c>
    </row>
    <row r="158" spans="1:24" ht="13.5" customHeight="1">
      <c r="A158" s="5" t="s">
        <v>12</v>
      </c>
      <c r="L158" s="30" t="str">
        <f t="shared" si="2"/>
        <v/>
      </c>
    </row>
    <row r="159" spans="1:24" ht="13.5" customHeight="1">
      <c r="A159" s="5" t="s">
        <v>11</v>
      </c>
      <c r="B159" s="5" t="s">
        <v>2024</v>
      </c>
      <c r="I159" s="5" t="s">
        <v>1055</v>
      </c>
      <c r="L159" s="30" t="str">
        <f t="shared" si="2"/>
        <v/>
      </c>
      <c r="W159" s="5" t="s">
        <v>1973</v>
      </c>
    </row>
    <row r="160" spans="1:24" ht="14.25" customHeight="1">
      <c r="A160" s="5" t="s">
        <v>2075</v>
      </c>
      <c r="B160" s="5" t="s">
        <v>2076</v>
      </c>
      <c r="E160" s="5" t="s">
        <v>2079</v>
      </c>
      <c r="I160" s="5" t="s">
        <v>4548</v>
      </c>
      <c r="K160" s="5" t="s">
        <v>846</v>
      </c>
      <c r="L160" s="30" t="str">
        <f>IF(K160="yes",("Sorry, question " &amp; LEFT(E160, 15) &amp; " is required!"),"")</f>
        <v>Sorry, question RESPONDENT NAME is required!</v>
      </c>
    </row>
    <row r="161" spans="1:23" ht="14.25" customHeight="1">
      <c r="A161" s="5" t="s">
        <v>19</v>
      </c>
      <c r="B161" s="5" t="s">
        <v>2077</v>
      </c>
      <c r="L161" s="30" t="str">
        <f t="shared" si="2"/>
        <v/>
      </c>
      <c r="O161" s="5" t="s">
        <v>4152</v>
      </c>
    </row>
    <row r="162" spans="1:23" ht="13.5" customHeight="1">
      <c r="A162" s="5" t="s">
        <v>12</v>
      </c>
      <c r="L162" s="30" t="str">
        <f t="shared" si="2"/>
        <v/>
      </c>
      <c r="W162" s="5" t="s">
        <v>1973</v>
      </c>
    </row>
    <row r="163" spans="1:23" ht="13.5" customHeight="1">
      <c r="A163" s="5" t="s">
        <v>11</v>
      </c>
      <c r="B163" s="5" t="s">
        <v>3033</v>
      </c>
      <c r="I163" s="5" t="s">
        <v>1055</v>
      </c>
      <c r="L163" s="30" t="str">
        <f t="shared" si="2"/>
        <v/>
      </c>
      <c r="W163" s="5" t="s">
        <v>1973</v>
      </c>
    </row>
    <row r="164" spans="1:23" ht="13.5" customHeight="1">
      <c r="A164" s="5" t="s">
        <v>1077</v>
      </c>
      <c r="B164" s="5" t="s">
        <v>1435</v>
      </c>
      <c r="E164" s="5" t="s">
        <v>1415</v>
      </c>
      <c r="K164" s="5" t="s">
        <v>1911</v>
      </c>
      <c r="L164" s="30" t="str">
        <f t="shared" si="2"/>
        <v>Sorry, question [4.01] is required!</v>
      </c>
    </row>
    <row r="165" spans="1:23" ht="13.5" customHeight="1">
      <c r="A165" s="5" t="s">
        <v>1058</v>
      </c>
      <c r="B165" s="5" t="s">
        <v>1436</v>
      </c>
      <c r="E165" s="92" t="s">
        <v>59</v>
      </c>
      <c r="F165" s="92" t="s">
        <v>59</v>
      </c>
      <c r="I165" s="5" t="s">
        <v>2015</v>
      </c>
      <c r="J165" s="5" t="s">
        <v>3956</v>
      </c>
      <c r="K165" s="5" t="s">
        <v>2000</v>
      </c>
      <c r="L165" s="30" t="str">
        <f t="shared" si="2"/>
        <v>Sorry, question OTHER, is required!</v>
      </c>
    </row>
    <row r="166" spans="1:23" ht="13.5" customHeight="1">
      <c r="A166" s="5" t="s">
        <v>12</v>
      </c>
      <c r="L166" s="30" t="str">
        <f t="shared" si="2"/>
        <v/>
      </c>
      <c r="W166" s="5" t="s">
        <v>1973</v>
      </c>
    </row>
    <row r="167" spans="1:23" ht="13.5" customHeight="1">
      <c r="A167" s="5" t="s">
        <v>11</v>
      </c>
      <c r="B167" s="5" t="s">
        <v>2025</v>
      </c>
      <c r="I167" s="5" t="s">
        <v>1055</v>
      </c>
      <c r="L167" s="30" t="str">
        <f t="shared" si="2"/>
        <v/>
      </c>
      <c r="W167" s="5" t="s">
        <v>1973</v>
      </c>
    </row>
    <row r="168" spans="1:23" ht="13.5" customHeight="1">
      <c r="A168" s="5" t="s">
        <v>1078</v>
      </c>
      <c r="B168" s="5" t="s">
        <v>1437</v>
      </c>
      <c r="E168" s="5" t="s">
        <v>1416</v>
      </c>
      <c r="F168" s="5" t="s">
        <v>2026</v>
      </c>
      <c r="K168" s="5" t="s">
        <v>1911</v>
      </c>
      <c r="L168" s="30" t="str">
        <f t="shared" si="2"/>
        <v>Sorry, question [4.02] is required!</v>
      </c>
    </row>
    <row r="169" spans="1:23" ht="13.5" customHeight="1">
      <c r="A169" s="5" t="s">
        <v>1058</v>
      </c>
      <c r="B169" s="5" t="s">
        <v>1438</v>
      </c>
      <c r="E169" s="92" t="s">
        <v>59</v>
      </c>
      <c r="F169" s="92" t="s">
        <v>59</v>
      </c>
      <c r="I169" s="5" t="s">
        <v>2015</v>
      </c>
      <c r="J169" s="5" t="s">
        <v>3957</v>
      </c>
      <c r="K169" s="5" t="s">
        <v>2000</v>
      </c>
      <c r="L169" s="30" t="str">
        <f t="shared" si="2"/>
        <v>Sorry, question OTHER, is required!</v>
      </c>
    </row>
    <row r="170" spans="1:23" ht="13.5" customHeight="1">
      <c r="A170" s="5" t="s">
        <v>1057</v>
      </c>
      <c r="B170" s="5" t="s">
        <v>1439</v>
      </c>
      <c r="E170" s="5" t="s">
        <v>3293</v>
      </c>
      <c r="F170" s="5" t="s">
        <v>4536</v>
      </c>
      <c r="K170" s="5" t="s">
        <v>1911</v>
      </c>
      <c r="L170" s="30" t="str">
        <f t="shared" si="2"/>
        <v>Sorry, question [4.03] is required!</v>
      </c>
      <c r="M170" s="5" t="s">
        <v>4525</v>
      </c>
      <c r="N170" s="5" t="s">
        <v>4526</v>
      </c>
    </row>
    <row r="171" spans="1:23" ht="13.5" customHeight="1">
      <c r="A171" s="5" t="s">
        <v>12</v>
      </c>
      <c r="L171" s="30" t="str">
        <f t="shared" si="2"/>
        <v/>
      </c>
      <c r="W171" s="5" t="s">
        <v>1973</v>
      </c>
    </row>
    <row r="172" spans="1:23" ht="13.5" customHeight="1">
      <c r="A172" s="5" t="s">
        <v>11</v>
      </c>
      <c r="B172" s="5" t="s">
        <v>2047</v>
      </c>
      <c r="I172" s="5" t="s">
        <v>1055</v>
      </c>
      <c r="L172" s="30" t="str">
        <f t="shared" si="2"/>
        <v/>
      </c>
      <c r="W172" s="5" t="s">
        <v>1973</v>
      </c>
    </row>
    <row r="173" spans="1:23" ht="13.5" customHeight="1">
      <c r="A173" s="5" t="s">
        <v>1062</v>
      </c>
      <c r="B173" s="5" t="s">
        <v>1440</v>
      </c>
      <c r="E173" s="5" t="s">
        <v>1417</v>
      </c>
      <c r="I173" s="5" t="s">
        <v>3937</v>
      </c>
      <c r="K173" s="5" t="s">
        <v>1911</v>
      </c>
      <c r="L173" s="30" t="str">
        <f t="shared" si="2"/>
        <v>Sorry, question [4.04] is required!</v>
      </c>
    </row>
    <row r="174" spans="1:23" ht="13.5" customHeight="1">
      <c r="A174" s="5" t="s">
        <v>3097</v>
      </c>
      <c r="B174" s="5" t="s">
        <v>1441</v>
      </c>
      <c r="E174" s="5" t="s">
        <v>1418</v>
      </c>
      <c r="K174" s="5" t="s">
        <v>1911</v>
      </c>
      <c r="L174" s="30" t="str">
        <f t="shared" si="2"/>
        <v>Sorry, question [4.05] is required!</v>
      </c>
    </row>
    <row r="175" spans="1:23" ht="13.5" customHeight="1">
      <c r="A175" s="5" t="s">
        <v>1058</v>
      </c>
      <c r="B175" s="5" t="s">
        <v>1442</v>
      </c>
      <c r="E175" s="92" t="s">
        <v>59</v>
      </c>
      <c r="F175" s="92" t="s">
        <v>59</v>
      </c>
      <c r="I175" s="5" t="s">
        <v>2015</v>
      </c>
      <c r="J175" s="5" t="s">
        <v>3958</v>
      </c>
      <c r="K175" s="5" t="s">
        <v>2000</v>
      </c>
      <c r="L175" s="30" t="str">
        <f t="shared" si="2"/>
        <v>Sorry, question OTHER, is required!</v>
      </c>
    </row>
    <row r="176" spans="1:23" ht="13.5" customHeight="1">
      <c r="A176" s="5" t="s">
        <v>12</v>
      </c>
      <c r="L176" s="30" t="str">
        <f t="shared" si="2"/>
        <v/>
      </c>
      <c r="W176" s="5" t="s">
        <v>1973</v>
      </c>
    </row>
    <row r="177" spans="1:23" ht="13.5" customHeight="1">
      <c r="A177" s="5" t="s">
        <v>11</v>
      </c>
      <c r="B177" s="5" t="s">
        <v>2027</v>
      </c>
      <c r="I177" s="5" t="s">
        <v>1055</v>
      </c>
      <c r="L177" s="30" t="str">
        <f t="shared" si="2"/>
        <v/>
      </c>
      <c r="W177" s="5" t="s">
        <v>1973</v>
      </c>
    </row>
    <row r="178" spans="1:23" ht="13.5" customHeight="1">
      <c r="A178" s="5" t="s">
        <v>1079</v>
      </c>
      <c r="B178" s="5" t="s">
        <v>1443</v>
      </c>
      <c r="E178" s="5" t="s">
        <v>2940</v>
      </c>
      <c r="K178" s="5" t="s">
        <v>2000</v>
      </c>
      <c r="L178" s="30" t="str">
        <f t="shared" si="2"/>
        <v>Sorry, question [4.06] is required!</v>
      </c>
    </row>
    <row r="179" spans="1:23" ht="13.5" customHeight="1">
      <c r="A179" s="5" t="s">
        <v>1058</v>
      </c>
      <c r="B179" s="5" t="s">
        <v>1444</v>
      </c>
      <c r="E179" s="92" t="s">
        <v>59</v>
      </c>
      <c r="F179" s="92" t="s">
        <v>59</v>
      </c>
      <c r="I179" s="5" t="s">
        <v>2015</v>
      </c>
      <c r="J179" s="5" t="s">
        <v>3959</v>
      </c>
      <c r="K179" s="5" t="s">
        <v>2000</v>
      </c>
      <c r="L179" s="30" t="str">
        <f t="shared" si="2"/>
        <v>Sorry, question OTHER, is required!</v>
      </c>
    </row>
    <row r="180" spans="1:23" ht="13.5" customHeight="1">
      <c r="A180" s="5" t="s">
        <v>12</v>
      </c>
      <c r="L180" s="30" t="str">
        <f t="shared" si="2"/>
        <v/>
      </c>
      <c r="W180" s="5" t="s">
        <v>1973</v>
      </c>
    </row>
    <row r="181" spans="1:23" ht="13.5" customHeight="1">
      <c r="A181" s="5" t="s">
        <v>11</v>
      </c>
      <c r="B181" s="5" t="s">
        <v>2028</v>
      </c>
      <c r="I181" s="5" t="s">
        <v>1055</v>
      </c>
      <c r="L181" s="30" t="str">
        <f t="shared" si="2"/>
        <v/>
      </c>
      <c r="W181" s="5" t="s">
        <v>1973</v>
      </c>
    </row>
    <row r="182" spans="1:23" ht="13.5" customHeight="1">
      <c r="A182" s="5" t="s">
        <v>1080</v>
      </c>
      <c r="B182" s="5" t="s">
        <v>1445</v>
      </c>
      <c r="E182" s="5" t="s">
        <v>1419</v>
      </c>
      <c r="K182" s="5" t="s">
        <v>1911</v>
      </c>
      <c r="L182" s="30" t="str">
        <f t="shared" si="2"/>
        <v>Sorry, question [4.07] is required!</v>
      </c>
    </row>
    <row r="183" spans="1:23" ht="13.5" customHeight="1">
      <c r="A183" s="5" t="s">
        <v>1058</v>
      </c>
      <c r="B183" s="5" t="s">
        <v>1446</v>
      </c>
      <c r="E183" s="92" t="s">
        <v>59</v>
      </c>
      <c r="F183" s="92" t="s">
        <v>59</v>
      </c>
      <c r="I183" s="5" t="s">
        <v>2015</v>
      </c>
      <c r="J183" s="5" t="s">
        <v>3960</v>
      </c>
      <c r="K183" s="5" t="s">
        <v>2000</v>
      </c>
      <c r="L183" s="30" t="str">
        <f t="shared" si="2"/>
        <v>Sorry, question OTHER, is required!</v>
      </c>
    </row>
    <row r="184" spans="1:23" ht="13.5" customHeight="1">
      <c r="A184" s="5" t="s">
        <v>12</v>
      </c>
      <c r="L184" s="30" t="str">
        <f t="shared" si="2"/>
        <v/>
      </c>
      <c r="W184" s="5" t="s">
        <v>1973</v>
      </c>
    </row>
    <row r="185" spans="1:23" ht="13.5" customHeight="1">
      <c r="A185" s="5" t="s">
        <v>11</v>
      </c>
      <c r="B185" s="5" t="s">
        <v>2029</v>
      </c>
      <c r="I185" s="5" t="s">
        <v>1055</v>
      </c>
      <c r="L185" s="30" t="str">
        <f t="shared" si="2"/>
        <v/>
      </c>
      <c r="W185" s="5" t="s">
        <v>1973</v>
      </c>
    </row>
    <row r="186" spans="1:23" ht="13.5" customHeight="1">
      <c r="A186" s="5" t="s">
        <v>1081</v>
      </c>
      <c r="B186" s="5" t="s">
        <v>1447</v>
      </c>
      <c r="E186" s="5" t="s">
        <v>1420</v>
      </c>
      <c r="K186" s="5" t="s">
        <v>1911</v>
      </c>
      <c r="L186" s="30" t="str">
        <f t="shared" si="2"/>
        <v>Sorry, question [4.08] is required!</v>
      </c>
    </row>
    <row r="187" spans="1:23" ht="13.5" customHeight="1">
      <c r="A187" s="5" t="s">
        <v>1058</v>
      </c>
      <c r="B187" s="5" t="s">
        <v>1448</v>
      </c>
      <c r="E187" s="92" t="s">
        <v>59</v>
      </c>
      <c r="F187" s="92" t="s">
        <v>59</v>
      </c>
      <c r="I187" s="5" t="s">
        <v>2015</v>
      </c>
      <c r="J187" s="5" t="s">
        <v>3961</v>
      </c>
      <c r="K187" s="5" t="s">
        <v>2000</v>
      </c>
      <c r="L187" s="30" t="str">
        <f t="shared" si="2"/>
        <v>Sorry, question OTHER, is required!</v>
      </c>
    </row>
    <row r="188" spans="1:23" ht="13.5" customHeight="1">
      <c r="A188" s="5" t="s">
        <v>12</v>
      </c>
      <c r="L188" s="30" t="str">
        <f t="shared" si="2"/>
        <v/>
      </c>
      <c r="W188" s="5" t="s">
        <v>1973</v>
      </c>
    </row>
    <row r="189" spans="1:23" ht="13.5" customHeight="1">
      <c r="A189" s="5" t="s">
        <v>11</v>
      </c>
      <c r="B189" s="5" t="s">
        <v>2030</v>
      </c>
      <c r="I189" s="5" t="s">
        <v>1055</v>
      </c>
      <c r="L189" s="30" t="str">
        <f t="shared" si="2"/>
        <v/>
      </c>
      <c r="W189" s="5" t="s">
        <v>1973</v>
      </c>
    </row>
    <row r="190" spans="1:23" ht="13.5" customHeight="1">
      <c r="A190" s="5" t="s">
        <v>1082</v>
      </c>
      <c r="B190" s="5" t="s">
        <v>1449</v>
      </c>
      <c r="E190" s="5" t="s">
        <v>1421</v>
      </c>
      <c r="K190" s="5" t="s">
        <v>1911</v>
      </c>
      <c r="L190" s="30" t="str">
        <f t="shared" si="2"/>
        <v>Sorry, question [4.09] is required!</v>
      </c>
    </row>
    <row r="191" spans="1:23" ht="13.5" customHeight="1">
      <c r="A191" s="5" t="s">
        <v>1058</v>
      </c>
      <c r="B191" s="5" t="s">
        <v>1450</v>
      </c>
      <c r="E191" s="92" t="s">
        <v>59</v>
      </c>
      <c r="F191" s="92" t="s">
        <v>59</v>
      </c>
      <c r="I191" s="5" t="s">
        <v>2015</v>
      </c>
      <c r="J191" s="5" t="s">
        <v>3962</v>
      </c>
      <c r="K191" s="5" t="s">
        <v>2000</v>
      </c>
      <c r="L191" s="30" t="str">
        <f t="shared" si="2"/>
        <v>Sorry, question OTHER, is required!</v>
      </c>
    </row>
    <row r="192" spans="1:23" ht="13.5" customHeight="1">
      <c r="A192" s="5" t="s">
        <v>1057</v>
      </c>
      <c r="B192" s="5" t="s">
        <v>1451</v>
      </c>
      <c r="E192" s="5" t="s">
        <v>2048</v>
      </c>
      <c r="F192" s="5" t="s">
        <v>4537</v>
      </c>
      <c r="J192" s="5" t="s">
        <v>1472</v>
      </c>
      <c r="K192" s="5" t="s">
        <v>2000</v>
      </c>
      <c r="L192" s="30" t="str">
        <f t="shared" si="2"/>
        <v>Sorry, question [4.10] is required!</v>
      </c>
      <c r="M192" s="5" t="s">
        <v>3020</v>
      </c>
      <c r="N192" s="92" t="s">
        <v>3963</v>
      </c>
    </row>
    <row r="193" spans="1:23" ht="13.5" customHeight="1">
      <c r="A193" s="5" t="s">
        <v>12</v>
      </c>
      <c r="L193" s="30" t="str">
        <f t="shared" si="2"/>
        <v/>
      </c>
      <c r="W193" s="5" t="s">
        <v>1973</v>
      </c>
    </row>
    <row r="194" spans="1:23" ht="13.5" customHeight="1">
      <c r="A194" s="5" t="s">
        <v>11</v>
      </c>
      <c r="B194" s="5" t="s">
        <v>2031</v>
      </c>
      <c r="I194" s="5" t="s">
        <v>1055</v>
      </c>
      <c r="L194" s="30" t="str">
        <f t="shared" si="2"/>
        <v/>
      </c>
      <c r="W194" s="5" t="s">
        <v>1973</v>
      </c>
    </row>
    <row r="195" spans="1:23" ht="13.5" customHeight="1">
      <c r="A195" s="5" t="s">
        <v>1083</v>
      </c>
      <c r="B195" s="5" t="s">
        <v>1452</v>
      </c>
      <c r="E195" s="5" t="s">
        <v>1422</v>
      </c>
      <c r="K195" s="5" t="s">
        <v>1911</v>
      </c>
      <c r="L195" s="30" t="str">
        <f t="shared" si="2"/>
        <v>Sorry, question [4.11] is required!</v>
      </c>
      <c r="M195" s="5" t="s">
        <v>4463</v>
      </c>
      <c r="N195" s="5" t="s">
        <v>4538</v>
      </c>
    </row>
    <row r="196" spans="1:23" ht="13.5" customHeight="1">
      <c r="A196" s="5" t="s">
        <v>1058</v>
      </c>
      <c r="B196" s="5" t="s">
        <v>1453</v>
      </c>
      <c r="E196" s="92" t="s">
        <v>59</v>
      </c>
      <c r="F196" s="92" t="s">
        <v>59</v>
      </c>
      <c r="I196" s="5" t="s">
        <v>2015</v>
      </c>
      <c r="J196" s="5" t="s">
        <v>4214</v>
      </c>
      <c r="K196" s="5" t="s">
        <v>2000</v>
      </c>
      <c r="L196" s="30" t="str">
        <f t="shared" si="2"/>
        <v>Sorry, question OTHER, is required!</v>
      </c>
    </row>
    <row r="197" spans="1:23" ht="13.5" customHeight="1">
      <c r="A197" s="5" t="s">
        <v>12</v>
      </c>
      <c r="L197" s="30" t="str">
        <f t="shared" si="2"/>
        <v/>
      </c>
      <c r="W197" s="5" t="s">
        <v>1973</v>
      </c>
    </row>
    <row r="198" spans="1:23" ht="13.5" customHeight="1">
      <c r="A198" s="5" t="s">
        <v>11</v>
      </c>
      <c r="B198" s="5" t="s">
        <v>2049</v>
      </c>
      <c r="I198" s="5" t="s">
        <v>1055</v>
      </c>
      <c r="L198" s="30" t="str">
        <f t="shared" si="2"/>
        <v/>
      </c>
      <c r="W198" s="5" t="s">
        <v>1973</v>
      </c>
    </row>
    <row r="199" spans="1:23" ht="13.5" customHeight="1">
      <c r="A199" s="5" t="s">
        <v>1501</v>
      </c>
      <c r="B199" s="5" t="s">
        <v>1454</v>
      </c>
      <c r="E199" s="5" t="s">
        <v>1423</v>
      </c>
      <c r="K199" s="5" t="s">
        <v>1911</v>
      </c>
      <c r="L199" s="30" t="str">
        <f t="shared" si="2"/>
        <v>Sorry, question [4.12] is required!</v>
      </c>
    </row>
    <row r="200" spans="1:23" ht="13.5" customHeight="1">
      <c r="A200" s="5" t="s">
        <v>1058</v>
      </c>
      <c r="B200" s="5" t="s">
        <v>1455</v>
      </c>
      <c r="E200" s="92" t="s">
        <v>59</v>
      </c>
      <c r="F200" s="92" t="s">
        <v>59</v>
      </c>
      <c r="I200" s="5" t="s">
        <v>2015</v>
      </c>
      <c r="J200" s="5" t="s">
        <v>3964</v>
      </c>
      <c r="K200" s="5" t="s">
        <v>2000</v>
      </c>
      <c r="L200" s="30" t="str">
        <f t="shared" si="2"/>
        <v>Sorry, question OTHER, is required!</v>
      </c>
    </row>
    <row r="201" spans="1:23" ht="13.5" customHeight="1">
      <c r="A201" s="5" t="s">
        <v>1057</v>
      </c>
      <c r="B201" s="5" t="s">
        <v>1456</v>
      </c>
      <c r="E201" s="5" t="s">
        <v>3294</v>
      </c>
      <c r="F201" s="5" t="s">
        <v>1433</v>
      </c>
      <c r="J201" s="5" t="s">
        <v>1474</v>
      </c>
      <c r="K201" s="5" t="s">
        <v>2000</v>
      </c>
      <c r="L201" s="30" t="str">
        <f t="shared" si="2"/>
        <v>Sorry, question [4.13] is required!</v>
      </c>
      <c r="M201" s="5" t="s">
        <v>3020</v>
      </c>
      <c r="N201" s="92" t="s">
        <v>3965</v>
      </c>
    </row>
    <row r="202" spans="1:23" ht="13.5" customHeight="1">
      <c r="A202" s="5" t="s">
        <v>12</v>
      </c>
      <c r="L202" s="30" t="str">
        <f t="shared" si="2"/>
        <v/>
      </c>
      <c r="W202" s="5" t="s">
        <v>1973</v>
      </c>
    </row>
    <row r="203" spans="1:23" ht="13.5" customHeight="1">
      <c r="A203" s="5" t="s">
        <v>11</v>
      </c>
      <c r="B203" s="5" t="s">
        <v>2032</v>
      </c>
      <c r="I203" s="5" t="s">
        <v>1055</v>
      </c>
      <c r="L203" s="30" t="str">
        <f t="shared" si="2"/>
        <v/>
      </c>
      <c r="W203" s="5" t="s">
        <v>1973</v>
      </c>
    </row>
    <row r="204" spans="1:23" ht="13.5" customHeight="1">
      <c r="A204" s="5" t="s">
        <v>1084</v>
      </c>
      <c r="B204" s="5" t="s">
        <v>1457</v>
      </c>
      <c r="E204" s="5" t="s">
        <v>1424</v>
      </c>
      <c r="K204" s="5" t="s">
        <v>1911</v>
      </c>
      <c r="L204" s="30" t="str">
        <f t="shared" si="2"/>
        <v>Sorry, question [4.14] is required!</v>
      </c>
      <c r="M204" s="5" t="s">
        <v>4463</v>
      </c>
      <c r="N204" s="92" t="s">
        <v>4539</v>
      </c>
    </row>
    <row r="205" spans="1:23" ht="13.5" customHeight="1">
      <c r="A205" s="5" t="s">
        <v>1058</v>
      </c>
      <c r="B205" s="5" t="s">
        <v>1458</v>
      </c>
      <c r="E205" s="92" t="s">
        <v>59</v>
      </c>
      <c r="F205" s="92" t="s">
        <v>59</v>
      </c>
      <c r="I205" s="5" t="s">
        <v>2015</v>
      </c>
      <c r="J205" s="5" t="s">
        <v>4215</v>
      </c>
      <c r="K205" s="5" t="s">
        <v>2000</v>
      </c>
      <c r="L205" s="30" t="str">
        <f t="shared" si="2"/>
        <v>Sorry, question OTHER, is required!</v>
      </c>
    </row>
    <row r="206" spans="1:23" ht="13.5" customHeight="1">
      <c r="A206" s="5" t="s">
        <v>1085</v>
      </c>
      <c r="B206" s="5" t="s">
        <v>1459</v>
      </c>
      <c r="E206" s="5" t="s">
        <v>1425</v>
      </c>
      <c r="K206" s="5" t="s">
        <v>1911</v>
      </c>
      <c r="L206" s="30" t="str">
        <f t="shared" si="2"/>
        <v>Sorry, question [4.15] is required!</v>
      </c>
    </row>
    <row r="207" spans="1:23" ht="13.5" customHeight="1">
      <c r="A207" s="5" t="s">
        <v>1058</v>
      </c>
      <c r="B207" s="5" t="s">
        <v>1460</v>
      </c>
      <c r="E207" s="92" t="s">
        <v>59</v>
      </c>
      <c r="F207" s="92" t="s">
        <v>59</v>
      </c>
      <c r="I207" s="5" t="s">
        <v>2015</v>
      </c>
      <c r="J207" s="5" t="s">
        <v>3966</v>
      </c>
      <c r="K207" s="5" t="s">
        <v>2000</v>
      </c>
      <c r="L207" s="30" t="str">
        <f t="shared" si="2"/>
        <v>Sorry, question OTHER, is required!</v>
      </c>
    </row>
    <row r="208" spans="1:23" ht="13.5" customHeight="1">
      <c r="A208" s="5" t="s">
        <v>12</v>
      </c>
      <c r="L208" s="30" t="str">
        <f t="shared" si="2"/>
        <v/>
      </c>
      <c r="W208" s="5" t="s">
        <v>1973</v>
      </c>
    </row>
    <row r="209" spans="1:23" ht="13.5" customHeight="1">
      <c r="A209" s="5" t="s">
        <v>11</v>
      </c>
      <c r="B209" s="5" t="s">
        <v>2033</v>
      </c>
      <c r="I209" s="5" t="s">
        <v>1055</v>
      </c>
      <c r="L209" s="30" t="str">
        <f t="shared" si="2"/>
        <v/>
      </c>
      <c r="W209" s="5" t="s">
        <v>1973</v>
      </c>
    </row>
    <row r="210" spans="1:23" ht="13.5" customHeight="1">
      <c r="A210" s="5" t="s">
        <v>1057</v>
      </c>
      <c r="B210" s="5" t="s">
        <v>1461</v>
      </c>
      <c r="E210" s="5" t="s">
        <v>1426</v>
      </c>
      <c r="F210" s="5" t="s">
        <v>4540</v>
      </c>
      <c r="K210" s="5" t="s">
        <v>1911</v>
      </c>
      <c r="L210" s="30" t="str">
        <f t="shared" si="2"/>
        <v>Sorry, question [4.16] is required!</v>
      </c>
      <c r="M210" s="5" t="s">
        <v>3020</v>
      </c>
      <c r="N210" s="5" t="s">
        <v>3407</v>
      </c>
    </row>
    <row r="211" spans="1:23" ht="13.5" customHeight="1">
      <c r="A211" s="5" t="s">
        <v>1086</v>
      </c>
      <c r="B211" s="5" t="s">
        <v>1462</v>
      </c>
      <c r="E211" s="5" t="s">
        <v>1427</v>
      </c>
      <c r="K211" s="5" t="s">
        <v>1911</v>
      </c>
      <c r="L211" s="30" t="str">
        <f t="shared" si="2"/>
        <v>Sorry, question [4.17] is required!</v>
      </c>
    </row>
    <row r="212" spans="1:23" ht="13.5" customHeight="1">
      <c r="A212" s="5" t="s">
        <v>1058</v>
      </c>
      <c r="B212" s="5" t="s">
        <v>1463</v>
      </c>
      <c r="E212" s="92" t="s">
        <v>59</v>
      </c>
      <c r="F212" s="92" t="s">
        <v>59</v>
      </c>
      <c r="I212" s="5" t="s">
        <v>2015</v>
      </c>
      <c r="J212" s="5" t="s">
        <v>3967</v>
      </c>
      <c r="K212" s="5" t="s">
        <v>2000</v>
      </c>
      <c r="L212" s="30" t="str">
        <f t="shared" ref="L212:L232" si="3">IF(K212="yes",("Sorry, question " &amp; LEFT(E212, 6) &amp; " is required!"),"")</f>
        <v>Sorry, question OTHER, is required!</v>
      </c>
    </row>
    <row r="213" spans="1:23" ht="13.5" customHeight="1">
      <c r="A213" s="5" t="s">
        <v>12</v>
      </c>
      <c r="L213" s="30" t="str">
        <f t="shared" si="3"/>
        <v/>
      </c>
      <c r="W213" s="5" t="s">
        <v>1973</v>
      </c>
    </row>
    <row r="214" spans="1:23" ht="13.5" customHeight="1">
      <c r="A214" s="5" t="s">
        <v>11</v>
      </c>
      <c r="B214" s="5" t="s">
        <v>2034</v>
      </c>
      <c r="I214" s="5" t="s">
        <v>1055</v>
      </c>
      <c r="L214" s="30" t="str">
        <f t="shared" si="3"/>
        <v/>
      </c>
      <c r="W214" s="5" t="s">
        <v>1973</v>
      </c>
    </row>
    <row r="215" spans="1:23" ht="13.5" customHeight="1">
      <c r="A215" s="5" t="s">
        <v>1087</v>
      </c>
      <c r="B215" s="5" t="s">
        <v>1464</v>
      </c>
      <c r="E215" s="5" t="s">
        <v>1428</v>
      </c>
      <c r="K215" s="5" t="s">
        <v>1911</v>
      </c>
      <c r="L215" s="30" t="str">
        <f t="shared" si="3"/>
        <v>Sorry, question [4.18] is required!</v>
      </c>
    </row>
    <row r="216" spans="1:23" ht="13.5" customHeight="1">
      <c r="A216" s="5" t="s">
        <v>1058</v>
      </c>
      <c r="B216" s="5" t="s">
        <v>1465</v>
      </c>
      <c r="E216" s="92" t="s">
        <v>59</v>
      </c>
      <c r="F216" s="92" t="s">
        <v>59</v>
      </c>
      <c r="I216" s="5" t="s">
        <v>2015</v>
      </c>
      <c r="J216" s="5" t="s">
        <v>3968</v>
      </c>
      <c r="K216" s="5" t="s">
        <v>2000</v>
      </c>
      <c r="L216" s="30" t="str">
        <f t="shared" si="3"/>
        <v>Sorry, question OTHER, is required!</v>
      </c>
    </row>
    <row r="217" spans="1:23" ht="13.5" customHeight="1">
      <c r="A217" s="5" t="s">
        <v>12</v>
      </c>
      <c r="L217" s="30" t="str">
        <f t="shared" si="3"/>
        <v/>
      </c>
      <c r="W217" s="5" t="s">
        <v>1973</v>
      </c>
    </row>
    <row r="218" spans="1:23" ht="13.5" customHeight="1">
      <c r="A218" s="5" t="s">
        <v>11</v>
      </c>
      <c r="B218" s="5" t="s">
        <v>2050</v>
      </c>
      <c r="I218" s="5" t="s">
        <v>1055</v>
      </c>
      <c r="L218" s="30" t="str">
        <f t="shared" si="3"/>
        <v/>
      </c>
      <c r="W218" s="5" t="s">
        <v>1973</v>
      </c>
    </row>
    <row r="219" spans="1:23" ht="13.5" customHeight="1">
      <c r="A219" s="5" t="s">
        <v>1062</v>
      </c>
      <c r="B219" s="5" t="s">
        <v>1466</v>
      </c>
      <c r="E219" s="5" t="s">
        <v>4216</v>
      </c>
      <c r="I219" s="5" t="s">
        <v>3937</v>
      </c>
      <c r="K219" s="5" t="s">
        <v>1911</v>
      </c>
      <c r="L219" s="30" t="str">
        <f t="shared" si="3"/>
        <v>Sorry, question [4.19] is required!</v>
      </c>
    </row>
    <row r="220" spans="1:23" ht="13.5" customHeight="1">
      <c r="A220" s="5" t="s">
        <v>1062</v>
      </c>
      <c r="B220" s="5" t="s">
        <v>1467</v>
      </c>
      <c r="E220" s="5" t="s">
        <v>1429</v>
      </c>
      <c r="I220" s="5" t="s">
        <v>3937</v>
      </c>
      <c r="J220" s="5" t="s">
        <v>1473</v>
      </c>
      <c r="K220" s="5" t="s">
        <v>2000</v>
      </c>
      <c r="L220" s="30" t="str">
        <f t="shared" si="3"/>
        <v>Sorry, question [4.20] is required!</v>
      </c>
    </row>
    <row r="221" spans="1:23" ht="13.5" customHeight="1">
      <c r="A221" s="5" t="s">
        <v>1062</v>
      </c>
      <c r="B221" s="5" t="s">
        <v>1468</v>
      </c>
      <c r="E221" s="5" t="s">
        <v>1430</v>
      </c>
      <c r="I221" s="5" t="s">
        <v>3937</v>
      </c>
      <c r="J221" s="5" t="s">
        <v>1473</v>
      </c>
      <c r="K221" s="5" t="s">
        <v>2000</v>
      </c>
      <c r="L221" s="30" t="str">
        <f t="shared" si="3"/>
        <v>Sorry, question [4.21] is required!</v>
      </c>
    </row>
    <row r="222" spans="1:23" ht="13.5" customHeight="1">
      <c r="A222" s="5" t="s">
        <v>1062</v>
      </c>
      <c r="B222" s="5" t="s">
        <v>1469</v>
      </c>
      <c r="E222" s="5" t="s">
        <v>1431</v>
      </c>
      <c r="I222" s="5" t="s">
        <v>3937</v>
      </c>
      <c r="J222" s="5" t="s">
        <v>1473</v>
      </c>
      <c r="K222" s="5" t="s">
        <v>2000</v>
      </c>
      <c r="L222" s="30" t="str">
        <f t="shared" si="3"/>
        <v>Sorry, question [4.22] is required!</v>
      </c>
    </row>
    <row r="223" spans="1:23" ht="13.5" customHeight="1">
      <c r="A223" s="5" t="s">
        <v>1088</v>
      </c>
      <c r="B223" s="5" t="s">
        <v>1470</v>
      </c>
      <c r="E223" s="5" t="s">
        <v>1432</v>
      </c>
      <c r="I223" s="92" t="s">
        <v>3937</v>
      </c>
      <c r="J223" s="5" t="s">
        <v>3697</v>
      </c>
      <c r="K223" s="5" t="s">
        <v>2000</v>
      </c>
      <c r="L223" s="30" t="str">
        <f t="shared" si="3"/>
        <v>Sorry, question [4.23] is required!</v>
      </c>
    </row>
    <row r="224" spans="1:23" ht="13.5" customHeight="1">
      <c r="A224" s="5" t="s">
        <v>1058</v>
      </c>
      <c r="B224" s="5" t="s">
        <v>1471</v>
      </c>
      <c r="E224" s="92" t="s">
        <v>59</v>
      </c>
      <c r="F224" s="92" t="s">
        <v>59</v>
      </c>
      <c r="I224" s="5" t="s">
        <v>2015</v>
      </c>
      <c r="J224" s="5" t="s">
        <v>3969</v>
      </c>
      <c r="K224" s="5" t="s">
        <v>2000</v>
      </c>
      <c r="L224" s="30" t="str">
        <f t="shared" si="3"/>
        <v>Sorry, question OTHER, is required!</v>
      </c>
    </row>
    <row r="225" spans="1:23" ht="13.5" customHeight="1">
      <c r="A225" s="5" t="s">
        <v>12</v>
      </c>
      <c r="L225" s="30" t="str">
        <f t="shared" si="3"/>
        <v/>
      </c>
      <c r="W225" s="5" t="s">
        <v>1973</v>
      </c>
    </row>
    <row r="226" spans="1:23" ht="13.5" customHeight="1">
      <c r="A226" s="5" t="s">
        <v>12</v>
      </c>
      <c r="L226" s="30" t="str">
        <f t="shared" si="3"/>
        <v/>
      </c>
      <c r="W226" s="5" t="s">
        <v>1972</v>
      </c>
    </row>
    <row r="227" spans="1:23" ht="13.5" customHeight="1">
      <c r="A227" s="5" t="s">
        <v>11</v>
      </c>
      <c r="B227" s="5" t="s">
        <v>2328</v>
      </c>
      <c r="E227" s="5" t="s">
        <v>3535</v>
      </c>
      <c r="I227" s="5" t="s">
        <v>1972</v>
      </c>
      <c r="J227" s="5" t="s">
        <v>4192</v>
      </c>
      <c r="L227" s="30" t="str">
        <f t="shared" si="3"/>
        <v/>
      </c>
      <c r="W227" s="5" t="s">
        <v>1972</v>
      </c>
    </row>
    <row r="228" spans="1:23" ht="13.5" customHeight="1">
      <c r="A228" s="5" t="s">
        <v>11</v>
      </c>
      <c r="B228" s="5" t="s">
        <v>3055</v>
      </c>
      <c r="I228" s="5" t="s">
        <v>3041</v>
      </c>
      <c r="L228" s="30" t="str">
        <f t="shared" si="3"/>
        <v/>
      </c>
    </row>
    <row r="229" spans="1:23" ht="13.5" customHeight="1">
      <c r="A229" s="5" t="s">
        <v>1056</v>
      </c>
      <c r="B229" s="5" t="s">
        <v>3056</v>
      </c>
      <c r="E229" s="26" t="s">
        <v>4200</v>
      </c>
      <c r="I229" s="5" t="s">
        <v>3042</v>
      </c>
      <c r="L229" s="30" t="str">
        <f t="shared" si="3"/>
        <v/>
      </c>
    </row>
    <row r="230" spans="1:23" ht="13.5" customHeight="1">
      <c r="A230" s="5" t="s">
        <v>1056</v>
      </c>
      <c r="B230" s="5" t="s">
        <v>3057</v>
      </c>
      <c r="E230" s="26" t="s">
        <v>3940</v>
      </c>
      <c r="I230" s="5" t="s">
        <v>3043</v>
      </c>
      <c r="L230" s="30" t="str">
        <f t="shared" si="3"/>
        <v/>
      </c>
    </row>
    <row r="231" spans="1:23" ht="13.5" customHeight="1">
      <c r="A231" s="5" t="s">
        <v>12</v>
      </c>
      <c r="L231" s="30" t="str">
        <f t="shared" si="3"/>
        <v/>
      </c>
    </row>
    <row r="232" spans="1:23" ht="13.5" customHeight="1">
      <c r="A232" s="5" t="s">
        <v>11</v>
      </c>
      <c r="B232" s="5" t="s">
        <v>2035</v>
      </c>
      <c r="I232" s="5" t="s">
        <v>2052</v>
      </c>
      <c r="L232" s="30" t="str">
        <f t="shared" si="3"/>
        <v/>
      </c>
      <c r="W232" s="5" t="s">
        <v>1973</v>
      </c>
    </row>
    <row r="233" spans="1:23" ht="14.25" customHeight="1">
      <c r="A233" s="5" t="s">
        <v>2075</v>
      </c>
      <c r="B233" s="5" t="s">
        <v>2080</v>
      </c>
      <c r="E233" s="5" t="s">
        <v>2079</v>
      </c>
      <c r="I233" s="5" t="s">
        <v>4549</v>
      </c>
      <c r="K233" s="5" t="s">
        <v>846</v>
      </c>
      <c r="L233" s="30" t="str">
        <f>IF(K233="yes",("Sorry, question " &amp; LEFT(E233, 15) &amp; " is required!"),"")</f>
        <v>Sorry, question RESPONDENT NAME is required!</v>
      </c>
    </row>
    <row r="234" spans="1:23" ht="14.25" customHeight="1">
      <c r="A234" s="5" t="s">
        <v>19</v>
      </c>
      <c r="B234" s="5" t="s">
        <v>2081</v>
      </c>
      <c r="L234" s="30" t="str">
        <f t="shared" ref="L234:L239" si="4">IF(K234="yes",("Sorry, question " &amp; LEFT(E234, 6) &amp; " is required!"),"")</f>
        <v/>
      </c>
      <c r="O234" s="5" t="s">
        <v>4153</v>
      </c>
    </row>
    <row r="235" spans="1:23" ht="13.5" customHeight="1">
      <c r="A235" s="5" t="s">
        <v>12</v>
      </c>
      <c r="L235" s="30" t="str">
        <f t="shared" si="4"/>
        <v/>
      </c>
      <c r="W235" s="5" t="s">
        <v>1973</v>
      </c>
    </row>
    <row r="236" spans="1:23" ht="13.5" customHeight="1">
      <c r="A236" s="5" t="s">
        <v>11</v>
      </c>
      <c r="B236" s="5" t="s">
        <v>3509</v>
      </c>
      <c r="I236" s="5" t="s">
        <v>2052</v>
      </c>
      <c r="L236" s="30" t="str">
        <f t="shared" si="4"/>
        <v/>
      </c>
      <c r="W236" s="5" t="s">
        <v>1973</v>
      </c>
    </row>
    <row r="237" spans="1:23" ht="13.5" customHeight="1">
      <c r="A237" s="5" t="s">
        <v>1056</v>
      </c>
      <c r="B237" s="5" t="s">
        <v>3507</v>
      </c>
      <c r="E237" s="5" t="s">
        <v>3970</v>
      </c>
      <c r="I237" s="5" t="s">
        <v>3971</v>
      </c>
      <c r="L237" s="30" t="str">
        <f t="shared" si="4"/>
        <v/>
      </c>
    </row>
    <row r="238" spans="1:23" s="92" customFormat="1" ht="13.5" customHeight="1">
      <c r="A238" s="92" t="s">
        <v>1056</v>
      </c>
      <c r="B238" s="92" t="s">
        <v>3803</v>
      </c>
      <c r="E238" s="92" t="s">
        <v>2053</v>
      </c>
      <c r="I238" s="92" t="s">
        <v>3804</v>
      </c>
      <c r="L238" s="95" t="str">
        <f t="shared" ref="L238" si="5">IF(K238="yes",("Sorry, question " &amp; LEFT(E238, 6) &amp; " is required!"),"")</f>
        <v/>
      </c>
    </row>
    <row r="239" spans="1:23" ht="13.5" customHeight="1">
      <c r="A239" s="5" t="s">
        <v>1056</v>
      </c>
      <c r="B239" s="5" t="s">
        <v>3508</v>
      </c>
      <c r="E239" s="5" t="s">
        <v>2051</v>
      </c>
      <c r="F239" s="5" t="s">
        <v>4541</v>
      </c>
      <c r="I239" s="5" t="s">
        <v>3972</v>
      </c>
      <c r="L239" s="30" t="str">
        <f t="shared" si="4"/>
        <v/>
      </c>
    </row>
    <row r="240" spans="1:23" ht="13.5" customHeight="1">
      <c r="A240" s="5" t="s">
        <v>1056</v>
      </c>
      <c r="B240" s="5" t="s">
        <v>3506</v>
      </c>
      <c r="C240" s="5" t="str">
        <f>SUBSTITUTE(MID(B240,10,1),"_",".")&amp;". "</f>
        <v xml:space="preserve">1. </v>
      </c>
      <c r="D240" s="5" t="s">
        <v>745</v>
      </c>
      <c r="E240" s="5" t="s">
        <v>3790</v>
      </c>
      <c r="I240" s="5" t="s">
        <v>3034</v>
      </c>
      <c r="L240" s="30" t="str">
        <f>IF(K240="yes",("Sorry, question [5.02." &amp; LEFT(E240, 1) &amp; "] is required!"),"")</f>
        <v/>
      </c>
    </row>
    <row r="241" spans="1:23" ht="13.5" customHeight="1">
      <c r="A241" s="5" t="s">
        <v>1056</v>
      </c>
      <c r="B241" s="5" t="s">
        <v>3505</v>
      </c>
      <c r="C241" s="5" t="str">
        <f t="shared" ref="C241:C246" si="6">SUBSTITUTE(MID(B241,10,1),"_",".")&amp;". "</f>
        <v xml:space="preserve">2. </v>
      </c>
      <c r="D241" s="5" t="s">
        <v>746</v>
      </c>
      <c r="E241" s="5" t="s">
        <v>3791</v>
      </c>
      <c r="I241" s="5" t="s">
        <v>3035</v>
      </c>
      <c r="L241" s="30" t="str">
        <f t="shared" ref="L241:L246" si="7">IF(K241="yes",("Sorry, question [5.02." &amp; LEFT(E241, 1) &amp; "] is required!"),"")</f>
        <v/>
      </c>
    </row>
    <row r="242" spans="1:23" ht="13.5" customHeight="1">
      <c r="A242" s="5" t="s">
        <v>1056</v>
      </c>
      <c r="B242" s="5" t="s">
        <v>3504</v>
      </c>
      <c r="C242" s="5" t="str">
        <f t="shared" si="6"/>
        <v xml:space="preserve">5. </v>
      </c>
      <c r="D242" s="5" t="s">
        <v>749</v>
      </c>
      <c r="E242" s="5" t="s">
        <v>3792</v>
      </c>
      <c r="I242" s="5" t="s">
        <v>3036</v>
      </c>
      <c r="L242" s="30" t="str">
        <f t="shared" si="7"/>
        <v/>
      </c>
    </row>
    <row r="243" spans="1:23" ht="13.5" customHeight="1">
      <c r="A243" s="5" t="s">
        <v>1056</v>
      </c>
      <c r="B243" s="5" t="s">
        <v>3503</v>
      </c>
      <c r="C243" s="5" t="str">
        <f t="shared" si="6"/>
        <v xml:space="preserve">6. </v>
      </c>
      <c r="D243" s="5" t="s">
        <v>750</v>
      </c>
      <c r="E243" s="5" t="s">
        <v>3793</v>
      </c>
      <c r="I243" s="5" t="s">
        <v>3037</v>
      </c>
      <c r="L243" s="30" t="str">
        <f t="shared" si="7"/>
        <v/>
      </c>
    </row>
    <row r="244" spans="1:23" ht="13.5" customHeight="1">
      <c r="A244" s="5" t="s">
        <v>1056</v>
      </c>
      <c r="B244" s="5" t="s">
        <v>3502</v>
      </c>
      <c r="C244" s="5" t="str">
        <f t="shared" si="6"/>
        <v xml:space="preserve">7. </v>
      </c>
      <c r="D244" s="5" t="s">
        <v>751</v>
      </c>
      <c r="E244" s="5" t="s">
        <v>3794</v>
      </c>
      <c r="I244" s="5" t="s">
        <v>3038</v>
      </c>
      <c r="L244" s="30" t="str">
        <f t="shared" si="7"/>
        <v/>
      </c>
    </row>
    <row r="245" spans="1:23" ht="13.5" customHeight="1">
      <c r="A245" s="5" t="s">
        <v>1056</v>
      </c>
      <c r="B245" s="5" t="s">
        <v>3501</v>
      </c>
      <c r="C245" s="5" t="str">
        <f t="shared" si="6"/>
        <v xml:space="preserve">8. </v>
      </c>
      <c r="D245" s="5" t="s">
        <v>752</v>
      </c>
      <c r="E245" s="5" t="s">
        <v>3795</v>
      </c>
      <c r="I245" s="5" t="s">
        <v>3039</v>
      </c>
      <c r="L245" s="30" t="str">
        <f t="shared" si="7"/>
        <v/>
      </c>
    </row>
    <row r="246" spans="1:23" ht="13.5" customHeight="1">
      <c r="A246" s="5" t="s">
        <v>1056</v>
      </c>
      <c r="B246" s="5" t="s">
        <v>3500</v>
      </c>
      <c r="C246" s="5" t="str">
        <f t="shared" si="6"/>
        <v xml:space="preserve">9. </v>
      </c>
      <c r="D246" s="5" t="s">
        <v>3112</v>
      </c>
      <c r="E246" s="5" t="s">
        <v>4542</v>
      </c>
      <c r="I246" s="5" t="s">
        <v>3040</v>
      </c>
      <c r="L246" s="30" t="str">
        <f t="shared" si="7"/>
        <v/>
      </c>
    </row>
    <row r="247" spans="1:23" ht="13.5" customHeight="1">
      <c r="A247" s="5" t="s">
        <v>1056</v>
      </c>
      <c r="B247" s="5" t="s">
        <v>3498</v>
      </c>
      <c r="C247" s="5" t="str">
        <f>SUBSTITUTE(MID(B247,10,2),"_",".")&amp;". "</f>
        <v xml:space="preserve">10. </v>
      </c>
      <c r="D247" s="5" t="s">
        <v>754</v>
      </c>
      <c r="E247" s="5" t="str">
        <f>C247&amp;D247</f>
        <v>10. Refrigerator / freezer</v>
      </c>
      <c r="I247" s="5" t="s">
        <v>4005</v>
      </c>
      <c r="L247" s="30" t="str">
        <f>IF(K247="yes",("Sorry, question " &amp; LEFT(E247, 6) &amp; " is required!"),"")</f>
        <v/>
      </c>
    </row>
    <row r="248" spans="1:23" ht="13.5" customHeight="1">
      <c r="A248" s="5" t="s">
        <v>1057</v>
      </c>
      <c r="B248" s="5" t="s">
        <v>1341</v>
      </c>
      <c r="C248" s="5" t="str">
        <f>"["&amp;SUBSTITUTE(RIGHT(B248,6),"_",".")&amp;"] "</f>
        <v xml:space="preserve">[5.01.1] </v>
      </c>
      <c r="D248" s="5" t="s">
        <v>2054</v>
      </c>
      <c r="E248" s="5" t="s">
        <v>3796</v>
      </c>
      <c r="F248" s="5" t="s">
        <v>2021</v>
      </c>
      <c r="I248" s="5" t="s">
        <v>3973</v>
      </c>
      <c r="K248" s="5" t="s">
        <v>2000</v>
      </c>
      <c r="L248" s="30" t="str">
        <f t="shared" ref="L248:L254" si="8">IF(K248="yes",("Sorry, question " &amp; LEFT(E248, 8) &amp; " is required!"),"")</f>
        <v>Sorry, question [5.01.1] is required!</v>
      </c>
      <c r="M248" s="5" t="s">
        <v>3020</v>
      </c>
      <c r="N248" s="5" t="s">
        <v>3295</v>
      </c>
    </row>
    <row r="249" spans="1:23" ht="13.5" customHeight="1">
      <c r="A249" s="5" t="s">
        <v>1057</v>
      </c>
      <c r="B249" s="5" t="s">
        <v>1342</v>
      </c>
      <c r="C249" s="5" t="str">
        <f t="shared" ref="C249:C254" si="9">"["&amp;SUBSTITUTE(RIGHT(B249,6),"_",".")&amp;"] "</f>
        <v xml:space="preserve">[5.01.2] </v>
      </c>
      <c r="D249" s="5" t="s">
        <v>2055</v>
      </c>
      <c r="E249" s="5" t="s">
        <v>3797</v>
      </c>
      <c r="F249" s="5" t="s">
        <v>2021</v>
      </c>
      <c r="I249" s="5" t="s">
        <v>3974</v>
      </c>
      <c r="K249" s="5" t="s">
        <v>2000</v>
      </c>
      <c r="L249" s="30" t="str">
        <f t="shared" si="8"/>
        <v>Sorry, question [5.01.2] is required!</v>
      </c>
      <c r="M249" s="5" t="s">
        <v>3020</v>
      </c>
      <c r="N249" s="5" t="s">
        <v>3296</v>
      </c>
    </row>
    <row r="250" spans="1:23" ht="13.5" customHeight="1">
      <c r="A250" s="5" t="s">
        <v>1057</v>
      </c>
      <c r="B250" s="5" t="s">
        <v>1343</v>
      </c>
      <c r="C250" s="5" t="str">
        <f t="shared" si="9"/>
        <v xml:space="preserve">[5.01.5] </v>
      </c>
      <c r="D250" s="5" t="s">
        <v>2056</v>
      </c>
      <c r="E250" s="5" t="s">
        <v>3798</v>
      </c>
      <c r="F250" s="5" t="s">
        <v>2021</v>
      </c>
      <c r="I250" s="5" t="s">
        <v>3975</v>
      </c>
      <c r="K250" s="5" t="s">
        <v>1911</v>
      </c>
      <c r="L250" s="30" t="str">
        <f t="shared" si="8"/>
        <v>Sorry, question [5.01.5] is required!</v>
      </c>
      <c r="M250" s="5" t="s">
        <v>3020</v>
      </c>
      <c r="N250" s="5" t="s">
        <v>3297</v>
      </c>
    </row>
    <row r="251" spans="1:23" ht="13.5" customHeight="1">
      <c r="A251" s="5" t="s">
        <v>1057</v>
      </c>
      <c r="B251" s="5" t="s">
        <v>1344</v>
      </c>
      <c r="C251" s="5" t="str">
        <f t="shared" si="9"/>
        <v xml:space="preserve">[5.01.6] </v>
      </c>
      <c r="D251" s="5" t="s">
        <v>2057</v>
      </c>
      <c r="E251" s="5" t="s">
        <v>3799</v>
      </c>
      <c r="F251" s="5" t="s">
        <v>2021</v>
      </c>
      <c r="I251" s="5" t="s">
        <v>3976</v>
      </c>
      <c r="K251" s="5" t="s">
        <v>1911</v>
      </c>
      <c r="L251" s="30" t="str">
        <f t="shared" si="8"/>
        <v>Sorry, question [5.01.6] is required!</v>
      </c>
      <c r="M251" s="5" t="s">
        <v>3020</v>
      </c>
      <c r="N251" s="5" t="s">
        <v>3298</v>
      </c>
    </row>
    <row r="252" spans="1:23" ht="13.5" customHeight="1">
      <c r="A252" s="5" t="s">
        <v>1057</v>
      </c>
      <c r="B252" s="5" t="s">
        <v>1345</v>
      </c>
      <c r="C252" s="5" t="str">
        <f t="shared" si="9"/>
        <v xml:space="preserve">[5.01.7] </v>
      </c>
      <c r="D252" s="5" t="s">
        <v>2058</v>
      </c>
      <c r="E252" s="5" t="s">
        <v>3800</v>
      </c>
      <c r="F252" s="5" t="s">
        <v>2021</v>
      </c>
      <c r="I252" s="5" t="s">
        <v>3977</v>
      </c>
      <c r="K252" s="5" t="s">
        <v>1911</v>
      </c>
      <c r="L252" s="30" t="str">
        <f t="shared" si="8"/>
        <v>Sorry, question [5.01.7] is required!</v>
      </c>
      <c r="M252" s="5" t="s">
        <v>3020</v>
      </c>
      <c r="N252" s="5" t="s">
        <v>3299</v>
      </c>
    </row>
    <row r="253" spans="1:23" ht="13.5" customHeight="1">
      <c r="A253" s="5" t="s">
        <v>1057</v>
      </c>
      <c r="B253" s="5" t="s">
        <v>1346</v>
      </c>
      <c r="C253" s="5" t="str">
        <f t="shared" si="9"/>
        <v xml:space="preserve">[5.01.8] </v>
      </c>
      <c r="D253" s="5" t="s">
        <v>2059</v>
      </c>
      <c r="E253" s="5" t="s">
        <v>3801</v>
      </c>
      <c r="F253" s="5" t="s">
        <v>2021</v>
      </c>
      <c r="I253" s="5" t="s">
        <v>3978</v>
      </c>
      <c r="K253" s="5" t="s">
        <v>1911</v>
      </c>
      <c r="L253" s="30" t="str">
        <f t="shared" si="8"/>
        <v>Sorry, question [5.01.8] is required!</v>
      </c>
      <c r="M253" s="5" t="s">
        <v>3020</v>
      </c>
      <c r="N253" s="5" t="s">
        <v>3300</v>
      </c>
    </row>
    <row r="254" spans="1:23" ht="13.5" customHeight="1">
      <c r="A254" s="5" t="s">
        <v>1057</v>
      </c>
      <c r="B254" s="5" t="s">
        <v>1347</v>
      </c>
      <c r="C254" s="5" t="str">
        <f t="shared" si="9"/>
        <v xml:space="preserve">[5.01.9] </v>
      </c>
      <c r="D254" s="5" t="s">
        <v>2060</v>
      </c>
      <c r="E254" s="5" t="s">
        <v>3802</v>
      </c>
      <c r="F254" s="5" t="s">
        <v>2021</v>
      </c>
      <c r="I254" s="5" t="s">
        <v>3979</v>
      </c>
      <c r="K254" s="5" t="s">
        <v>1911</v>
      </c>
      <c r="L254" s="30" t="str">
        <f t="shared" si="8"/>
        <v>Sorry, question [5.01.9] is required!</v>
      </c>
      <c r="M254" s="5" t="s">
        <v>3020</v>
      </c>
      <c r="N254" s="5" t="s">
        <v>3296</v>
      </c>
    </row>
    <row r="255" spans="1:23" ht="13.5" customHeight="1">
      <c r="A255" s="5" t="s">
        <v>1057</v>
      </c>
      <c r="B255" s="5" t="s">
        <v>1348</v>
      </c>
      <c r="C255" s="5" t="str">
        <f>"["&amp;SUBSTITUTE(RIGHT(B255,7),"_",".")&amp;"] "</f>
        <v xml:space="preserve">[5.01.10] </v>
      </c>
      <c r="D255" s="5" t="s">
        <v>2061</v>
      </c>
      <c r="E255" s="5" t="str">
        <f>C255&amp;D255</f>
        <v>[5.01.10] How many Refrigerator / freezers does your household own?</v>
      </c>
      <c r="F255" s="5" t="s">
        <v>2021</v>
      </c>
      <c r="I255" s="5" t="s">
        <v>4217</v>
      </c>
      <c r="K255" s="5" t="s">
        <v>1911</v>
      </c>
      <c r="L255" s="30" t="str">
        <f>IF(K255="yes",("Sorry, question " &amp; LEFT(E255,9) &amp; " is required!"),"")</f>
        <v>Sorry, question [5.01.10] is required!</v>
      </c>
      <c r="M255" s="5" t="s">
        <v>3020</v>
      </c>
      <c r="N255" s="5" t="s">
        <v>3301</v>
      </c>
    </row>
    <row r="256" spans="1:23" ht="13.5" customHeight="1">
      <c r="A256" s="5" t="s">
        <v>12</v>
      </c>
      <c r="L256" s="30" t="str">
        <f>IF(K256="yes",("Sorry, question " &amp; LEFT(E256, 6) &amp; " is required!"),"")</f>
        <v/>
      </c>
      <c r="W256" s="5" t="s">
        <v>1973</v>
      </c>
    </row>
    <row r="257" spans="1:23" ht="13.5" customHeight="1">
      <c r="A257" s="5" t="s">
        <v>11</v>
      </c>
      <c r="B257" s="5" t="s">
        <v>3491</v>
      </c>
      <c r="I257" s="5" t="s">
        <v>2052</v>
      </c>
      <c r="L257" s="30" t="str">
        <f t="shared" ref="L257:L260" si="10">IF(K257="yes",("Sorry, question " &amp; LEFT(E257, 6) &amp; " is required!"),"")</f>
        <v/>
      </c>
      <c r="W257" s="5" t="s">
        <v>1973</v>
      </c>
    </row>
    <row r="258" spans="1:23" s="92" customFormat="1" ht="13.5" customHeight="1">
      <c r="A258" s="92" t="s">
        <v>1056</v>
      </c>
      <c r="B258" s="92" t="s">
        <v>4218</v>
      </c>
      <c r="E258" s="92" t="s">
        <v>3970</v>
      </c>
      <c r="I258" s="92" t="s">
        <v>3971</v>
      </c>
      <c r="L258" s="95" t="str">
        <f t="shared" si="10"/>
        <v/>
      </c>
    </row>
    <row r="259" spans="1:23" ht="13.5" customHeight="1">
      <c r="A259" s="5" t="s">
        <v>1056</v>
      </c>
      <c r="B259" s="5" t="s">
        <v>4219</v>
      </c>
      <c r="E259" s="5" t="s">
        <v>2053</v>
      </c>
      <c r="I259" s="5" t="s">
        <v>3980</v>
      </c>
      <c r="L259" s="30" t="str">
        <f t="shared" si="10"/>
        <v/>
      </c>
    </row>
    <row r="260" spans="1:23" ht="13.5" customHeight="1">
      <c r="A260" s="5" t="s">
        <v>1056</v>
      </c>
      <c r="B260" s="5" t="s">
        <v>3499</v>
      </c>
      <c r="E260" s="5" t="s">
        <v>2051</v>
      </c>
      <c r="F260" s="5" t="s">
        <v>4541</v>
      </c>
      <c r="I260" s="5" t="s">
        <v>3485</v>
      </c>
      <c r="L260" s="30" t="str">
        <f t="shared" si="10"/>
        <v/>
      </c>
    </row>
    <row r="261" spans="1:23" ht="13.5" customHeight="1">
      <c r="A261" s="5" t="s">
        <v>1056</v>
      </c>
      <c r="B261" s="5" t="s">
        <v>3497</v>
      </c>
      <c r="C261" s="5" t="str">
        <f t="shared" ref="C261:C266" si="11">SUBSTITUTE(MID(B261,10,2),"_",".")&amp;". "</f>
        <v xml:space="preserve">12. </v>
      </c>
      <c r="D261" s="5" t="s">
        <v>2073</v>
      </c>
      <c r="E261" s="5" t="str">
        <f t="shared" ref="E261:E266" si="12">C261&amp;D261</f>
        <v>12. Table</v>
      </c>
      <c r="I261" s="5" t="s">
        <v>3035</v>
      </c>
      <c r="L261" s="30" t="str">
        <f t="shared" ref="L261:L291" si="13">IF(K261="yes",("Sorry, question " &amp; LEFT(E261, 6) &amp; " is required!"),"")</f>
        <v/>
      </c>
    </row>
    <row r="262" spans="1:23" ht="13.5" customHeight="1">
      <c r="A262" s="5" t="s">
        <v>1056</v>
      </c>
      <c r="B262" s="5" t="s">
        <v>3496</v>
      </c>
      <c r="C262" s="5" t="str">
        <f t="shared" si="11"/>
        <v xml:space="preserve">13. </v>
      </c>
      <c r="D262" s="5" t="s">
        <v>4556</v>
      </c>
      <c r="E262" s="5" t="str">
        <f t="shared" si="12"/>
        <v>13. Sofa/Chairs</v>
      </c>
      <c r="I262" s="5" t="s">
        <v>3036</v>
      </c>
      <c r="L262" s="30" t="str">
        <f t="shared" si="13"/>
        <v/>
      </c>
    </row>
    <row r="263" spans="1:23" ht="13.5" customHeight="1">
      <c r="A263" s="5" t="s">
        <v>1056</v>
      </c>
      <c r="B263" s="5" t="s">
        <v>3495</v>
      </c>
      <c r="C263" s="5" t="str">
        <f t="shared" si="11"/>
        <v xml:space="preserve">15. </v>
      </c>
      <c r="D263" s="5" t="s">
        <v>759</v>
      </c>
      <c r="E263" s="5" t="str">
        <f t="shared" si="12"/>
        <v>15. Mobile Telephone</v>
      </c>
      <c r="I263" s="5" t="s">
        <v>3037</v>
      </c>
      <c r="L263" s="30" t="str">
        <f t="shared" si="13"/>
        <v/>
      </c>
    </row>
    <row r="264" spans="1:23" ht="13.5" customHeight="1">
      <c r="A264" s="5" t="s">
        <v>1056</v>
      </c>
      <c r="B264" s="5" t="s">
        <v>3494</v>
      </c>
      <c r="C264" s="5" t="str">
        <f t="shared" si="11"/>
        <v xml:space="preserve">16. </v>
      </c>
      <c r="D264" s="5" t="s">
        <v>760</v>
      </c>
      <c r="E264" s="5" t="str">
        <f t="shared" si="12"/>
        <v>16. Motorcycle</v>
      </c>
      <c r="I264" s="5" t="s">
        <v>3038</v>
      </c>
      <c r="L264" s="30" t="str">
        <f t="shared" si="13"/>
        <v/>
      </c>
    </row>
    <row r="265" spans="1:23" ht="13.5" customHeight="1">
      <c r="A265" s="5" t="s">
        <v>1056</v>
      </c>
      <c r="B265" s="5" t="s">
        <v>3493</v>
      </c>
      <c r="C265" s="5" t="str">
        <f t="shared" si="11"/>
        <v xml:space="preserve">17. </v>
      </c>
      <c r="D265" s="5" t="s">
        <v>761</v>
      </c>
      <c r="E265" s="5" t="str">
        <f t="shared" si="12"/>
        <v>17. Bicycle</v>
      </c>
      <c r="I265" s="5" t="s">
        <v>3039</v>
      </c>
      <c r="L265" s="30" t="str">
        <f t="shared" si="13"/>
        <v/>
      </c>
    </row>
    <row r="266" spans="1:23" ht="13.5" customHeight="1">
      <c r="A266" s="5" t="s">
        <v>1056</v>
      </c>
      <c r="B266" s="5" t="s">
        <v>3492</v>
      </c>
      <c r="C266" s="5" t="str">
        <f t="shared" si="11"/>
        <v xml:space="preserve">18. </v>
      </c>
      <c r="D266" s="5" t="s">
        <v>3113</v>
      </c>
      <c r="E266" s="5" t="str">
        <f t="shared" si="12"/>
        <v>18. Pick UP, Truck or car</v>
      </c>
      <c r="I266" s="5" t="s">
        <v>3040</v>
      </c>
      <c r="L266" s="30" t="str">
        <f t="shared" si="13"/>
        <v/>
      </c>
    </row>
    <row r="267" spans="1:23" ht="13.5" customHeight="1">
      <c r="A267" s="5" t="s">
        <v>1056</v>
      </c>
      <c r="B267" s="5" t="s">
        <v>3486</v>
      </c>
      <c r="C267" s="5" t="str">
        <f t="shared" ref="C267:C271" si="14">SUBSTITUTE(MID(B267,10,2),"_",".")&amp;". "</f>
        <v xml:space="preserve">19. </v>
      </c>
      <c r="D267" s="5" t="s">
        <v>763</v>
      </c>
      <c r="E267" s="5" t="str">
        <f t="shared" ref="E267:E271" si="15">C267&amp;D267</f>
        <v>19. Wheelbarrow</v>
      </c>
      <c r="I267" s="5" t="s">
        <v>4005</v>
      </c>
      <c r="L267" s="30" t="str">
        <f>IF(K267="yes",("Sorry, question " &amp; LEFT(E267, 6) &amp; " is required!"),"")</f>
        <v/>
      </c>
    </row>
    <row r="268" spans="1:23" ht="13.5" customHeight="1">
      <c r="A268" s="5" t="s">
        <v>1056</v>
      </c>
      <c r="B268" s="5" t="s">
        <v>3487</v>
      </c>
      <c r="C268" s="5" t="str">
        <f t="shared" si="14"/>
        <v xml:space="preserve">20. </v>
      </c>
      <c r="D268" s="5" t="s">
        <v>764</v>
      </c>
      <c r="E268" s="5" t="str">
        <f t="shared" si="15"/>
        <v>20. Plough</v>
      </c>
      <c r="I268" s="5" t="s">
        <v>4006</v>
      </c>
      <c r="L268" s="30" t="str">
        <f>IF(K268="yes",("Sorry, question " &amp; LEFT(E268, 6) &amp; " is required!"),"")</f>
        <v/>
      </c>
    </row>
    <row r="269" spans="1:23" ht="13.5" customHeight="1">
      <c r="A269" s="5" t="s">
        <v>1056</v>
      </c>
      <c r="B269" s="5" t="s">
        <v>3488</v>
      </c>
      <c r="C269" s="5" t="str">
        <f t="shared" si="14"/>
        <v xml:space="preserve">21. </v>
      </c>
      <c r="D269" s="5" t="s">
        <v>4557</v>
      </c>
      <c r="E269" s="5" t="str">
        <f t="shared" si="15"/>
        <v>21. Hoes / axes</v>
      </c>
      <c r="I269" s="5" t="s">
        <v>4220</v>
      </c>
      <c r="L269" s="30" t="str">
        <f>IF(K269="yes",("Sorry, question " &amp; LEFT(E269, 6) &amp; " is required!"),"")</f>
        <v/>
      </c>
    </row>
    <row r="270" spans="1:23" ht="13.5" customHeight="1">
      <c r="A270" s="5" t="s">
        <v>1056</v>
      </c>
      <c r="B270" s="5" t="s">
        <v>3489</v>
      </c>
      <c r="C270" s="5" t="str">
        <f t="shared" si="14"/>
        <v xml:space="preserve">22. </v>
      </c>
      <c r="D270" s="5" t="s">
        <v>4558</v>
      </c>
      <c r="E270" s="5" t="str">
        <f t="shared" si="15"/>
        <v>22. Harrows</v>
      </c>
      <c r="I270" s="5" t="s">
        <v>4221</v>
      </c>
      <c r="L270" s="30" t="str">
        <f>IF(K270="yes",("Sorry, question " &amp; LEFT(E270, 6) &amp; " is required!"),"")</f>
        <v/>
      </c>
    </row>
    <row r="271" spans="1:23" ht="13.5" customHeight="1">
      <c r="A271" s="5" t="s">
        <v>1056</v>
      </c>
      <c r="B271" s="5" t="s">
        <v>3490</v>
      </c>
      <c r="C271" s="5" t="str">
        <f t="shared" si="14"/>
        <v xml:space="preserve">24. </v>
      </c>
      <c r="D271" s="5" t="s">
        <v>2074</v>
      </c>
      <c r="E271" s="5" t="str">
        <f t="shared" si="15"/>
        <v>24. Power Tiller</v>
      </c>
      <c r="I271" s="5" t="s">
        <v>4222</v>
      </c>
      <c r="L271" s="30" t="str">
        <f>IF(K271="yes",("Sorry, question " &amp; LEFT(E271, 6) &amp; " is required!"),"")</f>
        <v/>
      </c>
    </row>
    <row r="272" spans="1:23" ht="13.5" customHeight="1">
      <c r="A272" s="5" t="s">
        <v>1057</v>
      </c>
      <c r="B272" s="5" t="s">
        <v>1349</v>
      </c>
      <c r="C272" s="5" t="str">
        <f t="shared" ref="C272:C277" si="16">"["&amp;SUBSTITUTE(RIGHT(B272,7),"_",".")&amp;"] "</f>
        <v xml:space="preserve">[5.01.12] </v>
      </c>
      <c r="D272" s="5" t="s">
        <v>2062</v>
      </c>
      <c r="E272" s="5" t="str">
        <f t="shared" ref="E272:E277" si="17">C272&amp;D272</f>
        <v>[5.01.12] How many Table does your household own?</v>
      </c>
      <c r="F272" s="5" t="s">
        <v>2021</v>
      </c>
      <c r="I272" s="5" t="s">
        <v>3974</v>
      </c>
      <c r="K272" s="5" t="s">
        <v>1911</v>
      </c>
      <c r="L272" s="30" t="str">
        <f t="shared" ref="L272:L277" si="18">IF(K272="yes",("Sorry, question " &amp; LEFT(E272,9) &amp; " is required!"),"")</f>
        <v>Sorry, question [5.01.12] is required!</v>
      </c>
      <c r="M272" s="5" t="s">
        <v>3020</v>
      </c>
      <c r="N272" s="5" t="s">
        <v>3302</v>
      </c>
    </row>
    <row r="273" spans="1:23" ht="13.5" customHeight="1">
      <c r="A273" s="5" t="s">
        <v>1057</v>
      </c>
      <c r="B273" s="5" t="s">
        <v>1350</v>
      </c>
      <c r="C273" s="5" t="str">
        <f t="shared" si="16"/>
        <v xml:space="preserve">[5.01.13] </v>
      </c>
      <c r="D273" s="5" t="s">
        <v>2063</v>
      </c>
      <c r="E273" s="5" t="str">
        <f t="shared" si="17"/>
        <v>[5.01.13] How many Sofas/Chairs does your household own?</v>
      </c>
      <c r="F273" s="5" t="s">
        <v>2021</v>
      </c>
      <c r="I273" s="5" t="s">
        <v>3975</v>
      </c>
      <c r="K273" s="5" t="s">
        <v>1911</v>
      </c>
      <c r="L273" s="30" t="str">
        <f t="shared" si="18"/>
        <v>Sorry, question [5.01.13] is required!</v>
      </c>
      <c r="M273" s="5" t="s">
        <v>3020</v>
      </c>
      <c r="N273" s="5" t="s">
        <v>3303</v>
      </c>
    </row>
    <row r="274" spans="1:23" ht="13.5" customHeight="1">
      <c r="A274" s="5" t="s">
        <v>1057</v>
      </c>
      <c r="B274" s="5" t="s">
        <v>1351</v>
      </c>
      <c r="C274" s="5" t="str">
        <f t="shared" si="16"/>
        <v xml:space="preserve">[5.01.15] </v>
      </c>
      <c r="D274" s="5" t="s">
        <v>2064</v>
      </c>
      <c r="E274" s="5" t="str">
        <f t="shared" si="17"/>
        <v>[5.01.15] How many Mobile Telephones does your household own?</v>
      </c>
      <c r="F274" s="5" t="s">
        <v>2021</v>
      </c>
      <c r="I274" s="5" t="s">
        <v>3976</v>
      </c>
      <c r="K274" s="5" t="s">
        <v>1911</v>
      </c>
      <c r="L274" s="30" t="str">
        <f t="shared" si="18"/>
        <v>Sorry, question [5.01.15] is required!</v>
      </c>
      <c r="M274" s="5" t="s">
        <v>3020</v>
      </c>
      <c r="N274" s="5" t="s">
        <v>3304</v>
      </c>
    </row>
    <row r="275" spans="1:23" ht="13.5" customHeight="1">
      <c r="A275" s="5" t="s">
        <v>1057</v>
      </c>
      <c r="B275" s="5" t="s">
        <v>1352</v>
      </c>
      <c r="C275" s="5" t="str">
        <f t="shared" si="16"/>
        <v xml:space="preserve">[5.01.16] </v>
      </c>
      <c r="D275" s="5" t="s">
        <v>2065</v>
      </c>
      <c r="E275" s="5" t="str">
        <f t="shared" si="17"/>
        <v>[5.01.16] How many Motorcycles does your household own?</v>
      </c>
      <c r="F275" s="5" t="s">
        <v>2021</v>
      </c>
      <c r="I275" s="5" t="s">
        <v>3977</v>
      </c>
      <c r="K275" s="5" t="s">
        <v>1911</v>
      </c>
      <c r="L275" s="30" t="str">
        <f t="shared" si="18"/>
        <v>Sorry, question [5.01.16] is required!</v>
      </c>
      <c r="M275" s="5" t="s">
        <v>3020</v>
      </c>
      <c r="N275" s="5" t="s">
        <v>3305</v>
      </c>
    </row>
    <row r="276" spans="1:23" ht="13.5" customHeight="1">
      <c r="A276" s="5" t="s">
        <v>1057</v>
      </c>
      <c r="B276" s="5" t="s">
        <v>1353</v>
      </c>
      <c r="C276" s="5" t="str">
        <f t="shared" si="16"/>
        <v xml:space="preserve">[5.01.17] </v>
      </c>
      <c r="D276" s="5" t="s">
        <v>2066</v>
      </c>
      <c r="E276" s="5" t="str">
        <f t="shared" si="17"/>
        <v>[5.01.17] How many Bicycles does your household own?</v>
      </c>
      <c r="F276" s="5" t="s">
        <v>2021</v>
      </c>
      <c r="I276" s="5" t="s">
        <v>3978</v>
      </c>
      <c r="K276" s="5" t="s">
        <v>1911</v>
      </c>
      <c r="L276" s="30" t="str">
        <f t="shared" si="18"/>
        <v>Sorry, question [5.01.17] is required!</v>
      </c>
      <c r="M276" s="5" t="s">
        <v>3020</v>
      </c>
      <c r="N276" s="5" t="s">
        <v>3306</v>
      </c>
    </row>
    <row r="277" spans="1:23" ht="13.5" customHeight="1">
      <c r="A277" s="5" t="s">
        <v>1057</v>
      </c>
      <c r="B277" s="5" t="s">
        <v>1354</v>
      </c>
      <c r="C277" s="5" t="str">
        <f t="shared" si="16"/>
        <v xml:space="preserve">[5.01.18] </v>
      </c>
      <c r="D277" s="5" t="s">
        <v>2067</v>
      </c>
      <c r="E277" s="5" t="str">
        <f t="shared" si="17"/>
        <v>[5.01.18] How many Pick UP, Truck or cars does your household own?</v>
      </c>
      <c r="F277" s="5" t="s">
        <v>2021</v>
      </c>
      <c r="I277" s="5" t="s">
        <v>3979</v>
      </c>
      <c r="K277" s="5" t="s">
        <v>1911</v>
      </c>
      <c r="L277" s="30" t="str">
        <f t="shared" si="18"/>
        <v>Sorry, question [5.01.18] is required!</v>
      </c>
      <c r="M277" s="5" t="s">
        <v>3020</v>
      </c>
      <c r="N277" s="5" t="s">
        <v>3307</v>
      </c>
    </row>
    <row r="278" spans="1:23" ht="13.5" customHeight="1">
      <c r="A278" s="5" t="s">
        <v>1057</v>
      </c>
      <c r="B278" s="5" t="s">
        <v>1355</v>
      </c>
      <c r="C278" s="5" t="str">
        <f t="shared" ref="C278:C282" si="19">"["&amp;SUBSTITUTE(RIGHT(B278,7),"_",".")&amp;"] "</f>
        <v xml:space="preserve">[5.01.19] </v>
      </c>
      <c r="D278" s="5" t="s">
        <v>2068</v>
      </c>
      <c r="E278" s="5" t="str">
        <f t="shared" ref="E278:E282" si="20">C278&amp;D278</f>
        <v>[5.01.19] How many Wheelbarrows does your household own?</v>
      </c>
      <c r="F278" s="5" t="s">
        <v>2021</v>
      </c>
      <c r="I278" s="5" t="s">
        <v>4217</v>
      </c>
      <c r="K278" s="5" t="s">
        <v>1911</v>
      </c>
      <c r="L278" s="30" t="str">
        <f>IF(K278="yes",("Sorry, question " &amp; LEFT(E278, 6) &amp; " is required!"),"")</f>
        <v>Sorry, question [5.01. is required!</v>
      </c>
      <c r="M278" s="5" t="s">
        <v>3020</v>
      </c>
      <c r="N278" s="5" t="s">
        <v>3308</v>
      </c>
    </row>
    <row r="279" spans="1:23" ht="13.5" customHeight="1">
      <c r="A279" s="5" t="s">
        <v>1057</v>
      </c>
      <c r="B279" s="5" t="s">
        <v>1356</v>
      </c>
      <c r="C279" s="5" t="str">
        <f t="shared" si="19"/>
        <v xml:space="preserve">[5.01.20] </v>
      </c>
      <c r="D279" s="5" t="s">
        <v>2069</v>
      </c>
      <c r="E279" s="5" t="str">
        <f t="shared" si="20"/>
        <v>[5.01.20] How many Ploughs does your household own?</v>
      </c>
      <c r="F279" s="5" t="s">
        <v>2021</v>
      </c>
      <c r="I279" s="5" t="s">
        <v>4007</v>
      </c>
      <c r="K279" s="5" t="s">
        <v>1911</v>
      </c>
      <c r="L279" s="30" t="str">
        <f>IF(K279="yes",("Sorry, question " &amp; LEFT(E279, 6) &amp; " is required!"),"")</f>
        <v>Sorry, question [5.01. is required!</v>
      </c>
      <c r="M279" s="5" t="s">
        <v>3020</v>
      </c>
      <c r="N279" s="5" t="s">
        <v>3309</v>
      </c>
    </row>
    <row r="280" spans="1:23" ht="13.5" customHeight="1">
      <c r="A280" s="5" t="s">
        <v>1057</v>
      </c>
      <c r="B280" s="5" t="s">
        <v>1357</v>
      </c>
      <c r="C280" s="5" t="str">
        <f t="shared" si="19"/>
        <v xml:space="preserve">[5.01.21] </v>
      </c>
      <c r="D280" s="5" t="s">
        <v>2070</v>
      </c>
      <c r="E280" s="5" t="str">
        <f t="shared" si="20"/>
        <v>[5.01.21] How many Hoes / axess does your household own?</v>
      </c>
      <c r="F280" s="5" t="s">
        <v>2021</v>
      </c>
      <c r="I280" s="5" t="s">
        <v>4223</v>
      </c>
      <c r="K280" s="5" t="s">
        <v>1911</v>
      </c>
      <c r="L280" s="30" t="str">
        <f>IF(K280="yes",("Sorry, question " &amp; LEFT(E280, 6) &amp; " is required!"),"")</f>
        <v>Sorry, question [5.01. is required!</v>
      </c>
      <c r="M280" s="5" t="s">
        <v>3020</v>
      </c>
      <c r="N280" s="5" t="s">
        <v>3310</v>
      </c>
    </row>
    <row r="281" spans="1:23" ht="13.5" customHeight="1">
      <c r="A281" s="5" t="s">
        <v>1057</v>
      </c>
      <c r="B281" s="5" t="s">
        <v>1513</v>
      </c>
      <c r="C281" s="5" t="str">
        <f t="shared" si="19"/>
        <v xml:space="preserve">[5.01.22] </v>
      </c>
      <c r="D281" s="5" t="s">
        <v>2071</v>
      </c>
      <c r="E281" s="5" t="str">
        <f t="shared" si="20"/>
        <v>[5.01.22] How many Harrows does your household own?</v>
      </c>
      <c r="F281" s="5" t="s">
        <v>2021</v>
      </c>
      <c r="I281" s="5" t="s">
        <v>4224</v>
      </c>
      <c r="K281" s="5" t="s">
        <v>1911</v>
      </c>
      <c r="L281" s="30" t="str">
        <f>IF(K281="yes",("Sorry, question " &amp; LEFT(E281, 6) &amp; " is required!"),"")</f>
        <v>Sorry, question [5.01. is required!</v>
      </c>
      <c r="M281" s="5" t="s">
        <v>3020</v>
      </c>
      <c r="N281" s="5" t="s">
        <v>3311</v>
      </c>
    </row>
    <row r="282" spans="1:23" ht="14.25" customHeight="1">
      <c r="A282" s="5" t="s">
        <v>1057</v>
      </c>
      <c r="B282" s="5" t="s">
        <v>1514</v>
      </c>
      <c r="C282" s="5" t="str">
        <f t="shared" si="19"/>
        <v xml:space="preserve">[5.01.24] </v>
      </c>
      <c r="D282" s="5" t="s">
        <v>2072</v>
      </c>
      <c r="E282" s="5" t="str">
        <f t="shared" si="20"/>
        <v>[5.01.24] How many Power Tiller does your household own?</v>
      </c>
      <c r="F282" s="5" t="s">
        <v>2021</v>
      </c>
      <c r="I282" s="5" t="s">
        <v>4225</v>
      </c>
      <c r="K282" s="5" t="s">
        <v>1911</v>
      </c>
      <c r="L282" s="30" t="str">
        <f>IF(K282="yes",("Sorry, question " &amp; LEFT(E282, 6) &amp; " is required!"),"")</f>
        <v>Sorry, question [5.01. is required!</v>
      </c>
      <c r="M282" s="5" t="s">
        <v>3020</v>
      </c>
      <c r="N282" s="5" t="s">
        <v>3312</v>
      </c>
    </row>
    <row r="283" spans="1:23" ht="13.5" customHeight="1">
      <c r="A283" s="5" t="s">
        <v>12</v>
      </c>
      <c r="L283" s="30" t="str">
        <f t="shared" ref="L283" si="21">IF(K283="yes",("Sorry, question " &amp; LEFT(E283, 6) &amp; " is required!"),"")</f>
        <v/>
      </c>
      <c r="W283" s="5" t="s">
        <v>1973</v>
      </c>
    </row>
    <row r="284" spans="1:23" ht="13.5" customHeight="1">
      <c r="A284" s="5" t="s">
        <v>11</v>
      </c>
      <c r="B284" s="5" t="s">
        <v>2082</v>
      </c>
      <c r="I284" s="5" t="s">
        <v>2052</v>
      </c>
      <c r="L284" s="30" t="str">
        <f t="shared" si="13"/>
        <v/>
      </c>
      <c r="W284" s="5" t="s">
        <v>1973</v>
      </c>
    </row>
    <row r="285" spans="1:23" s="92" customFormat="1" ht="13.5" customHeight="1">
      <c r="A285" s="92" t="s">
        <v>1056</v>
      </c>
      <c r="B285" s="92" t="s">
        <v>3806</v>
      </c>
      <c r="E285" s="92" t="s">
        <v>3981</v>
      </c>
      <c r="I285" s="92" t="s">
        <v>3971</v>
      </c>
      <c r="L285" s="95" t="str">
        <f t="shared" ref="L285" si="22">IF(K285="yes",("Sorry, question " &amp; LEFT(E285, 6) &amp; " is required!"),"")</f>
        <v/>
      </c>
    </row>
    <row r="286" spans="1:23" ht="13.5" customHeight="1">
      <c r="A286" s="5" t="s">
        <v>1062</v>
      </c>
      <c r="B286" s="5" t="s">
        <v>1358</v>
      </c>
      <c r="E286" s="5" t="s">
        <v>1359</v>
      </c>
      <c r="I286" s="5" t="s">
        <v>3982</v>
      </c>
      <c r="K286" s="5" t="s">
        <v>2000</v>
      </c>
      <c r="L286" s="30" t="str">
        <f t="shared" si="13"/>
        <v>Sorry, question [5.03] is required!</v>
      </c>
    </row>
    <row r="287" spans="1:23" ht="13.5" customHeight="1">
      <c r="A287" s="5" t="s">
        <v>1062</v>
      </c>
      <c r="B287" s="5" t="s">
        <v>1361</v>
      </c>
      <c r="E287" s="5" t="s">
        <v>1360</v>
      </c>
      <c r="I287" s="5" t="s">
        <v>3983</v>
      </c>
      <c r="K287" s="5" t="s">
        <v>2000</v>
      </c>
      <c r="L287" s="30" t="str">
        <f t="shared" si="13"/>
        <v>Sorry, question [5.06] is required!</v>
      </c>
    </row>
    <row r="288" spans="1:23" s="96" customFormat="1" ht="13.5" customHeight="1">
      <c r="A288" s="96" t="s">
        <v>3633</v>
      </c>
      <c r="B288" s="96" t="s">
        <v>3984</v>
      </c>
      <c r="C288" s="96" t="str">
        <f>"["&amp;SUBSTITUTE(RIGHT(B288,9),"_",".")&amp;"] "</f>
        <v xml:space="preserve">[.05.06.1n] </v>
      </c>
      <c r="D288" s="96" t="s">
        <v>3601</v>
      </c>
      <c r="E288" s="96" t="s">
        <v>4226</v>
      </c>
      <c r="F288" s="96" t="s">
        <v>4571</v>
      </c>
      <c r="I288" s="96" t="s">
        <v>4569</v>
      </c>
      <c r="J288" s="96" t="s">
        <v>2084</v>
      </c>
      <c r="K288" s="96" t="s">
        <v>2000</v>
      </c>
      <c r="L288" s="86" t="str">
        <f>IF(K288="yes",("Sorry, question " &amp; LEFT(E288, 8) &amp; "] is required!"),"")</f>
        <v>Sorry, question [5.06_1n] is required!</v>
      </c>
      <c r="M288" s="96" t="s">
        <v>4570</v>
      </c>
      <c r="N288" s="92"/>
    </row>
    <row r="289" spans="1:23" ht="13.5" customHeight="1">
      <c r="A289" s="5" t="s">
        <v>1089</v>
      </c>
      <c r="B289" s="5" t="s">
        <v>3602</v>
      </c>
      <c r="C289" s="5" t="str">
        <f>"["&amp;SUBSTITUTE(RIGHT(B289,9),"_",".")&amp;"] "</f>
        <v xml:space="preserve">[5.06.1n.b] </v>
      </c>
      <c r="D289" s="5" t="s">
        <v>3603</v>
      </c>
      <c r="E289" s="5" t="str">
        <f>C289&amp;D289</f>
        <v>[5.06.1n.b] Unit of measurement</v>
      </c>
      <c r="I289" s="5" t="s">
        <v>3614</v>
      </c>
      <c r="J289" s="5" t="s">
        <v>2084</v>
      </c>
      <c r="K289" s="5" t="s">
        <v>2000</v>
      </c>
      <c r="L289" s="30" t="str">
        <f>IF(K289="yes",("Sorry, question " &amp; LEFT(E289, 8) &amp; "] is required!"),"")</f>
        <v>Sorry, question [5.06.1n] is required!</v>
      </c>
      <c r="R289" s="5" t="s">
        <v>2000</v>
      </c>
    </row>
    <row r="290" spans="1:23" ht="13.5" customHeight="1">
      <c r="A290" s="5" t="s">
        <v>1058</v>
      </c>
      <c r="B290" s="5" t="s">
        <v>3613</v>
      </c>
      <c r="E290" s="5" t="s">
        <v>876</v>
      </c>
      <c r="F290" s="5" t="s">
        <v>876</v>
      </c>
      <c r="I290" s="5" t="s">
        <v>3807</v>
      </c>
      <c r="J290" s="5" t="s">
        <v>3615</v>
      </c>
      <c r="L290" s="30"/>
      <c r="R290" s="5" t="s">
        <v>2000</v>
      </c>
    </row>
    <row r="291" spans="1:23" ht="13.5" customHeight="1">
      <c r="A291" s="5" t="s">
        <v>12</v>
      </c>
      <c r="L291" s="30" t="str">
        <f t="shared" si="13"/>
        <v/>
      </c>
      <c r="W291" s="5" t="s">
        <v>1973</v>
      </c>
    </row>
    <row r="292" spans="1:23" ht="13.5" customHeight="1">
      <c r="A292" s="5" t="s">
        <v>11</v>
      </c>
      <c r="B292" s="5" t="s">
        <v>2085</v>
      </c>
      <c r="I292" s="92" t="s">
        <v>2356</v>
      </c>
      <c r="W292" s="5" t="s">
        <v>1973</v>
      </c>
    </row>
    <row r="293" spans="1:23" ht="13.5" customHeight="1">
      <c r="A293" s="5" t="s">
        <v>1056</v>
      </c>
      <c r="B293" s="5" t="s">
        <v>3985</v>
      </c>
      <c r="E293" s="5" t="s">
        <v>744</v>
      </c>
      <c r="I293" s="92" t="s">
        <v>4227</v>
      </c>
    </row>
    <row r="294" spans="1:23" s="92" customFormat="1" ht="13.5" customHeight="1">
      <c r="A294" s="92" t="s">
        <v>1056</v>
      </c>
      <c r="B294" s="92" t="s">
        <v>3805</v>
      </c>
      <c r="E294" s="92" t="s">
        <v>3991</v>
      </c>
      <c r="F294" s="92" t="s">
        <v>3996</v>
      </c>
      <c r="I294" s="92" t="s">
        <v>4228</v>
      </c>
    </row>
    <row r="295" spans="1:23" s="92" customFormat="1" ht="13.5" customHeight="1">
      <c r="A295" s="92" t="s">
        <v>1056</v>
      </c>
      <c r="B295" s="92" t="s">
        <v>3986</v>
      </c>
      <c r="E295" s="92" t="s">
        <v>3992</v>
      </c>
      <c r="I295" s="92" t="s">
        <v>4229</v>
      </c>
    </row>
    <row r="296" spans="1:23" s="92" customFormat="1" ht="13.5" customHeight="1">
      <c r="A296" s="92" t="s">
        <v>1056</v>
      </c>
      <c r="B296" s="92" t="s">
        <v>3987</v>
      </c>
      <c r="E296" s="92" t="s">
        <v>3993</v>
      </c>
      <c r="I296" s="92" t="s">
        <v>4230</v>
      </c>
    </row>
    <row r="297" spans="1:23" s="92" customFormat="1" ht="13.5" customHeight="1">
      <c r="A297" s="92" t="s">
        <v>1056</v>
      </c>
      <c r="B297" s="92" t="s">
        <v>3988</v>
      </c>
      <c r="E297" s="92" t="s">
        <v>3994</v>
      </c>
      <c r="I297" s="92" t="s">
        <v>4231</v>
      </c>
    </row>
    <row r="298" spans="1:23" s="92" customFormat="1" ht="13.5" customHeight="1">
      <c r="A298" s="92" t="s">
        <v>1056</v>
      </c>
      <c r="B298" s="92" t="s">
        <v>3989</v>
      </c>
      <c r="E298" s="92" t="s">
        <v>4559</v>
      </c>
      <c r="I298" s="92" t="s">
        <v>4232</v>
      </c>
    </row>
    <row r="299" spans="1:23" s="92" customFormat="1" ht="13.5" customHeight="1">
      <c r="A299" s="92" t="s">
        <v>1056</v>
      </c>
      <c r="B299" s="92" t="s">
        <v>3990</v>
      </c>
      <c r="E299" s="92" t="s">
        <v>3995</v>
      </c>
      <c r="I299" s="92" t="s">
        <v>4233</v>
      </c>
    </row>
    <row r="300" spans="1:23" s="92" customFormat="1" ht="13.5" customHeight="1">
      <c r="A300" s="92" t="s">
        <v>1056</v>
      </c>
      <c r="B300" s="92" t="s">
        <v>3997</v>
      </c>
      <c r="E300" s="92" t="s">
        <v>4001</v>
      </c>
      <c r="I300" s="92" t="s">
        <v>4234</v>
      </c>
    </row>
    <row r="301" spans="1:23" s="92" customFormat="1" ht="13.5" customHeight="1">
      <c r="A301" s="92" t="s">
        <v>1056</v>
      </c>
      <c r="B301" s="92" t="s">
        <v>3998</v>
      </c>
      <c r="E301" s="92" t="s">
        <v>4002</v>
      </c>
      <c r="I301" s="92" t="s">
        <v>4235</v>
      </c>
    </row>
    <row r="302" spans="1:23" s="92" customFormat="1" ht="13.5" customHeight="1">
      <c r="A302" s="92" t="s">
        <v>1056</v>
      </c>
      <c r="B302" s="92" t="s">
        <v>3999</v>
      </c>
      <c r="E302" s="92" t="s">
        <v>4003</v>
      </c>
      <c r="I302" s="92" t="s">
        <v>4236</v>
      </c>
    </row>
    <row r="303" spans="1:23" s="92" customFormat="1" ht="13.5" customHeight="1">
      <c r="A303" s="92" t="s">
        <v>1056</v>
      </c>
      <c r="B303" s="92" t="s">
        <v>4000</v>
      </c>
      <c r="E303" s="92" t="s">
        <v>4004</v>
      </c>
      <c r="I303" s="92" t="s">
        <v>4237</v>
      </c>
    </row>
    <row r="304" spans="1:23" ht="13.5" customHeight="1">
      <c r="A304" s="5" t="s">
        <v>1057</v>
      </c>
      <c r="B304" s="5" t="s">
        <v>1090</v>
      </c>
      <c r="E304" s="5" t="s">
        <v>3117</v>
      </c>
      <c r="F304" s="5" t="s">
        <v>2021</v>
      </c>
      <c r="I304" s="92" t="s">
        <v>4238</v>
      </c>
      <c r="K304" s="5" t="s">
        <v>1911</v>
      </c>
      <c r="L304" s="30" t="str">
        <f>IF(K304="yes",("Sorry, question " &amp; LEFT(E304, 9) &amp; " is required!"),"")</f>
        <v>Sorry, question [5.12_1]  is required!</v>
      </c>
      <c r="M304" s="5" t="s">
        <v>3020</v>
      </c>
      <c r="N304" s="5" t="s">
        <v>3398</v>
      </c>
    </row>
    <row r="305" spans="1:23" ht="13.5" customHeight="1">
      <c r="A305" s="5" t="s">
        <v>1057</v>
      </c>
      <c r="B305" s="5" t="s">
        <v>1362</v>
      </c>
      <c r="E305" s="5" t="s">
        <v>1524</v>
      </c>
      <c r="F305" s="92" t="s">
        <v>2021</v>
      </c>
      <c r="I305" s="92" t="s">
        <v>4239</v>
      </c>
      <c r="K305" s="5" t="s">
        <v>1911</v>
      </c>
      <c r="L305" s="30" t="str">
        <f t="shared" ref="L305:L312" si="23">IF(K305="yes",("Sorry, question " &amp; LEFT(E305, 9) &amp; " is required!"),"")</f>
        <v>Sorry, question [5.12_2]  is required!</v>
      </c>
      <c r="M305" s="5" t="s">
        <v>3020</v>
      </c>
      <c r="N305" s="5" t="s">
        <v>3399</v>
      </c>
    </row>
    <row r="306" spans="1:23" ht="13.5" customHeight="1">
      <c r="A306" s="5" t="s">
        <v>1057</v>
      </c>
      <c r="B306" s="5" t="s">
        <v>1363</v>
      </c>
      <c r="E306" s="5" t="s">
        <v>1525</v>
      </c>
      <c r="F306" s="92" t="s">
        <v>2021</v>
      </c>
      <c r="I306" s="92" t="s">
        <v>4240</v>
      </c>
      <c r="K306" s="5" t="s">
        <v>1911</v>
      </c>
      <c r="L306" s="30" t="str">
        <f t="shared" si="23"/>
        <v>Sorry, question [5.12_3]  is required!</v>
      </c>
      <c r="M306" s="5" t="s">
        <v>3020</v>
      </c>
      <c r="N306" s="5" t="s">
        <v>3400</v>
      </c>
    </row>
    <row r="307" spans="1:23" ht="13.5" customHeight="1">
      <c r="A307" s="5" t="s">
        <v>1057</v>
      </c>
      <c r="B307" s="5" t="s">
        <v>1364</v>
      </c>
      <c r="E307" s="5" t="s">
        <v>1526</v>
      </c>
      <c r="F307" s="92" t="s">
        <v>2021</v>
      </c>
      <c r="I307" s="92" t="s">
        <v>4241</v>
      </c>
      <c r="K307" s="5" t="s">
        <v>1911</v>
      </c>
      <c r="L307" s="30" t="str">
        <f t="shared" si="23"/>
        <v>Sorry, question [5.12_4]  is required!</v>
      </c>
      <c r="M307" s="5" t="s">
        <v>3020</v>
      </c>
      <c r="N307" s="5" t="s">
        <v>3401</v>
      </c>
    </row>
    <row r="308" spans="1:23" ht="13.5" customHeight="1">
      <c r="A308" s="5" t="s">
        <v>1057</v>
      </c>
      <c r="B308" s="5" t="s">
        <v>1365</v>
      </c>
      <c r="E308" s="5" t="s">
        <v>3114</v>
      </c>
      <c r="F308" s="92" t="s">
        <v>2021</v>
      </c>
      <c r="I308" s="92" t="s">
        <v>4242</v>
      </c>
      <c r="K308" s="5" t="s">
        <v>1911</v>
      </c>
      <c r="L308" s="30" t="str">
        <f t="shared" si="23"/>
        <v>Sorry, question [5.12_5]  is required!</v>
      </c>
      <c r="M308" s="5" t="s">
        <v>3020</v>
      </c>
      <c r="N308" s="5" t="s">
        <v>3402</v>
      </c>
    </row>
    <row r="309" spans="1:23" ht="13.5" customHeight="1">
      <c r="A309" s="5" t="s">
        <v>1057</v>
      </c>
      <c r="B309" s="5" t="s">
        <v>1515</v>
      </c>
      <c r="E309" s="5" t="s">
        <v>3116</v>
      </c>
      <c r="F309" s="92" t="s">
        <v>2021</v>
      </c>
      <c r="I309" s="92" t="s">
        <v>4243</v>
      </c>
      <c r="K309" s="5" t="s">
        <v>1911</v>
      </c>
      <c r="L309" s="30" t="str">
        <f t="shared" si="23"/>
        <v>Sorry, question [5.12_6]  is required!</v>
      </c>
      <c r="M309" s="5" t="s">
        <v>3020</v>
      </c>
      <c r="N309" s="5" t="s">
        <v>3403</v>
      </c>
    </row>
    <row r="310" spans="1:23" ht="13.5" customHeight="1">
      <c r="A310" s="5" t="s">
        <v>1057</v>
      </c>
      <c r="B310" s="5" t="s">
        <v>1516</v>
      </c>
      <c r="E310" s="5" t="s">
        <v>1527</v>
      </c>
      <c r="F310" s="92" t="s">
        <v>2021</v>
      </c>
      <c r="I310" s="92" t="s">
        <v>4244</v>
      </c>
      <c r="K310" s="5" t="s">
        <v>1911</v>
      </c>
      <c r="L310" s="30" t="str">
        <f t="shared" si="23"/>
        <v>Sorry, question [5.12_7]  is required!</v>
      </c>
      <c r="M310" s="5" t="s">
        <v>3020</v>
      </c>
      <c r="N310" s="5" t="s">
        <v>3404</v>
      </c>
    </row>
    <row r="311" spans="1:23" ht="13.5" customHeight="1">
      <c r="A311" s="5" t="s">
        <v>1057</v>
      </c>
      <c r="B311" s="5" t="s">
        <v>1517</v>
      </c>
      <c r="E311" s="5" t="s">
        <v>3115</v>
      </c>
      <c r="F311" s="92" t="s">
        <v>2021</v>
      </c>
      <c r="I311" s="92" t="s">
        <v>4245</v>
      </c>
      <c r="K311" s="5" t="s">
        <v>1911</v>
      </c>
      <c r="L311" s="30" t="str">
        <f t="shared" si="23"/>
        <v>Sorry, question [5.12_8]  is required!</v>
      </c>
      <c r="M311" s="5" t="s">
        <v>3020</v>
      </c>
      <c r="N311" s="5" t="s">
        <v>3405</v>
      </c>
    </row>
    <row r="312" spans="1:23" ht="13.5" customHeight="1">
      <c r="A312" s="5" t="s">
        <v>1057</v>
      </c>
      <c r="B312" s="5" t="s">
        <v>1518</v>
      </c>
      <c r="E312" s="5" t="s">
        <v>1912</v>
      </c>
      <c r="F312" s="92" t="s">
        <v>2021</v>
      </c>
      <c r="I312" s="92" t="s">
        <v>4246</v>
      </c>
      <c r="K312" s="5" t="s">
        <v>1911</v>
      </c>
      <c r="L312" s="30" t="str">
        <f t="shared" si="23"/>
        <v>Sorry, question [5.12_96] is required!</v>
      </c>
      <c r="M312" s="5" t="s">
        <v>3020</v>
      </c>
      <c r="N312" s="5" t="s">
        <v>3406</v>
      </c>
    </row>
    <row r="313" spans="1:23" ht="13.5" customHeight="1">
      <c r="A313" s="5" t="s">
        <v>12</v>
      </c>
      <c r="I313" s="92"/>
      <c r="W313" s="5" t="s">
        <v>1973</v>
      </c>
    </row>
    <row r="314" spans="1:23" s="92" customFormat="1" ht="13.5" customHeight="1">
      <c r="A314" s="92" t="s">
        <v>11</v>
      </c>
      <c r="B314" s="92" t="s">
        <v>4501</v>
      </c>
      <c r="I314" s="92" t="s">
        <v>2356</v>
      </c>
      <c r="J314" s="92" t="s">
        <v>4465</v>
      </c>
      <c r="W314" s="92" t="s">
        <v>1973</v>
      </c>
    </row>
    <row r="315" spans="1:23" ht="13.5" customHeight="1">
      <c r="A315" s="5" t="s">
        <v>1058</v>
      </c>
      <c r="B315" s="5" t="s">
        <v>1519</v>
      </c>
      <c r="E315" s="92" t="s">
        <v>59</v>
      </c>
      <c r="F315" s="92" t="s">
        <v>4467</v>
      </c>
      <c r="I315" s="92" t="s">
        <v>4466</v>
      </c>
      <c r="K315" s="5" t="s">
        <v>2000</v>
      </c>
    </row>
    <row r="316" spans="1:23" s="92" customFormat="1" ht="13.5" customHeight="1">
      <c r="A316" s="92" t="s">
        <v>12</v>
      </c>
      <c r="W316" s="92" t="s">
        <v>1973</v>
      </c>
    </row>
    <row r="317" spans="1:23" ht="13.5" customHeight="1">
      <c r="A317" s="5" t="s">
        <v>11</v>
      </c>
      <c r="B317" s="5" t="s">
        <v>2086</v>
      </c>
      <c r="I317" s="5" t="s">
        <v>1055</v>
      </c>
      <c r="W317" s="5" t="s">
        <v>1973</v>
      </c>
    </row>
    <row r="318" spans="1:23" s="92" customFormat="1" ht="13.5" customHeight="1">
      <c r="A318" s="92" t="s">
        <v>1056</v>
      </c>
      <c r="B318" s="92" t="s">
        <v>3808</v>
      </c>
      <c r="E318" s="92" t="s">
        <v>4008</v>
      </c>
    </row>
    <row r="319" spans="1:23" ht="13.5" customHeight="1">
      <c r="A319" s="5" t="s">
        <v>3633</v>
      </c>
      <c r="B319" s="5" t="s">
        <v>2087</v>
      </c>
      <c r="C319" s="5" t="str">
        <f>"["&amp;SUBSTITUTE(RIGHT(B319,6),"_",".")&amp;"] "</f>
        <v xml:space="preserve">[5.14.n] </v>
      </c>
      <c r="D319" s="5" t="s">
        <v>2090</v>
      </c>
      <c r="E319" s="5" t="s">
        <v>4543</v>
      </c>
      <c r="F319" s="5" t="s">
        <v>2093</v>
      </c>
      <c r="I319" s="5" t="s">
        <v>4009</v>
      </c>
      <c r="K319" s="5" t="s">
        <v>2000</v>
      </c>
      <c r="L319" s="30" t="str">
        <f>IF(K319="yes",("Sorry, question " &amp; LEFT(E319, 9) &amp; " is required!"),"")</f>
        <v>Sorry, question [5.14_n]  is required!</v>
      </c>
      <c r="M319" s="5" t="s">
        <v>3020</v>
      </c>
      <c r="N319" s="5" t="s">
        <v>3408</v>
      </c>
    </row>
    <row r="320" spans="1:23" ht="13.5" customHeight="1">
      <c r="A320" s="5" t="s">
        <v>3633</v>
      </c>
      <c r="B320" s="5" t="s">
        <v>2088</v>
      </c>
      <c r="C320" s="5" t="str">
        <f>"["&amp;SUBSTITUTE(RIGHT(B320,7),"_",".")&amp;"] "</f>
        <v xml:space="preserve">[5.14.1n] </v>
      </c>
      <c r="D320" s="5" t="s">
        <v>2091</v>
      </c>
      <c r="E320" s="5" t="s">
        <v>4544</v>
      </c>
      <c r="F320" s="5" t="s">
        <v>2093</v>
      </c>
      <c r="I320" s="92" t="s">
        <v>4009</v>
      </c>
      <c r="K320" s="5" t="s">
        <v>2000</v>
      </c>
      <c r="L320" s="30" t="str">
        <f>IF(K320="yes",("Sorry, question " &amp; LEFT(E320, 9) &amp; " is required!"),"")</f>
        <v>Sorry, question [5.14_1n] is required!</v>
      </c>
      <c r="M320" s="5" t="s">
        <v>3020</v>
      </c>
      <c r="N320" s="5" t="s">
        <v>3409</v>
      </c>
    </row>
    <row r="321" spans="1:23" ht="13.5" customHeight="1">
      <c r="A321" s="5" t="s">
        <v>3633</v>
      </c>
      <c r="B321" s="5" t="s">
        <v>2089</v>
      </c>
      <c r="C321" s="5" t="str">
        <f>"["&amp;SUBSTITUTE(RIGHT(B321,7),"_",".")&amp;"] "</f>
        <v xml:space="preserve">[5.14.2n] </v>
      </c>
      <c r="D321" s="5" t="s">
        <v>2092</v>
      </c>
      <c r="E321" s="5" t="s">
        <v>4545</v>
      </c>
      <c r="F321" s="5" t="s">
        <v>2093</v>
      </c>
      <c r="I321" s="92" t="s">
        <v>4009</v>
      </c>
      <c r="K321" s="5" t="s">
        <v>2000</v>
      </c>
      <c r="L321" s="30" t="str">
        <f>IF(K321="yes",("Sorry, question " &amp; LEFT(E321, 9) &amp; " is required!"),"")</f>
        <v>Sorry, question [5.14_2n] is required!</v>
      </c>
      <c r="M321" s="5" t="s">
        <v>3020</v>
      </c>
      <c r="N321" s="5" t="s">
        <v>3410</v>
      </c>
    </row>
    <row r="322" spans="1:23" ht="13.5" customHeight="1">
      <c r="A322" s="5" t="s">
        <v>12</v>
      </c>
      <c r="W322" s="5" t="s">
        <v>1973</v>
      </c>
    </row>
    <row r="323" spans="1:23" ht="13.5" customHeight="1">
      <c r="A323" s="5" t="s">
        <v>11</v>
      </c>
      <c r="B323" s="5" t="s">
        <v>2193</v>
      </c>
      <c r="I323" s="5" t="s">
        <v>1055</v>
      </c>
      <c r="W323" s="5" t="s">
        <v>1973</v>
      </c>
    </row>
    <row r="324" spans="1:23" ht="13.5" customHeight="1">
      <c r="A324" s="5" t="s">
        <v>1062</v>
      </c>
      <c r="B324" s="5" t="s">
        <v>1520</v>
      </c>
      <c r="E324" s="5" t="s">
        <v>1528</v>
      </c>
      <c r="F324" s="5" t="s">
        <v>500</v>
      </c>
      <c r="I324" s="5" t="s">
        <v>3929</v>
      </c>
      <c r="K324" s="5" t="s">
        <v>2000</v>
      </c>
      <c r="L324" s="30" t="str">
        <f>IF(K324="yes",("Sorry, question " &amp; LEFT(E324, 7) &amp; " is required!"),"")</f>
        <v>Sorry, question [5.15]  is required!</v>
      </c>
      <c r="M324" s="5" t="s">
        <v>4468</v>
      </c>
      <c r="N324" s="5" t="s">
        <v>4572</v>
      </c>
    </row>
    <row r="325" spans="1:23" ht="13.5" customHeight="1">
      <c r="A325" s="5" t="s">
        <v>1062</v>
      </c>
      <c r="B325" s="5" t="s">
        <v>1521</v>
      </c>
      <c r="E325" s="5" t="s">
        <v>1529</v>
      </c>
      <c r="F325" s="5" t="s">
        <v>500</v>
      </c>
      <c r="I325" s="92" t="s">
        <v>3929</v>
      </c>
      <c r="K325" s="5" t="s">
        <v>2000</v>
      </c>
      <c r="L325" s="30" t="str">
        <f>IF(K325="yes",("Sorry, question " &amp; LEFT(E325, 7) &amp; " is required!"),"")</f>
        <v>Sorry, question [5.18]  is required!</v>
      </c>
      <c r="M325" s="92" t="s">
        <v>4468</v>
      </c>
      <c r="N325" s="92" t="s">
        <v>4572</v>
      </c>
    </row>
    <row r="326" spans="1:23" ht="13.5" customHeight="1">
      <c r="A326" s="5" t="s">
        <v>3633</v>
      </c>
      <c r="B326" s="5" t="s">
        <v>561</v>
      </c>
      <c r="E326" s="5" t="s">
        <v>1530</v>
      </c>
      <c r="F326" s="29" t="s">
        <v>2093</v>
      </c>
      <c r="I326" s="5" t="s">
        <v>4257</v>
      </c>
      <c r="J326" s="5" t="s">
        <v>1522</v>
      </c>
      <c r="K326" s="5" t="s">
        <v>2000</v>
      </c>
      <c r="L326" s="30" t="str">
        <f>IF(K326="yes",("Sorry, question " &amp; LEFT(E326, 7) &amp; " is required!"),"")</f>
        <v>Sorry, question [5.19]  is required!</v>
      </c>
      <c r="M326" s="92" t="s">
        <v>4092</v>
      </c>
      <c r="N326" s="92"/>
    </row>
    <row r="327" spans="1:23" ht="13.5" customHeight="1">
      <c r="A327" s="5" t="s">
        <v>1062</v>
      </c>
      <c r="B327" s="5" t="s">
        <v>1523</v>
      </c>
      <c r="E327" s="5" t="s">
        <v>1531</v>
      </c>
      <c r="I327" s="92" t="s">
        <v>3929</v>
      </c>
      <c r="K327" s="5" t="s">
        <v>2000</v>
      </c>
      <c r="L327" s="30" t="str">
        <f>IF(K327="yes",("Sorry, question " &amp; LEFT(E327, 7) &amp; " is required!"),"")</f>
        <v>Sorry, question [5.24]  is required!</v>
      </c>
    </row>
    <row r="328" spans="1:23" ht="13.5" customHeight="1">
      <c r="A328" s="5" t="s">
        <v>12</v>
      </c>
      <c r="W328" s="5" t="s">
        <v>1973</v>
      </c>
    </row>
    <row r="329" spans="1:23" ht="13.5" customHeight="1">
      <c r="A329" s="5" t="s">
        <v>12</v>
      </c>
      <c r="W329" s="5" t="s">
        <v>1972</v>
      </c>
    </row>
    <row r="330" spans="1:23" ht="13.5" customHeight="1">
      <c r="A330" s="5" t="s">
        <v>11</v>
      </c>
      <c r="B330" s="5" t="s">
        <v>2329</v>
      </c>
      <c r="E330" s="5" t="s">
        <v>2094</v>
      </c>
      <c r="I330" s="5" t="s">
        <v>1972</v>
      </c>
      <c r="J330" s="5" t="s">
        <v>4192</v>
      </c>
      <c r="W330" s="5" t="s">
        <v>1972</v>
      </c>
    </row>
    <row r="331" spans="1:23" ht="13.5" customHeight="1">
      <c r="A331" s="5" t="s">
        <v>11</v>
      </c>
      <c r="B331" s="5" t="s">
        <v>3058</v>
      </c>
      <c r="I331" s="5" t="s">
        <v>3041</v>
      </c>
    </row>
    <row r="332" spans="1:23" ht="13.5" customHeight="1">
      <c r="A332" s="5" t="s">
        <v>1056</v>
      </c>
      <c r="B332" s="5" t="s">
        <v>3059</v>
      </c>
      <c r="E332" s="26" t="s">
        <v>4201</v>
      </c>
      <c r="I332" s="5" t="s">
        <v>3042</v>
      </c>
    </row>
    <row r="333" spans="1:23" ht="13.5" customHeight="1">
      <c r="A333" s="5" t="s">
        <v>1056</v>
      </c>
      <c r="B333" s="5" t="s">
        <v>3060</v>
      </c>
      <c r="E333" s="26" t="s">
        <v>4560</v>
      </c>
      <c r="I333" s="5" t="s">
        <v>3043</v>
      </c>
    </row>
    <row r="334" spans="1:23" ht="13.5" customHeight="1">
      <c r="A334" s="5" t="s">
        <v>12</v>
      </c>
    </row>
    <row r="335" spans="1:23" s="92" customFormat="1" ht="13.5" customHeight="1">
      <c r="A335" s="92" t="s">
        <v>11</v>
      </c>
      <c r="B335" s="92" t="s">
        <v>2036</v>
      </c>
      <c r="I335" s="92" t="s">
        <v>2052</v>
      </c>
      <c r="L335" s="95" t="str">
        <f t="shared" ref="L335" si="24">IF(K335="yes",("Sorry, question " &amp; LEFT(E335, 6) &amp; " is required!"),"")</f>
        <v/>
      </c>
      <c r="W335" s="92" t="s">
        <v>1973</v>
      </c>
    </row>
    <row r="336" spans="1:23" s="92" customFormat="1" ht="14.25" customHeight="1">
      <c r="A336" s="92" t="s">
        <v>2075</v>
      </c>
      <c r="B336" s="92" t="s">
        <v>3809</v>
      </c>
      <c r="E336" s="92" t="s">
        <v>2079</v>
      </c>
      <c r="I336" s="92" t="s">
        <v>4550</v>
      </c>
      <c r="K336" s="92" t="s">
        <v>846</v>
      </c>
      <c r="L336" s="95" t="str">
        <f>IF(K336="yes",("Sorry, question " &amp; LEFT(E336, 15) &amp; " is required!"),"")</f>
        <v>Sorry, question RESPONDENT NAME is required!</v>
      </c>
    </row>
    <row r="337" spans="1:23" s="92" customFormat="1" ht="14.25" customHeight="1">
      <c r="A337" s="92" t="s">
        <v>19</v>
      </c>
      <c r="B337" s="92" t="s">
        <v>3810</v>
      </c>
      <c r="L337" s="95" t="str">
        <f t="shared" ref="L337:L338" si="25">IF(K337="yes",("Sorry, question " &amp; LEFT(E337, 6) &amp; " is required!"),"")</f>
        <v/>
      </c>
      <c r="O337" s="92" t="s">
        <v>4153</v>
      </c>
    </row>
    <row r="338" spans="1:23" s="92" customFormat="1" ht="13.5" customHeight="1">
      <c r="A338" s="92" t="s">
        <v>12</v>
      </c>
      <c r="L338" s="95" t="str">
        <f t="shared" si="25"/>
        <v/>
      </c>
      <c r="W338" s="92" t="s">
        <v>1973</v>
      </c>
    </row>
    <row r="339" spans="1:23" ht="13.5" customHeight="1">
      <c r="A339" s="5" t="s">
        <v>11</v>
      </c>
      <c r="B339" s="5" t="s">
        <v>3811</v>
      </c>
      <c r="I339" s="5" t="s">
        <v>1055</v>
      </c>
      <c r="W339" s="5" t="s">
        <v>1973</v>
      </c>
    </row>
    <row r="340" spans="1:23" ht="13.5" customHeight="1">
      <c r="A340" s="5" t="s">
        <v>3633</v>
      </c>
      <c r="B340" s="5" t="s">
        <v>1091</v>
      </c>
      <c r="E340" s="5" t="s">
        <v>4247</v>
      </c>
      <c r="F340" s="5" t="s">
        <v>3536</v>
      </c>
      <c r="I340" s="5" t="s">
        <v>4256</v>
      </c>
      <c r="K340" s="5" t="s">
        <v>2000</v>
      </c>
      <c r="L340" s="30" t="str">
        <f>IF(K340="yes",("Sorry, question " &amp; LEFT(E340, 9) &amp; " is required!"),"")</f>
        <v>Sorry, question [7.02_1]  is required!</v>
      </c>
      <c r="M340" s="5" t="s">
        <v>3020</v>
      </c>
      <c r="N340" s="5" t="s">
        <v>3411</v>
      </c>
    </row>
    <row r="341" spans="1:23" ht="13.5" customHeight="1">
      <c r="A341" s="5" t="s">
        <v>3633</v>
      </c>
      <c r="B341" s="5" t="s">
        <v>832</v>
      </c>
      <c r="E341" s="5" t="s">
        <v>4248</v>
      </c>
      <c r="F341" s="5" t="s">
        <v>3536</v>
      </c>
      <c r="I341" s="92" t="s">
        <v>4256</v>
      </c>
      <c r="K341" s="5" t="s">
        <v>2000</v>
      </c>
      <c r="L341" s="30" t="str">
        <f t="shared" ref="L341:L349" si="26">IF(K341="yes",("Sorry, question " &amp; LEFT(E341, 9) &amp; " is required!"),"")</f>
        <v>Sorry, question [7.02_3]  is required!</v>
      </c>
      <c r="M341" s="5" t="s">
        <v>3020</v>
      </c>
      <c r="N341" s="5" t="s">
        <v>3414</v>
      </c>
    </row>
    <row r="342" spans="1:23" ht="13.5" customHeight="1">
      <c r="A342" s="5" t="s">
        <v>3633</v>
      </c>
      <c r="B342" s="5" t="s">
        <v>831</v>
      </c>
      <c r="E342" s="5" t="s">
        <v>4249</v>
      </c>
      <c r="F342" s="5" t="s">
        <v>3536</v>
      </c>
      <c r="I342" s="92" t="s">
        <v>4256</v>
      </c>
      <c r="K342" s="5" t="s">
        <v>2000</v>
      </c>
      <c r="L342" s="30" t="str">
        <f t="shared" si="26"/>
        <v>Sorry, question [7.02_4]  is required!</v>
      </c>
      <c r="M342" s="5" t="s">
        <v>3020</v>
      </c>
      <c r="N342" s="5" t="s">
        <v>3412</v>
      </c>
    </row>
    <row r="343" spans="1:23" ht="13.5" customHeight="1">
      <c r="A343" s="5" t="s">
        <v>3633</v>
      </c>
      <c r="B343" s="5" t="s">
        <v>830</v>
      </c>
      <c r="E343" s="5" t="s">
        <v>4250</v>
      </c>
      <c r="F343" s="5" t="s">
        <v>3536</v>
      </c>
      <c r="I343" s="92" t="s">
        <v>4256</v>
      </c>
      <c r="K343" s="5" t="s">
        <v>2000</v>
      </c>
      <c r="L343" s="30" t="str">
        <f t="shared" si="26"/>
        <v>Sorry, question [7.02_5]  is required!</v>
      </c>
      <c r="M343" s="5" t="s">
        <v>3020</v>
      </c>
      <c r="N343" s="5" t="s">
        <v>3413</v>
      </c>
    </row>
    <row r="344" spans="1:23" ht="13.5" customHeight="1">
      <c r="A344" s="5" t="s">
        <v>3633</v>
      </c>
      <c r="B344" s="5" t="s">
        <v>829</v>
      </c>
      <c r="E344" s="5" t="s">
        <v>4251</v>
      </c>
      <c r="F344" s="5" t="s">
        <v>3536</v>
      </c>
      <c r="I344" s="92" t="s">
        <v>4256</v>
      </c>
      <c r="K344" s="5" t="s">
        <v>2000</v>
      </c>
      <c r="L344" s="30" t="str">
        <f t="shared" si="26"/>
        <v>Sorry, question [7.02_6]  is required!</v>
      </c>
      <c r="M344" s="5" t="s">
        <v>3020</v>
      </c>
      <c r="N344" s="5" t="s">
        <v>3415</v>
      </c>
    </row>
    <row r="345" spans="1:23" ht="13.5" customHeight="1">
      <c r="A345" s="5" t="s">
        <v>3633</v>
      </c>
      <c r="B345" s="5" t="s">
        <v>828</v>
      </c>
      <c r="E345" s="5" t="s">
        <v>4252</v>
      </c>
      <c r="F345" s="5" t="s">
        <v>3536</v>
      </c>
      <c r="I345" s="92" t="s">
        <v>4256</v>
      </c>
      <c r="K345" s="5" t="s">
        <v>2000</v>
      </c>
      <c r="L345" s="30" t="str">
        <f t="shared" si="26"/>
        <v>Sorry, question [7.02_7]  is required!</v>
      </c>
      <c r="M345" s="5" t="s">
        <v>3020</v>
      </c>
      <c r="N345" s="5" t="s">
        <v>3416</v>
      </c>
    </row>
    <row r="346" spans="1:23" ht="13.5" customHeight="1">
      <c r="A346" s="5" t="s">
        <v>3633</v>
      </c>
      <c r="B346" s="5" t="s">
        <v>2095</v>
      </c>
      <c r="E346" s="5" t="s">
        <v>4253</v>
      </c>
      <c r="F346" s="5" t="s">
        <v>3536</v>
      </c>
      <c r="I346" s="92" t="s">
        <v>4256</v>
      </c>
      <c r="K346" s="5" t="s">
        <v>2000</v>
      </c>
      <c r="L346" s="30" t="str">
        <f t="shared" si="26"/>
        <v>Sorry, question [7.02_8]  is required!</v>
      </c>
      <c r="M346" s="5" t="s">
        <v>3020</v>
      </c>
      <c r="N346" s="5" t="s">
        <v>3417</v>
      </c>
    </row>
    <row r="347" spans="1:23" ht="13.5" customHeight="1">
      <c r="A347" s="5" t="s">
        <v>3633</v>
      </c>
      <c r="B347" s="5" t="s">
        <v>2096</v>
      </c>
      <c r="E347" s="5" t="s">
        <v>4254</v>
      </c>
      <c r="F347" s="5" t="s">
        <v>3536</v>
      </c>
      <c r="I347" s="92" t="s">
        <v>4256</v>
      </c>
      <c r="K347" s="5" t="s">
        <v>2000</v>
      </c>
      <c r="L347" s="30" t="str">
        <f t="shared" si="26"/>
        <v>Sorry, question [7.02_9]  is required!</v>
      </c>
      <c r="M347" s="5" t="s">
        <v>3020</v>
      </c>
      <c r="N347" s="5" t="s">
        <v>3418</v>
      </c>
    </row>
    <row r="348" spans="1:23" ht="13.5" customHeight="1">
      <c r="A348" s="5" t="s">
        <v>1076</v>
      </c>
      <c r="B348" s="5" t="s">
        <v>3630</v>
      </c>
      <c r="L348" s="30"/>
      <c r="O348" s="5" t="s">
        <v>3700</v>
      </c>
    </row>
    <row r="349" spans="1:23" ht="13.5" customHeight="1">
      <c r="A349" s="5" t="s">
        <v>3633</v>
      </c>
      <c r="B349" s="5" t="s">
        <v>2097</v>
      </c>
      <c r="E349" s="5" t="s">
        <v>4255</v>
      </c>
      <c r="F349" s="5" t="s">
        <v>3536</v>
      </c>
      <c r="I349" s="92" t="s">
        <v>4256</v>
      </c>
      <c r="K349" s="5" t="s">
        <v>2000</v>
      </c>
      <c r="L349" s="30" t="str">
        <f t="shared" si="26"/>
        <v>Sorry, question [7.02_10] is required!</v>
      </c>
      <c r="M349" s="5" t="s">
        <v>3631</v>
      </c>
      <c r="N349" s="5" t="s">
        <v>3682</v>
      </c>
    </row>
    <row r="350" spans="1:23" ht="13.5" customHeight="1">
      <c r="A350" s="5" t="s">
        <v>12</v>
      </c>
      <c r="L350" s="30" t="str">
        <f t="shared" ref="L350:L386" si="27">IF(K350="yes",("Sorry, question " &amp; LEFT(E350, 7) &amp; " is required!"),"")</f>
        <v/>
      </c>
      <c r="W350" s="5" t="s">
        <v>1973</v>
      </c>
    </row>
    <row r="351" spans="1:23" s="92" customFormat="1" ht="13.5" customHeight="1">
      <c r="A351" s="92" t="s">
        <v>1058</v>
      </c>
      <c r="B351" s="92" t="s">
        <v>4469</v>
      </c>
      <c r="E351" s="107" t="s">
        <v>4470</v>
      </c>
      <c r="I351" s="92" t="s">
        <v>2151</v>
      </c>
      <c r="J351" s="92" t="s">
        <v>4471</v>
      </c>
      <c r="L351" s="95"/>
    </row>
    <row r="352" spans="1:23" ht="13.5" customHeight="1">
      <c r="A352" s="5" t="s">
        <v>12</v>
      </c>
      <c r="L352" s="30" t="str">
        <f t="shared" si="27"/>
        <v/>
      </c>
      <c r="W352" s="5" t="s">
        <v>1972</v>
      </c>
    </row>
    <row r="353" spans="1:23" ht="13.5" customHeight="1">
      <c r="A353" s="5" t="s">
        <v>11</v>
      </c>
      <c r="B353" s="5" t="s">
        <v>2330</v>
      </c>
      <c r="E353" s="5" t="s">
        <v>2098</v>
      </c>
      <c r="I353" s="5" t="s">
        <v>1972</v>
      </c>
      <c r="J353" s="5" t="s">
        <v>4192</v>
      </c>
      <c r="L353" s="30" t="str">
        <f t="shared" si="27"/>
        <v/>
      </c>
      <c r="W353" s="5" t="s">
        <v>1972</v>
      </c>
    </row>
    <row r="354" spans="1:23" ht="13.5" customHeight="1">
      <c r="A354" s="5" t="s">
        <v>11</v>
      </c>
      <c r="B354" s="5" t="s">
        <v>3061</v>
      </c>
      <c r="I354" s="5" t="s">
        <v>3041</v>
      </c>
      <c r="L354" s="30" t="str">
        <f t="shared" si="27"/>
        <v/>
      </c>
    </row>
    <row r="355" spans="1:23" ht="13.5" customHeight="1">
      <c r="A355" s="5" t="s">
        <v>1056</v>
      </c>
      <c r="B355" s="5" t="s">
        <v>3062</v>
      </c>
      <c r="E355" s="26" t="s">
        <v>4202</v>
      </c>
      <c r="I355" s="5" t="s">
        <v>3042</v>
      </c>
      <c r="L355" s="30" t="str">
        <f t="shared" si="27"/>
        <v/>
      </c>
    </row>
    <row r="356" spans="1:23" ht="13.5" customHeight="1">
      <c r="A356" s="5" t="s">
        <v>1056</v>
      </c>
      <c r="B356" s="5" t="s">
        <v>3063</v>
      </c>
      <c r="E356" s="26" t="s">
        <v>4561</v>
      </c>
      <c r="I356" s="5" t="s">
        <v>3043</v>
      </c>
      <c r="L356" s="30" t="str">
        <f t="shared" si="27"/>
        <v/>
      </c>
    </row>
    <row r="357" spans="1:23" ht="13.5" customHeight="1">
      <c r="A357" s="5" t="s">
        <v>12</v>
      </c>
      <c r="L357" s="30" t="str">
        <f t="shared" si="27"/>
        <v/>
      </c>
    </row>
    <row r="358" spans="1:23" s="92" customFormat="1" ht="13.5" customHeight="1">
      <c r="L358" s="95"/>
    </row>
    <row r="359" spans="1:23" s="92" customFormat="1" ht="13.5" customHeight="1">
      <c r="A359" s="92" t="s">
        <v>11</v>
      </c>
      <c r="B359" s="92" t="s">
        <v>2037</v>
      </c>
      <c r="I359" s="92" t="s">
        <v>2052</v>
      </c>
      <c r="L359" s="95" t="str">
        <f t="shared" ref="L359" si="28">IF(K359="yes",("Sorry, question " &amp; LEFT(E359, 6) &amp; " is required!"),"")</f>
        <v/>
      </c>
      <c r="W359" s="92" t="s">
        <v>1973</v>
      </c>
    </row>
    <row r="360" spans="1:23" s="92" customFormat="1" ht="14.25" customHeight="1">
      <c r="A360" s="92" t="s">
        <v>2075</v>
      </c>
      <c r="B360" s="92" t="s">
        <v>3812</v>
      </c>
      <c r="E360" s="92" t="s">
        <v>2079</v>
      </c>
      <c r="I360" s="92" t="s">
        <v>4549</v>
      </c>
      <c r="K360" s="92" t="s">
        <v>846</v>
      </c>
      <c r="L360" s="95" t="str">
        <f>IF(K360="yes",("Sorry, question " &amp; LEFT(E360, 15) &amp; " is required!"),"")</f>
        <v>Sorry, question RESPONDENT NAME is required!</v>
      </c>
    </row>
    <row r="361" spans="1:23" s="92" customFormat="1" ht="14.25" customHeight="1">
      <c r="A361" s="92" t="s">
        <v>19</v>
      </c>
      <c r="B361" s="92" t="s">
        <v>3813</v>
      </c>
      <c r="L361" s="95" t="str">
        <f t="shared" ref="L361:L362" si="29">IF(K361="yes",("Sorry, question " &amp; LEFT(E361, 6) &amp; " is required!"),"")</f>
        <v/>
      </c>
      <c r="O361" s="92" t="s">
        <v>4153</v>
      </c>
    </row>
    <row r="362" spans="1:23" s="92" customFormat="1" ht="13.5" customHeight="1">
      <c r="A362" s="92" t="s">
        <v>12</v>
      </c>
      <c r="L362" s="95" t="str">
        <f t="shared" si="29"/>
        <v/>
      </c>
      <c r="W362" s="92" t="s">
        <v>1973</v>
      </c>
    </row>
    <row r="363" spans="1:23" s="92" customFormat="1" ht="13.5" customHeight="1">
      <c r="L363" s="95"/>
    </row>
    <row r="364" spans="1:23" ht="13.5" customHeight="1">
      <c r="A364" s="5" t="s">
        <v>11</v>
      </c>
      <c r="B364" s="5" t="s">
        <v>3814</v>
      </c>
      <c r="I364" s="5" t="s">
        <v>1055</v>
      </c>
      <c r="L364" s="30" t="str">
        <f t="shared" si="27"/>
        <v/>
      </c>
      <c r="W364" s="5" t="s">
        <v>1973</v>
      </c>
    </row>
    <row r="365" spans="1:23" ht="13.5" customHeight="1">
      <c r="A365" s="5" t="s">
        <v>1062</v>
      </c>
      <c r="B365" s="5" t="s">
        <v>1943</v>
      </c>
      <c r="E365" s="5" t="s">
        <v>1092</v>
      </c>
      <c r="I365" s="92" t="s">
        <v>3929</v>
      </c>
      <c r="K365" s="5" t="s">
        <v>1911</v>
      </c>
      <c r="L365" s="30" t="str">
        <f t="shared" si="27"/>
        <v>Sorry, question [8.01]  is required!</v>
      </c>
    </row>
    <row r="366" spans="1:23" ht="13.5" customHeight="1">
      <c r="A366" s="5" t="s">
        <v>1056</v>
      </c>
      <c r="B366" s="5" t="s">
        <v>1093</v>
      </c>
      <c r="E366" s="5" t="s">
        <v>3118</v>
      </c>
      <c r="J366" s="5" t="s">
        <v>1434</v>
      </c>
      <c r="L366" s="30" t="str">
        <f t="shared" si="27"/>
        <v/>
      </c>
    </row>
    <row r="367" spans="1:23" ht="13.5" customHeight="1">
      <c r="A367" s="5" t="s">
        <v>1062</v>
      </c>
      <c r="B367" s="5" t="s">
        <v>562</v>
      </c>
      <c r="E367" s="5" t="s">
        <v>1094</v>
      </c>
      <c r="I367" s="92" t="s">
        <v>3929</v>
      </c>
      <c r="K367" s="5" t="s">
        <v>1911</v>
      </c>
      <c r="L367" s="30" t="str">
        <f t="shared" si="27"/>
        <v>Sorry, question [8.02]  is required!</v>
      </c>
    </row>
    <row r="368" spans="1:23" s="92" customFormat="1" ht="13.5" customHeight="1">
      <c r="A368" s="92" t="s">
        <v>1056</v>
      </c>
      <c r="B368" s="92" t="s">
        <v>4472</v>
      </c>
      <c r="E368" s="92" t="s">
        <v>4474</v>
      </c>
      <c r="J368" s="92" t="s">
        <v>4473</v>
      </c>
      <c r="L368" s="95" t="str">
        <f t="shared" ref="L368" si="30">IF(K368="yes",("Sorry, question " &amp; LEFT(E368, 7) &amp; " is required!"),"")</f>
        <v/>
      </c>
    </row>
    <row r="369" spans="1:23" ht="13.5" customHeight="1">
      <c r="A369" s="5" t="s">
        <v>1057</v>
      </c>
      <c r="B369" s="5" t="s">
        <v>1412</v>
      </c>
      <c r="E369" s="5" t="s">
        <v>1095</v>
      </c>
      <c r="F369" s="5" t="s">
        <v>4562</v>
      </c>
      <c r="J369" s="5" t="s">
        <v>2099</v>
      </c>
      <c r="K369" s="5" t="s">
        <v>2000</v>
      </c>
      <c r="L369" s="30" t="str">
        <f t="shared" si="27"/>
        <v>Sorry, question [8.03]  is required!</v>
      </c>
      <c r="M369" s="5" t="s">
        <v>4555</v>
      </c>
      <c r="N369" s="5" t="s">
        <v>4563</v>
      </c>
    </row>
    <row r="370" spans="1:23" ht="13.5" customHeight="1">
      <c r="A370" s="5" t="s">
        <v>12</v>
      </c>
      <c r="L370" s="30" t="str">
        <f t="shared" si="27"/>
        <v/>
      </c>
      <c r="W370" s="5" t="s">
        <v>1973</v>
      </c>
    </row>
    <row r="371" spans="1:23" s="92" customFormat="1" ht="13.5" customHeight="1">
      <c r="A371" s="92" t="s">
        <v>1056</v>
      </c>
      <c r="B371" s="92" t="s">
        <v>4258</v>
      </c>
      <c r="E371" s="92" t="s">
        <v>4564</v>
      </c>
      <c r="J371" s="92" t="s">
        <v>4259</v>
      </c>
      <c r="L371" s="95"/>
    </row>
    <row r="372" spans="1:23" ht="13.5" customHeight="1">
      <c r="A372" s="5" t="s">
        <v>11</v>
      </c>
      <c r="B372" s="5" t="s">
        <v>2101</v>
      </c>
      <c r="J372" s="5" t="s">
        <v>1958</v>
      </c>
      <c r="L372" s="30" t="str">
        <f t="shared" si="27"/>
        <v/>
      </c>
      <c r="W372" s="5" t="s">
        <v>1973</v>
      </c>
    </row>
    <row r="373" spans="1:23" ht="13.5" customHeight="1">
      <c r="A373" s="5" t="s">
        <v>1059</v>
      </c>
      <c r="B373" s="5" t="s">
        <v>549</v>
      </c>
      <c r="E373" s="5" t="s">
        <v>1490</v>
      </c>
      <c r="L373" s="30" t="str">
        <f t="shared" si="27"/>
        <v/>
      </c>
      <c r="P373" s="5" t="s">
        <v>1413</v>
      </c>
      <c r="W373" s="5" t="s">
        <v>1974</v>
      </c>
    </row>
    <row r="374" spans="1:23" ht="13.5" customHeight="1">
      <c r="A374" s="5" t="s">
        <v>1076</v>
      </c>
      <c r="B374" s="5" t="s">
        <v>563</v>
      </c>
      <c r="L374" s="30" t="str">
        <f t="shared" si="27"/>
        <v/>
      </c>
      <c r="O374" s="5" t="s">
        <v>543</v>
      </c>
    </row>
    <row r="375" spans="1:23" ht="13.5" customHeight="1">
      <c r="A375" s="5" t="s">
        <v>11</v>
      </c>
      <c r="B375" s="5" t="s">
        <v>2102</v>
      </c>
      <c r="I375" s="5" t="s">
        <v>1055</v>
      </c>
      <c r="L375" s="30" t="str">
        <f t="shared" si="27"/>
        <v/>
      </c>
      <c r="W375" s="5" t="s">
        <v>1975</v>
      </c>
    </row>
    <row r="376" spans="1:23" ht="13.5" customHeight="1">
      <c r="A376" s="5" t="s">
        <v>1058</v>
      </c>
      <c r="B376" s="5" t="s">
        <v>2871</v>
      </c>
      <c r="E376" s="5" t="s">
        <v>4260</v>
      </c>
      <c r="I376" s="5" t="s">
        <v>4261</v>
      </c>
      <c r="K376" s="5" t="s">
        <v>2000</v>
      </c>
      <c r="L376" s="30" t="str">
        <f>IF(K376="yes",("Sorry, question " &amp; MID(E376, 9,25) &amp; " is required!"),"")</f>
        <v>Sorry, question THE DECEASED: is required!</v>
      </c>
    </row>
    <row r="377" spans="1:23" ht="13.5" customHeight="1">
      <c r="A377" s="5" t="s">
        <v>1056</v>
      </c>
      <c r="B377" s="5" t="s">
        <v>2993</v>
      </c>
      <c r="E377" s="5" t="s">
        <v>1096</v>
      </c>
      <c r="L377" s="30" t="str">
        <f>IF(K377="yes",("Sorry, question " &amp; LEFT(E377, 7) &amp; " is required!"),"")</f>
        <v/>
      </c>
    </row>
    <row r="378" spans="1:23" ht="13.5" customHeight="1">
      <c r="A378" s="5" t="s">
        <v>1057</v>
      </c>
      <c r="B378" s="5" t="s">
        <v>564</v>
      </c>
      <c r="E378" s="5" t="s">
        <v>123</v>
      </c>
      <c r="F378" s="92" t="s">
        <v>4581</v>
      </c>
      <c r="I378" s="5" t="s">
        <v>4582</v>
      </c>
      <c r="K378" s="5" t="s">
        <v>2000</v>
      </c>
      <c r="L378" s="30" t="str">
        <f>IF(K378="yes",("Sorry, question [8.04] " &amp; LEFT(E378, 7) &amp; " is required!"),"")</f>
        <v>Sorry, question [8.04] MONTH is required!</v>
      </c>
      <c r="M378" s="5" t="s">
        <v>4661</v>
      </c>
      <c r="N378" s="5" t="s">
        <v>3313</v>
      </c>
    </row>
    <row r="379" spans="1:23" ht="13.5" customHeight="1">
      <c r="A379" s="5" t="s">
        <v>1057</v>
      </c>
      <c r="B379" s="5" t="s">
        <v>565</v>
      </c>
      <c r="E379" s="5" t="s">
        <v>124</v>
      </c>
      <c r="F379" s="92" t="s">
        <v>4581</v>
      </c>
      <c r="G379" s="92"/>
      <c r="H379" s="92"/>
      <c r="I379" s="92" t="s">
        <v>4582</v>
      </c>
      <c r="K379" s="5" t="s">
        <v>2000</v>
      </c>
      <c r="L379" s="30" t="str">
        <f>IF(K379="yes",("Sorry, question [8.04] " &amp; LEFT(E379, 7) &amp; " is required!"),"")</f>
        <v>Sorry, question [8.04] YEAR is required!</v>
      </c>
      <c r="M379" s="5" t="s">
        <v>4662</v>
      </c>
      <c r="N379" s="5" t="s">
        <v>4262</v>
      </c>
    </row>
    <row r="380" spans="1:23" ht="13.5" customHeight="1">
      <c r="A380" s="5" t="s">
        <v>1060</v>
      </c>
      <c r="B380" s="5" t="s">
        <v>566</v>
      </c>
      <c r="E380" s="5" t="s">
        <v>1097</v>
      </c>
      <c r="I380" s="92" t="s">
        <v>3929</v>
      </c>
      <c r="K380" s="5" t="s">
        <v>2000</v>
      </c>
      <c r="L380" s="30" t="str">
        <f t="shared" si="27"/>
        <v>Sorry, question [8.05]  is required!</v>
      </c>
    </row>
    <row r="381" spans="1:23" ht="13.5" customHeight="1">
      <c r="A381" s="5" t="s">
        <v>1056</v>
      </c>
      <c r="B381" s="5" t="s">
        <v>1944</v>
      </c>
      <c r="E381" s="5" t="s">
        <v>3314</v>
      </c>
      <c r="F381" s="5" t="s">
        <v>4565</v>
      </c>
      <c r="L381" s="30" t="str">
        <f t="shared" si="27"/>
        <v/>
      </c>
    </row>
    <row r="382" spans="1:23" ht="13.5" customHeight="1">
      <c r="A382" s="5" t="s">
        <v>1057</v>
      </c>
      <c r="B382" s="5" t="s">
        <v>2107</v>
      </c>
      <c r="E382" s="5" t="s">
        <v>1914</v>
      </c>
      <c r="F382" s="5" t="s">
        <v>4585</v>
      </c>
      <c r="I382" s="92" t="s">
        <v>4582</v>
      </c>
      <c r="K382" s="5" t="s">
        <v>2000</v>
      </c>
      <c r="L382" s="30" t="str">
        <f>IF(K382="yes",("Sorry, question [8.06]  " &amp; LEFT(E382, 7) &amp; " is required!"),"")</f>
        <v>Sorry, question [8.06]  DAYS is required!</v>
      </c>
      <c r="M382" s="5" t="s">
        <v>4583</v>
      </c>
      <c r="N382" s="5" t="s">
        <v>3316</v>
      </c>
    </row>
    <row r="383" spans="1:23" ht="13.5" customHeight="1">
      <c r="A383" s="5" t="s">
        <v>1057</v>
      </c>
      <c r="B383" s="5" t="s">
        <v>567</v>
      </c>
      <c r="E383" s="5" t="s">
        <v>1915</v>
      </c>
      <c r="F383" s="92" t="s">
        <v>4585</v>
      </c>
      <c r="I383" s="92" t="s">
        <v>4582</v>
      </c>
      <c r="K383" s="5" t="s">
        <v>2000</v>
      </c>
      <c r="L383" s="30" t="str">
        <f>IF(K383="yes",("Sorry, question [8.06]  " &amp; LEFT(E383, 7) &amp; " is required!"),"")</f>
        <v>Sorry, question [8.06]  MONTHS is required!</v>
      </c>
      <c r="M383" s="5" t="s">
        <v>4584</v>
      </c>
      <c r="N383" s="5" t="s">
        <v>3315</v>
      </c>
    </row>
    <row r="384" spans="1:23" ht="13.5" customHeight="1">
      <c r="A384" s="5" t="s">
        <v>1057</v>
      </c>
      <c r="B384" s="5" t="s">
        <v>1913</v>
      </c>
      <c r="E384" s="5" t="s">
        <v>1916</v>
      </c>
      <c r="F384" s="92" t="s">
        <v>4585</v>
      </c>
      <c r="I384" s="92" t="s">
        <v>4582</v>
      </c>
      <c r="K384" s="5" t="s">
        <v>2000</v>
      </c>
      <c r="L384" s="30" t="str">
        <f>IF(K384="yes",("Sorry, question [8.06]  " &amp; LEFT(E384, 7) &amp; " is required!"),"")</f>
        <v>Sorry, question [8.06]  YEARS is required!</v>
      </c>
      <c r="M384" s="5" t="s">
        <v>4663</v>
      </c>
      <c r="N384" s="5" t="s">
        <v>4475</v>
      </c>
    </row>
    <row r="385" spans="1:23" s="92" customFormat="1" ht="13.5" customHeight="1">
      <c r="A385" s="92" t="s">
        <v>1056</v>
      </c>
      <c r="B385" s="92" t="s">
        <v>4476</v>
      </c>
      <c r="E385" s="92" t="s">
        <v>4460</v>
      </c>
      <c r="I385" s="92" t="s">
        <v>4478</v>
      </c>
      <c r="J385" s="92" t="s">
        <v>4477</v>
      </c>
      <c r="K385" s="92" t="s">
        <v>2000</v>
      </c>
      <c r="L385" s="95" t="s">
        <v>4460</v>
      </c>
    </row>
    <row r="386" spans="1:23" ht="13.5" customHeight="1">
      <c r="A386" s="5" t="s">
        <v>12</v>
      </c>
      <c r="L386" s="30" t="str">
        <f t="shared" si="27"/>
        <v/>
      </c>
      <c r="W386" s="5" t="s">
        <v>1975</v>
      </c>
    </row>
    <row r="387" spans="1:23" ht="13.5" customHeight="1">
      <c r="A387" s="5" t="s">
        <v>11</v>
      </c>
      <c r="B387" s="5" t="s">
        <v>2103</v>
      </c>
      <c r="I387" s="5" t="s">
        <v>1055</v>
      </c>
      <c r="L387" s="30" t="str">
        <f t="shared" ref="L387:L417" si="31">IF(K387="yes",("Sorry, question " &amp; LEFT(E387, 7) &amp; " is required!"),"")</f>
        <v/>
      </c>
      <c r="W387" s="5" t="s">
        <v>1975</v>
      </c>
    </row>
    <row r="388" spans="1:23" ht="13.5" customHeight="1">
      <c r="A388" s="5" t="s">
        <v>1098</v>
      </c>
      <c r="B388" s="5" t="s">
        <v>568</v>
      </c>
      <c r="E388" s="5" t="s">
        <v>1099</v>
      </c>
      <c r="K388" s="5" t="s">
        <v>2000</v>
      </c>
      <c r="L388" s="30" t="str">
        <f t="shared" si="31"/>
        <v>Sorry, question [8.07]  is required!</v>
      </c>
    </row>
    <row r="389" spans="1:23" ht="13.5" customHeight="1">
      <c r="A389" s="5" t="s">
        <v>1058</v>
      </c>
      <c r="B389" s="5" t="s">
        <v>569</v>
      </c>
      <c r="E389" s="5" t="s">
        <v>59</v>
      </c>
      <c r="F389" s="92" t="s">
        <v>59</v>
      </c>
      <c r="I389" s="5" t="s">
        <v>2015</v>
      </c>
      <c r="J389" s="5" t="s">
        <v>4010</v>
      </c>
      <c r="K389" s="5" t="s">
        <v>2000</v>
      </c>
      <c r="L389" s="30" t="str">
        <f t="shared" si="31"/>
        <v>Sorry, question OTHER,  is required!</v>
      </c>
    </row>
    <row r="390" spans="1:23" ht="13.5" customHeight="1">
      <c r="A390" s="5" t="s">
        <v>12</v>
      </c>
      <c r="L390" s="30" t="str">
        <f t="shared" si="31"/>
        <v/>
      </c>
      <c r="W390" s="5" t="s">
        <v>1975</v>
      </c>
    </row>
    <row r="391" spans="1:23" ht="13.5" customHeight="1">
      <c r="A391" s="5" t="s">
        <v>11</v>
      </c>
      <c r="B391" s="5" t="s">
        <v>2105</v>
      </c>
      <c r="I391" s="5" t="s">
        <v>1055</v>
      </c>
      <c r="L391" s="30" t="str">
        <f t="shared" si="31"/>
        <v/>
      </c>
      <c r="W391" s="5" t="s">
        <v>1975</v>
      </c>
    </row>
    <row r="392" spans="1:23" ht="13.5" customHeight="1">
      <c r="A392" s="5" t="s">
        <v>1100</v>
      </c>
      <c r="B392" s="5" t="s">
        <v>570</v>
      </c>
      <c r="E392" s="5" t="s">
        <v>1101</v>
      </c>
      <c r="K392" s="5" t="s">
        <v>2000</v>
      </c>
      <c r="L392" s="30" t="str">
        <f t="shared" si="31"/>
        <v>Sorry, question [8.08]  is required!</v>
      </c>
    </row>
    <row r="393" spans="1:23" ht="13.5" customHeight="1">
      <c r="A393" s="5" t="s">
        <v>1058</v>
      </c>
      <c r="B393" s="5" t="s">
        <v>1102</v>
      </c>
      <c r="E393" s="92" t="s">
        <v>59</v>
      </c>
      <c r="F393" s="92" t="s">
        <v>59</v>
      </c>
      <c r="I393" s="5" t="s">
        <v>2015</v>
      </c>
      <c r="J393" s="5" t="s">
        <v>4011</v>
      </c>
      <c r="K393" s="5" t="s">
        <v>2000</v>
      </c>
      <c r="L393" s="30" t="str">
        <f t="shared" si="31"/>
        <v>Sorry, question OTHER,  is required!</v>
      </c>
    </row>
    <row r="394" spans="1:23" ht="13.5" customHeight="1">
      <c r="A394" s="5" t="s">
        <v>12</v>
      </c>
      <c r="L394" s="30" t="str">
        <f t="shared" si="31"/>
        <v/>
      </c>
      <c r="W394" s="5" t="s">
        <v>1975</v>
      </c>
    </row>
    <row r="395" spans="1:23" ht="13.5" customHeight="1">
      <c r="A395" s="5" t="s">
        <v>11</v>
      </c>
      <c r="B395" s="5" t="s">
        <v>2106</v>
      </c>
      <c r="I395" s="5" t="s">
        <v>1055</v>
      </c>
      <c r="L395" s="30" t="str">
        <f t="shared" si="31"/>
        <v/>
      </c>
      <c r="W395" s="5" t="s">
        <v>1975</v>
      </c>
    </row>
    <row r="396" spans="1:23" ht="13.5" customHeight="1">
      <c r="A396" s="5" t="s">
        <v>1103</v>
      </c>
      <c r="B396" s="5" t="s">
        <v>571</v>
      </c>
      <c r="E396" s="5" t="s">
        <v>1104</v>
      </c>
      <c r="K396" s="5" t="s">
        <v>2000</v>
      </c>
      <c r="L396" s="30" t="str">
        <f t="shared" si="31"/>
        <v>Sorry, question [8.09]  is required!</v>
      </c>
    </row>
    <row r="397" spans="1:23" ht="13.5" customHeight="1">
      <c r="A397" s="5" t="s">
        <v>1058</v>
      </c>
      <c r="B397" s="5" t="s">
        <v>572</v>
      </c>
      <c r="E397" s="92" t="s">
        <v>59</v>
      </c>
      <c r="F397" s="92" t="s">
        <v>59</v>
      </c>
      <c r="I397" s="5" t="s">
        <v>2015</v>
      </c>
      <c r="J397" s="5" t="s">
        <v>4012</v>
      </c>
      <c r="K397" s="5" t="s">
        <v>2000</v>
      </c>
      <c r="L397" s="30" t="str">
        <f t="shared" si="31"/>
        <v>Sorry, question OTHER,  is required!</v>
      </c>
    </row>
    <row r="398" spans="1:23" ht="13.5" customHeight="1">
      <c r="A398" s="5" t="s">
        <v>12</v>
      </c>
      <c r="L398" s="30" t="str">
        <f t="shared" si="31"/>
        <v/>
      </c>
      <c r="W398" s="5" t="s">
        <v>1975</v>
      </c>
    </row>
    <row r="399" spans="1:23" ht="13.5" customHeight="1">
      <c r="A399" s="5" t="s">
        <v>11</v>
      </c>
      <c r="B399" s="5" t="s">
        <v>2104</v>
      </c>
      <c r="I399" s="5" t="s">
        <v>1055</v>
      </c>
      <c r="L399" s="30" t="str">
        <f t="shared" si="31"/>
        <v/>
      </c>
      <c r="W399" s="5" t="s">
        <v>1975</v>
      </c>
    </row>
    <row r="400" spans="1:23" ht="13.5" customHeight="1">
      <c r="A400" s="5" t="s">
        <v>3606</v>
      </c>
      <c r="B400" s="5" t="s">
        <v>573</v>
      </c>
      <c r="E400" s="5" t="s">
        <v>1105</v>
      </c>
      <c r="K400" s="5" t="s">
        <v>2000</v>
      </c>
      <c r="L400" s="30" t="str">
        <f t="shared" si="31"/>
        <v>Sorry, question [8.10]  is required!</v>
      </c>
      <c r="M400" s="5" t="s">
        <v>3608</v>
      </c>
      <c r="N400" s="5" t="s">
        <v>3607</v>
      </c>
    </row>
    <row r="401" spans="1:23" ht="13.5" customHeight="1">
      <c r="A401" s="5" t="s">
        <v>1058</v>
      </c>
      <c r="B401" s="5" t="s">
        <v>574</v>
      </c>
      <c r="E401" s="92" t="s">
        <v>59</v>
      </c>
      <c r="F401" s="92" t="s">
        <v>59</v>
      </c>
      <c r="I401" s="5" t="s">
        <v>2015</v>
      </c>
      <c r="J401" s="5" t="s">
        <v>4263</v>
      </c>
      <c r="K401" s="5" t="s">
        <v>2000</v>
      </c>
      <c r="L401" s="30" t="str">
        <f t="shared" si="31"/>
        <v>Sorry, question OTHER,  is required!</v>
      </c>
    </row>
    <row r="402" spans="1:23" ht="13.5" customHeight="1">
      <c r="A402" s="5" t="s">
        <v>12</v>
      </c>
      <c r="L402" s="30" t="str">
        <f t="shared" si="31"/>
        <v/>
      </c>
      <c r="W402" s="5" t="s">
        <v>1975</v>
      </c>
    </row>
    <row r="403" spans="1:23" ht="13.5" customHeight="1">
      <c r="A403" s="5" t="s">
        <v>1066</v>
      </c>
      <c r="L403" s="30" t="str">
        <f t="shared" si="31"/>
        <v/>
      </c>
      <c r="W403" s="5" t="s">
        <v>1974</v>
      </c>
    </row>
    <row r="404" spans="1:23" ht="13.5" customHeight="1">
      <c r="A404" s="5" t="s">
        <v>12</v>
      </c>
      <c r="L404" s="30" t="str">
        <f t="shared" si="31"/>
        <v/>
      </c>
      <c r="W404" s="5" t="s">
        <v>1973</v>
      </c>
    </row>
    <row r="405" spans="1:23" ht="13.5" customHeight="1">
      <c r="A405" s="5" t="s">
        <v>12</v>
      </c>
      <c r="L405" s="30" t="str">
        <f t="shared" si="31"/>
        <v/>
      </c>
      <c r="W405" s="5" t="s">
        <v>1972</v>
      </c>
    </row>
    <row r="406" spans="1:23" ht="13.5" customHeight="1">
      <c r="L406" s="30" t="str">
        <f t="shared" si="31"/>
        <v/>
      </c>
    </row>
    <row r="407" spans="1:23" ht="13.5" customHeight="1">
      <c r="A407" s="5" t="s">
        <v>11</v>
      </c>
      <c r="B407" s="5" t="s">
        <v>2324</v>
      </c>
      <c r="E407" s="5" t="s">
        <v>2108</v>
      </c>
      <c r="I407" s="5" t="s">
        <v>1972</v>
      </c>
      <c r="J407" s="5" t="s">
        <v>4193</v>
      </c>
      <c r="L407" s="30" t="str">
        <f t="shared" si="31"/>
        <v/>
      </c>
      <c r="W407" s="5" t="s">
        <v>1972</v>
      </c>
    </row>
    <row r="408" spans="1:23" ht="13.5" customHeight="1">
      <c r="A408" s="5" t="s">
        <v>11</v>
      </c>
      <c r="B408" s="5" t="s">
        <v>3064</v>
      </c>
      <c r="I408" s="5" t="s">
        <v>3041</v>
      </c>
      <c r="L408" s="30" t="str">
        <f t="shared" si="31"/>
        <v/>
      </c>
    </row>
    <row r="409" spans="1:23" ht="13.5" customHeight="1">
      <c r="A409" s="5" t="s">
        <v>1056</v>
      </c>
      <c r="B409" s="5" t="s">
        <v>3065</v>
      </c>
      <c r="E409" s="42" t="s">
        <v>4203</v>
      </c>
      <c r="I409" s="5" t="s">
        <v>3042</v>
      </c>
      <c r="L409" s="30" t="str">
        <f t="shared" si="31"/>
        <v/>
      </c>
    </row>
    <row r="410" spans="1:23" ht="13.5" customHeight="1">
      <c r="A410" s="5" t="s">
        <v>1056</v>
      </c>
      <c r="B410" s="5" t="s">
        <v>3066</v>
      </c>
      <c r="E410" s="45" t="s">
        <v>3941</v>
      </c>
      <c r="I410" s="5" t="s">
        <v>3043</v>
      </c>
      <c r="L410" s="30" t="str">
        <f t="shared" si="31"/>
        <v/>
      </c>
    </row>
    <row r="411" spans="1:23" ht="13.5" customHeight="1">
      <c r="A411" s="5" t="s">
        <v>12</v>
      </c>
      <c r="L411" s="30" t="str">
        <f t="shared" si="31"/>
        <v/>
      </c>
    </row>
    <row r="412" spans="1:23" ht="14.25" customHeight="1">
      <c r="A412" s="5" t="s">
        <v>2949</v>
      </c>
      <c r="B412" s="5" t="s">
        <v>2109</v>
      </c>
      <c r="E412" s="5" t="s">
        <v>4013</v>
      </c>
      <c r="I412" s="5" t="s">
        <v>4510</v>
      </c>
      <c r="K412" s="5" t="s">
        <v>846</v>
      </c>
      <c r="L412" s="30" t="s">
        <v>3224</v>
      </c>
    </row>
    <row r="413" spans="1:23" ht="13.5" customHeight="1">
      <c r="A413" s="5" t="s">
        <v>1076</v>
      </c>
      <c r="B413" s="5" t="s">
        <v>544</v>
      </c>
      <c r="L413" s="30" t="str">
        <f t="shared" si="31"/>
        <v/>
      </c>
      <c r="O413" s="5" t="s">
        <v>4154</v>
      </c>
    </row>
    <row r="414" spans="1:23" ht="13.5" customHeight="1">
      <c r="A414" s="5" t="s">
        <v>1076</v>
      </c>
      <c r="B414" s="5" t="s">
        <v>545</v>
      </c>
      <c r="L414" s="30" t="str">
        <f t="shared" si="31"/>
        <v/>
      </c>
      <c r="O414" s="5" t="s">
        <v>4155</v>
      </c>
    </row>
    <row r="415" spans="1:23" ht="13.5" customHeight="1">
      <c r="A415" s="5" t="s">
        <v>1076</v>
      </c>
      <c r="B415" s="5" t="s">
        <v>3119</v>
      </c>
      <c r="L415" s="30" t="str">
        <f t="shared" si="31"/>
        <v/>
      </c>
      <c r="O415" s="5" t="s">
        <v>4156</v>
      </c>
    </row>
    <row r="416" spans="1:23" ht="13.5" customHeight="1">
      <c r="A416" s="5" t="s">
        <v>11</v>
      </c>
      <c r="B416" s="5" t="s">
        <v>2111</v>
      </c>
      <c r="I416" s="5" t="s">
        <v>1055</v>
      </c>
      <c r="L416" s="30" t="str">
        <f t="shared" si="31"/>
        <v/>
      </c>
      <c r="W416" s="5" t="s">
        <v>1973</v>
      </c>
    </row>
    <row r="417" spans="1:23" ht="13.5" customHeight="1">
      <c r="A417" s="5" t="s">
        <v>1056</v>
      </c>
      <c r="B417" s="5" t="s">
        <v>2110</v>
      </c>
      <c r="E417" s="5" t="s">
        <v>4014</v>
      </c>
      <c r="L417" s="30" t="str">
        <f t="shared" si="31"/>
        <v/>
      </c>
    </row>
    <row r="418" spans="1:23" ht="13.5" customHeight="1">
      <c r="A418" s="5" t="s">
        <v>1106</v>
      </c>
      <c r="B418" s="5" t="s">
        <v>575</v>
      </c>
      <c r="E418" s="5" t="s">
        <v>2112</v>
      </c>
      <c r="I418" s="92" t="s">
        <v>3929</v>
      </c>
      <c r="K418" s="5" t="s">
        <v>2000</v>
      </c>
      <c r="L418" s="30" t="str">
        <f t="shared" ref="L418" si="32">IF(K418="yes",("Sorry, question " &amp; LEFT(E418, 7) &amp; " is required!"),"")</f>
        <v>Sorry, question [9.02]  is required!</v>
      </c>
    </row>
    <row r="419" spans="1:23" ht="13.5" customHeight="1">
      <c r="A419" s="5" t="s">
        <v>1110</v>
      </c>
      <c r="B419" s="5" t="s">
        <v>2873</v>
      </c>
      <c r="E419" s="5" t="s">
        <v>3537</v>
      </c>
      <c r="K419" s="5" t="s">
        <v>2000</v>
      </c>
      <c r="L419" s="30" t="str">
        <f t="shared" ref="L419:L466" si="33">IF(K419="yes",("Sorry, question " &amp; LEFT(E419, 7) &amp; " is required!"),"")</f>
        <v>Sorry, question [9.21]  is required!</v>
      </c>
    </row>
    <row r="420" spans="1:23" ht="13.5" customHeight="1">
      <c r="A420" s="5" t="s">
        <v>1058</v>
      </c>
      <c r="B420" s="5" t="s">
        <v>2874</v>
      </c>
      <c r="E420" s="92" t="s">
        <v>59</v>
      </c>
      <c r="F420" s="92" t="s">
        <v>59</v>
      </c>
      <c r="I420" s="5" t="s">
        <v>2015</v>
      </c>
      <c r="J420" s="5" t="s">
        <v>4017</v>
      </c>
      <c r="K420" s="5" t="s">
        <v>2000</v>
      </c>
      <c r="L420" s="30" t="str">
        <f t="shared" si="33"/>
        <v>Sorry, question OTHER,  is required!</v>
      </c>
    </row>
    <row r="421" spans="1:23" ht="13.5" customHeight="1">
      <c r="A421" s="5" t="s">
        <v>12</v>
      </c>
      <c r="L421" s="30" t="str">
        <f t="shared" si="33"/>
        <v/>
      </c>
      <c r="W421" s="5" t="s">
        <v>1973</v>
      </c>
    </row>
    <row r="422" spans="1:23" ht="13.5" customHeight="1">
      <c r="A422" s="5" t="s">
        <v>11</v>
      </c>
      <c r="B422" s="5" t="s">
        <v>2113</v>
      </c>
      <c r="I422" s="5" t="s">
        <v>1055</v>
      </c>
      <c r="J422" s="5" t="s">
        <v>4653</v>
      </c>
      <c r="L422" s="30" t="str">
        <f t="shared" si="33"/>
        <v/>
      </c>
      <c r="W422" s="5" t="s">
        <v>1973</v>
      </c>
    </row>
    <row r="423" spans="1:23" ht="14.25">
      <c r="A423" s="5" t="s">
        <v>1822</v>
      </c>
      <c r="B423" s="5" t="s">
        <v>2872</v>
      </c>
      <c r="E423" s="5" t="s">
        <v>2919</v>
      </c>
      <c r="F423" s="5" t="s">
        <v>2859</v>
      </c>
      <c r="I423" s="5" t="s">
        <v>4264</v>
      </c>
      <c r="K423" s="5" t="s">
        <v>2000</v>
      </c>
      <c r="L423" s="30" t="str">
        <f t="shared" si="33"/>
        <v>Sorry, question [9.22]  is required!</v>
      </c>
    </row>
    <row r="424" spans="1:23" ht="14.25">
      <c r="A424" s="5" t="s">
        <v>19</v>
      </c>
      <c r="B424" s="5" t="s">
        <v>1568</v>
      </c>
      <c r="L424" s="30" t="str">
        <f t="shared" si="33"/>
        <v/>
      </c>
      <c r="O424" s="5" t="s">
        <v>4138</v>
      </c>
    </row>
    <row r="425" spans="1:23" ht="14.25">
      <c r="A425" s="5" t="s">
        <v>19</v>
      </c>
      <c r="B425" s="5" t="s">
        <v>2114</v>
      </c>
      <c r="L425" s="30" t="str">
        <f t="shared" si="33"/>
        <v/>
      </c>
      <c r="O425" s="5" t="s">
        <v>4139</v>
      </c>
    </row>
    <row r="426" spans="1:23" ht="13.5" customHeight="1">
      <c r="A426" s="5" t="s">
        <v>12</v>
      </c>
      <c r="L426" s="30" t="str">
        <f t="shared" si="33"/>
        <v/>
      </c>
      <c r="W426" s="5" t="s">
        <v>1973</v>
      </c>
    </row>
    <row r="427" spans="1:23" ht="13.5" customHeight="1">
      <c r="A427" s="5" t="s">
        <v>11</v>
      </c>
      <c r="B427" s="5" t="s">
        <v>2915</v>
      </c>
      <c r="I427" s="5" t="s">
        <v>1055</v>
      </c>
      <c r="J427" s="5" t="s">
        <v>4654</v>
      </c>
      <c r="L427" s="30" t="str">
        <f t="shared" si="33"/>
        <v/>
      </c>
      <c r="W427" s="5" t="s">
        <v>1973</v>
      </c>
    </row>
    <row r="428" spans="1:23" ht="13.5" customHeight="1">
      <c r="A428" s="5" t="s">
        <v>1111</v>
      </c>
      <c r="B428" s="5" t="s">
        <v>576</v>
      </c>
      <c r="E428" s="5" t="s">
        <v>3815</v>
      </c>
      <c r="K428" s="5" t="s">
        <v>2000</v>
      </c>
      <c r="L428" s="30" t="str">
        <f t="shared" si="33"/>
        <v>Sorry, question [9.23]  is required!</v>
      </c>
    </row>
    <row r="429" spans="1:23" ht="13.5" customHeight="1">
      <c r="A429" s="5" t="s">
        <v>1058</v>
      </c>
      <c r="B429" s="5" t="s">
        <v>2916</v>
      </c>
      <c r="E429" s="92" t="s">
        <v>59</v>
      </c>
      <c r="F429" s="92" t="s">
        <v>59</v>
      </c>
      <c r="I429" s="5" t="s">
        <v>2015</v>
      </c>
      <c r="J429" s="5" t="s">
        <v>2917</v>
      </c>
      <c r="K429" s="5" t="s">
        <v>2000</v>
      </c>
      <c r="L429" s="30" t="str">
        <f t="shared" si="33"/>
        <v>Sorry, question OTHER,  is required!</v>
      </c>
    </row>
    <row r="430" spans="1:23" ht="13.5" customHeight="1">
      <c r="A430" s="5" t="s">
        <v>3633</v>
      </c>
      <c r="B430" s="5" t="s">
        <v>577</v>
      </c>
      <c r="E430" s="5" t="s">
        <v>2920</v>
      </c>
      <c r="F430" s="5" t="s">
        <v>3818</v>
      </c>
      <c r="I430" s="5" t="s">
        <v>2022</v>
      </c>
      <c r="K430" s="5" t="s">
        <v>2000</v>
      </c>
      <c r="L430" s="30" t="str">
        <f t="shared" si="33"/>
        <v>Sorry, question [9.24]  is required!</v>
      </c>
      <c r="M430" s="5" t="s">
        <v>4479</v>
      </c>
      <c r="N430" s="5" t="s">
        <v>3669</v>
      </c>
    </row>
    <row r="431" spans="1:23" ht="13.5" customHeight="1">
      <c r="A431" s="5" t="s">
        <v>12</v>
      </c>
      <c r="L431" s="30" t="str">
        <f t="shared" si="33"/>
        <v/>
      </c>
      <c r="W431" s="5" t="s">
        <v>1973</v>
      </c>
    </row>
    <row r="432" spans="1:23" ht="13.5" customHeight="1">
      <c r="A432" s="5" t="s">
        <v>11</v>
      </c>
      <c r="B432" s="5" t="s">
        <v>2914</v>
      </c>
      <c r="I432" s="5" t="s">
        <v>1055</v>
      </c>
      <c r="J432" s="92" t="s">
        <v>4654</v>
      </c>
      <c r="L432" s="30" t="str">
        <f t="shared" si="33"/>
        <v/>
      </c>
      <c r="W432" s="5" t="s">
        <v>1973</v>
      </c>
    </row>
    <row r="433" spans="1:23" ht="13.5" customHeight="1">
      <c r="A433" s="5" t="s">
        <v>1062</v>
      </c>
      <c r="B433" s="5" t="s">
        <v>578</v>
      </c>
      <c r="E433" s="5" t="s">
        <v>3819</v>
      </c>
      <c r="I433" s="92" t="s">
        <v>3929</v>
      </c>
      <c r="K433" s="5" t="s">
        <v>2000</v>
      </c>
      <c r="L433" s="30" t="str">
        <f t="shared" si="33"/>
        <v>Sorry, question [9.25]  is required!</v>
      </c>
    </row>
    <row r="434" spans="1:23" ht="13.5" customHeight="1">
      <c r="A434" s="5" t="s">
        <v>1112</v>
      </c>
      <c r="B434" s="5" t="s">
        <v>579</v>
      </c>
      <c r="E434" s="5" t="s">
        <v>2918</v>
      </c>
      <c r="J434" s="5" t="s">
        <v>2921</v>
      </c>
      <c r="K434" s="5" t="s">
        <v>2000</v>
      </c>
      <c r="L434" s="30" t="str">
        <f t="shared" si="33"/>
        <v>Sorry, question [9.26]  is required!</v>
      </c>
    </row>
    <row r="435" spans="1:23" ht="13.5" customHeight="1">
      <c r="A435" s="5" t="s">
        <v>1058</v>
      </c>
      <c r="B435" s="5" t="s">
        <v>2913</v>
      </c>
      <c r="E435" s="92" t="s">
        <v>59</v>
      </c>
      <c r="F435" s="92" t="s">
        <v>59</v>
      </c>
      <c r="I435" s="5" t="s">
        <v>2015</v>
      </c>
      <c r="J435" s="5" t="s">
        <v>4018</v>
      </c>
      <c r="K435" s="5" t="s">
        <v>2000</v>
      </c>
      <c r="L435" s="30" t="str">
        <f t="shared" si="33"/>
        <v>Sorry, question OTHER,  is required!</v>
      </c>
    </row>
    <row r="436" spans="1:23" ht="13.5" customHeight="1">
      <c r="A436" s="5" t="s">
        <v>12</v>
      </c>
      <c r="L436" s="30" t="str">
        <f t="shared" si="33"/>
        <v/>
      </c>
      <c r="W436" s="5" t="s">
        <v>1973</v>
      </c>
    </row>
    <row r="437" spans="1:23" ht="13.5" customHeight="1">
      <c r="A437" s="5" t="s">
        <v>11</v>
      </c>
      <c r="B437" s="5" t="s">
        <v>2905</v>
      </c>
      <c r="I437" s="5" t="s">
        <v>1055</v>
      </c>
      <c r="J437" s="92" t="s">
        <v>4654</v>
      </c>
      <c r="L437" s="30" t="str">
        <f t="shared" si="33"/>
        <v/>
      </c>
      <c r="W437" s="5" t="s">
        <v>1973</v>
      </c>
    </row>
    <row r="438" spans="1:23" ht="13.5" customHeight="1">
      <c r="A438" s="5" t="s">
        <v>1056</v>
      </c>
      <c r="B438" s="5" t="s">
        <v>580</v>
      </c>
      <c r="E438" s="5" t="s">
        <v>2912</v>
      </c>
      <c r="J438" s="5" t="s">
        <v>2922</v>
      </c>
      <c r="L438" s="30" t="str">
        <f t="shared" si="33"/>
        <v/>
      </c>
    </row>
    <row r="439" spans="1:23" ht="13.5" customHeight="1">
      <c r="A439" s="5" t="s">
        <v>1057</v>
      </c>
      <c r="B439" s="5" t="s">
        <v>2906</v>
      </c>
      <c r="E439" s="5" t="s">
        <v>497</v>
      </c>
      <c r="J439" s="5" t="s">
        <v>2922</v>
      </c>
      <c r="K439" s="5" t="s">
        <v>2000</v>
      </c>
      <c r="L439" s="30" t="str">
        <f>IF(K439="yes",("Sorry, question [9.27] " &amp; LEFT(E439, 7) &amp; " is required!"),"")</f>
        <v>Sorry, question [9.27] HOURS is required!</v>
      </c>
      <c r="M439" s="5" t="s">
        <v>4573</v>
      </c>
      <c r="N439" s="5" t="s">
        <v>4668</v>
      </c>
    </row>
    <row r="440" spans="1:23" ht="13.5" customHeight="1">
      <c r="A440" s="5" t="s">
        <v>1057</v>
      </c>
      <c r="B440" s="5" t="s">
        <v>2907</v>
      </c>
      <c r="E440" s="5" t="s">
        <v>498</v>
      </c>
      <c r="J440" s="5" t="s">
        <v>2922</v>
      </c>
      <c r="K440" s="5" t="s">
        <v>2000</v>
      </c>
      <c r="L440" s="30" t="str">
        <f>IF(K440="yes",("Sorry, question [9.27] " &amp; LEFT(E440, 7) &amp; " is required!"),"")</f>
        <v>Sorry, question [9.27] MINUTES is required!</v>
      </c>
      <c r="M440" s="5" t="s">
        <v>4574</v>
      </c>
      <c r="N440" s="5" t="s">
        <v>4669</v>
      </c>
    </row>
    <row r="441" spans="1:23" s="92" customFormat="1" ht="13.5" customHeight="1">
      <c r="A441" s="92" t="s">
        <v>1056</v>
      </c>
      <c r="B441" s="92" t="s">
        <v>4480</v>
      </c>
      <c r="E441" s="92" t="s">
        <v>4460</v>
      </c>
      <c r="I441" s="92" t="s">
        <v>4478</v>
      </c>
      <c r="J441" s="92" t="s">
        <v>4481</v>
      </c>
      <c r="K441" s="92" t="s">
        <v>2000</v>
      </c>
      <c r="L441" s="92" t="s">
        <v>4460</v>
      </c>
    </row>
    <row r="442" spans="1:23" ht="13.5" customHeight="1">
      <c r="A442" s="5" t="s">
        <v>1113</v>
      </c>
      <c r="B442" s="5" t="s">
        <v>581</v>
      </c>
      <c r="E442" s="5" t="s">
        <v>2911</v>
      </c>
      <c r="J442" s="5" t="s">
        <v>2963</v>
      </c>
      <c r="K442" s="5" t="s">
        <v>2000</v>
      </c>
      <c r="L442" s="30" t="str">
        <f t="shared" si="33"/>
        <v>Sorry, question [9.28]  is required!</v>
      </c>
    </row>
    <row r="443" spans="1:23" ht="13.5" customHeight="1">
      <c r="A443" s="5" t="s">
        <v>1058</v>
      </c>
      <c r="B443" s="5" t="s">
        <v>2904</v>
      </c>
      <c r="E443" s="92" t="s">
        <v>59</v>
      </c>
      <c r="F443" s="92" t="s">
        <v>59</v>
      </c>
      <c r="I443" s="5" t="s">
        <v>2015</v>
      </c>
      <c r="J443" s="5" t="s">
        <v>4019</v>
      </c>
      <c r="K443" s="5" t="s">
        <v>2000</v>
      </c>
      <c r="L443" s="30" t="str">
        <f t="shared" si="33"/>
        <v>Sorry, question OTHER,  is required!</v>
      </c>
    </row>
    <row r="444" spans="1:23" ht="13.5" customHeight="1">
      <c r="A444" s="5" t="s">
        <v>12</v>
      </c>
      <c r="L444" s="30" t="str">
        <f t="shared" si="33"/>
        <v/>
      </c>
      <c r="W444" s="5" t="s">
        <v>1973</v>
      </c>
    </row>
    <row r="445" spans="1:23" ht="13.5" customHeight="1">
      <c r="A445" s="5" t="s">
        <v>11</v>
      </c>
      <c r="B445" s="5" t="s">
        <v>2903</v>
      </c>
      <c r="I445" s="5" t="s">
        <v>1055</v>
      </c>
      <c r="J445" s="92" t="s">
        <v>4654</v>
      </c>
      <c r="L445" s="30" t="str">
        <f t="shared" si="33"/>
        <v/>
      </c>
      <c r="W445" s="5" t="s">
        <v>1973</v>
      </c>
    </row>
    <row r="446" spans="1:23" ht="13.5" customHeight="1">
      <c r="A446" s="5" t="s">
        <v>1062</v>
      </c>
      <c r="B446" s="5" t="s">
        <v>582</v>
      </c>
      <c r="E446" s="5" t="s">
        <v>3419</v>
      </c>
      <c r="I446" s="92" t="s">
        <v>3929</v>
      </c>
      <c r="J446" s="5" t="s">
        <v>4020</v>
      </c>
      <c r="K446" s="5" t="s">
        <v>2000</v>
      </c>
      <c r="L446" s="30" t="str">
        <f t="shared" si="33"/>
        <v>Sorry, question [9.29]  is required!</v>
      </c>
    </row>
    <row r="447" spans="1:23" ht="13.5" customHeight="1">
      <c r="A447" s="5" t="s">
        <v>1062</v>
      </c>
      <c r="B447" s="5" t="s">
        <v>583</v>
      </c>
      <c r="E447" s="5" t="s">
        <v>2908</v>
      </c>
      <c r="I447" s="92" t="s">
        <v>3929</v>
      </c>
      <c r="J447" s="92" t="s">
        <v>4020</v>
      </c>
      <c r="K447" s="5" t="s">
        <v>2000</v>
      </c>
      <c r="L447" s="30" t="str">
        <f t="shared" si="33"/>
        <v>Sorry, question [9.30]  is required!</v>
      </c>
    </row>
    <row r="448" spans="1:23" ht="13.5" customHeight="1">
      <c r="A448" s="5" t="s">
        <v>1062</v>
      </c>
      <c r="B448" s="5" t="s">
        <v>584</v>
      </c>
      <c r="E448" s="5" t="s">
        <v>2909</v>
      </c>
      <c r="I448" s="92" t="s">
        <v>3929</v>
      </c>
      <c r="J448" s="92" t="s">
        <v>4020</v>
      </c>
      <c r="K448" s="5" t="s">
        <v>2000</v>
      </c>
      <c r="L448" s="30" t="str">
        <f t="shared" si="33"/>
        <v>Sorry, question [9.31]  is required!</v>
      </c>
    </row>
    <row r="449" spans="1:23" ht="13.5" customHeight="1">
      <c r="A449" s="5" t="s">
        <v>1062</v>
      </c>
      <c r="B449" s="5" t="s">
        <v>585</v>
      </c>
      <c r="E449" s="5" t="s">
        <v>2910</v>
      </c>
      <c r="I449" s="92" t="s">
        <v>3929</v>
      </c>
      <c r="J449" s="92" t="s">
        <v>4020</v>
      </c>
      <c r="K449" s="5" t="s">
        <v>2000</v>
      </c>
      <c r="L449" s="30" t="str">
        <f t="shared" si="33"/>
        <v>Sorry, question [9.32]  is required!</v>
      </c>
    </row>
    <row r="450" spans="1:23" ht="13.5" customHeight="1">
      <c r="A450" s="5" t="s">
        <v>12</v>
      </c>
      <c r="L450" s="30" t="str">
        <f t="shared" si="33"/>
        <v/>
      </c>
      <c r="W450" s="5" t="s">
        <v>1973</v>
      </c>
    </row>
    <row r="451" spans="1:23" ht="13.5" customHeight="1">
      <c r="A451" s="5" t="s">
        <v>11</v>
      </c>
      <c r="B451" s="5" t="s">
        <v>2899</v>
      </c>
      <c r="I451" s="5" t="s">
        <v>1055</v>
      </c>
      <c r="J451" s="92" t="s">
        <v>4654</v>
      </c>
      <c r="L451" s="30" t="str">
        <f t="shared" si="33"/>
        <v/>
      </c>
      <c r="W451" s="5" t="s">
        <v>1973</v>
      </c>
    </row>
    <row r="452" spans="1:23" ht="13.5" customHeight="1">
      <c r="A452" s="5" t="s">
        <v>2116</v>
      </c>
      <c r="B452" s="5" t="s">
        <v>586</v>
      </c>
      <c r="E452" s="5" t="s">
        <v>2900</v>
      </c>
      <c r="I452" s="92" t="s">
        <v>3929</v>
      </c>
      <c r="J452" s="5" t="s">
        <v>4021</v>
      </c>
      <c r="K452" s="5" t="s">
        <v>2000</v>
      </c>
      <c r="L452" s="30" t="str">
        <f t="shared" si="33"/>
        <v>Sorry, question [9.33]  is required!</v>
      </c>
    </row>
    <row r="453" spans="1:23" ht="13.5" customHeight="1">
      <c r="A453" s="5" t="s">
        <v>2116</v>
      </c>
      <c r="B453" s="5" t="s">
        <v>587</v>
      </c>
      <c r="E453" s="5" t="s">
        <v>2901</v>
      </c>
      <c r="I453" s="92" t="s">
        <v>3929</v>
      </c>
      <c r="J453" s="5" t="s">
        <v>4265</v>
      </c>
      <c r="K453" s="5" t="s">
        <v>2000</v>
      </c>
      <c r="L453" s="30" t="str">
        <f t="shared" si="33"/>
        <v>Sorry, question [9.34]  is required!</v>
      </c>
    </row>
    <row r="454" spans="1:23" ht="13.5" customHeight="1">
      <c r="A454" s="5" t="s">
        <v>1062</v>
      </c>
      <c r="B454" s="5" t="s">
        <v>1114</v>
      </c>
      <c r="E454" s="5" t="s">
        <v>2902</v>
      </c>
      <c r="I454" s="92" t="s">
        <v>3929</v>
      </c>
      <c r="J454" s="5" t="s">
        <v>4020</v>
      </c>
      <c r="K454" s="5" t="s">
        <v>2000</v>
      </c>
      <c r="L454" s="30" t="str">
        <f t="shared" si="33"/>
        <v>Sorry, question [9.35]  is required!</v>
      </c>
    </row>
    <row r="455" spans="1:23" ht="13.5" customHeight="1">
      <c r="A455" s="5" t="s">
        <v>1062</v>
      </c>
      <c r="B455" s="5" t="s">
        <v>2120</v>
      </c>
      <c r="C455" s="5" t="str">
        <f>"["&amp;SUBSTITUTE(RIGHT(B455,7),"_",".")&amp;"] "</f>
        <v xml:space="preserve">[9.35.n1] </v>
      </c>
      <c r="D455" s="5" t="s">
        <v>2123</v>
      </c>
      <c r="E455" s="5" t="str">
        <f>C455&amp;D455</f>
        <v>[9.35.n1] Did you find ALL of the medicine that you were prescribed at the facility pharmacy?</v>
      </c>
      <c r="I455" s="92" t="s">
        <v>3929</v>
      </c>
      <c r="J455" s="5" t="s">
        <v>4024</v>
      </c>
      <c r="K455" s="5" t="s">
        <v>2000</v>
      </c>
      <c r="L455" s="30" t="str">
        <f>IF(K455="yes",("Sorry, question " &amp; LEFT(E455, 9) &amp; " is required!"),"")</f>
        <v>Sorry, question [9.35.n1] is required!</v>
      </c>
    </row>
    <row r="456" spans="1:23" ht="13.5" customHeight="1">
      <c r="A456" s="5" t="s">
        <v>1062</v>
      </c>
      <c r="B456" s="5" t="s">
        <v>2121</v>
      </c>
      <c r="C456" s="5" t="str">
        <f>"["&amp;SUBSTITUTE(RIGHT(B456,7),"_",".")&amp;"] "</f>
        <v xml:space="preserve">[9.35.n2] </v>
      </c>
      <c r="D456" s="5" t="s">
        <v>2124</v>
      </c>
      <c r="E456" s="5" t="str">
        <f>C456&amp;D456</f>
        <v>[9.35.n2] Did you find any of the medicine that you were prescribed at the facility pharmacy?</v>
      </c>
      <c r="I456" s="92" t="s">
        <v>3929</v>
      </c>
      <c r="J456" s="5" t="s">
        <v>4025</v>
      </c>
      <c r="K456" s="5" t="s">
        <v>2000</v>
      </c>
      <c r="L456" s="30" t="str">
        <f>IF(K456="yes",("Sorry, question " &amp; LEFT(E456, 9) &amp; " is required!"),"")</f>
        <v>Sorry, question [9.35.n2] is required!</v>
      </c>
    </row>
    <row r="457" spans="1:23" ht="13.5" customHeight="1">
      <c r="A457" s="5" t="s">
        <v>1062</v>
      </c>
      <c r="B457" s="5" t="s">
        <v>2122</v>
      </c>
      <c r="C457" s="5" t="str">
        <f>"["&amp;SUBSTITUTE(RIGHT(B457,7),"_",".")&amp;"] "</f>
        <v xml:space="preserve">[9.35.n3] </v>
      </c>
      <c r="D457" s="5" t="s">
        <v>2125</v>
      </c>
      <c r="E457" s="5" t="str">
        <f>C457&amp;D457</f>
        <v>[9.35.n3] Did you find the missing medicines at a different pharmacy?</v>
      </c>
      <c r="I457" s="92" t="s">
        <v>3929</v>
      </c>
      <c r="J457" s="92" t="s">
        <v>4025</v>
      </c>
      <c r="K457" s="5" t="s">
        <v>2000</v>
      </c>
      <c r="L457" s="30" t="str">
        <f>IF(K457="yes",("Sorry, question " &amp; LEFT(E457, 9) &amp; " is required!"),"")</f>
        <v>Sorry, question [9.35.n3] is required!</v>
      </c>
    </row>
    <row r="458" spans="1:23" ht="13.5" customHeight="1">
      <c r="A458" s="5" t="s">
        <v>12</v>
      </c>
      <c r="L458" s="30" t="str">
        <f t="shared" si="33"/>
        <v/>
      </c>
      <c r="W458" s="5" t="s">
        <v>1973</v>
      </c>
    </row>
    <row r="459" spans="1:23" ht="13.5" customHeight="1">
      <c r="A459" s="5" t="s">
        <v>11</v>
      </c>
      <c r="B459" s="5" t="s">
        <v>2143</v>
      </c>
      <c r="I459" s="5" t="s">
        <v>1055</v>
      </c>
      <c r="J459" s="92" t="s">
        <v>4654</v>
      </c>
      <c r="L459" s="30" t="str">
        <f t="shared" si="33"/>
        <v/>
      </c>
      <c r="W459" s="5" t="s">
        <v>1973</v>
      </c>
    </row>
    <row r="460" spans="1:23" ht="13.5" customHeight="1">
      <c r="A460" s="5" t="s">
        <v>1062</v>
      </c>
      <c r="B460" s="5" t="s">
        <v>2898</v>
      </c>
      <c r="E460" s="5" t="s">
        <v>2987</v>
      </c>
      <c r="I460" s="92" t="s">
        <v>3929</v>
      </c>
      <c r="J460" s="5" t="s">
        <v>4022</v>
      </c>
      <c r="K460" s="5" t="s">
        <v>2000</v>
      </c>
      <c r="L460" s="30" t="str">
        <f t="shared" si="33"/>
        <v>Sorry, question [9.36]  is required!</v>
      </c>
    </row>
    <row r="461" spans="1:23" ht="13.5" customHeight="1">
      <c r="A461" s="5" t="s">
        <v>1062</v>
      </c>
      <c r="B461" s="5" t="s">
        <v>2127</v>
      </c>
      <c r="C461" s="5" t="str">
        <f>"["&amp;SUBSTITUTE(RIGHT(B461,7),"_",".")&amp;"] "</f>
        <v xml:space="preserve">[9.36.n1] </v>
      </c>
      <c r="D461" s="5" t="s">
        <v>2141</v>
      </c>
      <c r="E461" s="5" t="str">
        <f>C461&amp;D461</f>
        <v>[9.36.n1] Did you take ALL the medicines that were prescribed to you?</v>
      </c>
      <c r="I461" s="92" t="s">
        <v>3929</v>
      </c>
      <c r="J461" s="5" t="s">
        <v>4022</v>
      </c>
      <c r="K461" s="5" t="s">
        <v>2000</v>
      </c>
      <c r="L461" s="30" t="str">
        <f>IF(K461="yes",("Sorry, question " &amp; LEFT(E461, 9) &amp; " is required!"),"")</f>
        <v>Sorry, question [9.36.n1] is required!</v>
      </c>
    </row>
    <row r="462" spans="1:23" ht="13.5" customHeight="1">
      <c r="A462" s="5" t="s">
        <v>2126</v>
      </c>
      <c r="B462" s="5" t="s">
        <v>2128</v>
      </c>
      <c r="C462" s="5" t="str">
        <f>"["&amp;SUBSTITUTE(RIGHT(B462,7),"_",".")&amp;"] "</f>
        <v xml:space="preserve">[9.36.n2] </v>
      </c>
      <c r="D462" s="5" t="s">
        <v>2142</v>
      </c>
      <c r="E462" s="5" t="str">
        <f>C462&amp;D462</f>
        <v>[9.36.n2] Why did you not take medication for the illness?</v>
      </c>
      <c r="J462" s="5" t="s">
        <v>4023</v>
      </c>
      <c r="K462" s="5" t="s">
        <v>2000</v>
      </c>
      <c r="L462" s="30" t="str">
        <f>IF(K462="yes",("Sorry, question " &amp; LEFT(E462, 9) &amp; " is required!"),"")</f>
        <v>Sorry, question [9.36.n2] is required!</v>
      </c>
    </row>
    <row r="463" spans="1:23" ht="13.5" customHeight="1">
      <c r="A463" s="5" t="s">
        <v>1058</v>
      </c>
      <c r="B463" s="5" t="s">
        <v>2926</v>
      </c>
      <c r="E463" s="92" t="s">
        <v>59</v>
      </c>
      <c r="F463" s="92" t="s">
        <v>59</v>
      </c>
      <c r="I463" s="5" t="s">
        <v>2015</v>
      </c>
      <c r="J463" s="5" t="s">
        <v>2925</v>
      </c>
      <c r="K463" s="5" t="s">
        <v>2000</v>
      </c>
      <c r="L463" s="30" t="str">
        <f t="shared" si="33"/>
        <v>Sorry, question OTHER,  is required!</v>
      </c>
    </row>
    <row r="464" spans="1:23" ht="13.5" customHeight="1">
      <c r="A464" s="5" t="s">
        <v>12</v>
      </c>
      <c r="L464" s="30" t="str">
        <f t="shared" si="33"/>
        <v/>
      </c>
      <c r="W464" s="5" t="s">
        <v>1973</v>
      </c>
    </row>
    <row r="465" spans="1:23" ht="13.5" customHeight="1">
      <c r="A465" s="5" t="s">
        <v>11</v>
      </c>
      <c r="B465" s="5" t="s">
        <v>2144</v>
      </c>
      <c r="I465" s="5" t="s">
        <v>1055</v>
      </c>
      <c r="J465" s="5" t="s">
        <v>2964</v>
      </c>
      <c r="L465" s="30" t="str">
        <f t="shared" si="33"/>
        <v/>
      </c>
      <c r="W465" s="5" t="s">
        <v>1973</v>
      </c>
    </row>
    <row r="466" spans="1:23" ht="13.5" customHeight="1">
      <c r="A466" s="5" t="s">
        <v>1056</v>
      </c>
      <c r="B466" s="5" t="s">
        <v>2893</v>
      </c>
      <c r="E466" s="5" t="s">
        <v>3013</v>
      </c>
      <c r="F466" s="5" t="s">
        <v>4026</v>
      </c>
      <c r="L466" s="30" t="str">
        <f t="shared" si="33"/>
        <v/>
      </c>
    </row>
    <row r="467" spans="1:23" ht="13.5" customHeight="1">
      <c r="A467" s="5" t="s">
        <v>1057</v>
      </c>
      <c r="B467" s="5" t="s">
        <v>2894</v>
      </c>
      <c r="C467" s="5" t="str">
        <f>RIGHT(B467,1)&amp;". "</f>
        <v xml:space="preserve">a. </v>
      </c>
      <c r="D467" s="5" t="s">
        <v>3014</v>
      </c>
      <c r="E467" s="5" t="s">
        <v>4027</v>
      </c>
      <c r="F467" s="5" t="s">
        <v>4575</v>
      </c>
      <c r="I467" s="5" t="s">
        <v>4576</v>
      </c>
      <c r="K467" s="5" t="s">
        <v>2000</v>
      </c>
      <c r="L467" s="30" t="str">
        <f>IF(K467="yes",("Sorry, question [9.37] " &amp; LEFT(E467, 1) &amp; " is required!"),"")</f>
        <v>Sorry, question [9.37] A is required!</v>
      </c>
      <c r="M467" s="92" t="s">
        <v>3020</v>
      </c>
      <c r="N467" s="92" t="s">
        <v>4577</v>
      </c>
    </row>
    <row r="468" spans="1:23" ht="13.5" customHeight="1">
      <c r="A468" s="5" t="s">
        <v>1057</v>
      </c>
      <c r="B468" s="5" t="s">
        <v>2895</v>
      </c>
      <c r="C468" s="5" t="str">
        <f>RIGHT(B468,1)&amp;". "</f>
        <v xml:space="preserve">b. </v>
      </c>
      <c r="D468" s="5" t="s">
        <v>501</v>
      </c>
      <c r="E468" s="5" t="s">
        <v>4028</v>
      </c>
      <c r="F468" s="92" t="s">
        <v>4575</v>
      </c>
      <c r="I468" s="92" t="s">
        <v>4576</v>
      </c>
      <c r="K468" s="5" t="s">
        <v>2000</v>
      </c>
      <c r="L468" s="30" t="str">
        <f>IF(K468="yes",("Sorry, question [9.37] " &amp; LEFT(E468, 1) &amp; " is required!"),"")</f>
        <v>Sorry, question [9.37] B is required!</v>
      </c>
      <c r="M468" s="92" t="s">
        <v>3020</v>
      </c>
      <c r="N468" s="92" t="s">
        <v>4578</v>
      </c>
    </row>
    <row r="469" spans="1:23" ht="13.5" customHeight="1">
      <c r="A469" s="5" t="s">
        <v>1057</v>
      </c>
      <c r="B469" s="5" t="s">
        <v>2896</v>
      </c>
      <c r="C469" s="5" t="str">
        <f>RIGHT(B469,1)&amp;". "</f>
        <v xml:space="preserve">c. </v>
      </c>
      <c r="D469" s="5" t="s">
        <v>502</v>
      </c>
      <c r="E469" s="5" t="s">
        <v>4029</v>
      </c>
      <c r="F469" s="92" t="s">
        <v>4575</v>
      </c>
      <c r="I469" s="92" t="s">
        <v>4576</v>
      </c>
      <c r="K469" s="5" t="s">
        <v>2000</v>
      </c>
      <c r="L469" s="30" t="str">
        <f>IF(K469="yes",("Sorry, question [9.37] " &amp; LEFT(E469, 1) &amp; " is required!"),"")</f>
        <v>Sorry, question [9.37] C is required!</v>
      </c>
      <c r="M469" s="92" t="s">
        <v>3020</v>
      </c>
      <c r="N469" s="92" t="s">
        <v>4579</v>
      </c>
    </row>
    <row r="470" spans="1:23" ht="13.5" customHeight="1">
      <c r="A470" s="5" t="s">
        <v>1057</v>
      </c>
      <c r="B470" s="5" t="s">
        <v>2897</v>
      </c>
      <c r="C470" s="5" t="str">
        <f>RIGHT(B470,1)&amp;". "</f>
        <v xml:space="preserve">d. </v>
      </c>
      <c r="D470" s="5" t="s">
        <v>3015</v>
      </c>
      <c r="E470" s="5" t="s">
        <v>4030</v>
      </c>
      <c r="F470" s="92" t="s">
        <v>4575</v>
      </c>
      <c r="I470" s="92" t="s">
        <v>4576</v>
      </c>
      <c r="K470" s="5" t="s">
        <v>2000</v>
      </c>
      <c r="L470" s="30" t="str">
        <f>IF(K470="yes",("Sorry, question [9.37] " &amp; LEFT(E470, 1) &amp; " is required!"),"")</f>
        <v>Sorry, question [9.37] D is required!</v>
      </c>
      <c r="M470" s="92" t="s">
        <v>3020</v>
      </c>
      <c r="N470" s="92" t="s">
        <v>4580</v>
      </c>
    </row>
    <row r="471" spans="1:23" ht="13.5" customHeight="1">
      <c r="A471" s="5" t="s">
        <v>12</v>
      </c>
      <c r="L471" s="30" t="str">
        <f t="shared" ref="L471:L490" si="34">IF(K471="yes",("Sorry, question " &amp; LEFT(E471, 7) &amp; " is required!"),"")</f>
        <v/>
      </c>
      <c r="W471" s="5" t="s">
        <v>1973</v>
      </c>
    </row>
    <row r="472" spans="1:23" ht="13.5" customHeight="1">
      <c r="A472" s="5" t="s">
        <v>11</v>
      </c>
      <c r="B472" s="5" t="s">
        <v>2886</v>
      </c>
      <c r="I472" s="5" t="s">
        <v>1055</v>
      </c>
      <c r="J472" s="5" t="s">
        <v>2964</v>
      </c>
      <c r="L472" s="30" t="str">
        <f t="shared" si="34"/>
        <v/>
      </c>
      <c r="W472" s="5" t="s">
        <v>1973</v>
      </c>
    </row>
    <row r="473" spans="1:23" ht="13.5" customHeight="1">
      <c r="A473" s="5" t="s">
        <v>1115</v>
      </c>
      <c r="B473" s="5" t="s">
        <v>588</v>
      </c>
      <c r="E473" s="5" t="s">
        <v>2888</v>
      </c>
      <c r="K473" s="5" t="s">
        <v>2000</v>
      </c>
      <c r="L473" s="30" t="str">
        <f t="shared" si="34"/>
        <v>Sorry, question [9.38]  is required!</v>
      </c>
    </row>
    <row r="474" spans="1:23" ht="13.5" customHeight="1">
      <c r="A474" s="5" t="s">
        <v>1058</v>
      </c>
      <c r="B474" s="5" t="s">
        <v>2887</v>
      </c>
      <c r="E474" s="92" t="s">
        <v>59</v>
      </c>
      <c r="F474" s="92" t="s">
        <v>59</v>
      </c>
      <c r="I474" s="5" t="s">
        <v>2015</v>
      </c>
      <c r="J474" s="5" t="s">
        <v>4031</v>
      </c>
      <c r="K474" s="5" t="s">
        <v>2000</v>
      </c>
      <c r="L474" s="30" t="str">
        <f t="shared" si="34"/>
        <v>Sorry, question OTHER,  is required!</v>
      </c>
    </row>
    <row r="475" spans="1:23" ht="13.5" customHeight="1">
      <c r="A475" s="5" t="s">
        <v>12</v>
      </c>
      <c r="L475" s="30" t="str">
        <f t="shared" si="34"/>
        <v/>
      </c>
      <c r="W475" s="5" t="s">
        <v>1973</v>
      </c>
    </row>
    <row r="476" spans="1:23" ht="13.5" customHeight="1">
      <c r="A476" s="5" t="s">
        <v>11</v>
      </c>
      <c r="B476" s="5" t="s">
        <v>2147</v>
      </c>
      <c r="I476" s="92" t="s">
        <v>1055</v>
      </c>
      <c r="J476" s="5" t="s">
        <v>4655</v>
      </c>
      <c r="L476" s="30" t="str">
        <f t="shared" si="34"/>
        <v/>
      </c>
      <c r="W476" s="5" t="s">
        <v>1973</v>
      </c>
    </row>
    <row r="477" spans="1:23" ht="13.5" customHeight="1">
      <c r="A477" s="5" t="s">
        <v>1056</v>
      </c>
      <c r="B477" s="5" t="s">
        <v>2878</v>
      </c>
      <c r="E477" s="5" t="s">
        <v>2889</v>
      </c>
      <c r="L477" s="30" t="str">
        <f t="shared" si="34"/>
        <v/>
      </c>
    </row>
    <row r="478" spans="1:23" ht="13.5" customHeight="1">
      <c r="A478" s="5" t="s">
        <v>1116</v>
      </c>
      <c r="B478" s="5" t="s">
        <v>2879</v>
      </c>
      <c r="C478" s="5" t="str">
        <f>RIGHT(B478,1)&amp;". "</f>
        <v xml:space="preserve">a. </v>
      </c>
      <c r="D478" s="5" t="s">
        <v>1117</v>
      </c>
      <c r="E478" s="5" t="s">
        <v>4032</v>
      </c>
      <c r="I478" s="92" t="s">
        <v>3929</v>
      </c>
      <c r="K478" s="5" t="s">
        <v>2000</v>
      </c>
      <c r="L478" s="30" t="str">
        <f>IF(K478="yes",("Sorry, question [9.50] " &amp; LEFT(E478, 1) &amp; " is required!"),"")</f>
        <v>Sorry, question [9.50] A is required!</v>
      </c>
    </row>
    <row r="479" spans="1:23" ht="13.5" customHeight="1">
      <c r="A479" s="5" t="s">
        <v>1116</v>
      </c>
      <c r="B479" s="5" t="s">
        <v>2880</v>
      </c>
      <c r="C479" s="5" t="str">
        <f t="shared" ref="C479:C484" si="35">RIGHT(B479,1)&amp;". "</f>
        <v xml:space="preserve">b. </v>
      </c>
      <c r="D479" s="5" t="s">
        <v>1118</v>
      </c>
      <c r="E479" s="5" t="s">
        <v>4033</v>
      </c>
      <c r="I479" s="92" t="s">
        <v>3929</v>
      </c>
      <c r="K479" s="5" t="s">
        <v>2000</v>
      </c>
      <c r="L479" s="30" t="str">
        <f t="shared" ref="L479:L485" si="36">IF(K479="yes",("Sorry, question [9.50] " &amp; LEFT(E479, 1) &amp; " is required!"),"")</f>
        <v>Sorry, question [9.50] B is required!</v>
      </c>
    </row>
    <row r="480" spans="1:23" ht="13.5" customHeight="1">
      <c r="A480" s="5" t="s">
        <v>1116</v>
      </c>
      <c r="B480" s="5" t="s">
        <v>2881</v>
      </c>
      <c r="C480" s="5" t="str">
        <f t="shared" si="35"/>
        <v xml:space="preserve">c. </v>
      </c>
      <c r="D480" s="5" t="s">
        <v>1120</v>
      </c>
      <c r="E480" s="5" t="s">
        <v>4034</v>
      </c>
      <c r="I480" s="92" t="s">
        <v>3929</v>
      </c>
      <c r="K480" s="5" t="s">
        <v>2000</v>
      </c>
      <c r="L480" s="30" t="str">
        <f t="shared" si="36"/>
        <v>Sorry, question [9.50] C is required!</v>
      </c>
    </row>
    <row r="481" spans="1:23" ht="13.5" customHeight="1">
      <c r="A481" s="5" t="s">
        <v>1116</v>
      </c>
      <c r="B481" s="5" t="s">
        <v>2882</v>
      </c>
      <c r="C481" s="5" t="str">
        <f t="shared" si="35"/>
        <v xml:space="preserve">d. </v>
      </c>
      <c r="D481" s="5" t="s">
        <v>1119</v>
      </c>
      <c r="E481" s="5" t="s">
        <v>4035</v>
      </c>
      <c r="I481" s="92" t="s">
        <v>3929</v>
      </c>
      <c r="K481" s="5" t="s">
        <v>2000</v>
      </c>
      <c r="L481" s="30" t="str">
        <f t="shared" si="36"/>
        <v>Sorry, question [9.50] D is required!</v>
      </c>
    </row>
    <row r="482" spans="1:23" ht="13.5" customHeight="1">
      <c r="A482" s="5" t="s">
        <v>1116</v>
      </c>
      <c r="B482" s="5" t="s">
        <v>2883</v>
      </c>
      <c r="C482" s="5" t="str">
        <f t="shared" si="35"/>
        <v xml:space="preserve">e. </v>
      </c>
      <c r="D482" s="5" t="s">
        <v>1121</v>
      </c>
      <c r="E482" s="5" t="s">
        <v>4036</v>
      </c>
      <c r="I482" s="92" t="s">
        <v>3929</v>
      </c>
      <c r="K482" s="5" t="s">
        <v>2000</v>
      </c>
      <c r="L482" s="30" t="str">
        <f t="shared" si="36"/>
        <v>Sorry, question [9.50] E is required!</v>
      </c>
    </row>
    <row r="483" spans="1:23" ht="13.5" customHeight="1">
      <c r="A483" s="5" t="s">
        <v>1116</v>
      </c>
      <c r="B483" s="5" t="s">
        <v>2884</v>
      </c>
      <c r="C483" s="5" t="str">
        <f t="shared" si="35"/>
        <v xml:space="preserve">f. </v>
      </c>
      <c r="D483" s="5" t="s">
        <v>1122</v>
      </c>
      <c r="E483" s="5" t="s">
        <v>4038</v>
      </c>
      <c r="I483" s="92" t="s">
        <v>3929</v>
      </c>
      <c r="K483" s="5" t="s">
        <v>2000</v>
      </c>
      <c r="L483" s="30" t="str">
        <f t="shared" si="36"/>
        <v>Sorry, question [9.50] F is required!</v>
      </c>
    </row>
    <row r="484" spans="1:23" ht="13.5" customHeight="1">
      <c r="A484" s="5" t="s">
        <v>1116</v>
      </c>
      <c r="B484" s="5" t="s">
        <v>2885</v>
      </c>
      <c r="C484" s="5" t="str">
        <f t="shared" si="35"/>
        <v xml:space="preserve">g. </v>
      </c>
      <c r="D484" s="5" t="s">
        <v>1123</v>
      </c>
      <c r="E484" s="5" t="s">
        <v>4037</v>
      </c>
      <c r="I484" s="92" t="s">
        <v>3929</v>
      </c>
      <c r="K484" s="5" t="s">
        <v>2000</v>
      </c>
      <c r="L484" s="30" t="str">
        <f t="shared" si="36"/>
        <v>Sorry, question [9.50] G is required!</v>
      </c>
    </row>
    <row r="485" spans="1:23" ht="13.5" customHeight="1">
      <c r="A485" s="5" t="s">
        <v>12</v>
      </c>
      <c r="L485" s="30" t="str">
        <f t="shared" si="36"/>
        <v/>
      </c>
      <c r="W485" s="5" t="s">
        <v>1973</v>
      </c>
    </row>
    <row r="486" spans="1:23" ht="13.5" customHeight="1">
      <c r="A486" s="5" t="s">
        <v>11</v>
      </c>
      <c r="B486" s="5" t="s">
        <v>2876</v>
      </c>
      <c r="I486" s="5" t="s">
        <v>1055</v>
      </c>
      <c r="L486" s="30" t="str">
        <f t="shared" si="34"/>
        <v/>
      </c>
      <c r="W486" s="5" t="s">
        <v>1973</v>
      </c>
    </row>
    <row r="487" spans="1:23" ht="13.5" customHeight="1">
      <c r="A487" s="5" t="s">
        <v>1062</v>
      </c>
      <c r="B487" s="5" t="s">
        <v>589</v>
      </c>
      <c r="E487" s="5" t="s">
        <v>2890</v>
      </c>
      <c r="I487" s="92" t="s">
        <v>3929</v>
      </c>
      <c r="K487" s="5" t="s">
        <v>1911</v>
      </c>
      <c r="L487" s="30" t="str">
        <f t="shared" si="34"/>
        <v>Sorry, question [9.51]  is required!</v>
      </c>
    </row>
    <row r="488" spans="1:23" ht="13.5" customHeight="1">
      <c r="A488" s="5" t="s">
        <v>1124</v>
      </c>
      <c r="B488" s="5" t="s">
        <v>590</v>
      </c>
      <c r="E488" s="5" t="s">
        <v>2891</v>
      </c>
      <c r="F488" s="5" t="s">
        <v>2146</v>
      </c>
      <c r="I488" s="92" t="s">
        <v>3929</v>
      </c>
      <c r="J488" s="5" t="s">
        <v>2877</v>
      </c>
      <c r="K488" s="5" t="s">
        <v>2000</v>
      </c>
      <c r="L488" s="30" t="str">
        <f t="shared" si="34"/>
        <v>Sorry, question [9.52]  is required!</v>
      </c>
    </row>
    <row r="489" spans="1:23" ht="13.5" customHeight="1">
      <c r="A489" s="5" t="s">
        <v>1062</v>
      </c>
      <c r="B489" s="5" t="s">
        <v>2875</v>
      </c>
      <c r="E489" s="5" t="s">
        <v>2892</v>
      </c>
      <c r="I489" s="92" t="s">
        <v>3929</v>
      </c>
      <c r="J489" s="5" t="s">
        <v>2877</v>
      </c>
      <c r="K489" s="5" t="s">
        <v>2000</v>
      </c>
      <c r="L489" s="30" t="str">
        <f t="shared" si="34"/>
        <v>Sorry, question [9.53]  is required!</v>
      </c>
    </row>
    <row r="490" spans="1:23" ht="13.5" customHeight="1">
      <c r="A490" s="5" t="s">
        <v>12</v>
      </c>
      <c r="L490" s="30" t="str">
        <f t="shared" si="34"/>
        <v/>
      </c>
      <c r="W490" s="5" t="s">
        <v>1973</v>
      </c>
    </row>
    <row r="491" spans="1:23" ht="13.5" customHeight="1">
      <c r="A491" s="5" t="s">
        <v>11</v>
      </c>
      <c r="B491" s="5" t="s">
        <v>3236</v>
      </c>
      <c r="I491" s="5" t="s">
        <v>1055</v>
      </c>
      <c r="L491" s="30" t="str">
        <f t="shared" ref="L491:L549" si="37">IF(K491="yes",("Sorry, question " &amp; LEFT(E491, 7) &amp; " is required!"),"")</f>
        <v/>
      </c>
      <c r="W491" s="5" t="s">
        <v>1973</v>
      </c>
    </row>
    <row r="492" spans="1:23" ht="13.5" customHeight="1">
      <c r="A492" s="5" t="s">
        <v>1062</v>
      </c>
      <c r="B492" s="5" t="s">
        <v>3237</v>
      </c>
      <c r="E492" s="5" t="s">
        <v>3238</v>
      </c>
      <c r="F492" s="5" t="s">
        <v>3239</v>
      </c>
      <c r="I492" s="92" t="s">
        <v>3929</v>
      </c>
      <c r="L492" s="30" t="str">
        <f t="shared" si="37"/>
        <v/>
      </c>
    </row>
    <row r="493" spans="1:23" ht="13.5" customHeight="1">
      <c r="A493" s="5" t="s">
        <v>1057</v>
      </c>
      <c r="B493" s="5" t="s">
        <v>3240</v>
      </c>
      <c r="E493" s="5" t="s">
        <v>3241</v>
      </c>
      <c r="J493" s="5" t="s">
        <v>3242</v>
      </c>
      <c r="K493" s="5" t="s">
        <v>2000</v>
      </c>
      <c r="L493" s="30" t="str">
        <f t="shared" si="37"/>
        <v>Sorry, question [9.55_N is required!</v>
      </c>
      <c r="M493" s="5" t="s">
        <v>3576</v>
      </c>
      <c r="N493" s="5" t="s">
        <v>3578</v>
      </c>
    </row>
    <row r="494" spans="1:23" ht="13.5" customHeight="1">
      <c r="A494" s="5" t="s">
        <v>1076</v>
      </c>
      <c r="B494" s="5" t="s">
        <v>3276</v>
      </c>
      <c r="L494" s="30" t="str">
        <f t="shared" si="37"/>
        <v/>
      </c>
      <c r="O494" s="5" t="s">
        <v>3277</v>
      </c>
    </row>
    <row r="495" spans="1:23" ht="13.5" customHeight="1">
      <c r="A495" s="5" t="s">
        <v>12</v>
      </c>
      <c r="L495" s="30" t="str">
        <f t="shared" si="37"/>
        <v/>
      </c>
      <c r="W495" s="5" t="s">
        <v>1973</v>
      </c>
    </row>
    <row r="496" spans="1:23" ht="13.5" customHeight="1">
      <c r="A496" s="5" t="s">
        <v>1059</v>
      </c>
      <c r="B496" s="5" t="s">
        <v>3269</v>
      </c>
      <c r="J496" s="5" t="s">
        <v>3484</v>
      </c>
      <c r="L496" s="30" t="str">
        <f t="shared" si="37"/>
        <v/>
      </c>
      <c r="P496" s="5" t="s">
        <v>3278</v>
      </c>
      <c r="W496" s="5" t="s">
        <v>1974</v>
      </c>
    </row>
    <row r="497" spans="1:23" ht="13.5" customHeight="1">
      <c r="A497" s="5" t="s">
        <v>1076</v>
      </c>
      <c r="B497" s="5" t="s">
        <v>3270</v>
      </c>
      <c r="L497" s="30" t="str">
        <f t="shared" si="37"/>
        <v/>
      </c>
      <c r="O497" s="5" t="s">
        <v>543</v>
      </c>
    </row>
    <row r="498" spans="1:23" ht="13.5" customHeight="1">
      <c r="A498" s="5" t="s">
        <v>11</v>
      </c>
      <c r="B498" s="5" t="s">
        <v>3249</v>
      </c>
      <c r="I498" s="5" t="s">
        <v>1055</v>
      </c>
      <c r="L498" s="30" t="str">
        <f t="shared" si="37"/>
        <v/>
      </c>
      <c r="W498" s="5" t="s">
        <v>1973</v>
      </c>
    </row>
    <row r="499" spans="1:23" ht="13.5" customHeight="1">
      <c r="A499" s="5" t="s">
        <v>3272</v>
      </c>
      <c r="B499" s="5" t="s">
        <v>3273</v>
      </c>
      <c r="E499" s="5" t="s">
        <v>3274</v>
      </c>
      <c r="I499" s="5" t="s">
        <v>4511</v>
      </c>
      <c r="K499" s="5" t="s">
        <v>2000</v>
      </c>
      <c r="L499" s="30" t="str">
        <f t="shared" si="37"/>
        <v>Sorry, question Who's b is required!</v>
      </c>
    </row>
    <row r="500" spans="1:23" ht="14.25" customHeight="1">
      <c r="A500" s="5" t="s">
        <v>19</v>
      </c>
      <c r="B500" s="5" t="s">
        <v>3275</v>
      </c>
      <c r="L500" s="30" t="str">
        <f>IF(K500="yes",("Sorry, question " &amp; LEFT(E500, 6) &amp; " is required!"),"")</f>
        <v/>
      </c>
      <c r="O500" s="5" t="s">
        <v>4157</v>
      </c>
    </row>
    <row r="501" spans="1:23" ht="13.5" customHeight="1">
      <c r="A501" s="5" t="s">
        <v>12</v>
      </c>
      <c r="L501" s="30" t="str">
        <f>IF(K501="yes",("Sorry, question " &amp; LEFT(E501, 7) &amp; " is required!"),"")</f>
        <v/>
      </c>
      <c r="W501" s="5" t="s">
        <v>1973</v>
      </c>
    </row>
    <row r="502" spans="1:23" ht="13.5" customHeight="1">
      <c r="A502" s="5" t="s">
        <v>11</v>
      </c>
      <c r="B502" s="5" t="s">
        <v>3248</v>
      </c>
      <c r="I502" s="5" t="s">
        <v>1055</v>
      </c>
      <c r="L502" s="30" t="str">
        <f>IF(K502="yes",("Sorry, question " &amp; LEFT(E502, 7) &amp; " is required!"),"")</f>
        <v/>
      </c>
      <c r="W502" s="5" t="s">
        <v>1973</v>
      </c>
    </row>
    <row r="503" spans="1:23" ht="13.5" customHeight="1">
      <c r="A503" s="5" t="s">
        <v>3243</v>
      </c>
      <c r="B503" s="5" t="s">
        <v>3247</v>
      </c>
      <c r="E503" s="5" t="s">
        <v>4546</v>
      </c>
      <c r="F503" s="5" t="s">
        <v>4514</v>
      </c>
      <c r="K503" s="5" t="s">
        <v>2000</v>
      </c>
      <c r="L503" s="30"/>
      <c r="M503" s="5" t="s">
        <v>3442</v>
      </c>
      <c r="N503" s="46" t="s">
        <v>3445</v>
      </c>
    </row>
    <row r="504" spans="1:23" ht="13.5" customHeight="1">
      <c r="A504" s="5" t="s">
        <v>12</v>
      </c>
      <c r="L504" s="30" t="str">
        <f>IF(K504="yes",("Sorry, question " &amp; LEFT(E504, 7) &amp; " is required!"),"")</f>
        <v/>
      </c>
      <c r="W504" s="5" t="s">
        <v>1973</v>
      </c>
    </row>
    <row r="505" spans="1:23" ht="13.5" customHeight="1">
      <c r="A505" s="5" t="s">
        <v>11</v>
      </c>
      <c r="B505" s="5" t="s">
        <v>3245</v>
      </c>
      <c r="I505" s="5" t="s">
        <v>1055</v>
      </c>
      <c r="L505" s="30" t="str">
        <f>IF(K505="yes",("Sorry, question " &amp; LEFT(E505, 7) &amp; " is required!"),"")</f>
        <v/>
      </c>
      <c r="W505" s="5" t="s">
        <v>1973</v>
      </c>
    </row>
    <row r="506" spans="1:23" ht="13.5" customHeight="1">
      <c r="A506" s="5" t="s">
        <v>1062</v>
      </c>
      <c r="B506" s="5" t="s">
        <v>3246</v>
      </c>
      <c r="E506" s="5" t="s">
        <v>3286</v>
      </c>
      <c r="F506" s="5" t="s">
        <v>3260</v>
      </c>
      <c r="I506" s="92" t="s">
        <v>3929</v>
      </c>
      <c r="K506" s="5" t="s">
        <v>2000</v>
      </c>
      <c r="L506" s="30"/>
    </row>
    <row r="507" spans="1:23" ht="13.5" customHeight="1">
      <c r="A507" s="5" t="s">
        <v>3261</v>
      </c>
      <c r="B507" s="5" t="s">
        <v>3262</v>
      </c>
      <c r="E507" s="5" t="s">
        <v>3287</v>
      </c>
      <c r="F507" s="5" t="s">
        <v>3443</v>
      </c>
      <c r="J507" s="5" t="s">
        <v>3268</v>
      </c>
      <c r="K507" s="5" t="s">
        <v>2000</v>
      </c>
      <c r="L507" s="30"/>
      <c r="M507" s="5" t="s">
        <v>3442</v>
      </c>
      <c r="N507" s="46" t="s">
        <v>3444</v>
      </c>
    </row>
    <row r="508" spans="1:23" s="92" customFormat="1" ht="13.5" customHeight="1">
      <c r="A508" s="92" t="s">
        <v>1058</v>
      </c>
      <c r="B508" s="92" t="s">
        <v>4072</v>
      </c>
      <c r="E508" s="92" t="s">
        <v>59</v>
      </c>
      <c r="F508" s="92" t="s">
        <v>59</v>
      </c>
      <c r="I508" s="92" t="s">
        <v>2015</v>
      </c>
      <c r="J508" s="92" t="s">
        <v>4482</v>
      </c>
      <c r="K508" s="92" t="s">
        <v>2000</v>
      </c>
      <c r="L508" s="95" t="str">
        <f t="shared" ref="L508" si="38">IF(K508="yes",("Sorry, question " &amp; LEFT(E508, 7) &amp; " is required!"),"")</f>
        <v>Sorry, question OTHER,  is required!</v>
      </c>
    </row>
    <row r="509" spans="1:23" ht="13.5" customHeight="1">
      <c r="A509" s="5" t="s">
        <v>3265</v>
      </c>
      <c r="B509" s="5" t="s">
        <v>3266</v>
      </c>
      <c r="E509" s="5" t="s">
        <v>3288</v>
      </c>
      <c r="J509" s="5" t="s">
        <v>3267</v>
      </c>
      <c r="K509" s="5" t="s">
        <v>2000</v>
      </c>
      <c r="L509" s="30"/>
      <c r="Q509" s="5" t="s">
        <v>2284</v>
      </c>
    </row>
    <row r="510" spans="1:23" s="92" customFormat="1" ht="13.5" customHeight="1">
      <c r="A510" s="92" t="s">
        <v>1058</v>
      </c>
      <c r="B510" s="92" t="s">
        <v>4073</v>
      </c>
      <c r="E510" s="92" t="s">
        <v>59</v>
      </c>
      <c r="F510" s="92" t="s">
        <v>59</v>
      </c>
      <c r="I510" s="92" t="s">
        <v>2015</v>
      </c>
      <c r="J510" s="92" t="s">
        <v>4483</v>
      </c>
      <c r="K510" s="92" t="s">
        <v>2000</v>
      </c>
      <c r="L510" s="95" t="str">
        <f t="shared" ref="L510" si="39">IF(K510="yes",("Sorry, question " &amp; LEFT(E510, 7) &amp; " is required!"),"")</f>
        <v>Sorry, question OTHER,  is required!</v>
      </c>
    </row>
    <row r="511" spans="1:23" ht="13.5" customHeight="1">
      <c r="A511" s="5" t="s">
        <v>12</v>
      </c>
      <c r="L511" s="30" t="str">
        <f>IF(K511="yes",("Sorry, question " &amp; LEFT(E511, 7) &amp; " is required!"),"")</f>
        <v/>
      </c>
      <c r="W511" s="5" t="s">
        <v>1973</v>
      </c>
    </row>
    <row r="512" spans="1:23" ht="13.5" customHeight="1">
      <c r="A512" s="5" t="s">
        <v>1066</v>
      </c>
      <c r="L512" s="30"/>
      <c r="W512" s="5" t="s">
        <v>1974</v>
      </c>
    </row>
    <row r="513" spans="1:23" ht="13.5" customHeight="1">
      <c r="A513" s="5" t="s">
        <v>12</v>
      </c>
      <c r="L513" s="30" t="str">
        <f t="shared" si="37"/>
        <v/>
      </c>
      <c r="W513" s="5" t="s">
        <v>1972</v>
      </c>
    </row>
    <row r="514" spans="1:23" s="92" customFormat="1" ht="13.5" customHeight="1">
      <c r="L514" s="95"/>
    </row>
    <row r="515" spans="1:23" ht="13.5" customHeight="1">
      <c r="A515" s="5" t="s">
        <v>847</v>
      </c>
      <c r="B515" s="5" t="s">
        <v>2331</v>
      </c>
      <c r="E515" s="5" t="s">
        <v>4204</v>
      </c>
      <c r="I515" s="5" t="s">
        <v>1972</v>
      </c>
      <c r="J515" s="5" t="s">
        <v>4191</v>
      </c>
      <c r="L515" s="30" t="str">
        <f t="shared" si="37"/>
        <v/>
      </c>
      <c r="W515" s="5" t="s">
        <v>1972</v>
      </c>
    </row>
    <row r="516" spans="1:23" ht="13.5" customHeight="1">
      <c r="A516" s="5" t="s">
        <v>11</v>
      </c>
      <c r="B516" s="5" t="s">
        <v>3067</v>
      </c>
      <c r="I516" s="5" t="s">
        <v>3041</v>
      </c>
      <c r="L516" s="30" t="str">
        <f t="shared" si="37"/>
        <v/>
      </c>
    </row>
    <row r="517" spans="1:23" ht="13.5" customHeight="1">
      <c r="A517" s="5" t="s">
        <v>1056</v>
      </c>
      <c r="B517" s="5" t="s">
        <v>3068</v>
      </c>
      <c r="E517" s="26" t="s">
        <v>4205</v>
      </c>
      <c r="I517" s="5" t="s">
        <v>3042</v>
      </c>
      <c r="L517" s="30" t="str">
        <f t="shared" si="37"/>
        <v/>
      </c>
    </row>
    <row r="518" spans="1:23" ht="13.5" customHeight="1">
      <c r="A518" s="5" t="s">
        <v>1056</v>
      </c>
      <c r="B518" s="5" t="s">
        <v>3069</v>
      </c>
      <c r="E518" s="26" t="s">
        <v>3942</v>
      </c>
      <c r="I518" s="5" t="s">
        <v>3043</v>
      </c>
      <c r="L518" s="30" t="str">
        <f t="shared" si="37"/>
        <v/>
      </c>
    </row>
    <row r="519" spans="1:23" ht="13.5" customHeight="1">
      <c r="A519" s="5" t="s">
        <v>12</v>
      </c>
      <c r="L519" s="30" t="str">
        <f t="shared" si="37"/>
        <v/>
      </c>
    </row>
    <row r="520" spans="1:23" ht="13.5" customHeight="1">
      <c r="A520" s="5" t="s">
        <v>17</v>
      </c>
      <c r="B520" s="5" t="s">
        <v>2148</v>
      </c>
      <c r="I520" s="5" t="s">
        <v>1055</v>
      </c>
      <c r="L520" s="30" t="str">
        <f t="shared" si="37"/>
        <v/>
      </c>
      <c r="W520" s="5" t="s">
        <v>1973</v>
      </c>
    </row>
    <row r="521" spans="1:23" ht="13.5" customHeight="1">
      <c r="A521" s="5" t="s">
        <v>1056</v>
      </c>
      <c r="B521" s="5" t="s">
        <v>2156</v>
      </c>
      <c r="E521" s="5" t="s">
        <v>4096</v>
      </c>
      <c r="J521" s="5" t="s">
        <v>3621</v>
      </c>
      <c r="L521" s="30" t="str">
        <f>IF(K521="yes",("Sorry, question " &amp; LEFT(E521, 7) &amp; " is required!"),"")</f>
        <v/>
      </c>
    </row>
    <row r="522" spans="1:23" ht="13.5" customHeight="1">
      <c r="A522" s="5" t="s">
        <v>1572</v>
      </c>
      <c r="B522" s="5" t="s">
        <v>2157</v>
      </c>
      <c r="E522" s="5" t="s">
        <v>4484</v>
      </c>
      <c r="J522" s="5" t="s">
        <v>3622</v>
      </c>
      <c r="L522" s="30" t="str">
        <f>IF(K522="yes",("Sorry, question " &amp; LEFT(E522, 7) &amp; " is required!"),"")</f>
        <v/>
      </c>
    </row>
    <row r="523" spans="1:23" ht="13.5" customHeight="1">
      <c r="A523" s="5" t="s">
        <v>3821</v>
      </c>
      <c r="B523" s="5" t="s">
        <v>868</v>
      </c>
      <c r="E523" s="5" t="s">
        <v>1553</v>
      </c>
      <c r="J523" s="5" t="s">
        <v>3621</v>
      </c>
      <c r="K523" s="5" t="s">
        <v>1911</v>
      </c>
      <c r="L523" s="30" t="str">
        <f t="shared" si="37"/>
        <v>Sorry, question (10.01) is required!</v>
      </c>
    </row>
    <row r="524" spans="1:23" ht="13.5" customHeight="1">
      <c r="A524" s="5" t="s">
        <v>1532</v>
      </c>
      <c r="B524" s="5" t="s">
        <v>1546</v>
      </c>
      <c r="E524" s="5" t="s">
        <v>2994</v>
      </c>
      <c r="I524" s="92" t="s">
        <v>3929</v>
      </c>
      <c r="J524" s="5" t="s">
        <v>3621</v>
      </c>
      <c r="K524" s="5" t="s">
        <v>2000</v>
      </c>
      <c r="L524" s="30" t="str">
        <f t="shared" si="37"/>
        <v>Sorry, question (10.02) is required!</v>
      </c>
    </row>
    <row r="525" spans="1:23" ht="13.5" customHeight="1">
      <c r="A525" s="5" t="s">
        <v>12</v>
      </c>
      <c r="L525" s="30" t="str">
        <f t="shared" si="37"/>
        <v/>
      </c>
      <c r="W525" s="5" t="s">
        <v>1973</v>
      </c>
    </row>
    <row r="526" spans="1:23" ht="13.5" customHeight="1">
      <c r="A526" s="5" t="s">
        <v>17</v>
      </c>
      <c r="B526" s="5" t="s">
        <v>2149</v>
      </c>
      <c r="I526" s="5" t="s">
        <v>1055</v>
      </c>
      <c r="J526" s="5" t="s">
        <v>4098</v>
      </c>
      <c r="L526" s="30" t="str">
        <f t="shared" si="37"/>
        <v/>
      </c>
      <c r="W526" s="5" t="s">
        <v>1973</v>
      </c>
    </row>
    <row r="527" spans="1:23" s="96" customFormat="1" ht="14.25" customHeight="1">
      <c r="A527" s="96" t="s">
        <v>3120</v>
      </c>
      <c r="B527" s="96" t="s">
        <v>1545</v>
      </c>
      <c r="E527" s="96" t="s">
        <v>1544</v>
      </c>
      <c r="I527" s="96" t="s">
        <v>4158</v>
      </c>
      <c r="K527" s="96" t="s">
        <v>2000</v>
      </c>
      <c r="L527" s="86" t="str">
        <f>IF(K527="yes",("Sorry, question about" &amp; MID(E527, 7,19) &amp; " is required!"),"")</f>
        <v>Sorry, question about the child's father is required!</v>
      </c>
    </row>
    <row r="528" spans="1:23" ht="14.25" customHeight="1">
      <c r="A528" s="5" t="s">
        <v>1570</v>
      </c>
      <c r="B528" s="5" t="s">
        <v>1571</v>
      </c>
      <c r="E528" s="92" t="s">
        <v>59</v>
      </c>
      <c r="F528" s="92" t="s">
        <v>59</v>
      </c>
      <c r="I528" s="5" t="s">
        <v>3822</v>
      </c>
      <c r="J528" s="5" t="s">
        <v>3624</v>
      </c>
      <c r="K528" s="5" t="s">
        <v>2000</v>
      </c>
      <c r="L528" s="30" t="str">
        <f t="shared" si="37"/>
        <v>Sorry, question OTHER,  is required!</v>
      </c>
    </row>
    <row r="529" spans="1:23" ht="13.5" customHeight="1">
      <c r="A529" s="5" t="s">
        <v>12</v>
      </c>
      <c r="L529" s="30" t="str">
        <f t="shared" si="37"/>
        <v/>
      </c>
      <c r="W529" s="5" t="s">
        <v>1973</v>
      </c>
    </row>
    <row r="530" spans="1:23" ht="14.25" customHeight="1">
      <c r="A530" s="5" t="s">
        <v>1056</v>
      </c>
      <c r="B530" s="5" t="s">
        <v>1956</v>
      </c>
      <c r="E530" s="5" t="s">
        <v>3007</v>
      </c>
      <c r="I530" s="5" t="s">
        <v>2151</v>
      </c>
      <c r="J530" s="5" t="s">
        <v>3625</v>
      </c>
      <c r="L530" s="30" t="str">
        <f t="shared" si="37"/>
        <v/>
      </c>
    </row>
    <row r="531" spans="1:23" ht="13.5" customHeight="1">
      <c r="A531" s="5" t="s">
        <v>17</v>
      </c>
      <c r="B531" s="5" t="s">
        <v>2152</v>
      </c>
      <c r="I531" s="5" t="s">
        <v>1055</v>
      </c>
      <c r="J531" s="5" t="s">
        <v>4099</v>
      </c>
      <c r="L531" s="30" t="str">
        <f t="shared" si="37"/>
        <v/>
      </c>
      <c r="W531" s="5" t="s">
        <v>1973</v>
      </c>
    </row>
    <row r="532" spans="1:23" ht="13.5" customHeight="1">
      <c r="A532" s="5" t="s">
        <v>849</v>
      </c>
      <c r="B532" s="5" t="s">
        <v>869</v>
      </c>
      <c r="E532" s="5" t="s">
        <v>1554</v>
      </c>
      <c r="I532" s="92" t="s">
        <v>3929</v>
      </c>
      <c r="J532" s="5" t="s">
        <v>3626</v>
      </c>
      <c r="K532" s="5" t="s">
        <v>2000</v>
      </c>
      <c r="L532" s="30" t="str">
        <f t="shared" si="37"/>
        <v>Sorry, question (10.03) is required!</v>
      </c>
    </row>
    <row r="533" spans="1:23" ht="13.5" customHeight="1">
      <c r="A533" s="5" t="s">
        <v>849</v>
      </c>
      <c r="B533" s="5" t="s">
        <v>870</v>
      </c>
      <c r="E533" s="5" t="s">
        <v>1555</v>
      </c>
      <c r="I533" s="92" t="s">
        <v>3929</v>
      </c>
      <c r="J533" s="5" t="s">
        <v>3626</v>
      </c>
      <c r="K533" s="5" t="s">
        <v>2000</v>
      </c>
      <c r="L533" s="30" t="str">
        <f t="shared" si="37"/>
        <v>Sorry, question (10.04) is required!</v>
      </c>
    </row>
    <row r="534" spans="1:23" ht="13.5" customHeight="1">
      <c r="A534" s="5" t="s">
        <v>2008</v>
      </c>
      <c r="B534" s="5" t="s">
        <v>2965</v>
      </c>
      <c r="E534" s="5" t="s">
        <v>1556</v>
      </c>
      <c r="I534" s="5" t="s">
        <v>4147</v>
      </c>
      <c r="J534" s="5" t="s">
        <v>3626</v>
      </c>
      <c r="K534" s="5" t="s">
        <v>2000</v>
      </c>
      <c r="L534" s="30" t="str">
        <f t="shared" si="37"/>
        <v>Sorry, question (10.05) is required!</v>
      </c>
    </row>
    <row r="535" spans="1:23" ht="13.5" customHeight="1">
      <c r="A535" s="5" t="s">
        <v>867</v>
      </c>
      <c r="B535" s="5" t="s">
        <v>2967</v>
      </c>
      <c r="E535" s="92" t="s">
        <v>59</v>
      </c>
      <c r="F535" s="92" t="s">
        <v>59</v>
      </c>
      <c r="I535" s="5" t="s">
        <v>2015</v>
      </c>
      <c r="J535" s="5" t="s">
        <v>1547</v>
      </c>
      <c r="K535" s="5" t="s">
        <v>2000</v>
      </c>
      <c r="L535" s="30" t="str">
        <f t="shared" si="37"/>
        <v>Sorry, question OTHER,  is required!</v>
      </c>
    </row>
    <row r="536" spans="1:23" ht="13.5" customHeight="1">
      <c r="A536" s="5" t="s">
        <v>12</v>
      </c>
      <c r="L536" s="30" t="str">
        <f>IF(K536="yes",("Sorry, question " &amp; LEFT(E536, 7) &amp; " is required!"),"")</f>
        <v/>
      </c>
      <c r="W536" s="5" t="s">
        <v>1973</v>
      </c>
    </row>
    <row r="537" spans="1:23" ht="13.5" customHeight="1">
      <c r="A537" s="5" t="s">
        <v>17</v>
      </c>
      <c r="B537" s="5" t="s">
        <v>2153</v>
      </c>
      <c r="I537" s="5" t="s">
        <v>1055</v>
      </c>
      <c r="J537" s="5" t="s">
        <v>4099</v>
      </c>
      <c r="L537" s="30" t="str">
        <f>IF(K537="yes",("Sorry, question " &amp; LEFT(E537, 7) &amp; " is required!"),"")</f>
        <v/>
      </c>
      <c r="W537" s="5" t="s">
        <v>1973</v>
      </c>
    </row>
    <row r="538" spans="1:23" ht="13.5" customHeight="1">
      <c r="A538" s="5" t="s">
        <v>2958</v>
      </c>
      <c r="B538" s="5" t="s">
        <v>2968</v>
      </c>
      <c r="E538" s="5" t="s">
        <v>3016</v>
      </c>
      <c r="I538" s="5" t="s">
        <v>4523</v>
      </c>
      <c r="J538" s="5" t="s">
        <v>4658</v>
      </c>
      <c r="K538" s="5" t="s">
        <v>2000</v>
      </c>
      <c r="L538" s="30" t="str">
        <f t="shared" si="37"/>
        <v>Sorry, question (10.06) is required!</v>
      </c>
    </row>
    <row r="539" spans="1:23" s="96" customFormat="1" ht="13.5" customHeight="1">
      <c r="A539" s="96" t="s">
        <v>1410</v>
      </c>
      <c r="B539" s="96" t="s">
        <v>1898</v>
      </c>
      <c r="J539" s="92" t="s">
        <v>4658</v>
      </c>
      <c r="L539" s="86" t="str">
        <f t="shared" si="37"/>
        <v/>
      </c>
      <c r="O539" s="96" t="s">
        <v>4140</v>
      </c>
    </row>
    <row r="540" spans="1:23" s="96" customFormat="1" ht="13.5" customHeight="1">
      <c r="A540" s="96" t="s">
        <v>1410</v>
      </c>
      <c r="B540" s="96" t="s">
        <v>1899</v>
      </c>
      <c r="J540" s="92" t="s">
        <v>4658</v>
      </c>
      <c r="L540" s="86" t="str">
        <f t="shared" si="37"/>
        <v/>
      </c>
      <c r="O540" s="101" t="s">
        <v>4122</v>
      </c>
    </row>
    <row r="541" spans="1:23" s="96" customFormat="1" ht="13.5" customHeight="1">
      <c r="A541" s="96" t="s">
        <v>1414</v>
      </c>
      <c r="B541" s="96" t="s">
        <v>1900</v>
      </c>
      <c r="E541" s="96" t="s">
        <v>1901</v>
      </c>
      <c r="J541" s="96" t="s">
        <v>4521</v>
      </c>
      <c r="L541" s="86" t="str">
        <f t="shared" si="37"/>
        <v/>
      </c>
    </row>
    <row r="542" spans="1:23" s="96" customFormat="1" ht="13.5" customHeight="1">
      <c r="A542" s="96" t="s">
        <v>1414</v>
      </c>
      <c r="B542" s="96" t="s">
        <v>1902</v>
      </c>
      <c r="E542" s="96" t="s">
        <v>1903</v>
      </c>
      <c r="J542" s="96" t="s">
        <v>4522</v>
      </c>
      <c r="L542" s="86" t="str">
        <f t="shared" si="37"/>
        <v/>
      </c>
    </row>
    <row r="543" spans="1:23" ht="13.5" customHeight="1">
      <c r="A543" s="5" t="s">
        <v>16</v>
      </c>
      <c r="L543" s="30" t="str">
        <f t="shared" si="37"/>
        <v/>
      </c>
      <c r="W543" s="5" t="s">
        <v>1973</v>
      </c>
    </row>
    <row r="544" spans="1:23" ht="13.5" customHeight="1">
      <c r="A544" s="5" t="s">
        <v>847</v>
      </c>
      <c r="B544" s="5" t="s">
        <v>2154</v>
      </c>
      <c r="I544" s="5" t="s">
        <v>878</v>
      </c>
      <c r="J544" s="5" t="s">
        <v>4099</v>
      </c>
      <c r="L544" s="30" t="str">
        <f t="shared" si="37"/>
        <v/>
      </c>
      <c r="W544" s="5" t="s">
        <v>1973</v>
      </c>
    </row>
    <row r="545" spans="1:23" ht="13.5" customHeight="1">
      <c r="A545" s="5" t="s">
        <v>849</v>
      </c>
      <c r="B545" s="5" t="s">
        <v>871</v>
      </c>
      <c r="E545" s="5" t="s">
        <v>1557</v>
      </c>
      <c r="I545" s="92" t="s">
        <v>3929</v>
      </c>
      <c r="K545" s="5" t="s">
        <v>1911</v>
      </c>
      <c r="L545" s="30" t="str">
        <f t="shared" si="37"/>
        <v>Sorry, question (10.07) is required!</v>
      </c>
    </row>
    <row r="546" spans="1:23" ht="13.5" customHeight="1">
      <c r="A546" s="5" t="s">
        <v>849</v>
      </c>
      <c r="B546" s="5" t="s">
        <v>872</v>
      </c>
      <c r="E546" s="5" t="s">
        <v>1558</v>
      </c>
      <c r="I546" s="92" t="s">
        <v>3929</v>
      </c>
      <c r="K546" s="5" t="s">
        <v>1911</v>
      </c>
      <c r="L546" s="30" t="str">
        <f t="shared" si="37"/>
        <v>Sorry, question (10.08) is required!</v>
      </c>
    </row>
    <row r="547" spans="1:23" ht="13.5" customHeight="1">
      <c r="A547" s="5" t="s">
        <v>877</v>
      </c>
      <c r="L547" s="30" t="str">
        <f t="shared" si="37"/>
        <v/>
      </c>
      <c r="W547" s="5" t="s">
        <v>1973</v>
      </c>
    </row>
    <row r="548" spans="1:23" ht="13.5" customHeight="1">
      <c r="A548" s="5" t="s">
        <v>17</v>
      </c>
      <c r="B548" s="5" t="s">
        <v>3280</v>
      </c>
      <c r="I548" s="5" t="s">
        <v>843</v>
      </c>
      <c r="J548" s="5" t="s">
        <v>4100</v>
      </c>
      <c r="L548" s="30" t="str">
        <f t="shared" si="37"/>
        <v/>
      </c>
      <c r="W548" s="5" t="s">
        <v>1973</v>
      </c>
    </row>
    <row r="549" spans="1:23" ht="13.5" customHeight="1">
      <c r="A549" s="5" t="s">
        <v>2008</v>
      </c>
      <c r="B549" s="5" t="s">
        <v>3823</v>
      </c>
      <c r="E549" s="5" t="s">
        <v>1559</v>
      </c>
      <c r="I549" s="5" t="s">
        <v>4147</v>
      </c>
      <c r="K549" s="5" t="s">
        <v>1911</v>
      </c>
      <c r="L549" s="30" t="str">
        <f t="shared" si="37"/>
        <v>Sorry, question (10.09) is required!</v>
      </c>
    </row>
    <row r="550" spans="1:23" ht="13.5" customHeight="1">
      <c r="A550" s="5" t="s">
        <v>867</v>
      </c>
      <c r="B550" s="5" t="s">
        <v>1548</v>
      </c>
      <c r="E550" s="92" t="s">
        <v>59</v>
      </c>
      <c r="F550" s="92" t="s">
        <v>59</v>
      </c>
      <c r="I550" s="5" t="s">
        <v>2015</v>
      </c>
      <c r="J550" s="5" t="s">
        <v>1549</v>
      </c>
      <c r="K550" s="5" t="s">
        <v>2000</v>
      </c>
      <c r="L550" s="30" t="str">
        <f t="shared" ref="L550:L612" si="40">IF(K550="yes",("Sorry, question " &amp; LEFT(E550, 7) &amp; " is required!"),"")</f>
        <v>Sorry, question OTHER,  is required!</v>
      </c>
    </row>
    <row r="551" spans="1:23" ht="13.5" customHeight="1">
      <c r="A551" s="5" t="s">
        <v>2958</v>
      </c>
      <c r="B551" s="5" t="s">
        <v>873</v>
      </c>
      <c r="E551" s="5" t="s">
        <v>1560</v>
      </c>
      <c r="I551" s="5" t="s">
        <v>4524</v>
      </c>
      <c r="J551" s="5" t="s">
        <v>4659</v>
      </c>
      <c r="K551" s="5" t="s">
        <v>2000</v>
      </c>
      <c r="L551" s="30" t="str">
        <f t="shared" si="40"/>
        <v>Sorry, question (10.10) is required!</v>
      </c>
    </row>
    <row r="552" spans="1:23" ht="13.5" customHeight="1">
      <c r="A552" s="5" t="s">
        <v>1410</v>
      </c>
      <c r="B552" s="5" t="s">
        <v>1904</v>
      </c>
      <c r="L552" s="30" t="str">
        <f t="shared" si="40"/>
        <v/>
      </c>
      <c r="O552" s="5" t="s">
        <v>4141</v>
      </c>
    </row>
    <row r="553" spans="1:23" ht="13.5" customHeight="1">
      <c r="A553" s="5" t="s">
        <v>1410</v>
      </c>
      <c r="B553" s="5" t="s">
        <v>1905</v>
      </c>
      <c r="J553" s="5" t="s">
        <v>1906</v>
      </c>
      <c r="L553" s="30" t="str">
        <f t="shared" si="40"/>
        <v/>
      </c>
      <c r="O553" s="62" t="s">
        <v>3824</v>
      </c>
    </row>
    <row r="554" spans="1:23" ht="13.5" customHeight="1">
      <c r="A554" s="5" t="s">
        <v>1414</v>
      </c>
      <c r="B554" s="5" t="s">
        <v>1907</v>
      </c>
      <c r="E554" s="5" t="s">
        <v>1908</v>
      </c>
      <c r="J554" s="5" t="s">
        <v>3122</v>
      </c>
      <c r="L554" s="30" t="str">
        <f t="shared" si="40"/>
        <v/>
      </c>
    </row>
    <row r="555" spans="1:23" ht="13.5" customHeight="1">
      <c r="A555" s="5" t="s">
        <v>1414</v>
      </c>
      <c r="B555" s="5" t="s">
        <v>1909</v>
      </c>
      <c r="E555" s="5" t="s">
        <v>1910</v>
      </c>
      <c r="J555" s="5" t="s">
        <v>3123</v>
      </c>
      <c r="L555" s="30" t="str">
        <f t="shared" si="40"/>
        <v/>
      </c>
    </row>
    <row r="556" spans="1:23" ht="13.5" customHeight="1">
      <c r="A556" s="5" t="s">
        <v>877</v>
      </c>
      <c r="L556" s="30" t="str">
        <f>IF(K556="yes",("Sorry, question " &amp; LEFT(E556, 7) &amp; " is required!"),"")</f>
        <v/>
      </c>
      <c r="W556" s="5" t="s">
        <v>1973</v>
      </c>
    </row>
    <row r="557" spans="1:23" ht="13.5" customHeight="1">
      <c r="A557" s="5" t="s">
        <v>17</v>
      </c>
      <c r="B557" s="5" t="s">
        <v>3279</v>
      </c>
      <c r="I557" s="5" t="s">
        <v>843</v>
      </c>
      <c r="J557" s="5" t="s">
        <v>4099</v>
      </c>
      <c r="L557" s="30" t="str">
        <f>IF(K557="yes",("Sorry, question " &amp; LEFT(E557, 7) &amp; " is required!"),"")</f>
        <v/>
      </c>
      <c r="W557" s="5" t="s">
        <v>1973</v>
      </c>
    </row>
    <row r="558" spans="1:23" ht="13.5" customHeight="1">
      <c r="A558" s="5" t="s">
        <v>4075</v>
      </c>
      <c r="B558" s="5" t="s">
        <v>874</v>
      </c>
      <c r="E558" s="5" t="s">
        <v>1561</v>
      </c>
      <c r="K558" s="5" t="s">
        <v>1911</v>
      </c>
      <c r="L558" s="30" t="str">
        <f t="shared" si="40"/>
        <v>Sorry, question (10.11) is required!</v>
      </c>
    </row>
    <row r="559" spans="1:23" ht="13.5" customHeight="1">
      <c r="A559" s="5" t="s">
        <v>867</v>
      </c>
      <c r="B559" s="5" t="s">
        <v>875</v>
      </c>
      <c r="E559" s="92" t="s">
        <v>59</v>
      </c>
      <c r="F559" s="92" t="s">
        <v>59</v>
      </c>
      <c r="I559" s="5" t="s">
        <v>2015</v>
      </c>
      <c r="J559" s="5" t="s">
        <v>879</v>
      </c>
      <c r="K559" s="5" t="s">
        <v>2000</v>
      </c>
      <c r="L559" s="30" t="str">
        <f t="shared" si="40"/>
        <v>Sorry, question OTHER,  is required!</v>
      </c>
    </row>
    <row r="560" spans="1:23" ht="13.5" customHeight="1">
      <c r="A560" s="5" t="s">
        <v>860</v>
      </c>
      <c r="B560" s="5" t="s">
        <v>1550</v>
      </c>
      <c r="E560" s="5" t="s">
        <v>1562</v>
      </c>
      <c r="K560" s="5" t="s">
        <v>1911</v>
      </c>
      <c r="L560" s="30" t="str">
        <f t="shared" si="40"/>
        <v>Sorry, question (10.12) is required!</v>
      </c>
    </row>
    <row r="561" spans="1:23" ht="13.5" customHeight="1">
      <c r="A561" s="5" t="s">
        <v>867</v>
      </c>
      <c r="B561" s="5" t="s">
        <v>1551</v>
      </c>
      <c r="E561" s="92" t="s">
        <v>59</v>
      </c>
      <c r="F561" s="92" t="s">
        <v>59</v>
      </c>
      <c r="I561" s="5" t="s">
        <v>2015</v>
      </c>
      <c r="J561" s="5" t="s">
        <v>1552</v>
      </c>
      <c r="K561" s="5" t="s">
        <v>2000</v>
      </c>
      <c r="L561" s="30" t="str">
        <f t="shared" si="40"/>
        <v>Sorry, question OTHER,  is required!</v>
      </c>
    </row>
    <row r="562" spans="1:23" ht="13.5" customHeight="1">
      <c r="A562" s="5" t="s">
        <v>16</v>
      </c>
      <c r="L562" s="30" t="str">
        <f t="shared" si="40"/>
        <v/>
      </c>
      <c r="W562" s="5" t="s">
        <v>1973</v>
      </c>
    </row>
    <row r="563" spans="1:23" ht="13.5" customHeight="1">
      <c r="A563" s="5" t="s">
        <v>877</v>
      </c>
      <c r="L563" s="30" t="str">
        <f t="shared" si="40"/>
        <v/>
      </c>
      <c r="W563" s="5" t="s">
        <v>1972</v>
      </c>
    </row>
    <row r="564" spans="1:23" s="92" customFormat="1" ht="13.5" customHeight="1">
      <c r="L564" s="95"/>
    </row>
    <row r="565" spans="1:23" ht="13.5" customHeight="1">
      <c r="A565" s="5" t="s">
        <v>17</v>
      </c>
      <c r="B565" s="5" t="s">
        <v>2332</v>
      </c>
      <c r="E565" s="5" t="s">
        <v>4206</v>
      </c>
      <c r="I565" s="5" t="s">
        <v>1972</v>
      </c>
      <c r="J565" s="5" t="s">
        <v>4191</v>
      </c>
      <c r="L565" s="30" t="str">
        <f t="shared" si="40"/>
        <v/>
      </c>
      <c r="W565" s="5" t="s">
        <v>1972</v>
      </c>
    </row>
    <row r="566" spans="1:23" ht="13.5" customHeight="1">
      <c r="A566" s="5" t="s">
        <v>11</v>
      </c>
      <c r="B566" s="5" t="s">
        <v>3070</v>
      </c>
      <c r="I566" s="5" t="s">
        <v>3041</v>
      </c>
      <c r="L566" s="30" t="str">
        <f t="shared" si="40"/>
        <v/>
      </c>
    </row>
    <row r="567" spans="1:23" ht="13.5" customHeight="1">
      <c r="A567" s="5" t="s">
        <v>1056</v>
      </c>
      <c r="B567" s="5" t="s">
        <v>3071</v>
      </c>
      <c r="E567" s="26" t="s">
        <v>4207</v>
      </c>
      <c r="I567" s="5" t="s">
        <v>3042</v>
      </c>
      <c r="L567" s="30" t="str">
        <f t="shared" si="40"/>
        <v/>
      </c>
    </row>
    <row r="568" spans="1:23" ht="13.5" customHeight="1">
      <c r="A568" s="5" t="s">
        <v>1056</v>
      </c>
      <c r="B568" s="5" t="s">
        <v>3072</v>
      </c>
      <c r="E568" s="26" t="s">
        <v>3943</v>
      </c>
      <c r="I568" s="5" t="s">
        <v>3043</v>
      </c>
      <c r="L568" s="30" t="str">
        <f t="shared" si="40"/>
        <v/>
      </c>
    </row>
    <row r="569" spans="1:23" ht="13.5" customHeight="1">
      <c r="A569" s="5" t="s">
        <v>12</v>
      </c>
      <c r="L569" s="30" t="str">
        <f t="shared" si="40"/>
        <v/>
      </c>
    </row>
    <row r="570" spans="1:23" ht="13.5" customHeight="1">
      <c r="A570" s="5" t="s">
        <v>17</v>
      </c>
      <c r="B570" s="5" t="s">
        <v>2155</v>
      </c>
      <c r="I570" s="5" t="s">
        <v>843</v>
      </c>
      <c r="L570" s="30" t="str">
        <f t="shared" si="40"/>
        <v/>
      </c>
      <c r="W570" s="5" t="s">
        <v>1973</v>
      </c>
    </row>
    <row r="571" spans="1:23" ht="13.5" customHeight="1">
      <c r="A571" s="5" t="s">
        <v>1572</v>
      </c>
      <c r="B571" s="5" t="s">
        <v>2158</v>
      </c>
      <c r="E571" s="5" t="s">
        <v>1821</v>
      </c>
      <c r="J571" s="5" t="s">
        <v>3622</v>
      </c>
      <c r="L571" s="30" t="str">
        <f>IF(K571="yes",("Sorry, question " &amp; LEFT(E571, 7) &amp; " is required!"),"")</f>
        <v/>
      </c>
    </row>
    <row r="572" spans="1:23" ht="13.5" customHeight="1">
      <c r="A572" s="5" t="s">
        <v>827</v>
      </c>
      <c r="B572" s="5" t="s">
        <v>2159</v>
      </c>
      <c r="E572" s="5" t="s">
        <v>4097</v>
      </c>
      <c r="J572" s="5" t="s">
        <v>4099</v>
      </c>
      <c r="L572" s="30" t="str">
        <f>IF(K572="yes",("Sorry, question " &amp; LEFT(E572, 7) &amp; " is required!"),"")</f>
        <v/>
      </c>
    </row>
    <row r="573" spans="1:23" ht="13.5" customHeight="1">
      <c r="A573" s="5" t="s">
        <v>1076</v>
      </c>
      <c r="B573" s="5" t="s">
        <v>591</v>
      </c>
      <c r="J573" s="5" t="s">
        <v>4099</v>
      </c>
      <c r="L573" s="30"/>
      <c r="O573" s="5" t="s">
        <v>4159</v>
      </c>
    </row>
    <row r="574" spans="1:23" ht="13.5" customHeight="1">
      <c r="A574" s="5" t="s">
        <v>1076</v>
      </c>
      <c r="B574" s="5" t="s">
        <v>2514</v>
      </c>
      <c r="J574" s="5" t="s">
        <v>4099</v>
      </c>
      <c r="L574" s="30" t="str">
        <f>IF(K574="yes",("Sorry, question " &amp; LEFT(E574, 7) &amp; " is required!"),"")</f>
        <v/>
      </c>
      <c r="O574" s="5" t="s">
        <v>3567</v>
      </c>
    </row>
    <row r="575" spans="1:23" ht="13.5" customHeight="1">
      <c r="A575" s="5" t="s">
        <v>1056</v>
      </c>
      <c r="B575" s="5" t="s">
        <v>3446</v>
      </c>
      <c r="E575" s="5" t="s">
        <v>3447</v>
      </c>
      <c r="J575" s="5" t="s">
        <v>4099</v>
      </c>
      <c r="L575" s="30"/>
    </row>
    <row r="576" spans="1:23" ht="13.5" customHeight="1">
      <c r="A576" s="5" t="s">
        <v>23</v>
      </c>
      <c r="B576" s="5" t="s">
        <v>592</v>
      </c>
      <c r="E576" s="5" t="s">
        <v>1626</v>
      </c>
      <c r="F576" s="5" t="s">
        <v>3017</v>
      </c>
      <c r="J576" s="5" t="s">
        <v>2957</v>
      </c>
      <c r="K576" s="5" t="s">
        <v>2000</v>
      </c>
      <c r="L576" s="30" t="str">
        <f t="shared" si="40"/>
        <v>Sorry, question [12.03] is required!</v>
      </c>
      <c r="M576" s="5" t="s">
        <v>3018</v>
      </c>
      <c r="N576" s="5" t="s">
        <v>3317</v>
      </c>
    </row>
    <row r="577" spans="1:23" ht="13.5" customHeight="1">
      <c r="A577" s="5" t="s">
        <v>16</v>
      </c>
      <c r="L577" s="30" t="str">
        <f t="shared" si="40"/>
        <v/>
      </c>
      <c r="W577" s="5" t="s">
        <v>1973</v>
      </c>
    </row>
    <row r="578" spans="1:23" ht="13.5" customHeight="1">
      <c r="A578" s="5" t="s">
        <v>17</v>
      </c>
      <c r="B578" s="5" t="s">
        <v>2172</v>
      </c>
      <c r="I578" s="5" t="s">
        <v>2160</v>
      </c>
      <c r="J578" s="5" t="s">
        <v>4099</v>
      </c>
      <c r="L578" s="30" t="str">
        <f t="shared" si="40"/>
        <v/>
      </c>
      <c r="W578" s="5" t="s">
        <v>1973</v>
      </c>
    </row>
    <row r="579" spans="1:23" ht="13.5" customHeight="1">
      <c r="A579" s="5" t="s">
        <v>21</v>
      </c>
      <c r="B579" s="5" t="s">
        <v>593</v>
      </c>
      <c r="E579" s="5" t="s">
        <v>1625</v>
      </c>
      <c r="I579" s="5" t="s">
        <v>4076</v>
      </c>
      <c r="K579" s="5" t="s">
        <v>1911</v>
      </c>
      <c r="L579" s="30" t="str">
        <f t="shared" si="40"/>
        <v>Sorry, question [12.04] is required!</v>
      </c>
    </row>
    <row r="580" spans="1:23" ht="13.5" customHeight="1">
      <c r="A580" s="5" t="s">
        <v>496</v>
      </c>
      <c r="B580" s="5" t="s">
        <v>2162</v>
      </c>
      <c r="E580" s="5" t="s">
        <v>3226</v>
      </c>
      <c r="I580" s="5" t="s">
        <v>2164</v>
      </c>
      <c r="J580" s="5" t="s">
        <v>3510</v>
      </c>
      <c r="L580" s="30" t="str">
        <f t="shared" si="40"/>
        <v/>
      </c>
    </row>
    <row r="581" spans="1:23" ht="13.5" customHeight="1">
      <c r="A581" s="5" t="s">
        <v>23</v>
      </c>
      <c r="B581" s="5" t="s">
        <v>1917</v>
      </c>
      <c r="E581" s="5" t="s">
        <v>503</v>
      </c>
      <c r="F581" s="5" t="s">
        <v>503</v>
      </c>
      <c r="I581" s="5" t="s">
        <v>4077</v>
      </c>
      <c r="J581" s="5" t="s">
        <v>3510</v>
      </c>
      <c r="K581" s="5" t="s">
        <v>2000</v>
      </c>
      <c r="L581" s="30" t="str">
        <f>IF(K581="yes",("Sorry, question [12.05] " &amp; LEFT(E581, 7) &amp; " is required!"),"")</f>
        <v>Sorry, question [12.05] SONS is required!</v>
      </c>
      <c r="M581" s="5" t="s">
        <v>3019</v>
      </c>
      <c r="N581" s="5" t="s">
        <v>3319</v>
      </c>
    </row>
    <row r="582" spans="1:23" ht="13.5" customHeight="1">
      <c r="A582" s="5" t="s">
        <v>23</v>
      </c>
      <c r="B582" s="5" t="s">
        <v>594</v>
      </c>
      <c r="E582" s="5" t="s">
        <v>504</v>
      </c>
      <c r="F582" s="5" t="s">
        <v>504</v>
      </c>
      <c r="I582" s="5" t="s">
        <v>4078</v>
      </c>
      <c r="J582" s="5" t="s">
        <v>3510</v>
      </c>
      <c r="K582" s="5" t="s">
        <v>2000</v>
      </c>
      <c r="L582" s="30" t="str">
        <f>IF(K582="yes",("Sorry, question [12.05] " &amp; LEFT(E582, 7) &amp; " is required!"),"")</f>
        <v>Sorry, question [12.05] DAUGHTE is required!</v>
      </c>
      <c r="M582" s="5" t="s">
        <v>3019</v>
      </c>
      <c r="N582" s="5" t="s">
        <v>3320</v>
      </c>
    </row>
    <row r="583" spans="1:23" ht="13.5" customHeight="1">
      <c r="A583" s="5" t="s">
        <v>21</v>
      </c>
      <c r="B583" s="5" t="s">
        <v>595</v>
      </c>
      <c r="E583" s="5" t="s">
        <v>1627</v>
      </c>
      <c r="I583" s="5" t="s">
        <v>4079</v>
      </c>
      <c r="K583" s="5" t="s">
        <v>1911</v>
      </c>
      <c r="L583" s="30" t="str">
        <f t="shared" si="40"/>
        <v>Sorry, question [12.06] is required!</v>
      </c>
    </row>
    <row r="584" spans="1:23" ht="13.5" customHeight="1">
      <c r="A584" s="5" t="s">
        <v>496</v>
      </c>
      <c r="B584" s="5" t="s">
        <v>2163</v>
      </c>
      <c r="E584" s="5" t="s">
        <v>3318</v>
      </c>
      <c r="I584" s="5" t="s">
        <v>2166</v>
      </c>
      <c r="J584" s="5" t="s">
        <v>3511</v>
      </c>
      <c r="L584" s="30" t="str">
        <f t="shared" si="40"/>
        <v/>
      </c>
    </row>
    <row r="585" spans="1:23" ht="13.5" customHeight="1">
      <c r="A585" s="5" t="s">
        <v>23</v>
      </c>
      <c r="B585" s="5" t="s">
        <v>596</v>
      </c>
      <c r="E585" s="5" t="s">
        <v>503</v>
      </c>
      <c r="F585" s="5" t="s">
        <v>503</v>
      </c>
      <c r="I585" s="5" t="s">
        <v>4080</v>
      </c>
      <c r="J585" s="5" t="s">
        <v>3511</v>
      </c>
      <c r="K585" s="5" t="s">
        <v>2000</v>
      </c>
      <c r="L585" s="30" t="str">
        <f>IF(K585="yes",("Sorry, question [12.07] " &amp; LEFT(E585, 7) &amp; " is required!"),"")</f>
        <v>Sorry, question [12.07] SONS is required!</v>
      </c>
      <c r="M585" s="5" t="s">
        <v>3019</v>
      </c>
      <c r="N585" s="5" t="s">
        <v>3321</v>
      </c>
    </row>
    <row r="586" spans="1:23" ht="13.5" customHeight="1">
      <c r="A586" s="5" t="s">
        <v>23</v>
      </c>
      <c r="B586" s="5" t="s">
        <v>597</v>
      </c>
      <c r="E586" s="5" t="s">
        <v>504</v>
      </c>
      <c r="F586" s="5" t="s">
        <v>504</v>
      </c>
      <c r="I586" s="5" t="s">
        <v>4081</v>
      </c>
      <c r="J586" s="5" t="s">
        <v>3511</v>
      </c>
      <c r="K586" s="5" t="s">
        <v>2000</v>
      </c>
      <c r="L586" s="30" t="str">
        <f>IF(K586="yes",("Sorry, question [12.07] " &amp; LEFT(E586, 9) &amp; " is required!"),"")</f>
        <v>Sorry, question [12.07] DAUGHTERS is required!</v>
      </c>
      <c r="M586" s="5" t="s">
        <v>3019</v>
      </c>
      <c r="N586" s="5" t="s">
        <v>3322</v>
      </c>
    </row>
    <row r="587" spans="1:23" ht="13.5" customHeight="1">
      <c r="A587" s="5" t="s">
        <v>21</v>
      </c>
      <c r="B587" s="5" t="s">
        <v>598</v>
      </c>
      <c r="E587" s="5" t="s">
        <v>1953</v>
      </c>
      <c r="I587" s="5" t="s">
        <v>4082</v>
      </c>
      <c r="K587" s="5" t="s">
        <v>1911</v>
      </c>
      <c r="L587" s="30" t="str">
        <f t="shared" si="40"/>
        <v>Sorry, question [12.08] is required!</v>
      </c>
    </row>
    <row r="588" spans="1:23" ht="13.5" customHeight="1">
      <c r="A588" s="5" t="s">
        <v>23</v>
      </c>
      <c r="B588" s="5" t="s">
        <v>599</v>
      </c>
      <c r="E588" s="5" t="s">
        <v>1954</v>
      </c>
      <c r="F588" s="5" t="s">
        <v>4084</v>
      </c>
      <c r="I588" s="5" t="s">
        <v>4085</v>
      </c>
      <c r="J588" s="5" t="s">
        <v>3512</v>
      </c>
      <c r="K588" s="5" t="s">
        <v>2000</v>
      </c>
      <c r="L588" s="30" t="str">
        <f t="shared" si="40"/>
        <v>Sorry, question [12.09] is required!</v>
      </c>
      <c r="M588" s="5" t="s">
        <v>3019</v>
      </c>
      <c r="N588" s="5" t="s">
        <v>3323</v>
      </c>
    </row>
    <row r="589" spans="1:23" ht="13.5" customHeight="1">
      <c r="A589" s="5" t="s">
        <v>23</v>
      </c>
      <c r="B589" s="5" t="s">
        <v>600</v>
      </c>
      <c r="E589" s="5" t="s">
        <v>1955</v>
      </c>
      <c r="F589" s="5" t="s">
        <v>4083</v>
      </c>
      <c r="I589" s="5" t="s">
        <v>4086</v>
      </c>
      <c r="J589" s="5" t="s">
        <v>3512</v>
      </c>
      <c r="K589" s="5" t="s">
        <v>2000</v>
      </c>
      <c r="L589" s="30" t="str">
        <f t="shared" si="40"/>
        <v>Sorry, question [12.09] is required!</v>
      </c>
      <c r="M589" s="5" t="s">
        <v>3019</v>
      </c>
      <c r="N589" s="5" t="s">
        <v>3324</v>
      </c>
    </row>
    <row r="590" spans="1:23" ht="13.5" customHeight="1">
      <c r="A590" s="5" t="s">
        <v>25</v>
      </c>
      <c r="B590" s="5" t="s">
        <v>880</v>
      </c>
      <c r="L590" s="30" t="str">
        <f t="shared" si="40"/>
        <v/>
      </c>
      <c r="O590" s="5" t="s">
        <v>1048</v>
      </c>
    </row>
    <row r="591" spans="1:23" ht="13.5" customHeight="1">
      <c r="A591" s="5" t="s">
        <v>25</v>
      </c>
      <c r="B591" s="5" t="s">
        <v>881</v>
      </c>
      <c r="L591" s="30" t="str">
        <f t="shared" si="40"/>
        <v/>
      </c>
      <c r="O591" s="5" t="s">
        <v>1049</v>
      </c>
    </row>
    <row r="592" spans="1:23" ht="13.5" customHeight="1">
      <c r="A592" s="5" t="s">
        <v>25</v>
      </c>
      <c r="B592" s="5" t="s">
        <v>882</v>
      </c>
      <c r="L592" s="30" t="str">
        <f t="shared" si="40"/>
        <v/>
      </c>
      <c r="O592" s="5" t="s">
        <v>1050</v>
      </c>
    </row>
    <row r="593" spans="1:23" ht="13.5" customHeight="1">
      <c r="A593" s="5" t="s">
        <v>25</v>
      </c>
      <c r="B593" s="5" t="s">
        <v>883</v>
      </c>
      <c r="L593" s="30" t="str">
        <f t="shared" si="40"/>
        <v/>
      </c>
      <c r="O593" s="5" t="s">
        <v>1051</v>
      </c>
    </row>
    <row r="594" spans="1:23" ht="13.5" customHeight="1">
      <c r="A594" s="5" t="s">
        <v>25</v>
      </c>
      <c r="B594" s="5" t="s">
        <v>884</v>
      </c>
      <c r="L594" s="30" t="str">
        <f t="shared" si="40"/>
        <v/>
      </c>
      <c r="O594" s="5" t="s">
        <v>1052</v>
      </c>
    </row>
    <row r="595" spans="1:23" ht="13.5" customHeight="1">
      <c r="A595" s="5" t="s">
        <v>25</v>
      </c>
      <c r="B595" s="5" t="s">
        <v>885</v>
      </c>
      <c r="L595" s="30" t="str">
        <f t="shared" si="40"/>
        <v/>
      </c>
      <c r="O595" s="5" t="s">
        <v>1053</v>
      </c>
    </row>
    <row r="596" spans="1:23" ht="13.5" customHeight="1">
      <c r="A596" s="5" t="s">
        <v>25</v>
      </c>
      <c r="B596" s="5" t="s">
        <v>601</v>
      </c>
      <c r="E596" s="5" t="s">
        <v>39</v>
      </c>
      <c r="J596" s="5" t="s">
        <v>39</v>
      </c>
      <c r="L596" s="30" t="str">
        <f t="shared" si="40"/>
        <v/>
      </c>
      <c r="M596" s="5" t="s">
        <v>39</v>
      </c>
      <c r="O596" s="5" t="s">
        <v>886</v>
      </c>
    </row>
    <row r="597" spans="1:23" ht="13.5" customHeight="1">
      <c r="A597" s="5" t="s">
        <v>16</v>
      </c>
      <c r="L597" s="30" t="str">
        <f t="shared" si="40"/>
        <v/>
      </c>
      <c r="W597" s="5" t="s">
        <v>1973</v>
      </c>
    </row>
    <row r="598" spans="1:23" ht="13.5" customHeight="1">
      <c r="A598" s="5" t="s">
        <v>21</v>
      </c>
      <c r="B598" s="5" t="s">
        <v>602</v>
      </c>
      <c r="E598" s="5" t="s">
        <v>2170</v>
      </c>
      <c r="F598" s="5" t="s">
        <v>2171</v>
      </c>
      <c r="I598" s="5" t="s">
        <v>3929</v>
      </c>
      <c r="J598" s="5" t="s">
        <v>4099</v>
      </c>
      <c r="K598" s="5" t="s">
        <v>1911</v>
      </c>
      <c r="L598" s="30" t="str">
        <f t="shared" si="40"/>
        <v>Sorry, question [12.10] is required!</v>
      </c>
    </row>
    <row r="599" spans="1:23" ht="13.5" customHeight="1">
      <c r="A599" s="5" t="s">
        <v>1056</v>
      </c>
      <c r="B599" s="5" t="s">
        <v>3124</v>
      </c>
      <c r="E599" s="5" t="s">
        <v>3125</v>
      </c>
      <c r="I599" s="5" t="s">
        <v>2151</v>
      </c>
      <c r="J599" s="5" t="s">
        <v>4517</v>
      </c>
      <c r="L599" s="30" t="str">
        <f t="shared" si="40"/>
        <v/>
      </c>
    </row>
    <row r="600" spans="1:23" ht="13.5" customHeight="1">
      <c r="A600" s="5" t="s">
        <v>825</v>
      </c>
      <c r="B600" s="5" t="s">
        <v>3128</v>
      </c>
      <c r="J600" s="5" t="s">
        <v>4099</v>
      </c>
      <c r="L600" s="30" t="str">
        <f t="shared" si="40"/>
        <v/>
      </c>
      <c r="O600" s="5" t="s">
        <v>887</v>
      </c>
    </row>
    <row r="601" spans="1:23" ht="13.5" customHeight="1">
      <c r="A601" s="5" t="s">
        <v>17</v>
      </c>
      <c r="B601" s="5" t="s">
        <v>2173</v>
      </c>
      <c r="I601" s="5" t="s">
        <v>2160</v>
      </c>
      <c r="J601" s="92" t="s">
        <v>4099</v>
      </c>
      <c r="L601" s="30" t="str">
        <f t="shared" si="40"/>
        <v/>
      </c>
      <c r="W601" s="5" t="s">
        <v>1973</v>
      </c>
    </row>
    <row r="602" spans="1:23" ht="13.5" customHeight="1">
      <c r="A602" s="5" t="s">
        <v>13</v>
      </c>
      <c r="B602" s="5" t="s">
        <v>2174</v>
      </c>
      <c r="E602" s="5" t="s">
        <v>3227</v>
      </c>
      <c r="F602" s="5" t="s">
        <v>826</v>
      </c>
      <c r="I602" s="5" t="s">
        <v>2161</v>
      </c>
      <c r="J602" s="5" t="s">
        <v>3513</v>
      </c>
      <c r="L602" s="30" t="str">
        <f t="shared" si="40"/>
        <v/>
      </c>
    </row>
    <row r="603" spans="1:23" ht="13.5" customHeight="1">
      <c r="A603" s="5" t="s">
        <v>23</v>
      </c>
      <c r="B603" s="5" t="s">
        <v>724</v>
      </c>
      <c r="E603" s="5" t="s">
        <v>123</v>
      </c>
      <c r="F603" s="5" t="s">
        <v>123</v>
      </c>
      <c r="I603" s="5" t="s">
        <v>2176</v>
      </c>
      <c r="J603" s="5" t="s">
        <v>3513</v>
      </c>
      <c r="K603" s="5" t="s">
        <v>2000</v>
      </c>
      <c r="L603" s="30" t="str">
        <f>IF(K603="yes",("Sorry, question [12.11] " &amp; LEFT(E603, 7) &amp; " is required!"),"")</f>
        <v>Sorry, question [12.11] MONTH is required!</v>
      </c>
      <c r="M603" s="5" t="s">
        <v>1834</v>
      </c>
      <c r="N603" s="5" t="s">
        <v>3325</v>
      </c>
    </row>
    <row r="604" spans="1:23" ht="13.5" customHeight="1">
      <c r="A604" s="5" t="s">
        <v>23</v>
      </c>
      <c r="B604" s="5" t="s">
        <v>603</v>
      </c>
      <c r="E604" s="5" t="s">
        <v>124</v>
      </c>
      <c r="F604" s="5" t="s">
        <v>124</v>
      </c>
      <c r="I604" s="5" t="s">
        <v>2177</v>
      </c>
      <c r="J604" s="5" t="s">
        <v>3513</v>
      </c>
      <c r="K604" s="5" t="s">
        <v>2000</v>
      </c>
      <c r="L604" s="30" t="str">
        <f>IF(K604="yes",("Sorry, question [12.11] " &amp; LEFT(E604, 7) &amp; " is required!"),"")</f>
        <v>Sorry, question [12.11] YEAR is required!</v>
      </c>
      <c r="M604" s="5" t="s">
        <v>4087</v>
      </c>
      <c r="N604" s="5" t="s">
        <v>4088</v>
      </c>
    </row>
    <row r="605" spans="1:23" ht="13.5" customHeight="1">
      <c r="A605" s="5" t="s">
        <v>21</v>
      </c>
      <c r="B605" s="5" t="s">
        <v>604</v>
      </c>
      <c r="E605" s="5" t="s">
        <v>1628</v>
      </c>
      <c r="I605" s="5" t="s">
        <v>4089</v>
      </c>
      <c r="K605" s="5" t="s">
        <v>1911</v>
      </c>
      <c r="L605" s="30" t="str">
        <f t="shared" si="40"/>
        <v>Sorry, question [12.12] is required!</v>
      </c>
    </row>
    <row r="606" spans="1:23" ht="13.5" customHeight="1">
      <c r="A606" s="5" t="s">
        <v>23</v>
      </c>
      <c r="B606" s="5" t="s">
        <v>605</v>
      </c>
      <c r="E606" s="5" t="s">
        <v>1918</v>
      </c>
      <c r="I606" s="5" t="s">
        <v>2165</v>
      </c>
      <c r="J606" s="5" t="s">
        <v>3514</v>
      </c>
      <c r="K606" s="5" t="s">
        <v>2000</v>
      </c>
      <c r="L606" s="30" t="str">
        <f t="shared" si="40"/>
        <v>Sorry, question [12.13] is required!</v>
      </c>
      <c r="M606" s="92" t="s">
        <v>4092</v>
      </c>
      <c r="N606" s="92" t="s">
        <v>4091</v>
      </c>
    </row>
    <row r="607" spans="1:23" ht="13.5" customHeight="1">
      <c r="A607" s="5" t="s">
        <v>496</v>
      </c>
      <c r="B607" s="5" t="s">
        <v>2175</v>
      </c>
      <c r="E607" s="5" t="s">
        <v>3228</v>
      </c>
      <c r="I607" s="5" t="s">
        <v>2166</v>
      </c>
      <c r="J607" s="5" t="s">
        <v>3514</v>
      </c>
      <c r="L607" s="30" t="str">
        <f t="shared" si="40"/>
        <v/>
      </c>
    </row>
    <row r="608" spans="1:23" ht="13.5" customHeight="1">
      <c r="A608" s="5" t="s">
        <v>23</v>
      </c>
      <c r="B608" s="5" t="s">
        <v>606</v>
      </c>
      <c r="E608" s="5" t="s">
        <v>123</v>
      </c>
      <c r="F608" s="5" t="s">
        <v>123</v>
      </c>
      <c r="I608" s="5" t="s">
        <v>2167</v>
      </c>
      <c r="J608" s="5" t="s">
        <v>3514</v>
      </c>
      <c r="K608" s="5" t="s">
        <v>2000</v>
      </c>
      <c r="L608" s="30" t="str">
        <f>IF(K608="yes",("Sorry, question [12.14] " &amp; LEFT(E608, 7) &amp; " is required!"),"")</f>
        <v>Sorry, question [12.14] MONTH is required!</v>
      </c>
      <c r="M608" s="5" t="s">
        <v>1834</v>
      </c>
      <c r="N608" s="5" t="s">
        <v>3326</v>
      </c>
    </row>
    <row r="609" spans="1:23" ht="13.5" customHeight="1">
      <c r="A609" s="5" t="s">
        <v>23</v>
      </c>
      <c r="B609" s="5" t="s">
        <v>607</v>
      </c>
      <c r="E609" s="5" t="s">
        <v>124</v>
      </c>
      <c r="F609" s="5" t="s">
        <v>124</v>
      </c>
      <c r="I609" s="5" t="s">
        <v>2168</v>
      </c>
      <c r="J609" s="5" t="s">
        <v>3514</v>
      </c>
      <c r="K609" s="5" t="s">
        <v>2000</v>
      </c>
      <c r="L609" s="30" t="str">
        <f>IF(K609="yes",("Sorry, question [12.14] " &amp; LEFT(E609, 7) &amp; " is required!"),"")</f>
        <v>Sorry, question [12.14] YEAR is required!</v>
      </c>
      <c r="M609" s="92" t="s">
        <v>4087</v>
      </c>
      <c r="N609" s="92" t="s">
        <v>4088</v>
      </c>
    </row>
    <row r="610" spans="1:23" ht="13.5" customHeight="1">
      <c r="A610" s="5" t="s">
        <v>21</v>
      </c>
      <c r="B610" s="5" t="s">
        <v>608</v>
      </c>
      <c r="E610" s="5" t="s">
        <v>1629</v>
      </c>
      <c r="I610" s="5" t="s">
        <v>4090</v>
      </c>
      <c r="K610" s="5" t="s">
        <v>1911</v>
      </c>
      <c r="L610" s="30" t="str">
        <f t="shared" si="40"/>
        <v>Sorry, question [12.15] is required!</v>
      </c>
    </row>
    <row r="611" spans="1:23" ht="13.5" customHeight="1">
      <c r="A611" s="5" t="s">
        <v>23</v>
      </c>
      <c r="B611" s="5" t="s">
        <v>609</v>
      </c>
      <c r="E611" s="5" t="s">
        <v>1630</v>
      </c>
      <c r="I611" s="5" t="s">
        <v>2179</v>
      </c>
      <c r="J611" s="5" t="s">
        <v>3515</v>
      </c>
      <c r="K611" s="5" t="s">
        <v>2000</v>
      </c>
      <c r="L611" s="30" t="str">
        <f t="shared" si="40"/>
        <v>Sorry, question [12.16] is required!</v>
      </c>
      <c r="M611" s="5" t="s">
        <v>4092</v>
      </c>
      <c r="N611" s="5" t="s">
        <v>4091</v>
      </c>
    </row>
    <row r="612" spans="1:23" ht="13.5" customHeight="1">
      <c r="A612" s="5" t="s">
        <v>20</v>
      </c>
      <c r="B612" s="5" t="s">
        <v>2178</v>
      </c>
      <c r="E612" s="5" t="s">
        <v>3229</v>
      </c>
      <c r="I612" s="5" t="s">
        <v>2180</v>
      </c>
      <c r="J612" s="5" t="s">
        <v>3515</v>
      </c>
      <c r="L612" s="30" t="str">
        <f t="shared" si="40"/>
        <v/>
      </c>
    </row>
    <row r="613" spans="1:23" ht="13.5" customHeight="1">
      <c r="A613" s="5" t="s">
        <v>23</v>
      </c>
      <c r="B613" s="5" t="s">
        <v>610</v>
      </c>
      <c r="E613" s="5" t="s">
        <v>123</v>
      </c>
      <c r="F613" s="5" t="s">
        <v>123</v>
      </c>
      <c r="I613" s="5" t="s">
        <v>2181</v>
      </c>
      <c r="J613" s="5" t="s">
        <v>3515</v>
      </c>
      <c r="K613" s="5" t="s">
        <v>2000</v>
      </c>
      <c r="L613" s="30" t="str">
        <f>IF(K613="yes",("Sorry, question [12.17] " &amp; LEFT(E613, 7) &amp; " is required!"),"")</f>
        <v>Sorry, question [12.17] MONTH is required!</v>
      </c>
      <c r="M613" s="5" t="s">
        <v>1834</v>
      </c>
      <c r="N613" s="5" t="s">
        <v>3327</v>
      </c>
    </row>
    <row r="614" spans="1:23" ht="13.5" customHeight="1">
      <c r="A614" s="5" t="s">
        <v>23</v>
      </c>
      <c r="B614" s="5" t="s">
        <v>611</v>
      </c>
      <c r="E614" s="5" t="s">
        <v>124</v>
      </c>
      <c r="F614" s="5" t="s">
        <v>124</v>
      </c>
      <c r="I614" s="5" t="s">
        <v>2182</v>
      </c>
      <c r="J614" s="5" t="s">
        <v>3515</v>
      </c>
      <c r="K614" s="5" t="s">
        <v>2000</v>
      </c>
      <c r="L614" s="30" t="str">
        <f>IF(K614="yes",("Sorry, question [12.17] " &amp; LEFT(E614, 7) &amp; " is required!"),"")</f>
        <v>Sorry, question [12.17] YEAR is required!</v>
      </c>
      <c r="M614" s="92" t="s">
        <v>4087</v>
      </c>
      <c r="N614" s="92" t="s">
        <v>4088</v>
      </c>
    </row>
    <row r="615" spans="1:23" ht="13.5" customHeight="1">
      <c r="A615" s="5" t="s">
        <v>25</v>
      </c>
      <c r="B615" s="5" t="s">
        <v>3129</v>
      </c>
      <c r="L615" s="30" t="str">
        <f t="shared" ref="L615:L676" si="41">IF(K615="yes",("Sorry, question " &amp; LEFT(E615, 7) &amp; " is required!"),"")</f>
        <v/>
      </c>
      <c r="O615" s="5" t="s">
        <v>3516</v>
      </c>
    </row>
    <row r="616" spans="1:23" ht="13.5" customHeight="1">
      <c r="A616" s="5" t="s">
        <v>25</v>
      </c>
      <c r="B616" s="5" t="s">
        <v>3130</v>
      </c>
      <c r="L616" s="30" t="str">
        <f t="shared" si="41"/>
        <v/>
      </c>
      <c r="O616" s="5" t="s">
        <v>3517</v>
      </c>
    </row>
    <row r="617" spans="1:23" ht="13.5" customHeight="1">
      <c r="A617" s="5" t="s">
        <v>25</v>
      </c>
      <c r="B617" s="5" t="s">
        <v>3131</v>
      </c>
      <c r="L617" s="30" t="str">
        <f t="shared" si="41"/>
        <v/>
      </c>
      <c r="O617" s="5" t="s">
        <v>3518</v>
      </c>
    </row>
    <row r="618" spans="1:23" ht="13.5" customHeight="1">
      <c r="A618" s="5" t="s">
        <v>25</v>
      </c>
      <c r="B618" s="5" t="s">
        <v>3126</v>
      </c>
      <c r="L618" s="30" t="str">
        <f t="shared" si="41"/>
        <v/>
      </c>
      <c r="O618" s="5" t="s">
        <v>3134</v>
      </c>
    </row>
    <row r="619" spans="1:23" ht="13.5" customHeight="1">
      <c r="A619" s="5" t="s">
        <v>1076</v>
      </c>
      <c r="B619" s="5" t="s">
        <v>3132</v>
      </c>
      <c r="L619" s="30" t="str">
        <f t="shared" si="41"/>
        <v/>
      </c>
      <c r="O619" s="5" t="s">
        <v>3219</v>
      </c>
    </row>
    <row r="620" spans="1:23" ht="13.5" customHeight="1">
      <c r="A620" s="5" t="s">
        <v>25</v>
      </c>
      <c r="B620" s="5" t="s">
        <v>3127</v>
      </c>
      <c r="L620" s="30" t="str">
        <f t="shared" si="41"/>
        <v/>
      </c>
      <c r="O620" s="5" t="s">
        <v>3133</v>
      </c>
    </row>
    <row r="621" spans="1:23" ht="13.5" customHeight="1">
      <c r="A621" s="5" t="s">
        <v>25</v>
      </c>
      <c r="B621" s="5" t="s">
        <v>612</v>
      </c>
      <c r="E621" s="5" t="s">
        <v>39</v>
      </c>
      <c r="J621" s="5" t="s">
        <v>39</v>
      </c>
      <c r="L621" s="30" t="str">
        <f t="shared" si="41"/>
        <v/>
      </c>
      <c r="M621" s="5" t="s">
        <v>39</v>
      </c>
      <c r="O621" s="5" t="s">
        <v>3222</v>
      </c>
    </row>
    <row r="622" spans="1:23" ht="13.5" customHeight="1">
      <c r="A622" s="5" t="s">
        <v>16</v>
      </c>
      <c r="L622" s="30" t="str">
        <f t="shared" si="41"/>
        <v/>
      </c>
      <c r="W622" s="5" t="s">
        <v>1973</v>
      </c>
    </row>
    <row r="623" spans="1:23" s="96" customFormat="1" ht="13.5" customHeight="1">
      <c r="A623" s="96" t="s">
        <v>13</v>
      </c>
      <c r="B623" s="96" t="s">
        <v>725</v>
      </c>
      <c r="E623" s="96" t="s">
        <v>3220</v>
      </c>
      <c r="J623" s="96" t="s">
        <v>3519</v>
      </c>
      <c r="L623" s="86" t="str">
        <f t="shared" si="41"/>
        <v/>
      </c>
    </row>
    <row r="624" spans="1:23" s="96" customFormat="1" ht="13.5" customHeight="1">
      <c r="A624" s="96" t="s">
        <v>524</v>
      </c>
      <c r="B624" s="96" t="s">
        <v>726</v>
      </c>
      <c r="E624" s="96" t="s">
        <v>3221</v>
      </c>
      <c r="J624" s="96" t="s">
        <v>3520</v>
      </c>
      <c r="L624" s="86" t="str">
        <f t="shared" si="41"/>
        <v/>
      </c>
    </row>
    <row r="625" spans="1:23" ht="13.5" customHeight="1">
      <c r="A625" s="5" t="s">
        <v>547</v>
      </c>
      <c r="E625" s="5" t="s">
        <v>39</v>
      </c>
      <c r="J625" s="5" t="s">
        <v>39</v>
      </c>
      <c r="L625" s="30" t="str">
        <f t="shared" si="41"/>
        <v/>
      </c>
      <c r="M625" s="5" t="s">
        <v>39</v>
      </c>
      <c r="W625" s="5" t="s">
        <v>1972</v>
      </c>
    </row>
    <row r="626" spans="1:23" ht="13.5" customHeight="1">
      <c r="L626" s="30" t="str">
        <f t="shared" si="41"/>
        <v/>
      </c>
    </row>
    <row r="627" spans="1:23" ht="13.5" customHeight="1">
      <c r="A627" s="5" t="s">
        <v>546</v>
      </c>
      <c r="B627" s="5" t="s">
        <v>2333</v>
      </c>
      <c r="E627" s="5" t="s">
        <v>2187</v>
      </c>
      <c r="I627" s="5" t="s">
        <v>1972</v>
      </c>
      <c r="J627" s="5" t="s">
        <v>4194</v>
      </c>
      <c r="L627" s="30" t="str">
        <f t="shared" si="41"/>
        <v/>
      </c>
      <c r="W627" s="5" t="s">
        <v>1972</v>
      </c>
    </row>
    <row r="628" spans="1:23" ht="13.5" customHeight="1">
      <c r="A628" s="5" t="s">
        <v>11</v>
      </c>
      <c r="B628" s="5" t="s">
        <v>3073</v>
      </c>
      <c r="I628" s="5" t="s">
        <v>3041</v>
      </c>
      <c r="L628" s="30"/>
    </row>
    <row r="629" spans="1:23" ht="13.5" customHeight="1">
      <c r="A629" s="5" t="s">
        <v>1056</v>
      </c>
      <c r="B629" s="5" t="s">
        <v>3074</v>
      </c>
      <c r="E629" s="26" t="s">
        <v>4208</v>
      </c>
      <c r="I629" s="5" t="s">
        <v>3042</v>
      </c>
      <c r="L629" s="30" t="str">
        <f t="shared" si="41"/>
        <v/>
      </c>
    </row>
    <row r="630" spans="1:23" ht="13.5" customHeight="1">
      <c r="A630" s="5" t="s">
        <v>1056</v>
      </c>
      <c r="B630" s="5" t="s">
        <v>3075</v>
      </c>
      <c r="E630" s="26" t="s">
        <v>3944</v>
      </c>
      <c r="I630" s="5" t="s">
        <v>3043</v>
      </c>
      <c r="L630" s="30" t="str">
        <f t="shared" si="41"/>
        <v/>
      </c>
    </row>
    <row r="631" spans="1:23" ht="13.5" customHeight="1">
      <c r="A631" s="5" t="s">
        <v>12</v>
      </c>
      <c r="L631" s="30" t="str">
        <f t="shared" si="41"/>
        <v/>
      </c>
    </row>
    <row r="632" spans="1:23" s="92" customFormat="1" ht="13.5" customHeight="1">
      <c r="A632" s="92" t="s">
        <v>17</v>
      </c>
      <c r="B632" s="92" t="s">
        <v>4101</v>
      </c>
      <c r="I632" s="92" t="s">
        <v>843</v>
      </c>
      <c r="L632" s="95" t="str">
        <f t="shared" si="41"/>
        <v/>
      </c>
      <c r="W632" s="92" t="s">
        <v>1973</v>
      </c>
    </row>
    <row r="633" spans="1:23" ht="13.5" customHeight="1">
      <c r="A633" s="5" t="s">
        <v>1572</v>
      </c>
      <c r="B633" s="5" t="s">
        <v>2183</v>
      </c>
      <c r="E633" s="5" t="s">
        <v>3825</v>
      </c>
      <c r="J633" s="5" t="s">
        <v>3622</v>
      </c>
      <c r="L633" s="30" t="str">
        <f t="shared" si="41"/>
        <v/>
      </c>
    </row>
    <row r="634" spans="1:23" ht="13.5" customHeight="1">
      <c r="A634" s="5" t="s">
        <v>20</v>
      </c>
      <c r="B634" s="5" t="s">
        <v>2184</v>
      </c>
      <c r="E634" s="5" t="s">
        <v>4102</v>
      </c>
      <c r="J634" s="5" t="s">
        <v>3621</v>
      </c>
      <c r="L634" s="30" t="str">
        <f t="shared" si="41"/>
        <v/>
      </c>
    </row>
    <row r="635" spans="1:23" ht="13.5" customHeight="1">
      <c r="A635" s="5" t="s">
        <v>21</v>
      </c>
      <c r="B635" s="5" t="s">
        <v>903</v>
      </c>
      <c r="E635" s="5" t="s">
        <v>4266</v>
      </c>
      <c r="F635" s="5" t="s">
        <v>3826</v>
      </c>
      <c r="I635" s="5" t="s">
        <v>3929</v>
      </c>
      <c r="J635" s="5" t="s">
        <v>3621</v>
      </c>
      <c r="K635" s="5" t="s">
        <v>1911</v>
      </c>
      <c r="L635" s="30" t="str">
        <f t="shared" si="41"/>
        <v>Sorry, question [13.01] is required!</v>
      </c>
    </row>
    <row r="636" spans="1:23" ht="13.5" customHeight="1">
      <c r="A636" s="5" t="s">
        <v>16</v>
      </c>
      <c r="J636" s="5" t="s">
        <v>39</v>
      </c>
      <c r="L636" s="30" t="str">
        <f t="shared" si="41"/>
        <v/>
      </c>
      <c r="W636" s="5" t="s">
        <v>1973</v>
      </c>
    </row>
    <row r="637" spans="1:23" ht="13.5" customHeight="1">
      <c r="A637" s="5" t="s">
        <v>546</v>
      </c>
      <c r="B637" s="5" t="s">
        <v>2185</v>
      </c>
      <c r="E637" s="5" t="s">
        <v>39</v>
      </c>
      <c r="I637" s="5" t="s">
        <v>2145</v>
      </c>
      <c r="J637" s="5" t="s">
        <v>4103</v>
      </c>
      <c r="L637" s="30" t="str">
        <f t="shared" si="41"/>
        <v/>
      </c>
      <c r="W637" s="5" t="s">
        <v>1973</v>
      </c>
    </row>
    <row r="638" spans="1:23" ht="13.5" customHeight="1">
      <c r="A638" s="5" t="s">
        <v>1056</v>
      </c>
      <c r="B638" s="5" t="s">
        <v>613</v>
      </c>
      <c r="E638" s="5" t="s">
        <v>3421</v>
      </c>
      <c r="F638" s="5" t="s">
        <v>1631</v>
      </c>
      <c r="J638" s="5" t="s">
        <v>39</v>
      </c>
      <c r="L638" s="30" t="str">
        <f t="shared" si="41"/>
        <v/>
      </c>
    </row>
    <row r="639" spans="1:23" ht="13.5" customHeight="1">
      <c r="A639" s="5" t="s">
        <v>844</v>
      </c>
      <c r="B639" s="5" t="s">
        <v>904</v>
      </c>
      <c r="E639" s="5" t="s">
        <v>217</v>
      </c>
      <c r="I639" s="5" t="s">
        <v>1273</v>
      </c>
      <c r="L639" s="30" t="str">
        <f t="shared" si="41"/>
        <v/>
      </c>
    </row>
    <row r="640" spans="1:23" ht="13.5" customHeight="1">
      <c r="A640" s="5" t="s">
        <v>844</v>
      </c>
      <c r="B640" s="5" t="s">
        <v>905</v>
      </c>
      <c r="E640" s="5" t="s">
        <v>218</v>
      </c>
      <c r="I640" s="5" t="s">
        <v>1273</v>
      </c>
      <c r="L640" s="30" t="str">
        <f t="shared" si="41"/>
        <v/>
      </c>
    </row>
    <row r="641" spans="1:12" ht="13.5" customHeight="1">
      <c r="A641" s="5" t="s">
        <v>844</v>
      </c>
      <c r="B641" s="5" t="s">
        <v>906</v>
      </c>
      <c r="E641" s="5" t="s">
        <v>219</v>
      </c>
      <c r="I641" s="5" t="s">
        <v>1273</v>
      </c>
      <c r="L641" s="30" t="str">
        <f t="shared" si="41"/>
        <v/>
      </c>
    </row>
    <row r="642" spans="1:12" ht="13.5" customHeight="1">
      <c r="A642" s="5" t="s">
        <v>1388</v>
      </c>
      <c r="B642" s="5" t="s">
        <v>907</v>
      </c>
      <c r="E642" s="5" t="s">
        <v>276</v>
      </c>
      <c r="I642" s="5" t="s">
        <v>1273</v>
      </c>
      <c r="L642" s="30" t="str">
        <f t="shared" si="41"/>
        <v/>
      </c>
    </row>
    <row r="643" spans="1:12" ht="13.5" customHeight="1">
      <c r="A643" s="5" t="s">
        <v>844</v>
      </c>
      <c r="B643" s="5" t="s">
        <v>908</v>
      </c>
      <c r="E643" s="5" t="s">
        <v>277</v>
      </c>
      <c r="I643" s="5" t="s">
        <v>1273</v>
      </c>
      <c r="L643" s="30" t="str">
        <f t="shared" si="41"/>
        <v/>
      </c>
    </row>
    <row r="644" spans="1:12" ht="13.5" customHeight="1">
      <c r="A644" s="5" t="s">
        <v>844</v>
      </c>
      <c r="B644" s="5" t="s">
        <v>909</v>
      </c>
      <c r="E644" s="5" t="s">
        <v>221</v>
      </c>
      <c r="I644" s="5" t="s">
        <v>1273</v>
      </c>
      <c r="L644" s="30" t="str">
        <f t="shared" si="41"/>
        <v/>
      </c>
    </row>
    <row r="645" spans="1:12" ht="13.5" customHeight="1">
      <c r="A645" s="5" t="s">
        <v>844</v>
      </c>
      <c r="B645" s="5" t="s">
        <v>910</v>
      </c>
      <c r="E645" s="5" t="s">
        <v>222</v>
      </c>
      <c r="I645" s="5" t="s">
        <v>1273</v>
      </c>
      <c r="L645" s="30" t="str">
        <f t="shared" si="41"/>
        <v/>
      </c>
    </row>
    <row r="646" spans="1:12" ht="13.5" customHeight="1">
      <c r="A646" s="5" t="s">
        <v>844</v>
      </c>
      <c r="B646" s="5" t="s">
        <v>911</v>
      </c>
      <c r="E646" s="5" t="s">
        <v>223</v>
      </c>
      <c r="I646" s="5" t="s">
        <v>1273</v>
      </c>
      <c r="L646" s="30" t="str">
        <f t="shared" si="41"/>
        <v/>
      </c>
    </row>
    <row r="647" spans="1:12" ht="13.5" customHeight="1">
      <c r="A647" s="5" t="s">
        <v>844</v>
      </c>
      <c r="B647" s="5" t="s">
        <v>912</v>
      </c>
      <c r="E647" s="5" t="s">
        <v>224</v>
      </c>
      <c r="I647" s="5" t="s">
        <v>1273</v>
      </c>
      <c r="L647" s="30" t="str">
        <f t="shared" si="41"/>
        <v/>
      </c>
    </row>
    <row r="648" spans="1:12" ht="13.5" customHeight="1">
      <c r="A648" s="5" t="s">
        <v>844</v>
      </c>
      <c r="B648" s="5" t="s">
        <v>913</v>
      </c>
      <c r="E648" s="5" t="s">
        <v>278</v>
      </c>
      <c r="I648" s="5" t="s">
        <v>1273</v>
      </c>
      <c r="L648" s="30" t="str">
        <f t="shared" si="41"/>
        <v/>
      </c>
    </row>
    <row r="649" spans="1:12" ht="13.5" customHeight="1">
      <c r="A649" s="5" t="s">
        <v>844</v>
      </c>
      <c r="B649" s="5" t="s">
        <v>914</v>
      </c>
      <c r="E649" s="5" t="s">
        <v>279</v>
      </c>
      <c r="I649" s="5" t="s">
        <v>1273</v>
      </c>
      <c r="L649" s="30" t="str">
        <f t="shared" si="41"/>
        <v/>
      </c>
    </row>
    <row r="650" spans="1:12" ht="13.5" customHeight="1">
      <c r="A650" s="5" t="s">
        <v>844</v>
      </c>
      <c r="B650" s="5" t="s">
        <v>915</v>
      </c>
      <c r="E650" s="5" t="s">
        <v>280</v>
      </c>
      <c r="I650" s="5" t="s">
        <v>1273</v>
      </c>
      <c r="L650" s="30" t="str">
        <f t="shared" si="41"/>
        <v/>
      </c>
    </row>
    <row r="651" spans="1:12" ht="13.5" customHeight="1">
      <c r="A651" s="5" t="s">
        <v>844</v>
      </c>
      <c r="B651" s="5" t="s">
        <v>916</v>
      </c>
      <c r="E651" s="5" t="s">
        <v>281</v>
      </c>
      <c r="I651" s="5" t="s">
        <v>1273</v>
      </c>
      <c r="L651" s="30" t="str">
        <f t="shared" si="41"/>
        <v/>
      </c>
    </row>
    <row r="652" spans="1:12" ht="13.5" customHeight="1">
      <c r="A652" s="5" t="s">
        <v>844</v>
      </c>
      <c r="B652" s="5" t="s">
        <v>917</v>
      </c>
      <c r="E652" s="5" t="s">
        <v>282</v>
      </c>
      <c r="I652" s="5" t="s">
        <v>1273</v>
      </c>
      <c r="L652" s="30" t="str">
        <f t="shared" si="41"/>
        <v/>
      </c>
    </row>
    <row r="653" spans="1:12" ht="13.5" customHeight="1">
      <c r="A653" s="5" t="s">
        <v>844</v>
      </c>
      <c r="B653" s="5" t="s">
        <v>918</v>
      </c>
      <c r="E653" s="5" t="s">
        <v>283</v>
      </c>
      <c r="I653" s="5" t="s">
        <v>1273</v>
      </c>
      <c r="L653" s="30" t="str">
        <f t="shared" si="41"/>
        <v/>
      </c>
    </row>
    <row r="654" spans="1:12" ht="13.5" customHeight="1">
      <c r="A654" s="5" t="s">
        <v>844</v>
      </c>
      <c r="B654" s="5" t="s">
        <v>919</v>
      </c>
      <c r="E654" s="5" t="s">
        <v>227</v>
      </c>
      <c r="I654" s="5" t="s">
        <v>1273</v>
      </c>
      <c r="L654" s="30" t="str">
        <f t="shared" si="41"/>
        <v/>
      </c>
    </row>
    <row r="655" spans="1:12" ht="13.5" customHeight="1">
      <c r="A655" s="5" t="s">
        <v>844</v>
      </c>
      <c r="B655" s="5" t="s">
        <v>920</v>
      </c>
      <c r="E655" s="5" t="s">
        <v>284</v>
      </c>
      <c r="I655" s="5" t="s">
        <v>1273</v>
      </c>
      <c r="L655" s="30" t="str">
        <f t="shared" si="41"/>
        <v/>
      </c>
    </row>
    <row r="656" spans="1:12" ht="13.5" customHeight="1">
      <c r="A656" s="5" t="s">
        <v>844</v>
      </c>
      <c r="B656" s="5" t="s">
        <v>921</v>
      </c>
      <c r="E656" s="5" t="s">
        <v>228</v>
      </c>
      <c r="I656" s="5" t="s">
        <v>1273</v>
      </c>
      <c r="L656" s="30" t="str">
        <f t="shared" si="41"/>
        <v/>
      </c>
    </row>
    <row r="657" spans="1:15" ht="13.5" customHeight="1">
      <c r="A657" s="5" t="s">
        <v>14</v>
      </c>
      <c r="B657" s="5" t="s">
        <v>964</v>
      </c>
      <c r="E657" s="92" t="s">
        <v>59</v>
      </c>
      <c r="F657" s="92" t="s">
        <v>59</v>
      </c>
      <c r="I657" s="5" t="s">
        <v>2015</v>
      </c>
      <c r="J657" s="5" t="s">
        <v>965</v>
      </c>
      <c r="K657" s="5" t="s">
        <v>2000</v>
      </c>
      <c r="L657" s="30" t="str">
        <f t="shared" si="41"/>
        <v>Sorry, question OTHER,  is required!</v>
      </c>
    </row>
    <row r="658" spans="1:15" ht="13.5" customHeight="1">
      <c r="A658" s="5" t="s">
        <v>25</v>
      </c>
      <c r="B658" s="5" t="s">
        <v>922</v>
      </c>
      <c r="L658" s="30" t="str">
        <f t="shared" si="41"/>
        <v/>
      </c>
      <c r="O658" s="5" t="s">
        <v>923</v>
      </c>
    </row>
    <row r="659" spans="1:15" ht="13.5" customHeight="1">
      <c r="A659" s="5" t="s">
        <v>25</v>
      </c>
      <c r="B659" s="5" t="s">
        <v>924</v>
      </c>
      <c r="L659" s="30" t="str">
        <f t="shared" si="41"/>
        <v/>
      </c>
      <c r="O659" s="5" t="s">
        <v>925</v>
      </c>
    </row>
    <row r="660" spans="1:15" ht="13.5" customHeight="1">
      <c r="A660" s="5" t="s">
        <v>25</v>
      </c>
      <c r="B660" s="5" t="s">
        <v>926</v>
      </c>
      <c r="L660" s="30" t="str">
        <f t="shared" si="41"/>
        <v/>
      </c>
      <c r="O660" s="5" t="s">
        <v>927</v>
      </c>
    </row>
    <row r="661" spans="1:15" ht="13.5" customHeight="1">
      <c r="A661" s="5" t="s">
        <v>25</v>
      </c>
      <c r="B661" s="5" t="s">
        <v>928</v>
      </c>
      <c r="L661" s="30" t="str">
        <f t="shared" si="41"/>
        <v/>
      </c>
      <c r="O661" s="5" t="s">
        <v>929</v>
      </c>
    </row>
    <row r="662" spans="1:15" ht="13.5" customHeight="1">
      <c r="A662" s="5" t="s">
        <v>25</v>
      </c>
      <c r="B662" s="5" t="s">
        <v>930</v>
      </c>
      <c r="L662" s="30" t="str">
        <f t="shared" si="41"/>
        <v/>
      </c>
      <c r="O662" s="5" t="s">
        <v>931</v>
      </c>
    </row>
    <row r="663" spans="1:15" ht="13.5" customHeight="1">
      <c r="A663" s="5" t="s">
        <v>25</v>
      </c>
      <c r="B663" s="5" t="s">
        <v>932</v>
      </c>
      <c r="L663" s="30" t="str">
        <f t="shared" si="41"/>
        <v/>
      </c>
      <c r="O663" s="5" t="s">
        <v>933</v>
      </c>
    </row>
    <row r="664" spans="1:15" ht="13.5" customHeight="1">
      <c r="A664" s="5" t="s">
        <v>25</v>
      </c>
      <c r="B664" s="5" t="s">
        <v>934</v>
      </c>
      <c r="L664" s="30" t="str">
        <f t="shared" si="41"/>
        <v/>
      </c>
      <c r="O664" s="5" t="s">
        <v>935</v>
      </c>
    </row>
    <row r="665" spans="1:15" ht="13.5" customHeight="1">
      <c r="A665" s="5" t="s">
        <v>25</v>
      </c>
      <c r="B665" s="5" t="s">
        <v>936</v>
      </c>
      <c r="L665" s="30" t="str">
        <f t="shared" si="41"/>
        <v/>
      </c>
      <c r="O665" s="5" t="s">
        <v>937</v>
      </c>
    </row>
    <row r="666" spans="1:15" ht="13.5" customHeight="1">
      <c r="A666" s="5" t="s">
        <v>25</v>
      </c>
      <c r="B666" s="5" t="s">
        <v>938</v>
      </c>
      <c r="L666" s="30" t="str">
        <f t="shared" si="41"/>
        <v/>
      </c>
      <c r="O666" s="5" t="s">
        <v>3538</v>
      </c>
    </row>
    <row r="667" spans="1:15" ht="13.5" customHeight="1">
      <c r="A667" s="5" t="s">
        <v>25</v>
      </c>
      <c r="B667" s="5" t="s">
        <v>939</v>
      </c>
      <c r="L667" s="30" t="str">
        <f t="shared" si="41"/>
        <v/>
      </c>
      <c r="O667" s="5" t="s">
        <v>940</v>
      </c>
    </row>
    <row r="668" spans="1:15" ht="13.5" customHeight="1">
      <c r="A668" s="5" t="s">
        <v>25</v>
      </c>
      <c r="B668" s="5" t="s">
        <v>941</v>
      </c>
      <c r="L668" s="30" t="str">
        <f t="shared" si="41"/>
        <v/>
      </c>
      <c r="O668" s="5" t="s">
        <v>942</v>
      </c>
    </row>
    <row r="669" spans="1:15" ht="13.5" customHeight="1">
      <c r="A669" s="5" t="s">
        <v>25</v>
      </c>
      <c r="B669" s="5" t="s">
        <v>943</v>
      </c>
      <c r="L669" s="30" t="str">
        <f t="shared" si="41"/>
        <v/>
      </c>
      <c r="O669" s="5" t="s">
        <v>944</v>
      </c>
    </row>
    <row r="670" spans="1:15" ht="13.5" customHeight="1">
      <c r="A670" s="5" t="s">
        <v>25</v>
      </c>
      <c r="B670" s="5" t="s">
        <v>945</v>
      </c>
      <c r="L670" s="30" t="str">
        <f t="shared" si="41"/>
        <v/>
      </c>
      <c r="O670" s="5" t="s">
        <v>946</v>
      </c>
    </row>
    <row r="671" spans="1:15" ht="13.5" customHeight="1">
      <c r="A671" s="5" t="s">
        <v>25</v>
      </c>
      <c r="B671" s="5" t="s">
        <v>947</v>
      </c>
      <c r="L671" s="30" t="str">
        <f t="shared" si="41"/>
        <v/>
      </c>
      <c r="O671" s="5" t="s">
        <v>948</v>
      </c>
    </row>
    <row r="672" spans="1:15" ht="13.5" customHeight="1">
      <c r="A672" s="5" t="s">
        <v>25</v>
      </c>
      <c r="B672" s="5" t="s">
        <v>949</v>
      </c>
      <c r="L672" s="30" t="str">
        <f t="shared" si="41"/>
        <v/>
      </c>
      <c r="O672" s="5" t="s">
        <v>950</v>
      </c>
    </row>
    <row r="673" spans="1:23" ht="13.5" customHeight="1">
      <c r="A673" s="5" t="s">
        <v>25</v>
      </c>
      <c r="B673" s="5" t="s">
        <v>951</v>
      </c>
      <c r="L673" s="30" t="str">
        <f t="shared" si="41"/>
        <v/>
      </c>
      <c r="O673" s="5" t="s">
        <v>952</v>
      </c>
    </row>
    <row r="674" spans="1:23" ht="13.5" customHeight="1">
      <c r="A674" s="5" t="s">
        <v>25</v>
      </c>
      <c r="B674" s="5" t="s">
        <v>953</v>
      </c>
      <c r="L674" s="30" t="str">
        <f t="shared" si="41"/>
        <v/>
      </c>
      <c r="O674" s="5" t="s">
        <v>954</v>
      </c>
    </row>
    <row r="675" spans="1:23" ht="13.5" customHeight="1">
      <c r="A675" s="5" t="s">
        <v>25</v>
      </c>
      <c r="B675" s="5" t="s">
        <v>955</v>
      </c>
      <c r="L675" s="30" t="str">
        <f t="shared" si="41"/>
        <v/>
      </c>
      <c r="O675" s="5" t="s">
        <v>956</v>
      </c>
    </row>
    <row r="676" spans="1:23" s="96" customFormat="1" ht="13.5" customHeight="1">
      <c r="A676" s="96" t="s">
        <v>25</v>
      </c>
      <c r="B676" s="96" t="s">
        <v>957</v>
      </c>
      <c r="L676" s="86" t="str">
        <f t="shared" si="41"/>
        <v/>
      </c>
      <c r="N676" s="25" t="s">
        <v>3381</v>
      </c>
      <c r="O676" s="96" t="s">
        <v>958</v>
      </c>
    </row>
    <row r="677" spans="1:23" ht="13.5" customHeight="1">
      <c r="A677" s="5" t="s">
        <v>25</v>
      </c>
      <c r="B677" s="5" t="s">
        <v>959</v>
      </c>
      <c r="L677" s="30" t="str">
        <f t="shared" ref="L677:L737" si="42">IF(K677="yes",("Sorry, question " &amp; LEFT(E677, 7) &amp; " is required!"),"")</f>
        <v/>
      </c>
      <c r="O677" s="5" t="s">
        <v>960</v>
      </c>
    </row>
    <row r="678" spans="1:23" ht="13.5" customHeight="1">
      <c r="A678" s="5" t="s">
        <v>25</v>
      </c>
      <c r="B678" s="5" t="s">
        <v>961</v>
      </c>
      <c r="L678" s="30" t="str">
        <f t="shared" si="42"/>
        <v/>
      </c>
      <c r="O678" s="5" t="s">
        <v>962</v>
      </c>
    </row>
    <row r="679" spans="1:23" ht="13.5" customHeight="1">
      <c r="A679" s="5" t="s">
        <v>845</v>
      </c>
      <c r="B679" s="5" t="s">
        <v>963</v>
      </c>
      <c r="E679" s="5" t="s">
        <v>3281</v>
      </c>
      <c r="J679" s="5" t="s">
        <v>3140</v>
      </c>
      <c r="L679" s="30" t="s">
        <v>1389</v>
      </c>
      <c r="M679" s="5" t="s">
        <v>3141</v>
      </c>
      <c r="N679" s="5" t="s">
        <v>3328</v>
      </c>
    </row>
    <row r="680" spans="1:23" ht="13.5" customHeight="1">
      <c r="A680" s="5" t="s">
        <v>845</v>
      </c>
      <c r="B680" s="5" t="s">
        <v>3420</v>
      </c>
      <c r="E680" s="5" t="s">
        <v>3423</v>
      </c>
      <c r="J680" s="5" t="s">
        <v>3521</v>
      </c>
      <c r="K680" s="5" t="s">
        <v>2000</v>
      </c>
      <c r="L680" s="30" t="s">
        <v>3699</v>
      </c>
      <c r="M680" s="5" t="s">
        <v>3422</v>
      </c>
      <c r="N680" s="5" t="s">
        <v>3424</v>
      </c>
    </row>
    <row r="681" spans="1:23" ht="13.5" customHeight="1">
      <c r="A681" s="5" t="s">
        <v>16</v>
      </c>
      <c r="J681" s="5" t="s">
        <v>39</v>
      </c>
      <c r="L681" s="30" t="str">
        <f t="shared" si="42"/>
        <v/>
      </c>
      <c r="W681" s="5" t="s">
        <v>1973</v>
      </c>
    </row>
    <row r="682" spans="1:23" ht="13.5" customHeight="1">
      <c r="A682" s="5" t="s">
        <v>546</v>
      </c>
      <c r="B682" s="5" t="s">
        <v>2188</v>
      </c>
      <c r="E682" s="5" t="s">
        <v>39</v>
      </c>
      <c r="I682" s="5" t="s">
        <v>2145</v>
      </c>
      <c r="J682" s="5" t="s">
        <v>3694</v>
      </c>
      <c r="L682" s="30" t="str">
        <f t="shared" si="42"/>
        <v/>
      </c>
      <c r="W682" s="5" t="s">
        <v>1973</v>
      </c>
    </row>
    <row r="683" spans="1:23" ht="13.5" customHeight="1">
      <c r="A683" s="5" t="s">
        <v>21</v>
      </c>
      <c r="B683" s="5" t="s">
        <v>1134</v>
      </c>
      <c r="D683" s="5" t="s">
        <v>1632</v>
      </c>
      <c r="E683" s="5" t="s">
        <v>1632</v>
      </c>
      <c r="K683" s="5" t="s">
        <v>2000</v>
      </c>
      <c r="L683" s="30" t="str">
        <f>IF(K683="yes",("Sorry, question " &amp; MID(E683, 4,7) &amp; " is required!"),"")</f>
        <v>Sorry, question .03] Di is required!</v>
      </c>
    </row>
    <row r="684" spans="1:23" ht="13.5" customHeight="1">
      <c r="A684" s="5" t="s">
        <v>21</v>
      </c>
      <c r="B684" s="5" t="s">
        <v>966</v>
      </c>
      <c r="D684" s="5" t="s">
        <v>1633</v>
      </c>
      <c r="E684" s="5" t="s">
        <v>1633</v>
      </c>
      <c r="K684" s="5" t="s">
        <v>2000</v>
      </c>
      <c r="L684" s="30" t="str">
        <f>IF(K684="yes",("Sorry, question " &amp; MID(E684, 4,7) &amp; " is required!"),"")</f>
        <v>Sorry, question .04] We is required!</v>
      </c>
    </row>
    <row r="685" spans="1:23" ht="13.5" customHeight="1">
      <c r="A685" s="5" t="s">
        <v>21</v>
      </c>
      <c r="B685" s="5" t="s">
        <v>614</v>
      </c>
      <c r="D685" s="5" t="s">
        <v>1634</v>
      </c>
      <c r="E685" s="5" t="s">
        <v>1634</v>
      </c>
      <c r="K685" s="5" t="s">
        <v>2000</v>
      </c>
      <c r="L685" s="30" t="str">
        <f>IF(K685="yes",("Sorry, question " &amp; MID(E685, 4,7) &amp; " is required!"),"")</f>
        <v>Sorry, question .05] We is required!</v>
      </c>
    </row>
    <row r="686" spans="1:23" ht="13.5" customHeight="1">
      <c r="A686" s="5" t="s">
        <v>21</v>
      </c>
      <c r="B686" s="5" t="s">
        <v>615</v>
      </c>
      <c r="D686" s="5" t="s">
        <v>1635</v>
      </c>
      <c r="E686" s="5" t="s">
        <v>1635</v>
      </c>
      <c r="K686" s="5" t="s">
        <v>2000</v>
      </c>
      <c r="L686" s="30" t="str">
        <f>IF(K686="yes",("Sorry, question " &amp; MID(E686, 4,7) &amp; " is required!"),"")</f>
        <v>Sorry, question .06] Di is required!</v>
      </c>
    </row>
    <row r="687" spans="1:23" ht="13.5" customHeight="1">
      <c r="A687" s="5" t="s">
        <v>16</v>
      </c>
      <c r="J687" s="5" t="s">
        <v>39</v>
      </c>
      <c r="L687" s="30" t="str">
        <f t="shared" si="42"/>
        <v/>
      </c>
      <c r="W687" s="5" t="s">
        <v>1973</v>
      </c>
    </row>
    <row r="688" spans="1:23" ht="13.5" customHeight="1">
      <c r="A688" s="5" t="s">
        <v>546</v>
      </c>
      <c r="B688" s="5" t="s">
        <v>2189</v>
      </c>
      <c r="E688" s="5" t="s">
        <v>39</v>
      </c>
      <c r="I688" s="5" t="s">
        <v>1055</v>
      </c>
      <c r="J688" s="5" t="s">
        <v>3696</v>
      </c>
      <c r="L688" s="30" t="str">
        <f t="shared" si="42"/>
        <v/>
      </c>
      <c r="W688" s="5" t="s">
        <v>1973</v>
      </c>
    </row>
    <row r="689" spans="1:23" ht="13.5" customHeight="1">
      <c r="A689" s="5" t="s">
        <v>2191</v>
      </c>
      <c r="B689" s="5" t="s">
        <v>616</v>
      </c>
      <c r="E689" s="5" t="s">
        <v>1636</v>
      </c>
      <c r="F689" s="5" t="s">
        <v>4104</v>
      </c>
      <c r="J689" s="5" t="s">
        <v>39</v>
      </c>
      <c r="K689" s="5" t="s">
        <v>1911</v>
      </c>
      <c r="L689" s="30" t="str">
        <f t="shared" si="42"/>
        <v>Sorry, question [13.07] is required!</v>
      </c>
    </row>
    <row r="690" spans="1:23" ht="13.5" customHeight="1">
      <c r="A690" s="5" t="s">
        <v>22</v>
      </c>
      <c r="B690" s="5" t="s">
        <v>967</v>
      </c>
      <c r="E690" s="92" t="s">
        <v>59</v>
      </c>
      <c r="F690" s="92" t="s">
        <v>59</v>
      </c>
      <c r="I690" s="5" t="s">
        <v>2015</v>
      </c>
      <c r="J690" s="5" t="s">
        <v>1825</v>
      </c>
      <c r="K690" s="5" t="s">
        <v>2000</v>
      </c>
      <c r="L690" s="30" t="str">
        <f t="shared" si="42"/>
        <v>Sorry, question OTHER,  is required!</v>
      </c>
    </row>
    <row r="691" spans="1:23" ht="13.5" customHeight="1">
      <c r="A691" s="5" t="s">
        <v>16</v>
      </c>
      <c r="J691" s="5" t="s">
        <v>39</v>
      </c>
      <c r="L691" s="30" t="str">
        <f t="shared" si="42"/>
        <v/>
      </c>
      <c r="W691" s="5" t="s">
        <v>1973</v>
      </c>
    </row>
    <row r="692" spans="1:23" ht="13.5" customHeight="1">
      <c r="A692" s="5" t="s">
        <v>546</v>
      </c>
      <c r="B692" s="5" t="s">
        <v>2190</v>
      </c>
      <c r="E692" s="5" t="s">
        <v>39</v>
      </c>
      <c r="I692" s="5" t="s">
        <v>1055</v>
      </c>
      <c r="J692" s="5" t="s">
        <v>3696</v>
      </c>
      <c r="L692" s="30" t="str">
        <f t="shared" si="42"/>
        <v/>
      </c>
      <c r="W692" s="5" t="s">
        <v>1973</v>
      </c>
    </row>
    <row r="693" spans="1:23" ht="13.5" customHeight="1">
      <c r="A693" s="5" t="s">
        <v>3137</v>
      </c>
      <c r="B693" s="5" t="s">
        <v>617</v>
      </c>
      <c r="E693" s="5" t="s">
        <v>1637</v>
      </c>
      <c r="F693" s="5" t="s">
        <v>4105</v>
      </c>
      <c r="J693" s="5" t="s">
        <v>39</v>
      </c>
      <c r="K693" s="5" t="s">
        <v>1911</v>
      </c>
      <c r="L693" s="30" t="str">
        <f t="shared" si="42"/>
        <v>Sorry, question [13.08] is required!</v>
      </c>
    </row>
    <row r="694" spans="1:23" ht="13.5" customHeight="1">
      <c r="A694" s="5" t="s">
        <v>22</v>
      </c>
      <c r="B694" s="5" t="s">
        <v>968</v>
      </c>
      <c r="E694" s="92" t="s">
        <v>59</v>
      </c>
      <c r="F694" s="92" t="s">
        <v>59</v>
      </c>
      <c r="I694" s="5" t="s">
        <v>2015</v>
      </c>
      <c r="J694" s="5" t="s">
        <v>1824</v>
      </c>
      <c r="K694" s="5" t="s">
        <v>2000</v>
      </c>
      <c r="L694" s="30" t="str">
        <f t="shared" si="42"/>
        <v>Sorry, question OTHER,  is required!</v>
      </c>
    </row>
    <row r="695" spans="1:23" ht="13.5" customHeight="1">
      <c r="A695" s="5" t="s">
        <v>16</v>
      </c>
      <c r="J695" s="5" t="s">
        <v>39</v>
      </c>
      <c r="L695" s="30" t="str">
        <f t="shared" si="42"/>
        <v/>
      </c>
      <c r="W695" s="5" t="s">
        <v>1973</v>
      </c>
    </row>
    <row r="696" spans="1:23" ht="13.5" customHeight="1">
      <c r="A696" s="5" t="s">
        <v>546</v>
      </c>
      <c r="B696" s="5" t="s">
        <v>2192</v>
      </c>
      <c r="E696" s="5" t="s">
        <v>39</v>
      </c>
      <c r="I696" s="5" t="s">
        <v>1055</v>
      </c>
      <c r="J696" s="5" t="s">
        <v>4268</v>
      </c>
      <c r="L696" s="30" t="str">
        <f t="shared" si="42"/>
        <v/>
      </c>
      <c r="W696" s="5" t="s">
        <v>1973</v>
      </c>
    </row>
    <row r="697" spans="1:23" ht="14.25">
      <c r="A697" s="5" t="s">
        <v>1822</v>
      </c>
      <c r="B697" s="5" t="s">
        <v>1826</v>
      </c>
      <c r="E697" s="5" t="s">
        <v>1823</v>
      </c>
      <c r="I697" s="5" t="s">
        <v>4269</v>
      </c>
      <c r="K697" s="5" t="s">
        <v>2000</v>
      </c>
      <c r="L697" s="30" t="str">
        <f t="shared" si="42"/>
        <v>Sorry, question [13.09] is required!</v>
      </c>
    </row>
    <row r="698" spans="1:23" s="92" customFormat="1" ht="13.5" customHeight="1">
      <c r="A698" s="92" t="s">
        <v>16</v>
      </c>
      <c r="J698" s="92" t="s">
        <v>39</v>
      </c>
      <c r="L698" s="95" t="str">
        <f t="shared" ref="L698:L699" si="43">IF(K698="yes",("Sorry, question " &amp; LEFT(E698, 7) &amp; " is required!"),"")</f>
        <v/>
      </c>
      <c r="W698" s="92" t="s">
        <v>1973</v>
      </c>
    </row>
    <row r="699" spans="1:23" s="92" customFormat="1" ht="13.5" customHeight="1">
      <c r="A699" s="92" t="s">
        <v>546</v>
      </c>
      <c r="B699" s="92" t="s">
        <v>4267</v>
      </c>
      <c r="E699" s="92" t="s">
        <v>39</v>
      </c>
      <c r="I699" s="92" t="s">
        <v>1055</v>
      </c>
      <c r="J699" s="92" t="s">
        <v>3696</v>
      </c>
      <c r="L699" s="95" t="str">
        <f t="shared" si="43"/>
        <v/>
      </c>
      <c r="W699" s="92" t="s">
        <v>1973</v>
      </c>
    </row>
    <row r="700" spans="1:23" ht="13.5" customHeight="1">
      <c r="A700" s="5" t="s">
        <v>26</v>
      </c>
      <c r="B700" s="5" t="s">
        <v>618</v>
      </c>
      <c r="E700" s="5" t="s">
        <v>3282</v>
      </c>
      <c r="K700" s="5" t="s">
        <v>2000</v>
      </c>
      <c r="L700" s="30" t="str">
        <f t="shared" si="42"/>
        <v>Sorry, question [13.11] is required!</v>
      </c>
    </row>
    <row r="701" spans="1:23" ht="13.5" customHeight="1">
      <c r="A701" s="5" t="s">
        <v>15</v>
      </c>
      <c r="B701" s="5" t="s">
        <v>1957</v>
      </c>
      <c r="E701" s="62" t="s">
        <v>4485</v>
      </c>
      <c r="F701" s="5" t="s">
        <v>2671</v>
      </c>
      <c r="K701" s="5" t="s">
        <v>2000</v>
      </c>
      <c r="L701" s="30" t="str">
        <f t="shared" si="42"/>
        <v>Sorry, question [13.12] is required!</v>
      </c>
      <c r="M701" s="5" t="s">
        <v>3385</v>
      </c>
      <c r="N701" s="5" t="s">
        <v>3329</v>
      </c>
    </row>
    <row r="702" spans="1:23" ht="13.5" customHeight="1">
      <c r="A702" s="5" t="s">
        <v>23</v>
      </c>
      <c r="B702" s="5" t="s">
        <v>619</v>
      </c>
      <c r="E702" s="5" t="s">
        <v>1638</v>
      </c>
      <c r="F702" s="5" t="s">
        <v>3828</v>
      </c>
      <c r="I702" s="5" t="s">
        <v>2022</v>
      </c>
      <c r="J702" s="5" t="s">
        <v>39</v>
      </c>
      <c r="K702" s="5" t="s">
        <v>1911</v>
      </c>
      <c r="L702" s="30" t="str">
        <f t="shared" si="42"/>
        <v>Sorry, question [13.13] is required!</v>
      </c>
      <c r="M702" s="5" t="s">
        <v>4486</v>
      </c>
      <c r="N702" s="5" t="s">
        <v>3330</v>
      </c>
    </row>
    <row r="703" spans="1:23" ht="13.5" customHeight="1">
      <c r="A703" s="5" t="s">
        <v>16</v>
      </c>
      <c r="J703" s="5" t="s">
        <v>39</v>
      </c>
      <c r="L703" s="30" t="str">
        <f t="shared" si="42"/>
        <v/>
      </c>
      <c r="W703" s="5" t="s">
        <v>1973</v>
      </c>
    </row>
    <row r="704" spans="1:23" ht="13.5" customHeight="1">
      <c r="A704" s="5" t="s">
        <v>15</v>
      </c>
      <c r="B704" s="5" t="s">
        <v>1749</v>
      </c>
      <c r="E704" s="5" t="s">
        <v>3829</v>
      </c>
      <c r="F704" s="5" t="s">
        <v>2671</v>
      </c>
      <c r="I704" s="5" t="s">
        <v>2022</v>
      </c>
      <c r="J704" s="5" t="s">
        <v>2923</v>
      </c>
      <c r="K704" s="5" t="s">
        <v>1911</v>
      </c>
      <c r="L704" s="30" t="str">
        <f t="shared" si="42"/>
        <v>Sorry, question [13.14] is required!</v>
      </c>
      <c r="M704" s="5" t="s">
        <v>3283</v>
      </c>
      <c r="N704" s="5" t="s">
        <v>3331</v>
      </c>
    </row>
    <row r="705" spans="1:23" ht="13.5" customHeight="1">
      <c r="A705" s="5" t="s">
        <v>546</v>
      </c>
      <c r="B705" s="5" t="s">
        <v>2672</v>
      </c>
      <c r="E705" s="5" t="s">
        <v>39</v>
      </c>
      <c r="I705" s="5" t="s">
        <v>2145</v>
      </c>
      <c r="J705" s="5" t="s">
        <v>3623</v>
      </c>
      <c r="L705" s="30" t="str">
        <f t="shared" si="42"/>
        <v/>
      </c>
      <c r="W705" s="5" t="s">
        <v>1973</v>
      </c>
    </row>
    <row r="706" spans="1:23" ht="13.5" customHeight="1">
      <c r="A706" s="5" t="s">
        <v>1056</v>
      </c>
      <c r="B706" s="5" t="s">
        <v>620</v>
      </c>
      <c r="E706" s="5" t="s">
        <v>1639</v>
      </c>
      <c r="F706" s="5" t="s">
        <v>2685</v>
      </c>
      <c r="L706" s="30" t="str">
        <f t="shared" si="42"/>
        <v/>
      </c>
    </row>
    <row r="707" spans="1:23" ht="13.5" customHeight="1">
      <c r="A707" s="5" t="s">
        <v>2731</v>
      </c>
      <c r="B707" s="5" t="s">
        <v>969</v>
      </c>
      <c r="C707" s="5" t="str">
        <f>RIGHT(B707,1)&amp;". "</f>
        <v xml:space="preserve">a. </v>
      </c>
      <c r="D707" s="5" t="s">
        <v>505</v>
      </c>
      <c r="E707" s="5" t="s">
        <v>4106</v>
      </c>
      <c r="K707" s="5" t="s">
        <v>1911</v>
      </c>
      <c r="L707" s="30" t="str">
        <f>IF(K707="yes",("Sorry, question[13.15] " &amp; LEFT(E707, 1) &amp; " is required!"),"")</f>
        <v>Sorry, question[13.15] A is required!</v>
      </c>
    </row>
    <row r="708" spans="1:23" ht="13.5" customHeight="1">
      <c r="A708" s="5" t="s">
        <v>2731</v>
      </c>
      <c r="B708" s="5" t="s">
        <v>970</v>
      </c>
      <c r="C708" s="5" t="str">
        <f t="shared" ref="C708:C727" si="44">RIGHT(B708,1)&amp;". "</f>
        <v xml:space="preserve">b. </v>
      </c>
      <c r="D708" s="5" t="s">
        <v>506</v>
      </c>
      <c r="E708" s="5" t="s">
        <v>4107</v>
      </c>
      <c r="K708" s="5" t="s">
        <v>1911</v>
      </c>
      <c r="L708" s="30" t="str">
        <f t="shared" ref="L708:L727" si="45">IF(K708="yes",("Sorry, question[13.15] " &amp; LEFT(E708, 1) &amp; " is required!"),"")</f>
        <v>Sorry, question[13.15] B is required!</v>
      </c>
    </row>
    <row r="709" spans="1:23" ht="13.5" customHeight="1">
      <c r="A709" s="5" t="s">
        <v>2731</v>
      </c>
      <c r="B709" s="5" t="s">
        <v>971</v>
      </c>
      <c r="C709" s="5" t="str">
        <f t="shared" si="44"/>
        <v xml:space="preserve">c. </v>
      </c>
      <c r="D709" s="5" t="s">
        <v>507</v>
      </c>
      <c r="E709" s="5" t="s">
        <v>4108</v>
      </c>
      <c r="K709" s="5" t="s">
        <v>1911</v>
      </c>
      <c r="L709" s="30" t="str">
        <f t="shared" si="45"/>
        <v>Sorry, question[13.15] C is required!</v>
      </c>
    </row>
    <row r="710" spans="1:23" ht="13.5" customHeight="1">
      <c r="A710" s="5" t="s">
        <v>2731</v>
      </c>
      <c r="B710" s="5" t="s">
        <v>972</v>
      </c>
      <c r="C710" s="5" t="str">
        <f t="shared" si="44"/>
        <v xml:space="preserve">d. </v>
      </c>
      <c r="D710" s="5" t="s">
        <v>508</v>
      </c>
      <c r="E710" s="5" t="s">
        <v>4109</v>
      </c>
      <c r="K710" s="5" t="s">
        <v>1911</v>
      </c>
      <c r="L710" s="30" t="str">
        <f t="shared" si="45"/>
        <v>Sorry, question[13.15] D is required!</v>
      </c>
    </row>
    <row r="711" spans="1:23" ht="13.5" customHeight="1">
      <c r="A711" s="5" t="s">
        <v>2731</v>
      </c>
      <c r="B711" s="5" t="s">
        <v>973</v>
      </c>
      <c r="C711" s="5" t="str">
        <f t="shared" si="44"/>
        <v xml:space="preserve">e. </v>
      </c>
      <c r="D711" s="5" t="s">
        <v>509</v>
      </c>
      <c r="E711" s="5" t="s">
        <v>4110</v>
      </c>
      <c r="K711" s="5" t="s">
        <v>1911</v>
      </c>
      <c r="L711" s="30" t="str">
        <f t="shared" si="45"/>
        <v>Sorry, question[13.15] E is required!</v>
      </c>
    </row>
    <row r="712" spans="1:23" ht="13.5" customHeight="1">
      <c r="A712" s="5" t="s">
        <v>2731</v>
      </c>
      <c r="B712" s="5" t="s">
        <v>974</v>
      </c>
      <c r="C712" s="5" t="str">
        <f t="shared" si="44"/>
        <v xml:space="preserve">f. </v>
      </c>
      <c r="D712" s="5" t="s">
        <v>741</v>
      </c>
      <c r="E712" s="5" t="s">
        <v>4111</v>
      </c>
      <c r="K712" s="5" t="s">
        <v>1911</v>
      </c>
      <c r="L712" s="30" t="str">
        <f t="shared" si="45"/>
        <v>Sorry, question[13.15] F is required!</v>
      </c>
    </row>
    <row r="713" spans="1:23" ht="13.5" customHeight="1">
      <c r="A713" s="5" t="s">
        <v>2731</v>
      </c>
      <c r="B713" s="5" t="s">
        <v>975</v>
      </c>
      <c r="C713" s="5" t="str">
        <f t="shared" si="44"/>
        <v xml:space="preserve">g. </v>
      </c>
      <c r="D713" s="5" t="s">
        <v>2673</v>
      </c>
      <c r="E713" s="5" t="s">
        <v>4112</v>
      </c>
      <c r="K713" s="5" t="s">
        <v>1911</v>
      </c>
      <c r="L713" s="30" t="str">
        <f t="shared" si="45"/>
        <v>Sorry, question[13.15] G is required!</v>
      </c>
    </row>
    <row r="714" spans="1:23" ht="13.5" customHeight="1">
      <c r="A714" s="5" t="s">
        <v>2731</v>
      </c>
      <c r="B714" s="5" t="s">
        <v>976</v>
      </c>
      <c r="C714" s="5" t="str">
        <f t="shared" si="44"/>
        <v xml:space="preserve">h. </v>
      </c>
      <c r="D714" s="5" t="s">
        <v>742</v>
      </c>
      <c r="E714" s="5" t="s">
        <v>4113</v>
      </c>
      <c r="K714" s="5" t="s">
        <v>1911</v>
      </c>
      <c r="L714" s="30" t="str">
        <f t="shared" si="45"/>
        <v>Sorry, question[13.15] H is required!</v>
      </c>
    </row>
    <row r="715" spans="1:23" ht="13.5" customHeight="1">
      <c r="A715" s="5" t="s">
        <v>2731</v>
      </c>
      <c r="B715" s="5" t="s">
        <v>977</v>
      </c>
      <c r="C715" s="5" t="str">
        <f t="shared" si="44"/>
        <v xml:space="preserve">i. </v>
      </c>
      <c r="D715" s="5" t="s">
        <v>743</v>
      </c>
      <c r="E715" s="5" t="s">
        <v>4114</v>
      </c>
      <c r="K715" s="5" t="s">
        <v>1911</v>
      </c>
      <c r="L715" s="30" t="str">
        <f t="shared" si="45"/>
        <v>Sorry, question[13.15] I is required!</v>
      </c>
    </row>
    <row r="716" spans="1:23" ht="13.5" customHeight="1">
      <c r="A716" s="5" t="s">
        <v>16</v>
      </c>
      <c r="J716" s="5" t="s">
        <v>39</v>
      </c>
      <c r="L716" s="30" t="str">
        <f t="shared" si="45"/>
        <v/>
      </c>
      <c r="W716" s="5" t="s">
        <v>1973</v>
      </c>
    </row>
    <row r="717" spans="1:23" ht="13.5" customHeight="1">
      <c r="A717" s="5" t="s">
        <v>546</v>
      </c>
      <c r="B717" s="5" t="s">
        <v>2684</v>
      </c>
      <c r="E717" s="5" t="s">
        <v>39</v>
      </c>
      <c r="I717" s="5" t="s">
        <v>1055</v>
      </c>
      <c r="J717" s="5" t="s">
        <v>3623</v>
      </c>
      <c r="L717" s="30" t="str">
        <f t="shared" si="45"/>
        <v/>
      </c>
      <c r="W717" s="5" t="s">
        <v>1973</v>
      </c>
    </row>
    <row r="718" spans="1:23" ht="13.5" customHeight="1">
      <c r="A718" s="5" t="s">
        <v>2731</v>
      </c>
      <c r="B718" s="5" t="s">
        <v>3138</v>
      </c>
      <c r="I718" s="5" t="s">
        <v>1271</v>
      </c>
      <c r="L718" s="30" t="str">
        <f t="shared" si="45"/>
        <v/>
      </c>
    </row>
    <row r="719" spans="1:23" ht="13.5" customHeight="1">
      <c r="A719" s="5" t="s">
        <v>2731</v>
      </c>
      <c r="B719" s="5" t="s">
        <v>978</v>
      </c>
      <c r="C719" s="5" t="str">
        <f t="shared" si="44"/>
        <v xml:space="preserve">j. </v>
      </c>
      <c r="D719" s="5" t="s">
        <v>2002</v>
      </c>
      <c r="E719" s="5" t="s">
        <v>4115</v>
      </c>
      <c r="I719" s="5" t="s">
        <v>1273</v>
      </c>
      <c r="K719" s="5" t="s">
        <v>1911</v>
      </c>
      <c r="L719" s="30" t="str">
        <f t="shared" si="45"/>
        <v>Sorry, question[13.15] J is required!</v>
      </c>
    </row>
    <row r="720" spans="1:23" ht="13.5" customHeight="1">
      <c r="A720" s="5" t="s">
        <v>2731</v>
      </c>
      <c r="B720" s="5" t="s">
        <v>979</v>
      </c>
      <c r="C720" s="5" t="str">
        <f t="shared" si="44"/>
        <v xml:space="preserve">k. </v>
      </c>
      <c r="D720" s="5" t="s">
        <v>510</v>
      </c>
      <c r="E720" s="5" t="s">
        <v>4116</v>
      </c>
      <c r="I720" s="5" t="s">
        <v>1273</v>
      </c>
      <c r="K720" s="5" t="s">
        <v>1911</v>
      </c>
      <c r="L720" s="30" t="str">
        <f t="shared" si="45"/>
        <v>Sorry, question[13.15] K is required!</v>
      </c>
    </row>
    <row r="721" spans="1:23" ht="13.5" customHeight="1">
      <c r="A721" s="5" t="s">
        <v>2731</v>
      </c>
      <c r="B721" s="5" t="s">
        <v>980</v>
      </c>
      <c r="C721" s="5" t="str">
        <f t="shared" si="44"/>
        <v xml:space="preserve">l. </v>
      </c>
      <c r="D721" s="5" t="s">
        <v>511</v>
      </c>
      <c r="E721" s="5" t="s">
        <v>4117</v>
      </c>
      <c r="I721" s="5" t="s">
        <v>1273</v>
      </c>
      <c r="K721" s="5" t="s">
        <v>1911</v>
      </c>
      <c r="L721" s="30" t="str">
        <f t="shared" si="45"/>
        <v>Sorry, question[13.15] L is required!</v>
      </c>
    </row>
    <row r="722" spans="1:23" ht="13.5" customHeight="1">
      <c r="A722" s="5" t="s">
        <v>2731</v>
      </c>
      <c r="B722" s="5" t="s">
        <v>981</v>
      </c>
      <c r="C722" s="5" t="str">
        <f t="shared" si="44"/>
        <v xml:space="preserve">m. </v>
      </c>
      <c r="D722" s="5" t="s">
        <v>512</v>
      </c>
      <c r="E722" s="5" t="s">
        <v>4118</v>
      </c>
      <c r="I722" s="5" t="s">
        <v>1273</v>
      </c>
      <c r="K722" s="5" t="s">
        <v>1911</v>
      </c>
      <c r="L722" s="30" t="str">
        <f t="shared" si="45"/>
        <v>Sorry, question[13.15] M is required!</v>
      </c>
    </row>
    <row r="723" spans="1:23" ht="13.5" customHeight="1">
      <c r="A723" s="5" t="s">
        <v>2731</v>
      </c>
      <c r="B723" s="5" t="s">
        <v>2674</v>
      </c>
      <c r="C723" s="5" t="str">
        <f t="shared" si="44"/>
        <v xml:space="preserve">n. </v>
      </c>
      <c r="D723" s="5" t="s">
        <v>2679</v>
      </c>
      <c r="E723" s="5" t="s">
        <v>4119</v>
      </c>
      <c r="I723" s="5" t="s">
        <v>1273</v>
      </c>
      <c r="K723" s="5" t="s">
        <v>846</v>
      </c>
      <c r="L723" s="30" t="str">
        <f t="shared" si="45"/>
        <v>Sorry, question[13.15] N is required!</v>
      </c>
    </row>
    <row r="724" spans="1:23" ht="13.5" customHeight="1">
      <c r="A724" s="5" t="s">
        <v>1057</v>
      </c>
      <c r="B724" s="5" t="s">
        <v>2675</v>
      </c>
      <c r="C724" s="5" t="str">
        <f t="shared" si="44"/>
        <v xml:space="preserve">o. </v>
      </c>
      <c r="D724" s="5" t="s">
        <v>2680</v>
      </c>
      <c r="E724" s="5" t="s">
        <v>4120</v>
      </c>
      <c r="K724" s="5" t="s">
        <v>846</v>
      </c>
      <c r="L724" s="30" t="str">
        <f t="shared" si="45"/>
        <v>Sorry, question[13.15] O is required!</v>
      </c>
      <c r="M724" s="5" t="s">
        <v>3020</v>
      </c>
      <c r="N724" s="5" t="s">
        <v>3332</v>
      </c>
    </row>
    <row r="725" spans="1:23" ht="13.5" customHeight="1">
      <c r="A725" s="5" t="s">
        <v>3633</v>
      </c>
      <c r="B725" s="5" t="s">
        <v>2676</v>
      </c>
      <c r="C725" s="5" t="str">
        <f t="shared" si="44"/>
        <v xml:space="preserve">p. </v>
      </c>
      <c r="D725" s="5" t="s">
        <v>2681</v>
      </c>
      <c r="E725" s="5" t="s">
        <v>4670</v>
      </c>
      <c r="K725" s="5" t="s">
        <v>846</v>
      </c>
      <c r="L725" s="30" t="str">
        <f t="shared" si="45"/>
        <v>Sorry, question[13.15] P is required!</v>
      </c>
      <c r="M725" s="5" t="s">
        <v>3020</v>
      </c>
      <c r="N725" s="5" t="s">
        <v>3677</v>
      </c>
    </row>
    <row r="726" spans="1:23" ht="13.5" customHeight="1">
      <c r="A726" s="5" t="s">
        <v>2731</v>
      </c>
      <c r="B726" s="5" t="s">
        <v>2677</v>
      </c>
      <c r="C726" s="5" t="str">
        <f t="shared" si="44"/>
        <v xml:space="preserve">q. </v>
      </c>
      <c r="D726" s="5" t="s">
        <v>2682</v>
      </c>
      <c r="E726" s="5" t="s">
        <v>4121</v>
      </c>
      <c r="I726" s="5" t="s">
        <v>1273</v>
      </c>
      <c r="K726" s="5" t="s">
        <v>846</v>
      </c>
      <c r="L726" s="30" t="str">
        <f t="shared" si="45"/>
        <v>Sorry, question[13.15] Q is required!</v>
      </c>
    </row>
    <row r="727" spans="1:23" ht="13.5" customHeight="1">
      <c r="A727" s="5" t="s">
        <v>1057</v>
      </c>
      <c r="B727" s="5" t="s">
        <v>2678</v>
      </c>
      <c r="C727" s="5" t="str">
        <f t="shared" si="44"/>
        <v xml:space="preserve">r. </v>
      </c>
      <c r="D727" s="5" t="s">
        <v>2683</v>
      </c>
      <c r="E727" s="5" t="s">
        <v>4671</v>
      </c>
      <c r="K727" s="5" t="s">
        <v>846</v>
      </c>
      <c r="L727" s="30" t="str">
        <f t="shared" si="45"/>
        <v>Sorry, question[13.15] R is required!</v>
      </c>
      <c r="M727" s="5" t="s">
        <v>3020</v>
      </c>
      <c r="N727" s="5" t="s">
        <v>3333</v>
      </c>
    </row>
    <row r="728" spans="1:23" s="96" customFormat="1" ht="13.5" customHeight="1">
      <c r="A728" s="96" t="s">
        <v>16</v>
      </c>
      <c r="J728" s="96" t="s">
        <v>39</v>
      </c>
      <c r="L728" s="86" t="str">
        <f t="shared" si="42"/>
        <v/>
      </c>
      <c r="W728" s="96" t="s">
        <v>1973</v>
      </c>
    </row>
    <row r="729" spans="1:23" ht="13.5" customHeight="1">
      <c r="A729" s="5" t="s">
        <v>546</v>
      </c>
      <c r="B729" s="5" t="s">
        <v>2695</v>
      </c>
      <c r="E729" s="5" t="s">
        <v>39</v>
      </c>
      <c r="I729" s="5" t="s">
        <v>1055</v>
      </c>
      <c r="J729" s="5" t="s">
        <v>3623</v>
      </c>
      <c r="L729" s="30" t="str">
        <f t="shared" si="42"/>
        <v/>
      </c>
      <c r="W729" s="5" t="s">
        <v>1973</v>
      </c>
    </row>
    <row r="730" spans="1:23" ht="13.5" customHeight="1">
      <c r="A730" s="5" t="s">
        <v>27</v>
      </c>
      <c r="B730" s="5" t="s">
        <v>982</v>
      </c>
      <c r="E730" s="5" t="s">
        <v>2687</v>
      </c>
      <c r="F730" s="5" t="s">
        <v>2688</v>
      </c>
      <c r="J730" s="5" t="s">
        <v>39</v>
      </c>
      <c r="K730" s="5" t="s">
        <v>1911</v>
      </c>
      <c r="L730" s="30" t="str">
        <f t="shared" si="42"/>
        <v>Sorry, question [13.16] is required!</v>
      </c>
    </row>
    <row r="731" spans="1:23" ht="13.5" customHeight="1">
      <c r="A731" s="5" t="s">
        <v>1057</v>
      </c>
      <c r="B731" s="5" t="s">
        <v>2689</v>
      </c>
      <c r="E731" s="5" t="s">
        <v>2690</v>
      </c>
      <c r="F731" s="5" t="s">
        <v>2691</v>
      </c>
      <c r="I731" s="5" t="s">
        <v>2022</v>
      </c>
      <c r="K731" s="5" t="s">
        <v>2000</v>
      </c>
      <c r="L731" s="30" t="str">
        <f>IF(K731="yes",("Sorry, question " &amp; LEFT(E731, 10) &amp; " is required!"),"")</f>
        <v>Sorry, question [13.16_1N] is required!</v>
      </c>
      <c r="M731" s="5" t="s">
        <v>3539</v>
      </c>
      <c r="N731" s="5" t="s">
        <v>3540</v>
      </c>
    </row>
    <row r="732" spans="1:23" ht="13.5" customHeight="1">
      <c r="A732" s="5" t="s">
        <v>889</v>
      </c>
      <c r="B732" s="5" t="s">
        <v>621</v>
      </c>
      <c r="E732" s="5" t="s">
        <v>2692</v>
      </c>
      <c r="I732" s="5" t="s">
        <v>3929</v>
      </c>
      <c r="J732" s="5" t="s">
        <v>2992</v>
      </c>
      <c r="K732" s="5" t="s">
        <v>1911</v>
      </c>
      <c r="L732" s="30" t="str">
        <f t="shared" si="42"/>
        <v>Sorry, question [13.17] is required!</v>
      </c>
    </row>
    <row r="733" spans="1:23" ht="13.5" customHeight="1">
      <c r="A733" s="5" t="s">
        <v>889</v>
      </c>
      <c r="B733" s="5" t="s">
        <v>622</v>
      </c>
      <c r="E733" s="5" t="s">
        <v>2693</v>
      </c>
      <c r="I733" s="5" t="s">
        <v>3929</v>
      </c>
      <c r="J733" s="5" t="s">
        <v>2992</v>
      </c>
      <c r="K733" s="5" t="s">
        <v>1911</v>
      </c>
      <c r="L733" s="30" t="str">
        <f t="shared" si="42"/>
        <v>Sorry, question [13.18] is required!</v>
      </c>
    </row>
    <row r="734" spans="1:23" ht="13.5" customHeight="1">
      <c r="A734" s="5" t="s">
        <v>895</v>
      </c>
      <c r="B734" s="5" t="s">
        <v>623</v>
      </c>
      <c r="E734" s="5" t="s">
        <v>2694</v>
      </c>
      <c r="J734" s="5" t="s">
        <v>2992</v>
      </c>
      <c r="K734" s="5" t="s">
        <v>1911</v>
      </c>
      <c r="L734" s="30" t="str">
        <f t="shared" si="42"/>
        <v>Sorry, question [13.19] is required!</v>
      </c>
    </row>
    <row r="735" spans="1:23" ht="13.5" customHeight="1">
      <c r="A735" s="5" t="s">
        <v>16</v>
      </c>
      <c r="J735" s="5" t="s">
        <v>39</v>
      </c>
      <c r="L735" s="30" t="str">
        <f t="shared" si="42"/>
        <v/>
      </c>
      <c r="W735" s="5" t="s">
        <v>1973</v>
      </c>
    </row>
    <row r="736" spans="1:23" ht="13.5" customHeight="1">
      <c r="A736" s="5" t="s">
        <v>546</v>
      </c>
      <c r="B736" s="5" t="s">
        <v>2696</v>
      </c>
      <c r="E736" s="5" t="s">
        <v>39</v>
      </c>
      <c r="I736" s="5" t="s">
        <v>1055</v>
      </c>
      <c r="J736" s="5" t="s">
        <v>3623</v>
      </c>
      <c r="L736" s="30" t="str">
        <f t="shared" si="42"/>
        <v/>
      </c>
      <c r="W736" s="5" t="s">
        <v>1973</v>
      </c>
    </row>
    <row r="737" spans="1:23" ht="13.5" customHeight="1">
      <c r="A737" s="5" t="s">
        <v>21</v>
      </c>
      <c r="B737" s="5" t="s">
        <v>983</v>
      </c>
      <c r="E737" s="5" t="s">
        <v>1640</v>
      </c>
      <c r="I737" s="92" t="s">
        <v>3929</v>
      </c>
      <c r="J737" s="5" t="s">
        <v>39</v>
      </c>
      <c r="K737" s="5" t="s">
        <v>1911</v>
      </c>
      <c r="L737" s="30" t="str">
        <f t="shared" si="42"/>
        <v>Sorry, question [13.20] is required!</v>
      </c>
    </row>
    <row r="738" spans="1:23" ht="13.5" customHeight="1">
      <c r="A738" s="5" t="s">
        <v>21</v>
      </c>
      <c r="B738" s="5" t="s">
        <v>984</v>
      </c>
      <c r="E738" s="5" t="s">
        <v>1641</v>
      </c>
      <c r="I738" s="92" t="s">
        <v>3929</v>
      </c>
      <c r="J738" s="5" t="s">
        <v>2845</v>
      </c>
      <c r="K738" s="5" t="s">
        <v>1911</v>
      </c>
      <c r="L738" s="30" t="str">
        <f t="shared" ref="L738:L799" si="46">IF(K738="yes",("Sorry, question " &amp; LEFT(E738, 7) &amp; " is required!"),"")</f>
        <v>Sorry, question [13.21] is required!</v>
      </c>
    </row>
    <row r="739" spans="1:23" ht="13.5" customHeight="1">
      <c r="A739" s="5" t="s">
        <v>21</v>
      </c>
      <c r="B739" s="5" t="s">
        <v>624</v>
      </c>
      <c r="E739" s="5" t="s">
        <v>1642</v>
      </c>
      <c r="I739" s="92" t="s">
        <v>3929</v>
      </c>
      <c r="J739" s="5" t="s">
        <v>2924</v>
      </c>
      <c r="K739" s="5" t="s">
        <v>2000</v>
      </c>
      <c r="L739" s="30" t="str">
        <f t="shared" si="46"/>
        <v>Sorry, question [13.22] is required!</v>
      </c>
    </row>
    <row r="740" spans="1:23" ht="13.5" customHeight="1">
      <c r="A740" s="5" t="s">
        <v>21</v>
      </c>
      <c r="B740" s="5" t="s">
        <v>896</v>
      </c>
      <c r="E740" s="5" t="s">
        <v>1643</v>
      </c>
      <c r="I740" s="92" t="s">
        <v>3929</v>
      </c>
      <c r="J740" s="5" t="s">
        <v>39</v>
      </c>
      <c r="K740" s="5" t="s">
        <v>1911</v>
      </c>
      <c r="L740" s="30" t="str">
        <f t="shared" si="46"/>
        <v>Sorry, question [13.27] is required!</v>
      </c>
    </row>
    <row r="741" spans="1:23" ht="13.5" customHeight="1">
      <c r="A741" s="5" t="s">
        <v>16</v>
      </c>
      <c r="J741" s="5" t="s">
        <v>39</v>
      </c>
      <c r="L741" s="30" t="str">
        <f t="shared" si="46"/>
        <v/>
      </c>
      <c r="W741" s="5" t="s">
        <v>1973</v>
      </c>
    </row>
    <row r="742" spans="1:23" ht="13.5" customHeight="1">
      <c r="A742" s="5" t="s">
        <v>546</v>
      </c>
      <c r="B742" s="5" t="s">
        <v>2697</v>
      </c>
      <c r="E742" s="5" t="s">
        <v>39</v>
      </c>
      <c r="I742" s="5" t="s">
        <v>1055</v>
      </c>
      <c r="J742" s="5" t="s">
        <v>2846</v>
      </c>
      <c r="L742" s="30" t="str">
        <f t="shared" si="46"/>
        <v/>
      </c>
      <c r="W742" s="5" t="s">
        <v>1973</v>
      </c>
    </row>
    <row r="743" spans="1:23" ht="13.5" customHeight="1">
      <c r="A743" s="5" t="s">
        <v>20</v>
      </c>
      <c r="B743" s="5" t="s">
        <v>2698</v>
      </c>
      <c r="E743" s="5" t="s">
        <v>2699</v>
      </c>
      <c r="J743" s="5" t="s">
        <v>39</v>
      </c>
      <c r="L743" s="30" t="str">
        <f t="shared" si="46"/>
        <v/>
      </c>
    </row>
    <row r="744" spans="1:23" ht="13.5" customHeight="1">
      <c r="A744" s="5" t="s">
        <v>23</v>
      </c>
      <c r="B744" s="5" t="s">
        <v>985</v>
      </c>
      <c r="E744" s="5" t="s">
        <v>3830</v>
      </c>
      <c r="F744" s="5" t="s">
        <v>897</v>
      </c>
      <c r="I744" s="5" t="s">
        <v>2022</v>
      </c>
      <c r="J744" s="5" t="s">
        <v>39</v>
      </c>
      <c r="K744" s="5" t="s">
        <v>2000</v>
      </c>
      <c r="L744" s="30" t="str">
        <f t="shared" ref="L744:L749" si="47">IF(K744="yes",("Sorry, question [13.28] " &amp; LEFT(E744, 1) &amp; " is required!"),"")</f>
        <v>Sorry, question [13.28] A is required!</v>
      </c>
      <c r="M744" s="5" t="s">
        <v>3020</v>
      </c>
      <c r="N744" s="5" t="s">
        <v>3573</v>
      </c>
    </row>
    <row r="745" spans="1:23" s="92" customFormat="1" ht="13.5" customHeight="1">
      <c r="A745" s="92" t="s">
        <v>15</v>
      </c>
      <c r="B745" s="92" t="s">
        <v>3831</v>
      </c>
      <c r="E745" s="92" t="s">
        <v>3834</v>
      </c>
      <c r="F745" s="92" t="s">
        <v>897</v>
      </c>
      <c r="I745" s="92" t="s">
        <v>2022</v>
      </c>
      <c r="J745" s="92" t="s">
        <v>39</v>
      </c>
      <c r="K745" s="92" t="s">
        <v>2000</v>
      </c>
      <c r="L745" s="95" t="str">
        <f t="shared" ref="L745:L747" si="48">IF(K745="yes",("Sorry, question [13.28] " &amp; LEFT(E745, 1) &amp; " is required!"),"")</f>
        <v>Sorry, question [13.28] B is required!</v>
      </c>
      <c r="M745" s="92" t="s">
        <v>3020</v>
      </c>
      <c r="N745" s="92" t="s">
        <v>3574</v>
      </c>
    </row>
    <row r="746" spans="1:23" s="92" customFormat="1" ht="13.5" customHeight="1">
      <c r="A746" s="92" t="s">
        <v>15</v>
      </c>
      <c r="B746" s="92" t="s">
        <v>3832</v>
      </c>
      <c r="E746" s="92" t="s">
        <v>3835</v>
      </c>
      <c r="F746" s="92" t="s">
        <v>897</v>
      </c>
      <c r="I746" s="92" t="s">
        <v>2022</v>
      </c>
      <c r="J746" s="92" t="s">
        <v>39</v>
      </c>
      <c r="K746" s="92" t="s">
        <v>2000</v>
      </c>
      <c r="L746" s="95" t="str">
        <f t="shared" si="48"/>
        <v>Sorry, question [13.28] C is required!</v>
      </c>
      <c r="M746" s="92" t="s">
        <v>3020</v>
      </c>
      <c r="N746" s="92" t="s">
        <v>3839</v>
      </c>
    </row>
    <row r="747" spans="1:23" s="92" customFormat="1" ht="13.5" customHeight="1">
      <c r="A747" s="92" t="s">
        <v>15</v>
      </c>
      <c r="B747" s="92" t="s">
        <v>3833</v>
      </c>
      <c r="E747" s="92" t="s">
        <v>3836</v>
      </c>
      <c r="F747" s="92" t="s">
        <v>897</v>
      </c>
      <c r="I747" s="92" t="s">
        <v>2022</v>
      </c>
      <c r="J747" s="92" t="s">
        <v>39</v>
      </c>
      <c r="K747" s="92" t="s">
        <v>2000</v>
      </c>
      <c r="L747" s="95" t="str">
        <f t="shared" si="48"/>
        <v>Sorry, question [13.28] D is required!</v>
      </c>
      <c r="M747" s="92" t="s">
        <v>3020</v>
      </c>
      <c r="N747" s="92" t="s">
        <v>3840</v>
      </c>
    </row>
    <row r="748" spans="1:23" ht="13.5" customHeight="1">
      <c r="A748" s="5" t="s">
        <v>23</v>
      </c>
      <c r="B748" s="5" t="s">
        <v>986</v>
      </c>
      <c r="E748" s="5" t="s">
        <v>3837</v>
      </c>
      <c r="F748" s="5" t="s">
        <v>897</v>
      </c>
      <c r="I748" s="5" t="s">
        <v>2022</v>
      </c>
      <c r="J748" s="5" t="s">
        <v>39</v>
      </c>
      <c r="K748" s="5" t="s">
        <v>2000</v>
      </c>
      <c r="L748" s="30" t="str">
        <f t="shared" si="47"/>
        <v>Sorry, question [13.28] E is required!</v>
      </c>
      <c r="M748" s="5" t="s">
        <v>3020</v>
      </c>
      <c r="N748" s="5" t="s">
        <v>3841</v>
      </c>
    </row>
    <row r="749" spans="1:23" ht="13.5" customHeight="1">
      <c r="A749" s="5" t="s">
        <v>15</v>
      </c>
      <c r="B749" s="5" t="s">
        <v>987</v>
      </c>
      <c r="E749" s="5" t="s">
        <v>3838</v>
      </c>
      <c r="F749" s="5" t="s">
        <v>897</v>
      </c>
      <c r="I749" s="5" t="s">
        <v>2022</v>
      </c>
      <c r="J749" s="5" t="s">
        <v>39</v>
      </c>
      <c r="K749" s="5" t="s">
        <v>2000</v>
      </c>
      <c r="L749" s="30" t="str">
        <f t="shared" si="47"/>
        <v>Sorry, question [13.28] F is required!</v>
      </c>
      <c r="M749" s="5" t="s">
        <v>3020</v>
      </c>
      <c r="N749" s="5" t="s">
        <v>3842</v>
      </c>
    </row>
    <row r="750" spans="1:23" ht="13.5" customHeight="1">
      <c r="A750" s="5" t="s">
        <v>16</v>
      </c>
      <c r="J750" s="5" t="s">
        <v>39</v>
      </c>
      <c r="L750" s="30" t="str">
        <f t="shared" si="46"/>
        <v/>
      </c>
      <c r="W750" s="5" t="s">
        <v>1973</v>
      </c>
    </row>
    <row r="751" spans="1:23" ht="13.5" customHeight="1">
      <c r="A751" s="5" t="s">
        <v>14</v>
      </c>
      <c r="B751" s="5" t="s">
        <v>1047</v>
      </c>
      <c r="E751" s="5" t="s">
        <v>1644</v>
      </c>
      <c r="F751" s="5" t="s">
        <v>1644</v>
      </c>
      <c r="I751" s="5" t="s">
        <v>2015</v>
      </c>
      <c r="J751" s="5" t="s">
        <v>1046</v>
      </c>
      <c r="K751" s="5" t="s">
        <v>2000</v>
      </c>
      <c r="L751" s="30" t="str">
        <f>IF(K751="yes",("Sorry, question " &amp; LEFT(E751, 7) &amp; " is required!"),"")</f>
        <v>Sorry, question Other K is required!</v>
      </c>
    </row>
    <row r="752" spans="1:23" s="92" customFormat="1" ht="13.5" customHeight="1">
      <c r="A752" s="92" t="s">
        <v>1056</v>
      </c>
      <c r="B752" s="92" t="s">
        <v>4487</v>
      </c>
      <c r="E752" s="92" t="s">
        <v>4460</v>
      </c>
      <c r="J752" s="92" t="s">
        <v>4488</v>
      </c>
      <c r="K752" s="92" t="s">
        <v>2000</v>
      </c>
      <c r="L752" s="95"/>
    </row>
    <row r="753" spans="1:23" ht="13.5" customHeight="1">
      <c r="A753" s="5" t="s">
        <v>546</v>
      </c>
      <c r="B753" s="5" t="s">
        <v>2700</v>
      </c>
      <c r="E753" s="5" t="s">
        <v>39</v>
      </c>
      <c r="I753" s="5" t="s">
        <v>1055</v>
      </c>
      <c r="J753" s="5" t="s">
        <v>3621</v>
      </c>
      <c r="L753" s="30" t="str">
        <f t="shared" si="46"/>
        <v/>
      </c>
      <c r="W753" s="5" t="s">
        <v>1973</v>
      </c>
    </row>
    <row r="754" spans="1:23" ht="13.5" customHeight="1">
      <c r="A754" s="5" t="s">
        <v>2705</v>
      </c>
      <c r="B754" s="5" t="s">
        <v>2706</v>
      </c>
      <c r="D754" s="5" t="s">
        <v>3021</v>
      </c>
      <c r="E754" s="5" t="s">
        <v>3843</v>
      </c>
      <c r="I754" s="5" t="s">
        <v>1271</v>
      </c>
      <c r="L754" s="30" t="str">
        <f t="shared" si="46"/>
        <v/>
      </c>
      <c r="R754" s="5" t="s">
        <v>2000</v>
      </c>
    </row>
    <row r="755" spans="1:23" ht="13.5" customHeight="1">
      <c r="A755" s="5" t="s">
        <v>2705</v>
      </c>
      <c r="B755" s="5" t="s">
        <v>988</v>
      </c>
      <c r="D755" s="5" t="s">
        <v>3023</v>
      </c>
      <c r="E755" s="5" t="s">
        <v>3023</v>
      </c>
      <c r="I755" s="92" t="s">
        <v>3929</v>
      </c>
      <c r="K755" s="5" t="s">
        <v>1911</v>
      </c>
      <c r="L755" s="30" t="str">
        <f t="shared" ref="L755:L760" si="49">IF(K755="yes",("Sorry, question " &amp; MID(E755, 4,7) &amp; " is required!"),"")</f>
        <v>Sorry, question .29]Dur is required!</v>
      </c>
    </row>
    <row r="756" spans="1:23" ht="13.5" customHeight="1">
      <c r="A756" s="5" t="s">
        <v>21</v>
      </c>
      <c r="B756" s="5" t="s">
        <v>2701</v>
      </c>
      <c r="D756" s="5" t="s">
        <v>3021</v>
      </c>
      <c r="E756" s="5" t="s">
        <v>3843</v>
      </c>
      <c r="I756" s="5" t="s">
        <v>1271</v>
      </c>
      <c r="L756" s="30" t="str">
        <f t="shared" si="49"/>
        <v/>
      </c>
    </row>
    <row r="757" spans="1:23" ht="13.5" customHeight="1">
      <c r="A757" s="5" t="s">
        <v>21</v>
      </c>
      <c r="B757" s="5" t="s">
        <v>625</v>
      </c>
      <c r="D757" s="5" t="s">
        <v>1645</v>
      </c>
      <c r="E757" s="5" t="s">
        <v>1645</v>
      </c>
      <c r="I757" s="5" t="s">
        <v>1273</v>
      </c>
      <c r="J757" s="5" t="s">
        <v>39</v>
      </c>
      <c r="K757" s="5" t="s">
        <v>1911</v>
      </c>
      <c r="L757" s="30" t="str">
        <f t="shared" si="49"/>
        <v>Sorry, question .30] Du is required!</v>
      </c>
    </row>
    <row r="758" spans="1:23" ht="13.5" customHeight="1">
      <c r="A758" s="5" t="s">
        <v>21</v>
      </c>
      <c r="B758" s="5" t="s">
        <v>626</v>
      </c>
      <c r="D758" s="5" t="s">
        <v>1646</v>
      </c>
      <c r="E758" s="5" t="s">
        <v>1646</v>
      </c>
      <c r="I758" s="5" t="s">
        <v>1273</v>
      </c>
      <c r="J758" s="5" t="s">
        <v>39</v>
      </c>
      <c r="K758" s="5" t="s">
        <v>1911</v>
      </c>
      <c r="L758" s="30" t="str">
        <f t="shared" si="49"/>
        <v>Sorry, question .31] Du is required!</v>
      </c>
    </row>
    <row r="759" spans="1:23" ht="13.5" customHeight="1">
      <c r="A759" s="5" t="s">
        <v>21</v>
      </c>
      <c r="B759" s="5" t="s">
        <v>627</v>
      </c>
      <c r="D759" s="5" t="s">
        <v>1647</v>
      </c>
      <c r="E759" s="5" t="s">
        <v>1647</v>
      </c>
      <c r="I759" s="5" t="s">
        <v>1273</v>
      </c>
      <c r="J759" s="5" t="s">
        <v>39</v>
      </c>
      <c r="K759" s="5" t="s">
        <v>1911</v>
      </c>
      <c r="L759" s="30" t="str">
        <f t="shared" si="49"/>
        <v>Sorry, question .32] Du is required!</v>
      </c>
    </row>
    <row r="760" spans="1:23" ht="13.5" customHeight="1">
      <c r="A760" s="5" t="s">
        <v>21</v>
      </c>
      <c r="B760" s="5" t="s">
        <v>900</v>
      </c>
      <c r="D760" s="5" t="s">
        <v>3179</v>
      </c>
      <c r="E760" s="5" t="s">
        <v>3179</v>
      </c>
      <c r="I760" s="5" t="s">
        <v>1273</v>
      </c>
      <c r="J760" s="5" t="s">
        <v>39</v>
      </c>
      <c r="K760" s="5" t="s">
        <v>1911</v>
      </c>
      <c r="L760" s="30" t="str">
        <f t="shared" si="49"/>
        <v>Sorry, question .33] Du is required!</v>
      </c>
    </row>
    <row r="761" spans="1:23" ht="13.5" customHeight="1">
      <c r="A761" s="5" t="s">
        <v>21</v>
      </c>
      <c r="B761" s="5" t="s">
        <v>2707</v>
      </c>
      <c r="D761" s="5" t="s">
        <v>3180</v>
      </c>
      <c r="E761" s="5" t="s">
        <v>3180</v>
      </c>
      <c r="I761" s="5" t="s">
        <v>1273</v>
      </c>
      <c r="K761" s="5" t="s">
        <v>846</v>
      </c>
      <c r="L761" s="30" t="str">
        <f>IF(K761="yes",("Sorry, question " &amp; MID(E761, 4,10) &amp; " is required!"),"")</f>
        <v>Sorry, question .33_1n] Du is required!</v>
      </c>
    </row>
    <row r="762" spans="1:23" ht="13.5" customHeight="1">
      <c r="A762" s="5" t="s">
        <v>21</v>
      </c>
      <c r="B762" s="5" t="s">
        <v>2708</v>
      </c>
      <c r="D762" s="5" t="s">
        <v>3688</v>
      </c>
      <c r="E762" s="5" t="s">
        <v>3688</v>
      </c>
      <c r="I762" s="5" t="s">
        <v>1273</v>
      </c>
      <c r="K762" s="5" t="s">
        <v>846</v>
      </c>
      <c r="L762" s="30" t="str">
        <f>IF(K762="yes",("Sorry, question " &amp; MID(E762, 4,10) &amp; " is required!"),"")</f>
        <v>Sorry, question .33_2n] Du is required!</v>
      </c>
    </row>
    <row r="763" spans="1:23" ht="13.5" customHeight="1">
      <c r="A763" s="5" t="s">
        <v>21</v>
      </c>
      <c r="B763" s="5" t="s">
        <v>2709</v>
      </c>
      <c r="D763" s="5" t="s">
        <v>3181</v>
      </c>
      <c r="E763" s="5" t="s">
        <v>3181</v>
      </c>
      <c r="I763" s="5" t="s">
        <v>1273</v>
      </c>
      <c r="K763" s="5" t="s">
        <v>846</v>
      </c>
      <c r="L763" s="30" t="str">
        <f>IF(K763="yes",("Sorry, question " &amp; MID(E763, 4,10) &amp; " is required!"),"")</f>
        <v>Sorry, question .33_3n] Du is required!</v>
      </c>
    </row>
    <row r="764" spans="1:23" ht="13.5" customHeight="1">
      <c r="A764" s="5" t="s">
        <v>16</v>
      </c>
      <c r="J764" s="5" t="s">
        <v>39</v>
      </c>
      <c r="L764" s="30" t="str">
        <f t="shared" si="46"/>
        <v/>
      </c>
      <c r="W764" s="5" t="s">
        <v>1973</v>
      </c>
    </row>
    <row r="765" spans="1:23" ht="13.5" customHeight="1">
      <c r="A765" s="5" t="s">
        <v>546</v>
      </c>
      <c r="B765" s="5" t="s">
        <v>2711</v>
      </c>
      <c r="E765" s="5" t="s">
        <v>39</v>
      </c>
      <c r="I765" s="5" t="s">
        <v>2052</v>
      </c>
      <c r="J765" s="5" t="s">
        <v>3621</v>
      </c>
      <c r="L765" s="30" t="str">
        <f t="shared" si="46"/>
        <v/>
      </c>
      <c r="W765" s="5" t="s">
        <v>1973</v>
      </c>
    </row>
    <row r="766" spans="1:23" ht="13.5" customHeight="1">
      <c r="A766" s="5" t="s">
        <v>20</v>
      </c>
      <c r="B766" s="5" t="s">
        <v>989</v>
      </c>
      <c r="E766" s="5" t="s">
        <v>3230</v>
      </c>
      <c r="F766" s="5" t="s">
        <v>3024</v>
      </c>
      <c r="I766" s="5" t="s">
        <v>2712</v>
      </c>
      <c r="J766" s="5" t="s">
        <v>39</v>
      </c>
      <c r="L766" s="30" t="str">
        <f t="shared" si="46"/>
        <v/>
      </c>
    </row>
    <row r="767" spans="1:23" ht="13.5" customHeight="1">
      <c r="A767" s="5" t="s">
        <v>23</v>
      </c>
      <c r="B767" s="5" t="s">
        <v>990</v>
      </c>
      <c r="E767" s="5" t="s">
        <v>513</v>
      </c>
      <c r="F767" s="5" t="s">
        <v>120</v>
      </c>
      <c r="I767" s="5" t="s">
        <v>4589</v>
      </c>
      <c r="J767" s="5" t="s">
        <v>39</v>
      </c>
      <c r="K767" s="5" t="s">
        <v>1911</v>
      </c>
      <c r="L767" s="30" t="str">
        <f>IF(K767="yes",("Sorry, question [13.34] " &amp; LEFT(E767, 7) &amp; " is required!"),"")</f>
        <v>Sorry, question [13.34] DD is required!</v>
      </c>
      <c r="M767" s="5" t="s">
        <v>4592</v>
      </c>
      <c r="N767" s="5" t="s">
        <v>3334</v>
      </c>
    </row>
    <row r="768" spans="1:23" ht="13.5" customHeight="1">
      <c r="A768" s="5" t="s">
        <v>23</v>
      </c>
      <c r="B768" s="5" t="s">
        <v>991</v>
      </c>
      <c r="E768" s="5" t="s">
        <v>514</v>
      </c>
      <c r="F768" s="5" t="s">
        <v>123</v>
      </c>
      <c r="I768" s="5" t="s">
        <v>4590</v>
      </c>
      <c r="J768" s="5" t="s">
        <v>39</v>
      </c>
      <c r="K768" s="5" t="s">
        <v>1911</v>
      </c>
      <c r="L768" s="30" t="str">
        <f>IF(K768="yes",("Sorry, question [13.34] " &amp; LEFT(E768, 7) &amp; " is required!"),"")</f>
        <v>Sorry, question [13.34] MM is required!</v>
      </c>
      <c r="M768" s="5" t="s">
        <v>4593</v>
      </c>
      <c r="N768" s="5" t="s">
        <v>3335</v>
      </c>
    </row>
    <row r="769" spans="1:23" ht="13.5" customHeight="1">
      <c r="A769" s="5" t="s">
        <v>23</v>
      </c>
      <c r="B769" s="5" t="s">
        <v>992</v>
      </c>
      <c r="E769" s="5" t="s">
        <v>515</v>
      </c>
      <c r="F769" s="5" t="s">
        <v>124</v>
      </c>
      <c r="I769" s="5" t="s">
        <v>4591</v>
      </c>
      <c r="J769" s="5" t="s">
        <v>39</v>
      </c>
      <c r="K769" s="5" t="s">
        <v>1911</v>
      </c>
      <c r="L769" s="30" t="str">
        <f>IF(K769="yes",("Sorry, question [13.34] " &amp; LEFT(E769, 7) &amp; " is required!"),"")</f>
        <v>Sorry, question [13.34] YYYY is required!</v>
      </c>
      <c r="M769" s="5" t="s">
        <v>4664</v>
      </c>
      <c r="N769" s="5" t="s">
        <v>4489</v>
      </c>
    </row>
    <row r="770" spans="1:23" ht="13.5" customHeight="1">
      <c r="A770" s="5" t="s">
        <v>3844</v>
      </c>
      <c r="B770" s="5" t="s">
        <v>2978</v>
      </c>
      <c r="E770" s="5" t="s">
        <v>1648</v>
      </c>
      <c r="I770" s="5" t="s">
        <v>2713</v>
      </c>
      <c r="J770" s="5" t="s">
        <v>39</v>
      </c>
      <c r="K770" s="5" t="s">
        <v>1911</v>
      </c>
      <c r="L770" s="30" t="str">
        <f t="shared" si="46"/>
        <v>Sorry, question [13.35] is required!</v>
      </c>
    </row>
    <row r="771" spans="1:23" ht="13.5" customHeight="1">
      <c r="A771" s="5" t="s">
        <v>1057</v>
      </c>
      <c r="B771" s="5" t="s">
        <v>2862</v>
      </c>
      <c r="E771" s="5" t="s">
        <v>2863</v>
      </c>
      <c r="I771" s="5" t="s">
        <v>2864</v>
      </c>
      <c r="J771" s="5" t="s">
        <v>2867</v>
      </c>
      <c r="K771" s="5" t="s">
        <v>2000</v>
      </c>
      <c r="L771" s="30" t="str">
        <f>IF(K771="yes",("Sorry, question " &amp; LEFT(E771, 17) &amp; " is required!"),"")</f>
        <v>Sorry, question Number of infants is required!</v>
      </c>
      <c r="M771" s="5" t="s">
        <v>4490</v>
      </c>
      <c r="N771" s="5" t="s">
        <v>4491</v>
      </c>
    </row>
    <row r="772" spans="1:23" ht="13.5" customHeight="1">
      <c r="A772" s="5" t="s">
        <v>1076</v>
      </c>
      <c r="B772" s="5" t="s">
        <v>2977</v>
      </c>
      <c r="L772" s="30" t="str">
        <f t="shared" si="46"/>
        <v/>
      </c>
      <c r="O772" s="5" t="s">
        <v>2979</v>
      </c>
    </row>
    <row r="773" spans="1:23" ht="13.5" customHeight="1">
      <c r="A773" s="5" t="s">
        <v>3845</v>
      </c>
      <c r="B773" s="5" t="s">
        <v>901</v>
      </c>
      <c r="E773" s="5" t="s">
        <v>1649</v>
      </c>
      <c r="I773" s="5" t="s">
        <v>2865</v>
      </c>
      <c r="J773" s="5" t="s">
        <v>4270</v>
      </c>
      <c r="K773" s="5" t="s">
        <v>2000</v>
      </c>
      <c r="L773" s="30" t="str">
        <f t="shared" si="46"/>
        <v>Sorry, question [13.36] is required!</v>
      </c>
      <c r="Q773" s="5" t="s">
        <v>2284</v>
      </c>
    </row>
    <row r="774" spans="1:23" ht="13.5" customHeight="1">
      <c r="A774" s="5" t="s">
        <v>22</v>
      </c>
      <c r="B774" s="5" t="s">
        <v>993</v>
      </c>
      <c r="E774" s="92" t="s">
        <v>59</v>
      </c>
      <c r="F774" s="92" t="s">
        <v>59</v>
      </c>
      <c r="I774" s="5" t="s">
        <v>2866</v>
      </c>
      <c r="J774" s="5" t="s">
        <v>1028</v>
      </c>
      <c r="K774" s="5" t="s">
        <v>2000</v>
      </c>
      <c r="L774" s="30" t="str">
        <f t="shared" si="46"/>
        <v>Sorry, question OTHER,  is required!</v>
      </c>
    </row>
    <row r="775" spans="1:23" ht="13.5" customHeight="1">
      <c r="A775" s="5" t="s">
        <v>16</v>
      </c>
      <c r="J775" s="5" t="s">
        <v>39</v>
      </c>
      <c r="L775" s="30" t="str">
        <f t="shared" si="46"/>
        <v/>
      </c>
      <c r="W775" s="5" t="s">
        <v>1973</v>
      </c>
    </row>
    <row r="776" spans="1:23" ht="13.5" customHeight="1">
      <c r="A776" s="5" t="s">
        <v>546</v>
      </c>
      <c r="B776" s="5" t="s">
        <v>2714</v>
      </c>
      <c r="E776" s="5" t="s">
        <v>39</v>
      </c>
      <c r="I776" s="5" t="s">
        <v>1055</v>
      </c>
      <c r="J776" s="5" t="s">
        <v>2847</v>
      </c>
      <c r="L776" s="30" t="str">
        <f t="shared" si="46"/>
        <v/>
      </c>
      <c r="W776" s="5" t="s">
        <v>1973</v>
      </c>
    </row>
    <row r="777" spans="1:23" ht="13.5" customHeight="1">
      <c r="A777" s="5" t="s">
        <v>2973</v>
      </c>
      <c r="B777" s="5" t="s">
        <v>994</v>
      </c>
      <c r="E777" s="5" t="s">
        <v>1897</v>
      </c>
      <c r="K777" s="5" t="s">
        <v>2000</v>
      </c>
      <c r="L777" s="30" t="str">
        <f>IF(K777="yes",("Sorry, question " &amp; LEFT(E777, 7) &amp; " is required!"),"")</f>
        <v>Sorry, question [13.37] is required!</v>
      </c>
    </row>
    <row r="778" spans="1:23" ht="13.5" customHeight="1">
      <c r="A778" s="5" t="s">
        <v>22</v>
      </c>
      <c r="B778" s="5" t="s">
        <v>995</v>
      </c>
      <c r="E778" s="92" t="s">
        <v>59</v>
      </c>
      <c r="F778" s="92" t="s">
        <v>59</v>
      </c>
      <c r="I778" s="5" t="s">
        <v>2015</v>
      </c>
      <c r="J778" s="5" t="s">
        <v>838</v>
      </c>
      <c r="K778" s="5" t="s">
        <v>2000</v>
      </c>
      <c r="L778" s="30" t="str">
        <f t="shared" si="46"/>
        <v>Sorry, question OTHER,  is required!</v>
      </c>
    </row>
    <row r="779" spans="1:23" s="92" customFormat="1" ht="13.5" customHeight="1">
      <c r="A779" s="92" t="s">
        <v>16</v>
      </c>
      <c r="J779" s="92" t="s">
        <v>39</v>
      </c>
      <c r="L779" s="95" t="str">
        <f t="shared" ref="L779:L780" si="50">IF(K779="yes",("Sorry, question " &amp; LEFT(E779, 7) &amp; " is required!"),"")</f>
        <v/>
      </c>
      <c r="W779" s="92" t="s">
        <v>1973</v>
      </c>
    </row>
    <row r="780" spans="1:23" s="92" customFormat="1" ht="13.5" customHeight="1">
      <c r="A780" s="92" t="s">
        <v>546</v>
      </c>
      <c r="B780" s="92" t="s">
        <v>4271</v>
      </c>
      <c r="E780" s="92" t="s">
        <v>39</v>
      </c>
      <c r="I780" s="92" t="s">
        <v>1055</v>
      </c>
      <c r="J780" s="92" t="s">
        <v>2927</v>
      </c>
      <c r="L780" s="95" t="str">
        <f t="shared" si="50"/>
        <v/>
      </c>
      <c r="W780" s="92" t="s">
        <v>1973</v>
      </c>
    </row>
    <row r="781" spans="1:23" ht="13.5" customHeight="1">
      <c r="A781" s="5" t="s">
        <v>13</v>
      </c>
      <c r="B781" s="5" t="s">
        <v>2715</v>
      </c>
      <c r="E781" s="5" t="s">
        <v>1720</v>
      </c>
      <c r="L781" s="30" t="str">
        <f t="shared" si="46"/>
        <v/>
      </c>
    </row>
    <row r="782" spans="1:23" ht="14.25">
      <c r="A782" s="5" t="s">
        <v>1822</v>
      </c>
      <c r="B782" s="5" t="s">
        <v>1831</v>
      </c>
      <c r="E782" s="5" t="s">
        <v>3025</v>
      </c>
      <c r="I782" s="5" t="s">
        <v>4269</v>
      </c>
      <c r="K782" s="5" t="s">
        <v>2000</v>
      </c>
      <c r="L782" s="30" t="s">
        <v>3225</v>
      </c>
    </row>
    <row r="783" spans="1:23" ht="14.25">
      <c r="A783" s="5" t="s">
        <v>19</v>
      </c>
      <c r="B783" s="5" t="s">
        <v>1832</v>
      </c>
      <c r="L783" s="30" t="str">
        <f t="shared" si="46"/>
        <v/>
      </c>
      <c r="O783" s="5" t="s">
        <v>4142</v>
      </c>
    </row>
    <row r="784" spans="1:23" ht="14.25">
      <c r="A784" s="5" t="s">
        <v>1827</v>
      </c>
      <c r="B784" s="5" t="s">
        <v>2716</v>
      </c>
      <c r="E784" s="5" t="s">
        <v>1833</v>
      </c>
      <c r="L784" s="30" t="str">
        <f t="shared" si="46"/>
        <v/>
      </c>
    </row>
    <row r="785" spans="1:23" ht="13.5" customHeight="1">
      <c r="A785" s="5" t="s">
        <v>16</v>
      </c>
      <c r="J785" s="5" t="s">
        <v>39</v>
      </c>
      <c r="L785" s="30" t="str">
        <f t="shared" si="46"/>
        <v/>
      </c>
      <c r="W785" s="5" t="s">
        <v>1973</v>
      </c>
    </row>
    <row r="786" spans="1:23" ht="13.5" customHeight="1">
      <c r="A786" s="5" t="s">
        <v>546</v>
      </c>
      <c r="B786" s="5" t="s">
        <v>2717</v>
      </c>
      <c r="E786" s="5" t="s">
        <v>39</v>
      </c>
      <c r="I786" s="5" t="s">
        <v>1055</v>
      </c>
      <c r="J786" s="5" t="s">
        <v>2927</v>
      </c>
      <c r="L786" s="30" t="str">
        <f t="shared" si="46"/>
        <v/>
      </c>
      <c r="W786" s="5" t="s">
        <v>1973</v>
      </c>
    </row>
    <row r="787" spans="1:23" ht="13.5" customHeight="1">
      <c r="A787" s="5" t="s">
        <v>28</v>
      </c>
      <c r="B787" s="5" t="s">
        <v>628</v>
      </c>
      <c r="E787" s="5" t="s">
        <v>1650</v>
      </c>
      <c r="I787" s="92" t="s">
        <v>3929</v>
      </c>
      <c r="K787" s="5" t="s">
        <v>2000</v>
      </c>
      <c r="L787" s="30" t="str">
        <f t="shared" si="46"/>
        <v>Sorry, question [13.40] is required!</v>
      </c>
    </row>
    <row r="788" spans="1:23" ht="13.5" customHeight="1">
      <c r="A788" s="5" t="s">
        <v>21</v>
      </c>
      <c r="B788" s="5" t="s">
        <v>996</v>
      </c>
      <c r="E788" s="5" t="s">
        <v>1651</v>
      </c>
      <c r="I788" s="92" t="s">
        <v>3929</v>
      </c>
      <c r="K788" s="5" t="s">
        <v>2000</v>
      </c>
      <c r="L788" s="30" t="str">
        <f t="shared" si="46"/>
        <v>Sorry, question [13.41] is required!</v>
      </c>
    </row>
    <row r="789" spans="1:23" ht="13.5" customHeight="1">
      <c r="A789" s="5" t="s">
        <v>21</v>
      </c>
      <c r="B789" s="5" t="s">
        <v>902</v>
      </c>
      <c r="E789" s="5" t="s">
        <v>1652</v>
      </c>
      <c r="I789" s="92" t="s">
        <v>3929</v>
      </c>
      <c r="K789" s="5" t="s">
        <v>2000</v>
      </c>
      <c r="L789" s="30" t="str">
        <f t="shared" si="46"/>
        <v>Sorry, question [13.42] is required!</v>
      </c>
    </row>
    <row r="790" spans="1:23" ht="13.5" customHeight="1">
      <c r="A790" s="5" t="s">
        <v>21</v>
      </c>
      <c r="B790" s="5" t="s">
        <v>629</v>
      </c>
      <c r="E790" s="5" t="s">
        <v>1653</v>
      </c>
      <c r="I790" s="92" t="s">
        <v>3929</v>
      </c>
      <c r="K790" s="5" t="s">
        <v>2000</v>
      </c>
      <c r="L790" s="30" t="str">
        <f t="shared" si="46"/>
        <v>Sorry, question [13.43] is required!</v>
      </c>
    </row>
    <row r="791" spans="1:23" ht="13.5" customHeight="1">
      <c r="A791" s="5" t="s">
        <v>16</v>
      </c>
      <c r="J791" s="5" t="s">
        <v>39</v>
      </c>
      <c r="L791" s="30" t="str">
        <f t="shared" si="46"/>
        <v/>
      </c>
      <c r="W791" s="5" t="s">
        <v>1973</v>
      </c>
    </row>
    <row r="792" spans="1:23" ht="13.5" customHeight="1">
      <c r="A792" s="5" t="s">
        <v>546</v>
      </c>
      <c r="B792" s="5" t="s">
        <v>2720</v>
      </c>
      <c r="E792" s="5" t="s">
        <v>39</v>
      </c>
      <c r="I792" s="5" t="s">
        <v>2145</v>
      </c>
      <c r="J792" s="5" t="s">
        <v>2928</v>
      </c>
      <c r="L792" s="30" t="str">
        <f t="shared" si="46"/>
        <v/>
      </c>
      <c r="W792" s="5" t="s">
        <v>1973</v>
      </c>
    </row>
    <row r="793" spans="1:23" ht="13.5" customHeight="1">
      <c r="A793" s="5" t="s">
        <v>1056</v>
      </c>
      <c r="B793" s="5" t="s">
        <v>2719</v>
      </c>
      <c r="E793" s="5" t="s">
        <v>2721</v>
      </c>
      <c r="F793" s="5" t="s">
        <v>2722</v>
      </c>
      <c r="L793" s="30" t="str">
        <f t="shared" si="46"/>
        <v/>
      </c>
    </row>
    <row r="794" spans="1:23" ht="13.5" customHeight="1">
      <c r="A794" s="5" t="s">
        <v>2718</v>
      </c>
      <c r="B794" s="5" t="s">
        <v>3022</v>
      </c>
      <c r="E794" s="5" t="s">
        <v>3021</v>
      </c>
      <c r="I794" s="5" t="s">
        <v>1271</v>
      </c>
      <c r="L794" s="30" t="str">
        <f t="shared" si="46"/>
        <v/>
      </c>
    </row>
    <row r="795" spans="1:23" ht="13.5" customHeight="1">
      <c r="A795" s="5" t="s">
        <v>2718</v>
      </c>
      <c r="B795" s="5" t="s">
        <v>1836</v>
      </c>
      <c r="E795" s="5" t="s">
        <v>217</v>
      </c>
      <c r="I795" s="5" t="s">
        <v>1273</v>
      </c>
      <c r="L795" s="30" t="str">
        <f t="shared" si="46"/>
        <v/>
      </c>
    </row>
    <row r="796" spans="1:23" ht="13.5" customHeight="1">
      <c r="A796" s="5" t="s">
        <v>2718</v>
      </c>
      <c r="B796" s="5" t="s">
        <v>1837</v>
      </c>
      <c r="E796" s="5" t="s">
        <v>218</v>
      </c>
      <c r="I796" s="5" t="s">
        <v>1273</v>
      </c>
      <c r="L796" s="30" t="str">
        <f t="shared" si="46"/>
        <v/>
      </c>
    </row>
    <row r="797" spans="1:23" ht="13.5" customHeight="1">
      <c r="A797" s="5" t="s">
        <v>2718</v>
      </c>
      <c r="B797" s="5" t="s">
        <v>1838</v>
      </c>
      <c r="E797" s="5" t="s">
        <v>1891</v>
      </c>
      <c r="I797" s="5" t="s">
        <v>1273</v>
      </c>
      <c r="L797" s="30" t="str">
        <f t="shared" si="46"/>
        <v/>
      </c>
    </row>
    <row r="798" spans="1:23" ht="13.5" customHeight="1">
      <c r="A798" s="5" t="s">
        <v>2718</v>
      </c>
      <c r="B798" s="5" t="s">
        <v>1839</v>
      </c>
      <c r="E798" s="5" t="s">
        <v>221</v>
      </c>
      <c r="I798" s="5" t="s">
        <v>1273</v>
      </c>
      <c r="L798" s="30" t="str">
        <f t="shared" si="46"/>
        <v/>
      </c>
    </row>
    <row r="799" spans="1:23" ht="13.5" customHeight="1">
      <c r="A799" s="5" t="s">
        <v>2718</v>
      </c>
      <c r="B799" s="5" t="s">
        <v>1840</v>
      </c>
      <c r="E799" s="5" t="s">
        <v>222</v>
      </c>
      <c r="I799" s="5" t="s">
        <v>1273</v>
      </c>
      <c r="L799" s="30" t="str">
        <f t="shared" si="46"/>
        <v/>
      </c>
    </row>
    <row r="800" spans="1:23" ht="13.5" customHeight="1">
      <c r="A800" s="5" t="s">
        <v>2718</v>
      </c>
      <c r="B800" s="5" t="s">
        <v>1841</v>
      </c>
      <c r="E800" s="5" t="s">
        <v>223</v>
      </c>
      <c r="I800" s="5" t="s">
        <v>1273</v>
      </c>
      <c r="L800" s="30" t="str">
        <f t="shared" ref="L800:L868" si="51">IF(K800="yes",("Sorry, question " &amp; LEFT(E800, 7) &amp; " is required!"),"")</f>
        <v/>
      </c>
    </row>
    <row r="801" spans="1:15" ht="13.5" customHeight="1">
      <c r="A801" s="5" t="s">
        <v>2718</v>
      </c>
      <c r="B801" s="5" t="s">
        <v>1842</v>
      </c>
      <c r="E801" s="5" t="s">
        <v>224</v>
      </c>
      <c r="I801" s="5" t="s">
        <v>1273</v>
      </c>
      <c r="L801" s="30" t="str">
        <f t="shared" si="51"/>
        <v/>
      </c>
    </row>
    <row r="802" spans="1:15" ht="13.5" customHeight="1">
      <c r="A802" s="5" t="s">
        <v>2718</v>
      </c>
      <c r="B802" s="5" t="s">
        <v>1843</v>
      </c>
      <c r="E802" s="5" t="s">
        <v>1892</v>
      </c>
      <c r="I802" s="5" t="s">
        <v>1273</v>
      </c>
      <c r="L802" s="30" t="str">
        <f t="shared" si="51"/>
        <v/>
      </c>
    </row>
    <row r="803" spans="1:15" ht="13.5" customHeight="1">
      <c r="A803" s="5" t="s">
        <v>2718</v>
      </c>
      <c r="B803" s="5" t="s">
        <v>1844</v>
      </c>
      <c r="E803" s="5" t="s">
        <v>279</v>
      </c>
      <c r="I803" s="5" t="s">
        <v>1273</v>
      </c>
      <c r="L803" s="30" t="str">
        <f t="shared" si="51"/>
        <v/>
      </c>
    </row>
    <row r="804" spans="1:15" ht="13.5" customHeight="1">
      <c r="A804" s="5" t="s">
        <v>2718</v>
      </c>
      <c r="B804" s="5" t="s">
        <v>1845</v>
      </c>
      <c r="E804" s="5" t="s">
        <v>1893</v>
      </c>
      <c r="I804" s="5" t="s">
        <v>1273</v>
      </c>
      <c r="L804" s="30" t="str">
        <f t="shared" si="51"/>
        <v/>
      </c>
    </row>
    <row r="805" spans="1:15" ht="13.5" customHeight="1">
      <c r="A805" s="5" t="s">
        <v>2718</v>
      </c>
      <c r="B805" s="5" t="s">
        <v>1846</v>
      </c>
      <c r="E805" s="5" t="s">
        <v>281</v>
      </c>
      <c r="I805" s="5" t="s">
        <v>1273</v>
      </c>
      <c r="L805" s="30" t="str">
        <f t="shared" si="51"/>
        <v/>
      </c>
    </row>
    <row r="806" spans="1:15" ht="13.5" customHeight="1">
      <c r="A806" s="5" t="s">
        <v>2718</v>
      </c>
      <c r="B806" s="5" t="s">
        <v>1847</v>
      </c>
      <c r="E806" s="5" t="s">
        <v>1894</v>
      </c>
      <c r="I806" s="5" t="s">
        <v>1273</v>
      </c>
      <c r="L806" s="30" t="str">
        <f t="shared" si="51"/>
        <v/>
      </c>
    </row>
    <row r="807" spans="1:15" ht="13.5" customHeight="1">
      <c r="A807" s="5" t="s">
        <v>2718</v>
      </c>
      <c r="B807" s="5" t="s">
        <v>1848</v>
      </c>
      <c r="E807" s="5" t="s">
        <v>1895</v>
      </c>
      <c r="I807" s="5" t="s">
        <v>1273</v>
      </c>
      <c r="L807" s="30" t="str">
        <f t="shared" si="51"/>
        <v/>
      </c>
    </row>
    <row r="808" spans="1:15" ht="13.5" customHeight="1">
      <c r="A808" s="5" t="s">
        <v>2718</v>
      </c>
      <c r="B808" s="5" t="s">
        <v>1849</v>
      </c>
      <c r="E808" s="5" t="s">
        <v>1896</v>
      </c>
      <c r="I808" s="5" t="s">
        <v>1273</v>
      </c>
      <c r="L808" s="30" t="str">
        <f t="shared" si="51"/>
        <v/>
      </c>
    </row>
    <row r="809" spans="1:15" ht="13.5" customHeight="1">
      <c r="A809" s="5" t="s">
        <v>2718</v>
      </c>
      <c r="B809" s="5" t="s">
        <v>1850</v>
      </c>
      <c r="E809" s="5" t="s">
        <v>284</v>
      </c>
      <c r="I809" s="5" t="s">
        <v>1273</v>
      </c>
      <c r="L809" s="30" t="str">
        <f t="shared" si="51"/>
        <v/>
      </c>
    </row>
    <row r="810" spans="1:15" ht="13.5" customHeight="1">
      <c r="A810" s="5" t="s">
        <v>2718</v>
      </c>
      <c r="B810" s="5" t="s">
        <v>1851</v>
      </c>
      <c r="E810" s="5" t="s">
        <v>228</v>
      </c>
      <c r="I810" s="5" t="s">
        <v>1273</v>
      </c>
      <c r="L810" s="30" t="str">
        <f t="shared" si="51"/>
        <v/>
      </c>
    </row>
    <row r="811" spans="1:15" ht="13.5" customHeight="1">
      <c r="A811" s="5" t="s">
        <v>1058</v>
      </c>
      <c r="B811" s="5" t="s">
        <v>997</v>
      </c>
      <c r="E811" s="5" t="s">
        <v>1563</v>
      </c>
      <c r="F811" s="5" t="s">
        <v>1563</v>
      </c>
      <c r="I811" s="5" t="s">
        <v>2015</v>
      </c>
      <c r="J811" s="5" t="s">
        <v>2860</v>
      </c>
      <c r="K811" s="5" t="s">
        <v>2000</v>
      </c>
      <c r="L811" s="30" t="str">
        <f t="shared" si="51"/>
        <v>Sorry, question Other,  is required!</v>
      </c>
    </row>
    <row r="812" spans="1:15" ht="13.5" customHeight="1">
      <c r="A812" s="5" t="s">
        <v>1076</v>
      </c>
      <c r="B812" s="5" t="s">
        <v>1852</v>
      </c>
      <c r="L812" s="30" t="str">
        <f t="shared" si="51"/>
        <v/>
      </c>
      <c r="O812" s="5" t="s">
        <v>1853</v>
      </c>
    </row>
    <row r="813" spans="1:15" ht="13.5" customHeight="1">
      <c r="A813" s="5" t="s">
        <v>1076</v>
      </c>
      <c r="B813" s="5" t="s">
        <v>1854</v>
      </c>
      <c r="L813" s="30" t="str">
        <f t="shared" si="51"/>
        <v/>
      </c>
      <c r="O813" s="5" t="s">
        <v>1855</v>
      </c>
    </row>
    <row r="814" spans="1:15" ht="13.5" customHeight="1">
      <c r="A814" s="5" t="s">
        <v>1076</v>
      </c>
      <c r="B814" s="5" t="s">
        <v>1856</v>
      </c>
      <c r="L814" s="30" t="str">
        <f t="shared" si="51"/>
        <v/>
      </c>
      <c r="O814" s="5" t="s">
        <v>1857</v>
      </c>
    </row>
    <row r="815" spans="1:15" ht="13.5" customHeight="1">
      <c r="A815" s="5" t="s">
        <v>1076</v>
      </c>
      <c r="B815" s="5" t="s">
        <v>1858</v>
      </c>
      <c r="L815" s="30" t="str">
        <f t="shared" si="51"/>
        <v/>
      </c>
      <c r="O815" s="5" t="s">
        <v>1859</v>
      </c>
    </row>
    <row r="816" spans="1:15" ht="13.5" customHeight="1">
      <c r="A816" s="5" t="s">
        <v>1076</v>
      </c>
      <c r="B816" s="5" t="s">
        <v>1860</v>
      </c>
      <c r="L816" s="30" t="str">
        <f t="shared" si="51"/>
        <v/>
      </c>
      <c r="O816" s="5" t="s">
        <v>1861</v>
      </c>
    </row>
    <row r="817" spans="1:23" ht="13.5" customHeight="1">
      <c r="A817" s="5" t="s">
        <v>1076</v>
      </c>
      <c r="B817" s="5" t="s">
        <v>1862</v>
      </c>
      <c r="L817" s="30" t="str">
        <f t="shared" si="51"/>
        <v/>
      </c>
      <c r="O817" s="5" t="s">
        <v>1863</v>
      </c>
    </row>
    <row r="818" spans="1:23" ht="13.5" customHeight="1">
      <c r="A818" s="5" t="s">
        <v>1076</v>
      </c>
      <c r="B818" s="5" t="s">
        <v>1864</v>
      </c>
      <c r="L818" s="30" t="str">
        <f t="shared" si="51"/>
        <v/>
      </c>
      <c r="O818" s="5" t="s">
        <v>1865</v>
      </c>
    </row>
    <row r="819" spans="1:23" ht="13.5" customHeight="1">
      <c r="A819" s="5" t="s">
        <v>1076</v>
      </c>
      <c r="B819" s="5" t="s">
        <v>1866</v>
      </c>
      <c r="L819" s="30" t="str">
        <f t="shared" si="51"/>
        <v/>
      </c>
      <c r="O819" s="5" t="s">
        <v>1867</v>
      </c>
    </row>
    <row r="820" spans="1:23" ht="13.5" customHeight="1">
      <c r="A820" s="5" t="s">
        <v>1076</v>
      </c>
      <c r="B820" s="5" t="s">
        <v>1868</v>
      </c>
      <c r="L820" s="30" t="str">
        <f t="shared" si="51"/>
        <v/>
      </c>
      <c r="O820" s="5" t="s">
        <v>1869</v>
      </c>
    </row>
    <row r="821" spans="1:23" ht="13.5" customHeight="1">
      <c r="A821" s="5" t="s">
        <v>1076</v>
      </c>
      <c r="B821" s="5" t="s">
        <v>1870</v>
      </c>
      <c r="L821" s="30" t="str">
        <f t="shared" si="51"/>
        <v/>
      </c>
      <c r="O821" s="5" t="s">
        <v>1871</v>
      </c>
    </row>
    <row r="822" spans="1:23" ht="13.5" customHeight="1">
      <c r="A822" s="5" t="s">
        <v>1076</v>
      </c>
      <c r="B822" s="5" t="s">
        <v>1872</v>
      </c>
      <c r="L822" s="30" t="str">
        <f t="shared" si="51"/>
        <v/>
      </c>
      <c r="O822" s="5" t="s">
        <v>1873</v>
      </c>
    </row>
    <row r="823" spans="1:23" ht="13.5" customHeight="1">
      <c r="A823" s="5" t="s">
        <v>1076</v>
      </c>
      <c r="B823" s="5" t="s">
        <v>1874</v>
      </c>
      <c r="L823" s="30" t="str">
        <f t="shared" si="51"/>
        <v/>
      </c>
      <c r="O823" s="5" t="s">
        <v>1875</v>
      </c>
    </row>
    <row r="824" spans="1:23" ht="13.5" customHeight="1">
      <c r="A824" s="5" t="s">
        <v>1076</v>
      </c>
      <c r="B824" s="5" t="s">
        <v>1876</v>
      </c>
      <c r="L824" s="30" t="str">
        <f t="shared" si="51"/>
        <v/>
      </c>
      <c r="O824" s="5" t="s">
        <v>1877</v>
      </c>
    </row>
    <row r="825" spans="1:23" ht="13.5" customHeight="1">
      <c r="A825" s="5" t="s">
        <v>1076</v>
      </c>
      <c r="B825" s="5" t="s">
        <v>1878</v>
      </c>
      <c r="L825" s="30" t="str">
        <f t="shared" si="51"/>
        <v/>
      </c>
      <c r="O825" s="5" t="s">
        <v>1879</v>
      </c>
    </row>
    <row r="826" spans="1:23" ht="13.5" customHeight="1">
      <c r="A826" s="5" t="s">
        <v>1076</v>
      </c>
      <c r="B826" s="5" t="s">
        <v>1880</v>
      </c>
      <c r="L826" s="30" t="str">
        <f t="shared" si="51"/>
        <v/>
      </c>
      <c r="O826" s="5" t="s">
        <v>1881</v>
      </c>
    </row>
    <row r="827" spans="1:23" ht="13.5" customHeight="1">
      <c r="A827" s="5" t="s">
        <v>1076</v>
      </c>
      <c r="B827" s="5" t="s">
        <v>1882</v>
      </c>
      <c r="L827" s="30" t="str">
        <f t="shared" si="51"/>
        <v/>
      </c>
      <c r="O827" s="5" t="s">
        <v>1883</v>
      </c>
    </row>
    <row r="828" spans="1:23" ht="13.5" customHeight="1">
      <c r="A828" s="5" t="s">
        <v>1076</v>
      </c>
      <c r="B828" s="5" t="s">
        <v>1884</v>
      </c>
      <c r="L828" s="30" t="str">
        <f t="shared" si="51"/>
        <v/>
      </c>
      <c r="M828" s="5" t="s">
        <v>4492</v>
      </c>
      <c r="N828" s="5" t="s">
        <v>3380</v>
      </c>
      <c r="O828" s="5" t="s">
        <v>1885</v>
      </c>
    </row>
    <row r="829" spans="1:23" ht="13.5" customHeight="1">
      <c r="A829" s="5" t="s">
        <v>1076</v>
      </c>
      <c r="B829" s="5" t="s">
        <v>1886</v>
      </c>
      <c r="L829" s="30" t="str">
        <f t="shared" si="51"/>
        <v/>
      </c>
      <c r="O829" s="5" t="s">
        <v>1887</v>
      </c>
    </row>
    <row r="830" spans="1:23" ht="13.5" customHeight="1">
      <c r="A830" s="5" t="s">
        <v>1076</v>
      </c>
      <c r="B830" s="5" t="s">
        <v>1888</v>
      </c>
      <c r="L830" s="30" t="str">
        <f t="shared" si="51"/>
        <v/>
      </c>
      <c r="M830" s="5" t="s">
        <v>4494</v>
      </c>
      <c r="O830" s="5" t="s">
        <v>4493</v>
      </c>
    </row>
    <row r="831" spans="1:23" ht="13.5" customHeight="1">
      <c r="A831" s="5" t="s">
        <v>1056</v>
      </c>
      <c r="B831" s="5" t="s">
        <v>1889</v>
      </c>
      <c r="E831" s="5" t="s">
        <v>3284</v>
      </c>
      <c r="J831" s="5" t="s">
        <v>1890</v>
      </c>
      <c r="L831" s="30" t="str">
        <f t="shared" si="51"/>
        <v/>
      </c>
      <c r="M831" s="5" t="s">
        <v>3139</v>
      </c>
      <c r="N831" s="5" t="s">
        <v>3336</v>
      </c>
    </row>
    <row r="832" spans="1:23" ht="13.5" customHeight="1">
      <c r="A832" s="5" t="s">
        <v>16</v>
      </c>
      <c r="J832" s="5" t="s">
        <v>39</v>
      </c>
      <c r="L832" s="30" t="str">
        <f t="shared" si="51"/>
        <v/>
      </c>
      <c r="W832" s="5" t="s">
        <v>1973</v>
      </c>
    </row>
    <row r="833" spans="1:23" ht="13.5" customHeight="1">
      <c r="A833" s="5" t="s">
        <v>1059</v>
      </c>
      <c r="B833" s="5" t="s">
        <v>2736</v>
      </c>
      <c r="E833" s="5" t="s">
        <v>3678</v>
      </c>
      <c r="J833" s="96" t="s">
        <v>2849</v>
      </c>
      <c r="L833" s="30" t="str">
        <f t="shared" si="51"/>
        <v/>
      </c>
      <c r="P833" s="5" t="s">
        <v>2980</v>
      </c>
      <c r="W833" s="5" t="s">
        <v>1974</v>
      </c>
    </row>
    <row r="834" spans="1:23" ht="13.5" customHeight="1">
      <c r="A834" s="5" t="s">
        <v>1076</v>
      </c>
      <c r="B834" s="5" t="s">
        <v>3524</v>
      </c>
      <c r="L834" s="30"/>
      <c r="O834" s="5" t="s">
        <v>543</v>
      </c>
    </row>
    <row r="835" spans="1:23" ht="13.5" customHeight="1">
      <c r="A835" s="5" t="s">
        <v>1076</v>
      </c>
      <c r="B835" s="5" t="s">
        <v>3634</v>
      </c>
      <c r="L835" s="30"/>
      <c r="O835" s="5" t="s">
        <v>3635</v>
      </c>
    </row>
    <row r="836" spans="1:23" ht="13.5" customHeight="1">
      <c r="A836" s="5" t="s">
        <v>1056</v>
      </c>
      <c r="B836" s="5" t="s">
        <v>3525</v>
      </c>
      <c r="E836" s="5" t="s">
        <v>3636</v>
      </c>
      <c r="L836" s="30"/>
    </row>
    <row r="837" spans="1:23" ht="13.5" customHeight="1">
      <c r="A837" s="5" t="s">
        <v>546</v>
      </c>
      <c r="B837" s="5" t="s">
        <v>2723</v>
      </c>
      <c r="E837" s="5" t="s">
        <v>39</v>
      </c>
      <c r="I837" s="5" t="s">
        <v>1055</v>
      </c>
      <c r="J837" s="5" t="s">
        <v>3621</v>
      </c>
      <c r="L837" s="30" t="str">
        <f t="shared" si="51"/>
        <v/>
      </c>
      <c r="W837" s="5" t="s">
        <v>1973</v>
      </c>
    </row>
    <row r="838" spans="1:23" ht="13.5" customHeight="1">
      <c r="A838" s="5" t="s">
        <v>24</v>
      </c>
      <c r="B838" s="5" t="s">
        <v>1135</v>
      </c>
      <c r="E838" s="5" t="s">
        <v>1654</v>
      </c>
      <c r="I838" s="92" t="s">
        <v>3929</v>
      </c>
      <c r="J838" s="5" t="s">
        <v>39</v>
      </c>
      <c r="K838" s="5" t="s">
        <v>2000</v>
      </c>
      <c r="L838" s="30" t="str">
        <f t="shared" si="51"/>
        <v>Sorry, question [13.45] is required!</v>
      </c>
    </row>
    <row r="839" spans="1:23" ht="13.5" customHeight="1">
      <c r="A839" s="5" t="s">
        <v>21</v>
      </c>
      <c r="B839" s="5" t="s">
        <v>1136</v>
      </c>
      <c r="E839" s="5" t="s">
        <v>1655</v>
      </c>
      <c r="I839" s="92" t="s">
        <v>3929</v>
      </c>
      <c r="J839" s="5" t="s">
        <v>39</v>
      </c>
      <c r="K839" s="5" t="s">
        <v>2000</v>
      </c>
      <c r="L839" s="30" t="str">
        <f t="shared" si="51"/>
        <v>Sorry, question [13.46] is required!</v>
      </c>
    </row>
    <row r="840" spans="1:23" ht="13.5" customHeight="1">
      <c r="A840" s="5" t="s">
        <v>1569</v>
      </c>
      <c r="B840" s="5" t="s">
        <v>630</v>
      </c>
      <c r="E840" s="5" t="s">
        <v>2724</v>
      </c>
      <c r="F840" s="5" t="s">
        <v>3584</v>
      </c>
      <c r="I840" s="5" t="s">
        <v>2022</v>
      </c>
      <c r="J840" s="5" t="s">
        <v>2848</v>
      </c>
      <c r="K840" s="5" t="s">
        <v>2000</v>
      </c>
      <c r="L840" s="30" t="str">
        <f t="shared" si="51"/>
        <v>Sorry, question [13.47] is required!</v>
      </c>
      <c r="M840" s="5" t="s">
        <v>3585</v>
      </c>
      <c r="N840" s="5" t="s">
        <v>3337</v>
      </c>
    </row>
    <row r="841" spans="1:23" ht="13.5" customHeight="1">
      <c r="A841" s="5" t="s">
        <v>2727</v>
      </c>
      <c r="B841" s="5" t="s">
        <v>2725</v>
      </c>
      <c r="E841" s="5" t="s">
        <v>2726</v>
      </c>
      <c r="I841" s="92" t="s">
        <v>3929</v>
      </c>
      <c r="J841" s="5" t="s">
        <v>2848</v>
      </c>
      <c r="K841" s="5" t="s">
        <v>2000</v>
      </c>
      <c r="L841" s="30" t="str">
        <f>IF(K841="yes",("Sorry, question " &amp; LEFT(E841, 10) &amp; " is required!"),"")</f>
        <v>Sorry, question [13.47_1N] is required!</v>
      </c>
    </row>
    <row r="842" spans="1:23" ht="13.5" customHeight="1">
      <c r="A842" s="5" t="s">
        <v>16</v>
      </c>
      <c r="J842" s="5" t="s">
        <v>39</v>
      </c>
      <c r="L842" s="30" t="str">
        <f t="shared" si="51"/>
        <v/>
      </c>
      <c r="W842" s="5" t="s">
        <v>1973</v>
      </c>
    </row>
    <row r="843" spans="1:23" ht="13.5" customHeight="1">
      <c r="A843" s="5" t="s">
        <v>1066</v>
      </c>
      <c r="L843" s="30" t="str">
        <f t="shared" si="51"/>
        <v/>
      </c>
      <c r="W843" s="5" t="s">
        <v>1974</v>
      </c>
    </row>
    <row r="844" spans="1:23" ht="13.5" customHeight="1">
      <c r="A844" s="5" t="s">
        <v>546</v>
      </c>
      <c r="B844" s="5" t="s">
        <v>2856</v>
      </c>
      <c r="E844" s="5" t="s">
        <v>39</v>
      </c>
      <c r="I844" s="5" t="s">
        <v>1055</v>
      </c>
      <c r="L844" s="30" t="str">
        <f t="shared" si="51"/>
        <v/>
      </c>
      <c r="W844" s="5" t="s">
        <v>1973</v>
      </c>
    </row>
    <row r="845" spans="1:23" ht="13.5" customHeight="1">
      <c r="A845" s="5" t="s">
        <v>21</v>
      </c>
      <c r="B845" s="5" t="s">
        <v>2728</v>
      </c>
      <c r="E845" s="5" t="s">
        <v>2729</v>
      </c>
      <c r="I845" s="92" t="s">
        <v>3929</v>
      </c>
      <c r="J845" s="96" t="s">
        <v>2849</v>
      </c>
      <c r="K845" s="5" t="s">
        <v>2000</v>
      </c>
      <c r="L845" s="30" t="str">
        <f>IF(K845="yes",("Sorry, question " &amp; LEFT(E845, 10) &amp; " is required!"),"")</f>
        <v>Sorry, question [13.47_2N] is required!</v>
      </c>
    </row>
    <row r="846" spans="1:23" ht="13.5" customHeight="1">
      <c r="A846" s="5" t="s">
        <v>21</v>
      </c>
      <c r="B846" s="5" t="s">
        <v>631</v>
      </c>
      <c r="E846" s="5" t="s">
        <v>1656</v>
      </c>
      <c r="I846" s="92" t="s">
        <v>3929</v>
      </c>
      <c r="J846" s="96" t="s">
        <v>2849</v>
      </c>
      <c r="K846" s="5" t="s">
        <v>2000</v>
      </c>
      <c r="L846" s="30" t="str">
        <f t="shared" si="51"/>
        <v>Sorry, question [13.48] is required!</v>
      </c>
    </row>
    <row r="847" spans="1:23" ht="13.5" customHeight="1">
      <c r="A847" s="5" t="s">
        <v>23</v>
      </c>
      <c r="B847" s="5" t="s">
        <v>632</v>
      </c>
      <c r="E847" s="5" t="s">
        <v>1657</v>
      </c>
      <c r="F847" s="5" t="s">
        <v>4672</v>
      </c>
      <c r="I847" s="5" t="s">
        <v>4594</v>
      </c>
      <c r="J847" s="5" t="s">
        <v>3924</v>
      </c>
      <c r="K847" s="5" t="s">
        <v>2000</v>
      </c>
      <c r="L847" s="30" t="str">
        <f t="shared" si="51"/>
        <v>Sorry, question [13.50] is required!</v>
      </c>
      <c r="M847" s="5" t="s">
        <v>4595</v>
      </c>
      <c r="N847" s="5" t="s">
        <v>3338</v>
      </c>
    </row>
    <row r="848" spans="1:23" ht="13.5" customHeight="1">
      <c r="A848" s="5" t="s">
        <v>3847</v>
      </c>
      <c r="B848" s="5" t="s">
        <v>2730</v>
      </c>
      <c r="E848" s="5" t="s">
        <v>3026</v>
      </c>
      <c r="I848" s="92" t="s">
        <v>3929</v>
      </c>
      <c r="J848" s="92" t="s">
        <v>3924</v>
      </c>
      <c r="K848" s="5" t="s">
        <v>2000</v>
      </c>
      <c r="L848" s="30" t="str">
        <f>IF(K848="yes",("Sorry, question " &amp; LEFT(E848, 10) &amp; " is required!"),"")</f>
        <v>Sorry, question [13.50_1N] is required!</v>
      </c>
    </row>
    <row r="849" spans="1:23" ht="13.5" customHeight="1">
      <c r="A849" s="5" t="s">
        <v>16</v>
      </c>
      <c r="J849" s="5" t="s">
        <v>39</v>
      </c>
      <c r="L849" s="30" t="str">
        <f t="shared" si="51"/>
        <v/>
      </c>
      <c r="W849" s="5" t="s">
        <v>1973</v>
      </c>
    </row>
    <row r="850" spans="1:23" ht="13.5" customHeight="1">
      <c r="A850" s="5" t="s">
        <v>546</v>
      </c>
      <c r="B850" s="5" t="s">
        <v>2735</v>
      </c>
      <c r="E850" s="5" t="s">
        <v>39</v>
      </c>
      <c r="I850" s="5" t="s">
        <v>1055</v>
      </c>
      <c r="J850" s="5" t="s">
        <v>2991</v>
      </c>
      <c r="L850" s="30" t="str">
        <f t="shared" si="51"/>
        <v/>
      </c>
      <c r="W850" s="5" t="s">
        <v>1973</v>
      </c>
    </row>
    <row r="851" spans="1:23" ht="13.5" customHeight="1">
      <c r="A851" s="5" t="s">
        <v>18</v>
      </c>
      <c r="B851" s="5" t="s">
        <v>633</v>
      </c>
      <c r="E851" s="5" t="s">
        <v>2733</v>
      </c>
      <c r="I851" s="92" t="s">
        <v>3929</v>
      </c>
      <c r="J851" s="5" t="s">
        <v>2849</v>
      </c>
      <c r="K851" s="5" t="s">
        <v>2000</v>
      </c>
      <c r="L851" s="30" t="str">
        <f t="shared" si="51"/>
        <v>Sorry, question [13.51] is required!</v>
      </c>
    </row>
    <row r="852" spans="1:23" ht="13.5" customHeight="1">
      <c r="A852" s="5" t="s">
        <v>18</v>
      </c>
      <c r="B852" s="5" t="s">
        <v>634</v>
      </c>
      <c r="E852" s="5" t="s">
        <v>1658</v>
      </c>
      <c r="I852" s="92" t="s">
        <v>3929</v>
      </c>
      <c r="J852" s="5" t="s">
        <v>2849</v>
      </c>
      <c r="K852" s="5" t="s">
        <v>2000</v>
      </c>
      <c r="L852" s="30" t="str">
        <f t="shared" si="51"/>
        <v>Sorry, question [13.52] is required!</v>
      </c>
    </row>
    <row r="853" spans="1:23" ht="13.5" customHeight="1">
      <c r="A853" s="5" t="s">
        <v>3848</v>
      </c>
      <c r="B853" s="5" t="s">
        <v>635</v>
      </c>
      <c r="E853" s="5" t="s">
        <v>2734</v>
      </c>
      <c r="J853" s="5" t="s">
        <v>2849</v>
      </c>
      <c r="K853" s="5" t="s">
        <v>2000</v>
      </c>
      <c r="L853" s="30" t="str">
        <f t="shared" si="51"/>
        <v>Sorry, question [13.53] is required!</v>
      </c>
    </row>
    <row r="854" spans="1:23" ht="13.5" customHeight="1">
      <c r="A854" s="5" t="s">
        <v>16</v>
      </c>
      <c r="J854" s="5" t="s">
        <v>39</v>
      </c>
      <c r="L854" s="30" t="str">
        <f t="shared" si="51"/>
        <v/>
      </c>
      <c r="W854" s="5" t="s">
        <v>1973</v>
      </c>
    </row>
    <row r="855" spans="1:23" ht="13.5" customHeight="1">
      <c r="A855" s="5" t="s">
        <v>1059</v>
      </c>
      <c r="B855" s="5" t="s">
        <v>2737</v>
      </c>
      <c r="E855" s="5" t="s">
        <v>3679</v>
      </c>
      <c r="J855" s="5" t="s">
        <v>2849</v>
      </c>
      <c r="L855" s="30" t="str">
        <f t="shared" si="51"/>
        <v/>
      </c>
      <c r="P855" s="5" t="s">
        <v>2980</v>
      </c>
      <c r="W855" s="5" t="s">
        <v>1974</v>
      </c>
    </row>
    <row r="856" spans="1:23" ht="13.5" customHeight="1">
      <c r="A856" s="5" t="s">
        <v>1076</v>
      </c>
      <c r="B856" s="5" t="s">
        <v>3526</v>
      </c>
      <c r="L856" s="30"/>
      <c r="O856" s="5" t="s">
        <v>543</v>
      </c>
    </row>
    <row r="857" spans="1:23" ht="13.5" customHeight="1">
      <c r="A857" s="5" t="s">
        <v>1076</v>
      </c>
      <c r="B857" s="5" t="s">
        <v>3637</v>
      </c>
      <c r="O857" s="5" t="s">
        <v>3638</v>
      </c>
    </row>
    <row r="858" spans="1:23" ht="13.5" customHeight="1">
      <c r="A858" s="5" t="s">
        <v>1056</v>
      </c>
      <c r="B858" s="5" t="s">
        <v>3527</v>
      </c>
      <c r="E858" s="5" t="s">
        <v>3849</v>
      </c>
      <c r="L858" s="30"/>
    </row>
    <row r="859" spans="1:23" ht="13.5" customHeight="1">
      <c r="A859" s="5" t="s">
        <v>546</v>
      </c>
      <c r="B859" s="5" t="s">
        <v>2738</v>
      </c>
      <c r="E859" s="5" t="s">
        <v>39</v>
      </c>
      <c r="I859" s="5" t="s">
        <v>1055</v>
      </c>
      <c r="L859" s="30" t="str">
        <f t="shared" si="51"/>
        <v/>
      </c>
      <c r="W859" s="5" t="s">
        <v>1973</v>
      </c>
    </row>
    <row r="860" spans="1:23" ht="13.5" customHeight="1">
      <c r="A860" s="5" t="s">
        <v>29</v>
      </c>
      <c r="B860" s="5" t="s">
        <v>998</v>
      </c>
      <c r="E860" s="5" t="s">
        <v>1659</v>
      </c>
      <c r="J860" s="5" t="s">
        <v>39</v>
      </c>
      <c r="K860" s="5" t="s">
        <v>2000</v>
      </c>
      <c r="L860" s="30" t="str">
        <f t="shared" si="51"/>
        <v>Sorry, question [13.55] is required!</v>
      </c>
    </row>
    <row r="861" spans="1:23" ht="13.5" customHeight="1">
      <c r="A861" s="5" t="s">
        <v>21</v>
      </c>
      <c r="B861" s="5" t="s">
        <v>636</v>
      </c>
      <c r="E861" s="5" t="s">
        <v>1660</v>
      </c>
      <c r="I861" s="92" t="s">
        <v>3929</v>
      </c>
      <c r="J861" s="5" t="s">
        <v>39</v>
      </c>
      <c r="K861" s="5" t="s">
        <v>2000</v>
      </c>
      <c r="L861" s="30" t="str">
        <f t="shared" si="51"/>
        <v>Sorry, question [13.56] is required!</v>
      </c>
    </row>
    <row r="862" spans="1:23" ht="13.5" customHeight="1">
      <c r="A862" s="5" t="s">
        <v>21</v>
      </c>
      <c r="B862" s="5" t="s">
        <v>2740</v>
      </c>
      <c r="C862" s="5" t="str">
        <f>"["&amp;SUBSTITUTE(MID(B862,4,5),"_",".")&amp;RIGHT(B862,3)&amp;"] "</f>
        <v xml:space="preserve">[13.56_1n] </v>
      </c>
      <c r="D862" s="5" t="s">
        <v>2742</v>
      </c>
      <c r="E862" s="5" t="s">
        <v>4272</v>
      </c>
      <c r="I862" s="92" t="s">
        <v>3929</v>
      </c>
      <c r="K862" s="5" t="s">
        <v>2000</v>
      </c>
      <c r="L862" s="30" t="str">
        <f>IF(K862="yes",("Sorry, question " &amp; LEFT(E862, 10) &amp; " is required!"),"")</f>
        <v>Sorry, question [13.56_1n] is required!</v>
      </c>
    </row>
    <row r="863" spans="1:23" ht="13.5" customHeight="1">
      <c r="A863" s="5" t="s">
        <v>21</v>
      </c>
      <c r="B863" s="5" t="s">
        <v>2739</v>
      </c>
      <c r="C863" s="5" t="str">
        <f>"["&amp;SUBSTITUTE(MID(B863,4,5),"_",".")&amp;RIGHT(B863,3)&amp;"] "</f>
        <v xml:space="preserve">[13.56_2n] </v>
      </c>
      <c r="D863" s="5" t="s">
        <v>2743</v>
      </c>
      <c r="E863" s="5" t="s">
        <v>4273</v>
      </c>
      <c r="I863" s="92" t="s">
        <v>3929</v>
      </c>
      <c r="K863" s="5" t="s">
        <v>2000</v>
      </c>
      <c r="L863" s="30" t="str">
        <f>IF(K863="yes",("Sorry, question " &amp; LEFT(E863, 10) &amp; " is required!"),"")</f>
        <v>Sorry, question [13.56_2n] is required!</v>
      </c>
    </row>
    <row r="864" spans="1:23" ht="13.5" customHeight="1">
      <c r="A864" s="5" t="s">
        <v>21</v>
      </c>
      <c r="B864" s="5" t="s">
        <v>4275</v>
      </c>
      <c r="C864" s="5" t="str">
        <f>"["&amp;SUBSTITUTE(MID(B864,4,5),"_",".")&amp;RIGHT(B864,3)&amp;"] "</f>
        <v xml:space="preserve">[13.56_3n] </v>
      </c>
      <c r="D864" s="5" t="s">
        <v>3594</v>
      </c>
      <c r="E864" s="5" t="s">
        <v>4276</v>
      </c>
      <c r="I864" s="92" t="s">
        <v>3929</v>
      </c>
      <c r="K864" s="5" t="s">
        <v>2000</v>
      </c>
      <c r="L864" s="30" t="str">
        <f>IF(K864="yes",("Sorry, question " &amp; LEFT(E864, 10) &amp; " is required!"),"")</f>
        <v>Sorry, question [13.56n_a] is required!</v>
      </c>
    </row>
    <row r="865" spans="1:23" ht="13.5" customHeight="1">
      <c r="A865" s="5" t="s">
        <v>18</v>
      </c>
      <c r="B865" s="5" t="s">
        <v>3592</v>
      </c>
      <c r="C865" s="5" t="str">
        <f>"["&amp;SUBSTITUTE(MID(B865,4,5),"_",".")&amp;RIGHT(B865,3)&amp;"] "</f>
        <v xml:space="preserve">[13.56n_b] </v>
      </c>
      <c r="D865" s="5" t="s">
        <v>3593</v>
      </c>
      <c r="E865" s="5" t="s">
        <v>4274</v>
      </c>
      <c r="I865" s="92" t="s">
        <v>3929</v>
      </c>
      <c r="K865" s="5" t="s">
        <v>2000</v>
      </c>
      <c r="L865" s="30" t="str">
        <f>IF(K865="yes",("Sorry, question " &amp; LEFT(E865, 10) &amp; " is required!"),"")</f>
        <v>Sorry, question [13.56n_b] is required!</v>
      </c>
      <c r="R865" s="5" t="s">
        <v>2000</v>
      </c>
    </row>
    <row r="866" spans="1:23" ht="13.5" customHeight="1">
      <c r="A866" s="5" t="s">
        <v>16</v>
      </c>
      <c r="J866" s="5" t="s">
        <v>39</v>
      </c>
      <c r="L866" s="30" t="str">
        <f t="shared" si="51"/>
        <v/>
      </c>
      <c r="W866" s="5" t="s">
        <v>1973</v>
      </c>
    </row>
    <row r="867" spans="1:23" ht="13.5" customHeight="1">
      <c r="A867" s="5" t="s">
        <v>546</v>
      </c>
      <c r="B867" s="5" t="s">
        <v>2741</v>
      </c>
      <c r="E867" s="5" t="s">
        <v>39</v>
      </c>
      <c r="I867" s="5" t="s">
        <v>1055</v>
      </c>
      <c r="L867" s="30" t="str">
        <f t="shared" si="51"/>
        <v/>
      </c>
      <c r="W867" s="5" t="s">
        <v>1973</v>
      </c>
    </row>
    <row r="868" spans="1:23" ht="13.5" customHeight="1">
      <c r="A868" s="5" t="s">
        <v>21</v>
      </c>
      <c r="B868" s="5" t="s">
        <v>637</v>
      </c>
      <c r="E868" s="5" t="s">
        <v>1661</v>
      </c>
      <c r="I868" s="92" t="s">
        <v>3929</v>
      </c>
      <c r="J868" s="5" t="s">
        <v>39</v>
      </c>
      <c r="K868" s="5" t="s">
        <v>2000</v>
      </c>
      <c r="L868" s="30" t="str">
        <f t="shared" si="51"/>
        <v>Sorry, question [13.57] is required!</v>
      </c>
    </row>
    <row r="869" spans="1:23" ht="13.5" customHeight="1">
      <c r="A869" s="5" t="s">
        <v>23</v>
      </c>
      <c r="B869" s="5" t="s">
        <v>638</v>
      </c>
      <c r="E869" s="5" t="s">
        <v>1748</v>
      </c>
      <c r="F869" s="5" t="s">
        <v>3027</v>
      </c>
      <c r="J869" s="5" t="s">
        <v>2986</v>
      </c>
      <c r="K869" s="5" t="s">
        <v>2000</v>
      </c>
      <c r="L869" s="30" t="str">
        <f t="shared" ref="L869:L932" si="52">IF(K869="yes",("Sorry, question " &amp; LEFT(E869, 7) &amp; " is required!"),"")</f>
        <v>Sorry, question [13.58] is required!</v>
      </c>
      <c r="M869" s="5" t="s">
        <v>3386</v>
      </c>
      <c r="N869" s="5" t="s">
        <v>3339</v>
      </c>
    </row>
    <row r="870" spans="1:23" ht="13.5" customHeight="1">
      <c r="A870" s="5" t="s">
        <v>21</v>
      </c>
      <c r="B870" s="5" t="s">
        <v>639</v>
      </c>
      <c r="E870" s="5" t="s">
        <v>1662</v>
      </c>
      <c r="I870" s="92" t="s">
        <v>3929</v>
      </c>
      <c r="J870" s="5" t="s">
        <v>2986</v>
      </c>
      <c r="K870" s="5" t="s">
        <v>2000</v>
      </c>
      <c r="L870" s="30" t="str">
        <f t="shared" si="52"/>
        <v>Sorry, question [13.59] is required!</v>
      </c>
    </row>
    <row r="871" spans="1:23" ht="13.5" customHeight="1">
      <c r="A871" s="5" t="s">
        <v>21</v>
      </c>
      <c r="B871" s="5" t="s">
        <v>640</v>
      </c>
      <c r="E871" s="5" t="s">
        <v>1663</v>
      </c>
      <c r="I871" s="92" t="s">
        <v>3929</v>
      </c>
      <c r="J871" s="5" t="s">
        <v>2986</v>
      </c>
      <c r="K871" s="5" t="s">
        <v>2000</v>
      </c>
      <c r="L871" s="30" t="str">
        <f t="shared" si="52"/>
        <v>Sorry, question [13.60] is required!</v>
      </c>
    </row>
    <row r="872" spans="1:23" ht="13.5" customHeight="1">
      <c r="A872" s="5" t="s">
        <v>16</v>
      </c>
      <c r="I872" s="92"/>
      <c r="J872" s="5" t="s">
        <v>39</v>
      </c>
      <c r="L872" s="30" t="str">
        <f t="shared" si="52"/>
        <v/>
      </c>
      <c r="W872" s="5" t="s">
        <v>1973</v>
      </c>
    </row>
    <row r="873" spans="1:23" ht="13.5" customHeight="1">
      <c r="A873" s="5" t="s">
        <v>546</v>
      </c>
      <c r="B873" s="5" t="s">
        <v>2744</v>
      </c>
      <c r="E873" s="5" t="s">
        <v>39</v>
      </c>
      <c r="I873" s="5" t="s">
        <v>1055</v>
      </c>
      <c r="J873" s="5" t="s">
        <v>3850</v>
      </c>
      <c r="L873" s="30" t="str">
        <f t="shared" si="52"/>
        <v/>
      </c>
      <c r="W873" s="5" t="s">
        <v>1973</v>
      </c>
    </row>
    <row r="874" spans="1:23" ht="13.5" customHeight="1">
      <c r="A874" s="5" t="s">
        <v>30</v>
      </c>
      <c r="B874" s="5" t="s">
        <v>641</v>
      </c>
      <c r="E874" s="5" t="s">
        <v>1664</v>
      </c>
      <c r="K874" s="5" t="s">
        <v>2000</v>
      </c>
      <c r="L874" s="30" t="str">
        <f t="shared" si="52"/>
        <v>Sorry, question [13.61] is required!</v>
      </c>
      <c r="M874" s="5" t="s">
        <v>2745</v>
      </c>
      <c r="N874" s="5" t="s">
        <v>3340</v>
      </c>
    </row>
    <row r="875" spans="1:23" ht="13.5" customHeight="1">
      <c r="A875" s="5" t="s">
        <v>14</v>
      </c>
      <c r="B875" s="5" t="s">
        <v>999</v>
      </c>
      <c r="E875" s="5" t="s">
        <v>59</v>
      </c>
      <c r="F875" s="92" t="s">
        <v>59</v>
      </c>
      <c r="I875" s="5" t="s">
        <v>2015</v>
      </c>
      <c r="J875" s="5" t="s">
        <v>839</v>
      </c>
      <c r="K875" s="5" t="s">
        <v>2000</v>
      </c>
      <c r="L875" s="30" t="str">
        <f t="shared" si="52"/>
        <v>Sorry, question OTHER,  is required!</v>
      </c>
    </row>
    <row r="876" spans="1:23" ht="13.5" customHeight="1">
      <c r="A876" s="5" t="s">
        <v>16</v>
      </c>
      <c r="J876" s="5" t="s">
        <v>39</v>
      </c>
      <c r="L876" s="30" t="str">
        <f t="shared" si="52"/>
        <v/>
      </c>
      <c r="W876" s="5" t="s">
        <v>1973</v>
      </c>
    </row>
    <row r="877" spans="1:23" ht="13.5" customHeight="1">
      <c r="A877" s="5" t="s">
        <v>1066</v>
      </c>
      <c r="L877" s="30" t="str">
        <f t="shared" si="52"/>
        <v/>
      </c>
      <c r="W877" s="5" t="s">
        <v>1974</v>
      </c>
    </row>
    <row r="878" spans="1:23" ht="13.5" customHeight="1">
      <c r="A878" s="5" t="s">
        <v>1076</v>
      </c>
      <c r="B878" s="5" t="s">
        <v>2929</v>
      </c>
      <c r="L878" s="30" t="str">
        <f t="shared" si="52"/>
        <v/>
      </c>
      <c r="O878" s="5" t="s">
        <v>2930</v>
      </c>
    </row>
    <row r="879" spans="1:23" ht="13.5" customHeight="1">
      <c r="A879" s="5" t="s">
        <v>546</v>
      </c>
      <c r="B879" s="5" t="s">
        <v>2746</v>
      </c>
      <c r="E879" s="5" t="s">
        <v>39</v>
      </c>
      <c r="I879" s="5" t="s">
        <v>1055</v>
      </c>
      <c r="J879" s="5" t="s">
        <v>3925</v>
      </c>
      <c r="L879" s="30" t="str">
        <f t="shared" si="52"/>
        <v/>
      </c>
      <c r="W879" s="5" t="s">
        <v>1973</v>
      </c>
    </row>
    <row r="880" spans="1:23" ht="13.5" customHeight="1">
      <c r="A880" s="5" t="s">
        <v>23</v>
      </c>
      <c r="B880" s="5" t="s">
        <v>4597</v>
      </c>
      <c r="E880" s="5" t="s">
        <v>1665</v>
      </c>
      <c r="F880" s="5" t="s">
        <v>4277</v>
      </c>
      <c r="I880" s="92" t="s">
        <v>2749</v>
      </c>
      <c r="K880" s="5" t="s">
        <v>2000</v>
      </c>
      <c r="L880" s="30" t="str">
        <f t="shared" si="52"/>
        <v>Sorry, question [13.62] is required!</v>
      </c>
      <c r="M880" s="5" t="s">
        <v>4660</v>
      </c>
      <c r="N880" s="5" t="s">
        <v>3383</v>
      </c>
    </row>
    <row r="881" spans="1:23" ht="13.5" customHeight="1">
      <c r="A881" s="5" t="s">
        <v>898</v>
      </c>
      <c r="B881" s="5" t="s">
        <v>642</v>
      </c>
      <c r="E881" s="5" t="s">
        <v>1666</v>
      </c>
      <c r="F881" s="5" t="s">
        <v>3689</v>
      </c>
      <c r="I881" s="5" t="s">
        <v>2749</v>
      </c>
      <c r="K881" s="5" t="s">
        <v>2000</v>
      </c>
      <c r="L881" s="30" t="str">
        <f t="shared" si="52"/>
        <v>Sorry, question [13.63] is required!</v>
      </c>
      <c r="M881" s="5" t="s">
        <v>4596</v>
      </c>
      <c r="N881" s="5" t="s">
        <v>3382</v>
      </c>
    </row>
    <row r="882" spans="1:23" ht="13.5" customHeight="1">
      <c r="A882" s="5" t="s">
        <v>16</v>
      </c>
      <c r="J882" s="5" t="s">
        <v>39</v>
      </c>
      <c r="L882" s="30" t="str">
        <f t="shared" si="52"/>
        <v/>
      </c>
      <c r="W882" s="5" t="s">
        <v>1973</v>
      </c>
    </row>
    <row r="883" spans="1:23" ht="13.5" customHeight="1">
      <c r="A883" s="5" t="s">
        <v>546</v>
      </c>
      <c r="B883" s="5" t="s">
        <v>2750</v>
      </c>
      <c r="E883" s="5" t="s">
        <v>39</v>
      </c>
      <c r="I883" s="5" t="s">
        <v>1055</v>
      </c>
      <c r="L883" s="30" t="str">
        <f t="shared" si="52"/>
        <v/>
      </c>
      <c r="W883" s="5" t="s">
        <v>1973</v>
      </c>
    </row>
    <row r="884" spans="1:23" ht="13.5" customHeight="1">
      <c r="A884" s="5" t="s">
        <v>3852</v>
      </c>
      <c r="B884" s="5" t="s">
        <v>1000</v>
      </c>
      <c r="E884" s="5" t="s">
        <v>1667</v>
      </c>
      <c r="J884" s="92" t="s">
        <v>3926</v>
      </c>
      <c r="K884" s="5" t="s">
        <v>2000</v>
      </c>
      <c r="L884" s="30" t="str">
        <f t="shared" si="52"/>
        <v>Sorry, question [13.64] is required!</v>
      </c>
    </row>
    <row r="885" spans="1:23" ht="13.5" customHeight="1">
      <c r="A885" s="5" t="s">
        <v>14</v>
      </c>
      <c r="B885" s="5" t="s">
        <v>1001</v>
      </c>
      <c r="E885" s="92" t="s">
        <v>59</v>
      </c>
      <c r="F885" s="92" t="s">
        <v>59</v>
      </c>
      <c r="I885" s="5" t="s">
        <v>2015</v>
      </c>
      <c r="J885" s="5" t="s">
        <v>1029</v>
      </c>
      <c r="K885" s="5" t="s">
        <v>2000</v>
      </c>
      <c r="L885" s="30" t="str">
        <f t="shared" si="52"/>
        <v>Sorry, question OTHER,  is required!</v>
      </c>
    </row>
    <row r="886" spans="1:23" ht="13.5" customHeight="1">
      <c r="A886" s="5" t="s">
        <v>31</v>
      </c>
      <c r="B886" s="5" t="s">
        <v>1002</v>
      </c>
      <c r="E886" s="5" t="s">
        <v>1668</v>
      </c>
      <c r="J886" s="5" t="s">
        <v>3926</v>
      </c>
      <c r="K886" s="5" t="s">
        <v>2000</v>
      </c>
      <c r="L886" s="30" t="str">
        <f t="shared" si="52"/>
        <v>Sorry, question [13.65] is required!</v>
      </c>
    </row>
    <row r="887" spans="1:23" ht="13.5" customHeight="1">
      <c r="A887" s="5" t="s">
        <v>14</v>
      </c>
      <c r="B887" s="5" t="s">
        <v>1003</v>
      </c>
      <c r="E887" s="92" t="s">
        <v>59</v>
      </c>
      <c r="F887" s="92" t="s">
        <v>59</v>
      </c>
      <c r="I887" s="5" t="s">
        <v>2015</v>
      </c>
      <c r="J887" s="5" t="s">
        <v>1030</v>
      </c>
      <c r="K887" s="5" t="s">
        <v>2000</v>
      </c>
      <c r="L887" s="30" t="str">
        <f t="shared" si="52"/>
        <v>Sorry, question OTHER,  is required!</v>
      </c>
    </row>
    <row r="888" spans="1:23" ht="13.5" customHeight="1">
      <c r="A888" s="5" t="s">
        <v>21</v>
      </c>
      <c r="B888" s="5" t="s">
        <v>1004</v>
      </c>
      <c r="E888" s="5" t="s">
        <v>1669</v>
      </c>
      <c r="I888" s="92" t="s">
        <v>3929</v>
      </c>
      <c r="J888" s="5" t="s">
        <v>2849</v>
      </c>
      <c r="K888" s="5" t="s">
        <v>2000</v>
      </c>
      <c r="L888" s="30" t="str">
        <f t="shared" si="52"/>
        <v>Sorry, question [13.66] is required!</v>
      </c>
    </row>
    <row r="889" spans="1:23" ht="13.5" customHeight="1">
      <c r="A889" s="5" t="s">
        <v>32</v>
      </c>
      <c r="B889" s="5" t="s">
        <v>643</v>
      </c>
      <c r="E889" s="5" t="s">
        <v>1670</v>
      </c>
      <c r="J889" s="5" t="s">
        <v>3927</v>
      </c>
      <c r="K889" s="5" t="s">
        <v>2000</v>
      </c>
      <c r="L889" s="30" t="str">
        <f t="shared" si="52"/>
        <v>Sorry, question [13.67] is required!</v>
      </c>
    </row>
    <row r="890" spans="1:23" ht="13.5" customHeight="1">
      <c r="A890" s="5" t="s">
        <v>14</v>
      </c>
      <c r="B890" s="5" t="s">
        <v>1005</v>
      </c>
      <c r="E890" s="92" t="s">
        <v>59</v>
      </c>
      <c r="F890" s="92" t="s">
        <v>59</v>
      </c>
      <c r="I890" s="5" t="s">
        <v>2015</v>
      </c>
      <c r="J890" s="5" t="s">
        <v>1031</v>
      </c>
      <c r="K890" s="5" t="s">
        <v>2000</v>
      </c>
      <c r="L890" s="30" t="str">
        <f t="shared" si="52"/>
        <v>Sorry, question OTHER,  is required!</v>
      </c>
    </row>
    <row r="891" spans="1:23" ht="13.5" customHeight="1">
      <c r="A891" s="5" t="s">
        <v>16</v>
      </c>
      <c r="J891" s="5" t="s">
        <v>39</v>
      </c>
      <c r="L891" s="30" t="str">
        <f t="shared" si="52"/>
        <v/>
      </c>
      <c r="W891" s="5" t="s">
        <v>1973</v>
      </c>
    </row>
    <row r="892" spans="1:23" ht="13.5" customHeight="1">
      <c r="A892" s="5" t="s">
        <v>546</v>
      </c>
      <c r="B892" s="5" t="s">
        <v>2753</v>
      </c>
      <c r="E892" s="5" t="s">
        <v>39</v>
      </c>
      <c r="I892" s="5" t="s">
        <v>2145</v>
      </c>
      <c r="L892" s="30" t="str">
        <f t="shared" si="52"/>
        <v/>
      </c>
      <c r="W892" s="5" t="s">
        <v>1973</v>
      </c>
    </row>
    <row r="893" spans="1:23" ht="13.5" customHeight="1">
      <c r="A893" s="5" t="s">
        <v>21</v>
      </c>
      <c r="B893" s="5" t="s">
        <v>1006</v>
      </c>
      <c r="D893" s="5" t="s">
        <v>1671</v>
      </c>
      <c r="E893" s="5" t="str">
        <f t="shared" ref="E893:E898" si="53">"" &amp;D893&amp;""</f>
        <v>[13.68] After this delivery, did you have severe abdominal pain?</v>
      </c>
      <c r="J893" s="5" t="s">
        <v>3928</v>
      </c>
      <c r="K893" s="5" t="s">
        <v>2000</v>
      </c>
      <c r="L893" s="30" t="str">
        <f>IF(K893="yes",("Sorry, question " &amp;MID(E893,4, 7) &amp; " is required!"),"")</f>
        <v>Sorry, question .68] Af is required!</v>
      </c>
    </row>
    <row r="894" spans="1:23" ht="13.5" customHeight="1">
      <c r="A894" s="5" t="s">
        <v>21</v>
      </c>
      <c r="B894" s="5" t="s">
        <v>644</v>
      </c>
      <c r="D894" s="5" t="s">
        <v>1672</v>
      </c>
      <c r="E894" s="5" t="str">
        <f t="shared" si="53"/>
        <v>[13.69] After this delivery did you have more bleeding than is normal?</v>
      </c>
      <c r="J894" s="5" t="s">
        <v>2847</v>
      </c>
      <c r="K894" s="5" t="s">
        <v>2000</v>
      </c>
      <c r="L894" s="30" t="str">
        <f t="shared" ref="L894:L898" si="54">IF(K894="yes",("Sorry, question " &amp;MID(E894,4, 7) &amp; " is required!"),"")</f>
        <v>Sorry, question .69] Af is required!</v>
      </c>
    </row>
    <row r="895" spans="1:23" ht="13.5" customHeight="1">
      <c r="A895" s="5" t="s">
        <v>21</v>
      </c>
      <c r="B895" s="5" t="s">
        <v>645</v>
      </c>
      <c r="D895" s="5" t="s">
        <v>1673</v>
      </c>
      <c r="E895" s="5" t="str">
        <f t="shared" si="53"/>
        <v>[13.70] After this delivery, did you have a severe headache?</v>
      </c>
      <c r="J895" s="5" t="s">
        <v>2847</v>
      </c>
      <c r="K895" s="5" t="s">
        <v>2000</v>
      </c>
      <c r="L895" s="30" t="str">
        <f t="shared" si="54"/>
        <v>Sorry, question .70] Af is required!</v>
      </c>
    </row>
    <row r="896" spans="1:23" ht="13.5" customHeight="1">
      <c r="A896" s="5" t="s">
        <v>21</v>
      </c>
      <c r="B896" s="5" t="s">
        <v>2751</v>
      </c>
      <c r="D896" s="5" t="s">
        <v>3182</v>
      </c>
      <c r="E896" s="5" t="str">
        <f t="shared" si="53"/>
        <v>[13.70_1n] After this delivery, did you have blurred vision?</v>
      </c>
      <c r="J896" s="5" t="s">
        <v>2847</v>
      </c>
      <c r="K896" s="5" t="s">
        <v>2000</v>
      </c>
      <c r="L896" s="30" t="str">
        <f>IF(K896="yes",("Sorry, question " &amp;MID(E896,4, 10) &amp; " is required!"),"")</f>
        <v>Sorry, question .70_1n] Af is required!</v>
      </c>
    </row>
    <row r="897" spans="1:23" ht="13.5" customHeight="1">
      <c r="A897" s="5" t="s">
        <v>21</v>
      </c>
      <c r="B897" s="5" t="s">
        <v>2752</v>
      </c>
      <c r="D897" s="5" t="s">
        <v>3183</v>
      </c>
      <c r="E897" s="5" t="str">
        <f t="shared" si="53"/>
        <v>[13.70_2n] After this delivery, did you have fits or convulsions or did you lose consciousness at all?</v>
      </c>
      <c r="J897" s="5" t="s">
        <v>2847</v>
      </c>
      <c r="K897" s="5" t="s">
        <v>2000</v>
      </c>
      <c r="L897" s="30" t="str">
        <f>IF(K897="yes",("Sorry, question " &amp;MID(E897,4, 10) &amp; " is required!"),"")</f>
        <v>Sorry, question .70_2n] Af is required!</v>
      </c>
    </row>
    <row r="898" spans="1:23" ht="13.5" customHeight="1">
      <c r="A898" s="5" t="s">
        <v>21</v>
      </c>
      <c r="B898" s="5" t="s">
        <v>646</v>
      </c>
      <c r="D898" s="5" t="s">
        <v>1674</v>
      </c>
      <c r="E898" s="5" t="str">
        <f t="shared" si="53"/>
        <v>[13.71] After the birth/miscarriage, did a health professional or traditional birth attendant or healer check on your health?</v>
      </c>
      <c r="K898" s="5" t="s">
        <v>2000</v>
      </c>
      <c r="L898" s="30" t="str">
        <f t="shared" si="54"/>
        <v>Sorry, question .71] Af is required!</v>
      </c>
    </row>
    <row r="899" spans="1:23" ht="13.5" customHeight="1">
      <c r="A899" s="5" t="s">
        <v>16</v>
      </c>
      <c r="J899" s="5" t="s">
        <v>39</v>
      </c>
      <c r="L899" s="30" t="str">
        <f t="shared" si="52"/>
        <v/>
      </c>
      <c r="W899" s="5" t="s">
        <v>1973</v>
      </c>
    </row>
    <row r="900" spans="1:23" ht="13.5" customHeight="1">
      <c r="A900" s="5" t="s">
        <v>546</v>
      </c>
      <c r="B900" s="5" t="s">
        <v>2754</v>
      </c>
      <c r="E900" s="5" t="s">
        <v>39</v>
      </c>
      <c r="I900" s="5" t="s">
        <v>1055</v>
      </c>
      <c r="L900" s="30" t="str">
        <f t="shared" si="52"/>
        <v/>
      </c>
      <c r="W900" s="5" t="s">
        <v>1973</v>
      </c>
    </row>
    <row r="901" spans="1:23" ht="13.5" customHeight="1">
      <c r="A901" s="5" t="s">
        <v>23</v>
      </c>
      <c r="B901" s="5" t="s">
        <v>647</v>
      </c>
      <c r="E901" s="5" t="s">
        <v>1675</v>
      </c>
      <c r="J901" s="5" t="s">
        <v>2931</v>
      </c>
      <c r="K901" s="5" t="s">
        <v>1911</v>
      </c>
      <c r="L901" s="30" t="str">
        <f t="shared" si="52"/>
        <v>Sorry, question [13.73] is required!</v>
      </c>
      <c r="M901" s="5" t="s">
        <v>3385</v>
      </c>
      <c r="N901" s="5" t="s">
        <v>3341</v>
      </c>
    </row>
    <row r="902" spans="1:23" ht="13.5" customHeight="1">
      <c r="A902" s="5" t="s">
        <v>3633</v>
      </c>
      <c r="B902" s="5" t="s">
        <v>1007</v>
      </c>
      <c r="E902" s="5" t="s">
        <v>1747</v>
      </c>
      <c r="F902" s="5" t="s">
        <v>4598</v>
      </c>
      <c r="J902" s="5" t="s">
        <v>2931</v>
      </c>
      <c r="K902" s="5" t="s">
        <v>1911</v>
      </c>
      <c r="L902" s="30" t="str">
        <f t="shared" si="52"/>
        <v>Sorry, question [13.74] is required!</v>
      </c>
      <c r="M902" s="5" t="s">
        <v>3384</v>
      </c>
      <c r="N902" s="5" t="s">
        <v>3342</v>
      </c>
    </row>
    <row r="903" spans="1:23" ht="13.5" customHeight="1">
      <c r="A903" s="5" t="s">
        <v>3854</v>
      </c>
      <c r="B903" s="5" t="s">
        <v>648</v>
      </c>
      <c r="E903" s="5" t="s">
        <v>1676</v>
      </c>
      <c r="J903" s="5" t="s">
        <v>2931</v>
      </c>
      <c r="K903" s="5" t="s">
        <v>1911</v>
      </c>
      <c r="L903" s="30" t="str">
        <f t="shared" si="52"/>
        <v>Sorry, question [13.75] is required!</v>
      </c>
    </row>
    <row r="904" spans="1:23" ht="13.5" customHeight="1">
      <c r="A904" s="5" t="s">
        <v>22</v>
      </c>
      <c r="B904" s="5" t="s">
        <v>1008</v>
      </c>
      <c r="E904" s="92" t="s">
        <v>59</v>
      </c>
      <c r="F904" s="92" t="s">
        <v>59</v>
      </c>
      <c r="I904" s="5" t="s">
        <v>2015</v>
      </c>
      <c r="J904" s="5" t="s">
        <v>840</v>
      </c>
      <c r="K904" s="5" t="s">
        <v>2000</v>
      </c>
      <c r="L904" s="30" t="str">
        <f t="shared" si="52"/>
        <v>Sorry, question OTHER,  is required!</v>
      </c>
    </row>
    <row r="905" spans="1:23" ht="13.5" customHeight="1">
      <c r="A905" s="5" t="s">
        <v>16</v>
      </c>
      <c r="J905" s="5" t="s">
        <v>39</v>
      </c>
      <c r="L905" s="30" t="str">
        <f t="shared" si="52"/>
        <v/>
      </c>
      <c r="W905" s="5" t="s">
        <v>1973</v>
      </c>
    </row>
    <row r="906" spans="1:23" ht="13.5" customHeight="1">
      <c r="A906" s="5" t="s">
        <v>546</v>
      </c>
      <c r="B906" s="5" t="s">
        <v>2755</v>
      </c>
      <c r="E906" s="5" t="s">
        <v>39</v>
      </c>
      <c r="I906" s="5" t="s">
        <v>1055</v>
      </c>
      <c r="J906" s="5" t="s">
        <v>2931</v>
      </c>
      <c r="L906" s="30" t="str">
        <f t="shared" si="52"/>
        <v/>
      </c>
      <c r="W906" s="5" t="s">
        <v>1973</v>
      </c>
    </row>
    <row r="907" spans="1:23" ht="13.5" customHeight="1">
      <c r="A907" s="5" t="s">
        <v>2976</v>
      </c>
      <c r="B907" s="5" t="s">
        <v>649</v>
      </c>
      <c r="E907" s="5" t="s">
        <v>1721</v>
      </c>
      <c r="K907" s="5" t="s">
        <v>1911</v>
      </c>
      <c r="L907" s="30" t="str">
        <f t="shared" si="52"/>
        <v>Sorry, question [13.76] is required!</v>
      </c>
    </row>
    <row r="908" spans="1:23" ht="13.5" customHeight="1">
      <c r="A908" s="5" t="s">
        <v>22</v>
      </c>
      <c r="B908" s="5" t="s">
        <v>1009</v>
      </c>
      <c r="E908" s="92" t="s">
        <v>59</v>
      </c>
      <c r="F908" s="92" t="s">
        <v>59</v>
      </c>
      <c r="I908" s="5" t="s">
        <v>2015</v>
      </c>
      <c r="J908" s="5" t="s">
        <v>1032</v>
      </c>
      <c r="K908" s="5" t="s">
        <v>2000</v>
      </c>
      <c r="L908" s="30" t="str">
        <f t="shared" si="52"/>
        <v>Sorry, question OTHER,  is required!</v>
      </c>
    </row>
    <row r="909" spans="1:23" s="92" customFormat="1" ht="13.5" customHeight="1">
      <c r="A909" s="92" t="s">
        <v>16</v>
      </c>
      <c r="J909" s="92" t="s">
        <v>39</v>
      </c>
      <c r="L909" s="95" t="str">
        <f t="shared" ref="L909:L910" si="55">IF(K909="yes",("Sorry, question " &amp; LEFT(E909, 7) &amp; " is required!"),"")</f>
        <v/>
      </c>
      <c r="W909" s="92" t="s">
        <v>1973</v>
      </c>
    </row>
    <row r="910" spans="1:23" s="92" customFormat="1" ht="13.5" customHeight="1">
      <c r="A910" s="92" t="s">
        <v>546</v>
      </c>
      <c r="B910" s="92" t="s">
        <v>4278</v>
      </c>
      <c r="E910" s="92" t="s">
        <v>39</v>
      </c>
      <c r="I910" s="92" t="s">
        <v>1055</v>
      </c>
      <c r="J910" s="92" t="s">
        <v>2931</v>
      </c>
      <c r="L910" s="95" t="str">
        <f t="shared" si="55"/>
        <v/>
      </c>
      <c r="W910" s="92" t="s">
        <v>1973</v>
      </c>
    </row>
    <row r="911" spans="1:23" ht="13.5" customHeight="1">
      <c r="A911" s="5" t="s">
        <v>20</v>
      </c>
      <c r="B911" s="5" t="s">
        <v>2756</v>
      </c>
      <c r="E911" s="5" t="s">
        <v>3028</v>
      </c>
      <c r="J911" s="5" t="s">
        <v>3853</v>
      </c>
      <c r="L911" s="30" t="str">
        <f t="shared" si="52"/>
        <v/>
      </c>
    </row>
    <row r="912" spans="1:23" ht="14.25">
      <c r="A912" s="5" t="s">
        <v>1822</v>
      </c>
      <c r="B912" s="5" t="s">
        <v>1830</v>
      </c>
      <c r="E912" s="5" t="s">
        <v>3025</v>
      </c>
      <c r="I912" s="5" t="s">
        <v>4269</v>
      </c>
      <c r="J912" s="5" t="s">
        <v>3853</v>
      </c>
      <c r="K912" s="5" t="s">
        <v>2000</v>
      </c>
      <c r="L912" s="30" t="str">
        <f t="shared" si="52"/>
        <v>Sorry, question Please  is required!</v>
      </c>
    </row>
    <row r="913" spans="1:23" ht="14.25">
      <c r="A913" s="5" t="s">
        <v>19</v>
      </c>
      <c r="B913" s="5" t="s">
        <v>1828</v>
      </c>
      <c r="J913" s="92" t="s">
        <v>3853</v>
      </c>
      <c r="L913" s="30" t="str">
        <f t="shared" si="52"/>
        <v/>
      </c>
      <c r="O913" s="5" t="s">
        <v>4143</v>
      </c>
    </row>
    <row r="914" spans="1:23" ht="14.25">
      <c r="A914" s="5" t="s">
        <v>1827</v>
      </c>
      <c r="B914" s="5" t="s">
        <v>2757</v>
      </c>
      <c r="E914" s="5" t="s">
        <v>1829</v>
      </c>
      <c r="J914" s="5" t="s">
        <v>3853</v>
      </c>
      <c r="L914" s="30" t="str">
        <f t="shared" si="52"/>
        <v/>
      </c>
    </row>
    <row r="915" spans="1:23" ht="13.5" customHeight="1">
      <c r="A915" s="5" t="s">
        <v>16</v>
      </c>
      <c r="J915" s="5" t="s">
        <v>39</v>
      </c>
      <c r="L915" s="30" t="str">
        <f t="shared" si="52"/>
        <v/>
      </c>
      <c r="W915" s="5" t="s">
        <v>1973</v>
      </c>
    </row>
    <row r="916" spans="1:23" ht="13.5" customHeight="1">
      <c r="A916" s="5" t="s">
        <v>546</v>
      </c>
      <c r="B916" s="5" t="s">
        <v>2758</v>
      </c>
      <c r="E916" s="5" t="s">
        <v>39</v>
      </c>
      <c r="I916" s="5" t="s">
        <v>1055</v>
      </c>
      <c r="J916" s="5" t="s">
        <v>2981</v>
      </c>
      <c r="L916" s="30" t="str">
        <f t="shared" si="52"/>
        <v/>
      </c>
      <c r="W916" s="5" t="s">
        <v>1973</v>
      </c>
    </row>
    <row r="917" spans="1:23" ht="13.5" customHeight="1">
      <c r="A917" s="5" t="s">
        <v>4495</v>
      </c>
      <c r="B917" s="5" t="s">
        <v>650</v>
      </c>
      <c r="E917" s="5" t="s">
        <v>1677</v>
      </c>
      <c r="J917" s="5" t="s">
        <v>39</v>
      </c>
      <c r="K917" s="5" t="s">
        <v>1911</v>
      </c>
      <c r="L917" s="30" t="str">
        <f t="shared" si="52"/>
        <v>Sorry, question [13.78] is required!</v>
      </c>
      <c r="M917" s="5" t="s">
        <v>2745</v>
      </c>
      <c r="N917" s="5" t="s">
        <v>4496</v>
      </c>
    </row>
    <row r="918" spans="1:23" ht="13.5" customHeight="1">
      <c r="A918" s="5" t="s">
        <v>22</v>
      </c>
      <c r="B918" s="5" t="s">
        <v>1010</v>
      </c>
      <c r="E918" s="92" t="s">
        <v>59</v>
      </c>
      <c r="F918" s="92" t="s">
        <v>59</v>
      </c>
      <c r="I918" s="5" t="s">
        <v>2015</v>
      </c>
      <c r="J918" s="5" t="s">
        <v>1835</v>
      </c>
      <c r="K918" s="5" t="s">
        <v>2000</v>
      </c>
      <c r="L918" s="30" t="str">
        <f t="shared" si="52"/>
        <v>Sorry, question OTHER,  is required!</v>
      </c>
    </row>
    <row r="919" spans="1:23" ht="13.5" customHeight="1">
      <c r="A919" s="5" t="s">
        <v>16</v>
      </c>
      <c r="J919" s="5" t="s">
        <v>39</v>
      </c>
      <c r="L919" s="30" t="str">
        <f t="shared" si="52"/>
        <v/>
      </c>
      <c r="W919" s="5" t="s">
        <v>1973</v>
      </c>
    </row>
    <row r="920" spans="1:23" ht="13.5" customHeight="1">
      <c r="A920" s="5" t="s">
        <v>546</v>
      </c>
      <c r="B920" s="5" t="s">
        <v>2762</v>
      </c>
      <c r="E920" s="5" t="s">
        <v>39</v>
      </c>
      <c r="I920" s="5" t="s">
        <v>2145</v>
      </c>
      <c r="J920" s="5" t="s">
        <v>3621</v>
      </c>
      <c r="L920" s="30" t="str">
        <f t="shared" si="52"/>
        <v/>
      </c>
      <c r="W920" s="5" t="s">
        <v>1973</v>
      </c>
    </row>
    <row r="921" spans="1:23" ht="13.5" customHeight="1">
      <c r="A921" s="5" t="s">
        <v>21</v>
      </c>
      <c r="B921" s="5" t="s">
        <v>1011</v>
      </c>
      <c r="D921" s="5" t="s">
        <v>2759</v>
      </c>
      <c r="E921" s="5" t="s">
        <v>2759</v>
      </c>
      <c r="J921" s="5" t="s">
        <v>39</v>
      </c>
      <c r="K921" s="5" t="s">
        <v>1911</v>
      </c>
      <c r="L921" s="30" t="str">
        <f>IF(K921="yes",("Sorry, question " &amp; MID(E921,4, 7) &amp; " is required!"),"")</f>
        <v>Sorry, question .79] We is required!</v>
      </c>
    </row>
    <row r="922" spans="1:23" ht="13.5" customHeight="1">
      <c r="A922" s="5" t="s">
        <v>21</v>
      </c>
      <c r="B922" s="5" t="s">
        <v>651</v>
      </c>
      <c r="D922" s="5" t="s">
        <v>1678</v>
      </c>
      <c r="E922" s="5" t="s">
        <v>1678</v>
      </c>
      <c r="J922" s="5" t="s">
        <v>1033</v>
      </c>
      <c r="K922" s="5" t="s">
        <v>1911</v>
      </c>
      <c r="L922" s="30" t="str">
        <f t="shared" ref="L922:L927" si="56">IF(K922="yes",("Sorry, question " &amp; MID(E922,4, 7) &amp; " is required!"),"")</f>
        <v>Sorry, question .80] We is required!</v>
      </c>
    </row>
    <row r="923" spans="1:23" ht="13.5" customHeight="1">
      <c r="A923" s="5" t="s">
        <v>21</v>
      </c>
      <c r="B923" s="5" t="s">
        <v>652</v>
      </c>
      <c r="D923" s="5" t="s">
        <v>1679</v>
      </c>
      <c r="E923" s="5" t="s">
        <v>1679</v>
      </c>
      <c r="J923" s="5" t="s">
        <v>1033</v>
      </c>
      <c r="K923" s="5" t="s">
        <v>1911</v>
      </c>
      <c r="L923" s="30" t="str">
        <f t="shared" si="56"/>
        <v>Sorry, question .81] Di is required!</v>
      </c>
    </row>
    <row r="924" spans="1:23" ht="13.5" customHeight="1">
      <c r="A924" s="5" t="s">
        <v>21</v>
      </c>
      <c r="B924" s="5" t="s">
        <v>1012</v>
      </c>
      <c r="D924" s="5" t="s">
        <v>2760</v>
      </c>
      <c r="E924" s="5" t="s">
        <v>2760</v>
      </c>
      <c r="J924" s="5" t="s">
        <v>39</v>
      </c>
      <c r="K924" s="5" t="s">
        <v>1911</v>
      </c>
      <c r="L924" s="30" t="str">
        <f t="shared" si="56"/>
        <v>Sorry, question .82] Af is required!</v>
      </c>
    </row>
    <row r="925" spans="1:23" ht="13.5" customHeight="1">
      <c r="A925" s="5" t="s">
        <v>23</v>
      </c>
      <c r="B925" s="5" t="s">
        <v>653</v>
      </c>
      <c r="D925" s="5" t="s">
        <v>1680</v>
      </c>
      <c r="E925" s="5" t="s">
        <v>1680</v>
      </c>
      <c r="F925" s="5" t="s">
        <v>3541</v>
      </c>
      <c r="J925" s="5" t="s">
        <v>1034</v>
      </c>
      <c r="K925" s="5" t="s">
        <v>2000</v>
      </c>
      <c r="L925" s="30" t="str">
        <f>IF(K925="yes",("Sorry, question " &amp; LEFT(E925,7) &amp; " is required!"),"")</f>
        <v>Sorry, question [13.83] is required!</v>
      </c>
      <c r="M925" s="5" t="s">
        <v>3020</v>
      </c>
      <c r="N925" s="92" t="s">
        <v>4498</v>
      </c>
    </row>
    <row r="926" spans="1:23" ht="13.5" customHeight="1">
      <c r="A926" s="5" t="s">
        <v>23</v>
      </c>
      <c r="B926" s="5" t="s">
        <v>654</v>
      </c>
      <c r="D926" s="5" t="s">
        <v>2761</v>
      </c>
      <c r="E926" s="5" t="s">
        <v>2761</v>
      </c>
      <c r="F926" s="5" t="s">
        <v>2691</v>
      </c>
      <c r="I926" s="5" t="s">
        <v>2022</v>
      </c>
      <c r="J926" s="5" t="s">
        <v>1034</v>
      </c>
      <c r="K926" s="5" t="s">
        <v>2000</v>
      </c>
      <c r="L926" s="30" t="str">
        <f>IF(K926="yes",("Sorry, question " &amp; LEFT(E926,7) &amp; " is required!"),"")</f>
        <v>Sorry, question [13.84] is required!</v>
      </c>
      <c r="M926" s="5" t="s">
        <v>3020</v>
      </c>
      <c r="N926" s="5" t="s">
        <v>4497</v>
      </c>
    </row>
    <row r="927" spans="1:23" ht="13.5" customHeight="1">
      <c r="A927" s="5" t="s">
        <v>21</v>
      </c>
      <c r="B927" s="5" t="s">
        <v>655</v>
      </c>
      <c r="D927" s="5" t="s">
        <v>1681</v>
      </c>
      <c r="E927" s="5" t="s">
        <v>1681</v>
      </c>
      <c r="J927" s="5" t="s">
        <v>39</v>
      </c>
      <c r="K927" s="5" t="s">
        <v>1911</v>
      </c>
      <c r="L927" s="30" t="str">
        <f t="shared" si="56"/>
        <v>Sorry, question .85] In is required!</v>
      </c>
    </row>
    <row r="928" spans="1:23" ht="13.5" customHeight="1">
      <c r="A928" s="5" t="s">
        <v>16</v>
      </c>
      <c r="J928" s="5" t="s">
        <v>39</v>
      </c>
      <c r="L928" s="30" t="str">
        <f t="shared" si="52"/>
        <v/>
      </c>
      <c r="W928" s="5" t="s">
        <v>1973</v>
      </c>
    </row>
    <row r="929" spans="1:23" ht="13.5" customHeight="1">
      <c r="A929" s="5" t="s">
        <v>546</v>
      </c>
      <c r="B929" s="5" t="s">
        <v>2665</v>
      </c>
      <c r="E929" s="5" t="s">
        <v>39</v>
      </c>
      <c r="I929" s="5" t="s">
        <v>1055</v>
      </c>
      <c r="J929" s="5" t="s">
        <v>2849</v>
      </c>
      <c r="L929" s="30" t="str">
        <f t="shared" si="52"/>
        <v/>
      </c>
      <c r="W929" s="5" t="s">
        <v>1973</v>
      </c>
    </row>
    <row r="930" spans="1:23" ht="13.5" customHeight="1">
      <c r="A930" s="5" t="s">
        <v>18</v>
      </c>
      <c r="B930" s="5" t="s">
        <v>656</v>
      </c>
      <c r="E930" s="5" t="s">
        <v>1682</v>
      </c>
      <c r="I930" s="92" t="s">
        <v>3929</v>
      </c>
      <c r="J930" s="5" t="s">
        <v>3855</v>
      </c>
      <c r="K930" s="5" t="s">
        <v>1911</v>
      </c>
      <c r="L930" s="30" t="str">
        <f t="shared" si="52"/>
        <v>Sorry, question [13.86] is required!</v>
      </c>
    </row>
    <row r="931" spans="1:23" ht="13.5" customHeight="1">
      <c r="A931" s="5" t="s">
        <v>18</v>
      </c>
      <c r="B931" s="5" t="s">
        <v>657</v>
      </c>
      <c r="E931" s="5" t="s">
        <v>1683</v>
      </c>
      <c r="I931" s="92" t="s">
        <v>3929</v>
      </c>
      <c r="J931" s="92" t="s">
        <v>3855</v>
      </c>
      <c r="K931" s="5" t="s">
        <v>1911</v>
      </c>
      <c r="L931" s="30" t="str">
        <f t="shared" si="52"/>
        <v>Sorry, question [13.87] is required!</v>
      </c>
    </row>
    <row r="932" spans="1:23" ht="13.5" customHeight="1">
      <c r="A932" s="5" t="s">
        <v>895</v>
      </c>
      <c r="B932" s="5" t="s">
        <v>658</v>
      </c>
      <c r="E932" s="5" t="s">
        <v>1684</v>
      </c>
      <c r="J932" s="92" t="s">
        <v>3855</v>
      </c>
      <c r="K932" s="5" t="s">
        <v>1911</v>
      </c>
      <c r="L932" s="30" t="str">
        <f t="shared" si="52"/>
        <v>Sorry, question [13.88] is required!</v>
      </c>
    </row>
    <row r="933" spans="1:23" s="92" customFormat="1" ht="13.5" customHeight="1">
      <c r="A933" s="92" t="s">
        <v>16</v>
      </c>
      <c r="J933" s="92" t="s">
        <v>39</v>
      </c>
      <c r="L933" s="95" t="str">
        <f t="shared" ref="L933" si="57">IF(K933="yes",("Sorry, question " &amp; LEFT(E933, 7) &amp; " is required!"),"")</f>
        <v/>
      </c>
      <c r="W933" s="92" t="s">
        <v>1973</v>
      </c>
    </row>
    <row r="934" spans="1:23" s="92" customFormat="1" ht="13.5" customHeight="1">
      <c r="A934" s="92" t="s">
        <v>1059</v>
      </c>
      <c r="B934" s="92" t="s">
        <v>3856</v>
      </c>
      <c r="E934" s="92" t="s">
        <v>4499</v>
      </c>
      <c r="J934" s="96" t="s">
        <v>3861</v>
      </c>
      <c r="L934" s="95" t="str">
        <f t="shared" ref="L934" si="58">IF(K934="yes",("Sorry, question " &amp; LEFT(E934, 7) &amp; " is required!"),"")</f>
        <v/>
      </c>
      <c r="P934" s="92" t="s">
        <v>2980</v>
      </c>
      <c r="W934" s="92" t="s">
        <v>1974</v>
      </c>
    </row>
    <row r="935" spans="1:23" s="92" customFormat="1" ht="13.5" customHeight="1">
      <c r="A935" s="92" t="s">
        <v>1076</v>
      </c>
      <c r="B935" s="92" t="s">
        <v>3857</v>
      </c>
      <c r="L935" s="95"/>
      <c r="O935" s="92" t="s">
        <v>543</v>
      </c>
    </row>
    <row r="936" spans="1:23" s="92" customFormat="1" ht="13.5" customHeight="1">
      <c r="A936" s="92" t="s">
        <v>1076</v>
      </c>
      <c r="B936" s="92" t="s">
        <v>3858</v>
      </c>
      <c r="L936" s="95"/>
      <c r="O936" s="92" t="s">
        <v>3862</v>
      </c>
    </row>
    <row r="937" spans="1:23" s="92" customFormat="1" ht="13.5" customHeight="1">
      <c r="A937" s="92" t="s">
        <v>1056</v>
      </c>
      <c r="B937" s="92" t="s">
        <v>3859</v>
      </c>
      <c r="E937" s="92" t="s">
        <v>4500</v>
      </c>
      <c r="L937" s="95"/>
    </row>
    <row r="938" spans="1:23" s="92" customFormat="1" ht="13.5" customHeight="1">
      <c r="A938" s="92" t="s">
        <v>17</v>
      </c>
      <c r="B938" s="92" t="s">
        <v>3860</v>
      </c>
      <c r="E938" s="92" t="s">
        <v>39</v>
      </c>
      <c r="I938" s="92" t="s">
        <v>1055</v>
      </c>
      <c r="J938" s="92" t="s">
        <v>3621</v>
      </c>
      <c r="L938" s="95" t="str">
        <f t="shared" ref="L938" si="59">IF(K938="yes",("Sorry, question " &amp; LEFT(E938, 7) &amp; " is required!"),"")</f>
        <v/>
      </c>
      <c r="W938" s="92" t="s">
        <v>1973</v>
      </c>
    </row>
    <row r="939" spans="1:23" ht="13.5" customHeight="1">
      <c r="A939" s="5" t="s">
        <v>21</v>
      </c>
      <c r="B939" s="5" t="s">
        <v>1013</v>
      </c>
      <c r="E939" s="5" t="s">
        <v>3863</v>
      </c>
      <c r="I939" s="92" t="s">
        <v>3929</v>
      </c>
      <c r="J939" s="5" t="s">
        <v>39</v>
      </c>
      <c r="K939" s="5" t="s">
        <v>1911</v>
      </c>
      <c r="L939" s="30" t="str">
        <f t="shared" ref="L939:L946" si="60">IF(K939="yes",("Sorry, question " &amp; LEFT(E939, 7) &amp; " is required!"),"")</f>
        <v>Sorry, question [13.89] is required!</v>
      </c>
    </row>
    <row r="940" spans="1:23" ht="13.5" customHeight="1">
      <c r="A940" s="5" t="s">
        <v>23</v>
      </c>
      <c r="B940" s="5" t="s">
        <v>1014</v>
      </c>
      <c r="E940" s="5" t="s">
        <v>1685</v>
      </c>
      <c r="F940" s="29" t="s">
        <v>3029</v>
      </c>
      <c r="J940" s="5" t="s">
        <v>2850</v>
      </c>
      <c r="K940" s="5" t="s">
        <v>2000</v>
      </c>
      <c r="L940" s="30" t="str">
        <f t="shared" si="60"/>
        <v>Sorry, question [13.90] is required!</v>
      </c>
      <c r="M940" s="5" t="s">
        <v>4279</v>
      </c>
    </row>
    <row r="941" spans="1:23" ht="13.5" customHeight="1">
      <c r="A941" s="5" t="s">
        <v>21</v>
      </c>
      <c r="B941" s="5" t="s">
        <v>1015</v>
      </c>
      <c r="E941" s="5" t="s">
        <v>1686</v>
      </c>
      <c r="I941" s="92" t="s">
        <v>3929</v>
      </c>
      <c r="J941" s="5" t="s">
        <v>2669</v>
      </c>
      <c r="K941" s="5" t="s">
        <v>2000</v>
      </c>
      <c r="L941" s="30" t="str">
        <f t="shared" si="60"/>
        <v>Sorry, question [13.91] is required!</v>
      </c>
    </row>
    <row r="942" spans="1:23" ht="14.25" customHeight="1">
      <c r="A942" s="5" t="s">
        <v>3425</v>
      </c>
      <c r="B942" s="5" t="s">
        <v>1016</v>
      </c>
      <c r="E942" s="5" t="s">
        <v>1687</v>
      </c>
      <c r="I942" s="5" t="s">
        <v>4512</v>
      </c>
      <c r="J942" s="5" t="s">
        <v>2932</v>
      </c>
      <c r="K942" s="5" t="s">
        <v>2000</v>
      </c>
      <c r="L942" s="30" t="str">
        <f t="shared" si="60"/>
        <v>Sorry, question [13.92] is required!</v>
      </c>
    </row>
    <row r="943" spans="1:23" ht="14.25" customHeight="1">
      <c r="A943" s="5" t="s">
        <v>25</v>
      </c>
      <c r="B943" s="5" t="s">
        <v>3142</v>
      </c>
      <c r="J943" s="92" t="s">
        <v>2932</v>
      </c>
      <c r="L943" s="30" t="str">
        <f t="shared" si="60"/>
        <v/>
      </c>
      <c r="O943" s="5" t="s">
        <v>4160</v>
      </c>
    </row>
    <row r="944" spans="1:23" ht="14.25" customHeight="1">
      <c r="A944" s="5" t="s">
        <v>1575</v>
      </c>
      <c r="B944" s="5" t="s">
        <v>1576</v>
      </c>
      <c r="E944" s="5" t="s">
        <v>1132</v>
      </c>
      <c r="J944" s="5" t="s">
        <v>2852</v>
      </c>
      <c r="K944" s="5" t="s">
        <v>2000</v>
      </c>
      <c r="L944" s="30" t="str">
        <f t="shared" si="60"/>
        <v>Sorry, question Other,  is required!</v>
      </c>
    </row>
    <row r="945" spans="1:23" s="96" customFormat="1" ht="13.5" customHeight="1">
      <c r="A945" s="96" t="s">
        <v>23</v>
      </c>
      <c r="B945" s="96" t="s">
        <v>1017</v>
      </c>
      <c r="E945" s="96" t="s">
        <v>1688</v>
      </c>
      <c r="F945" s="96" t="s">
        <v>3864</v>
      </c>
      <c r="J945" s="96" t="s">
        <v>4280</v>
      </c>
      <c r="K945" s="96" t="s">
        <v>2000</v>
      </c>
      <c r="L945" s="86" t="str">
        <f t="shared" si="60"/>
        <v>Sorry, question [13.93] is required!</v>
      </c>
    </row>
    <row r="946" spans="1:23" ht="13.5" customHeight="1">
      <c r="A946" s="5" t="s">
        <v>16</v>
      </c>
      <c r="J946" s="5" t="s">
        <v>39</v>
      </c>
      <c r="L946" s="30" t="str">
        <f t="shared" si="60"/>
        <v/>
      </c>
      <c r="W946" s="5" t="s">
        <v>1973</v>
      </c>
    </row>
    <row r="947" spans="1:23" ht="13.5" customHeight="1">
      <c r="A947" s="5" t="s">
        <v>546</v>
      </c>
      <c r="B947" s="5" t="s">
        <v>2763</v>
      </c>
      <c r="E947" s="5" t="s">
        <v>39</v>
      </c>
      <c r="J947" s="5" t="s">
        <v>3698</v>
      </c>
      <c r="L947" s="30" t="str">
        <f t="shared" ref="L947:L948" si="61">IF(K947="yes",("Sorry, question " &amp; LEFT(E947, 7) &amp; " is required!"),"")</f>
        <v/>
      </c>
      <c r="W947" s="5" t="s">
        <v>1973</v>
      </c>
    </row>
    <row r="948" spans="1:23" ht="13.5" customHeight="1">
      <c r="A948" s="5" t="s">
        <v>1056</v>
      </c>
      <c r="B948" s="5" t="s">
        <v>2779</v>
      </c>
      <c r="E948" s="26" t="s">
        <v>3865</v>
      </c>
      <c r="F948" s="26" t="s">
        <v>3030</v>
      </c>
      <c r="L948" s="30" t="str">
        <f t="shared" si="61"/>
        <v/>
      </c>
    </row>
    <row r="949" spans="1:23" s="92" customFormat="1" ht="13.5" customHeight="1">
      <c r="A949" s="92" t="s">
        <v>16</v>
      </c>
      <c r="J949" s="92" t="s">
        <v>39</v>
      </c>
      <c r="L949" s="95" t="str">
        <f>IF(K949="yes",("Sorry, question " &amp; LEFT(E949, 7) &amp; " is required!"),"")</f>
        <v/>
      </c>
      <c r="W949" s="92" t="s">
        <v>1973</v>
      </c>
    </row>
    <row r="950" spans="1:23" s="92" customFormat="1" ht="13.5" customHeight="1">
      <c r="A950" s="92" t="s">
        <v>17</v>
      </c>
      <c r="B950" s="92" t="s">
        <v>3866</v>
      </c>
      <c r="E950" s="92" t="s">
        <v>39</v>
      </c>
      <c r="I950" s="92" t="s">
        <v>2145</v>
      </c>
      <c r="J950" s="92" t="s">
        <v>3698</v>
      </c>
      <c r="L950" s="95" t="str">
        <f t="shared" ref="L950" si="62">IF(K950="yes",("Sorry, question " &amp; LEFT(E950, 7) &amp; " is required!"),"")</f>
        <v/>
      </c>
      <c r="W950" s="92" t="s">
        <v>1973</v>
      </c>
    </row>
    <row r="951" spans="1:23" ht="13.5" customHeight="1">
      <c r="A951" s="5" t="s">
        <v>2632</v>
      </c>
      <c r="B951" s="5" t="s">
        <v>1018</v>
      </c>
      <c r="C951" s="5" t="str">
        <f>"a. "</f>
        <v xml:space="preserve">a. </v>
      </c>
      <c r="D951" s="5" t="s">
        <v>2780</v>
      </c>
      <c r="E951" s="5" t="s">
        <v>4281</v>
      </c>
      <c r="K951" s="5" t="s">
        <v>2000</v>
      </c>
      <c r="L951" s="30" t="str">
        <f t="shared" ref="L951:L957" si="63">IF(K951="yes",("Sorry, question [13.94_N] " &amp; LEFT(E951, 1) &amp; " is required!"),"")</f>
        <v>Sorry, question [13.94_N] A is required!</v>
      </c>
    </row>
    <row r="952" spans="1:23" ht="13.5" customHeight="1">
      <c r="A952" s="5" t="s">
        <v>2632</v>
      </c>
      <c r="B952" s="5" t="s">
        <v>1019</v>
      </c>
      <c r="C952" s="5" t="str">
        <f>"b. "</f>
        <v xml:space="preserve">b. </v>
      </c>
      <c r="D952" s="5" t="s">
        <v>2781</v>
      </c>
      <c r="E952" s="5" t="s">
        <v>4282</v>
      </c>
      <c r="K952" s="5" t="s">
        <v>2000</v>
      </c>
      <c r="L952" s="30" t="str">
        <f t="shared" si="63"/>
        <v>Sorry, question [13.94_N] B is required!</v>
      </c>
    </row>
    <row r="953" spans="1:23" ht="13.5" customHeight="1">
      <c r="A953" s="5" t="s">
        <v>2632</v>
      </c>
      <c r="B953" s="5" t="s">
        <v>1020</v>
      </c>
      <c r="C953" s="5" t="str">
        <f>"c. "</f>
        <v xml:space="preserve">c. </v>
      </c>
      <c r="D953" s="5" t="s">
        <v>2782</v>
      </c>
      <c r="E953" s="5" t="s">
        <v>4283</v>
      </c>
      <c r="K953" s="5" t="s">
        <v>2000</v>
      </c>
      <c r="L953" s="30" t="str">
        <f t="shared" si="63"/>
        <v>Sorry, question [13.94_N] C is required!</v>
      </c>
    </row>
    <row r="954" spans="1:23" ht="13.5" customHeight="1">
      <c r="A954" s="5" t="s">
        <v>2632</v>
      </c>
      <c r="B954" s="5" t="s">
        <v>1021</v>
      </c>
      <c r="C954" s="5" t="str">
        <f>"d. "</f>
        <v xml:space="preserve">d. </v>
      </c>
      <c r="D954" s="5" t="s">
        <v>2783</v>
      </c>
      <c r="E954" s="5" t="s">
        <v>4284</v>
      </c>
      <c r="K954" s="5" t="s">
        <v>2000</v>
      </c>
      <c r="L954" s="30" t="str">
        <f t="shared" si="63"/>
        <v>Sorry, question [13.94_N] D is required!</v>
      </c>
    </row>
    <row r="955" spans="1:23" ht="13.5" customHeight="1">
      <c r="A955" s="5" t="s">
        <v>2632</v>
      </c>
      <c r="B955" s="5" t="s">
        <v>1022</v>
      </c>
      <c r="C955" s="5" t="str">
        <f>"e. "</f>
        <v xml:space="preserve">e. </v>
      </c>
      <c r="D955" s="5" t="s">
        <v>2784</v>
      </c>
      <c r="E955" s="5" t="s">
        <v>4285</v>
      </c>
      <c r="K955" s="5" t="s">
        <v>2000</v>
      </c>
      <c r="L955" s="30" t="str">
        <f t="shared" si="63"/>
        <v>Sorry, question [13.94_N] E is required!</v>
      </c>
    </row>
    <row r="956" spans="1:23" ht="13.5" customHeight="1">
      <c r="A956" s="5" t="s">
        <v>2632</v>
      </c>
      <c r="B956" s="5" t="s">
        <v>1023</v>
      </c>
      <c r="C956" s="5" t="str">
        <f>"f. "</f>
        <v xml:space="preserve">f. </v>
      </c>
      <c r="D956" s="5" t="s">
        <v>2785</v>
      </c>
      <c r="E956" s="5" t="s">
        <v>4286</v>
      </c>
      <c r="K956" s="5" t="s">
        <v>2000</v>
      </c>
      <c r="L956" s="30" t="str">
        <f t="shared" si="63"/>
        <v>Sorry, question [13.94_N] F is required!</v>
      </c>
    </row>
    <row r="957" spans="1:23" ht="13.5" customHeight="1">
      <c r="A957" s="5" t="s">
        <v>2632</v>
      </c>
      <c r="B957" s="5" t="s">
        <v>1024</v>
      </c>
      <c r="C957" s="5" t="str">
        <f>"g. "</f>
        <v xml:space="preserve">g. </v>
      </c>
      <c r="D957" s="5" t="s">
        <v>2786</v>
      </c>
      <c r="E957" s="5" t="s">
        <v>4287</v>
      </c>
      <c r="K957" s="5" t="s">
        <v>2000</v>
      </c>
      <c r="L957" s="30" t="str">
        <f t="shared" si="63"/>
        <v>Sorry, question [13.94_N] G is required!</v>
      </c>
    </row>
    <row r="958" spans="1:23" ht="13.5" customHeight="1">
      <c r="A958" s="5" t="s">
        <v>16</v>
      </c>
      <c r="J958" s="5" t="s">
        <v>39</v>
      </c>
      <c r="L958" s="30" t="str">
        <f t="shared" ref="L958:L979" si="64">IF(K958="yes",("Sorry, question [13.94_N] " &amp; LEFT(E958, 1) &amp; " is required!"),"")</f>
        <v/>
      </c>
      <c r="W958" s="5" t="s">
        <v>1973</v>
      </c>
    </row>
    <row r="959" spans="1:23" ht="13.5" customHeight="1">
      <c r="A959" s="5" t="s">
        <v>546</v>
      </c>
      <c r="B959" s="5" t="s">
        <v>2843</v>
      </c>
      <c r="E959" s="5" t="s">
        <v>39</v>
      </c>
      <c r="I959" s="5" t="s">
        <v>2145</v>
      </c>
      <c r="J959" s="5" t="s">
        <v>3698</v>
      </c>
      <c r="L959" s="30" t="str">
        <f t="shared" si="64"/>
        <v/>
      </c>
      <c r="W959" s="5" t="s">
        <v>1973</v>
      </c>
    </row>
    <row r="960" spans="1:23" ht="13.5" customHeight="1">
      <c r="A960" s="5" t="s">
        <v>2632</v>
      </c>
      <c r="B960" s="5" t="s">
        <v>1025</v>
      </c>
      <c r="C960" s="5" t="str">
        <f>"h. "</f>
        <v xml:space="preserve">h. </v>
      </c>
      <c r="D960" s="5" t="s">
        <v>2787</v>
      </c>
      <c r="E960" s="5" t="s">
        <v>4288</v>
      </c>
      <c r="K960" s="5" t="s">
        <v>2000</v>
      </c>
      <c r="L960" s="30" t="str">
        <f t="shared" si="64"/>
        <v>Sorry, question [13.94_N] H is required!</v>
      </c>
    </row>
    <row r="961" spans="1:23" ht="13.5" customHeight="1">
      <c r="A961" s="5" t="s">
        <v>2632</v>
      </c>
      <c r="B961" s="5" t="s">
        <v>1026</v>
      </c>
      <c r="C961" s="5" t="str">
        <f>RIGHT(B961,1) &amp;". "</f>
        <v xml:space="preserve">i. </v>
      </c>
      <c r="D961" s="5" t="s">
        <v>2788</v>
      </c>
      <c r="E961" s="5" t="s">
        <v>4289</v>
      </c>
      <c r="K961" s="5" t="s">
        <v>2000</v>
      </c>
      <c r="L961" s="30" t="str">
        <f t="shared" si="64"/>
        <v>Sorry, question [13.94_N] I is required!</v>
      </c>
    </row>
    <row r="962" spans="1:23" ht="13.5" customHeight="1">
      <c r="A962" s="5" t="s">
        <v>2632</v>
      </c>
      <c r="B962" s="5" t="s">
        <v>1027</v>
      </c>
      <c r="C962" s="5" t="str">
        <f t="shared" ref="C962:C979" si="65">RIGHT(B962,1) &amp;". "</f>
        <v xml:space="preserve">j. </v>
      </c>
      <c r="D962" s="5" t="s">
        <v>2789</v>
      </c>
      <c r="E962" s="5" t="s">
        <v>4290</v>
      </c>
      <c r="K962" s="5" t="s">
        <v>2000</v>
      </c>
      <c r="L962" s="30" t="str">
        <f t="shared" si="64"/>
        <v>Sorry, question [13.94_N] J is required!</v>
      </c>
    </row>
    <row r="963" spans="1:23" ht="13.5" customHeight="1">
      <c r="A963" s="5" t="s">
        <v>2632</v>
      </c>
      <c r="B963" s="5" t="s">
        <v>2764</v>
      </c>
      <c r="C963" s="5" t="str">
        <f t="shared" si="65"/>
        <v xml:space="preserve">k. </v>
      </c>
      <c r="D963" s="5" t="s">
        <v>2790</v>
      </c>
      <c r="E963" s="5" t="s">
        <v>4291</v>
      </c>
      <c r="K963" s="5" t="s">
        <v>2000</v>
      </c>
      <c r="L963" s="30" t="str">
        <f t="shared" si="64"/>
        <v>Sorry, question [13.94_N] K is required!</v>
      </c>
    </row>
    <row r="964" spans="1:23" ht="13.5" customHeight="1">
      <c r="A964" s="5" t="s">
        <v>2632</v>
      </c>
      <c r="B964" s="5" t="s">
        <v>2765</v>
      </c>
      <c r="C964" s="5" t="str">
        <f t="shared" si="65"/>
        <v xml:space="preserve">l. </v>
      </c>
      <c r="D964" s="5" t="s">
        <v>2791</v>
      </c>
      <c r="E964" s="5" t="s">
        <v>4292</v>
      </c>
      <c r="K964" s="5" t="s">
        <v>2000</v>
      </c>
      <c r="L964" s="30" t="str">
        <f t="shared" si="64"/>
        <v>Sorry, question [13.94_N] L is required!</v>
      </c>
    </row>
    <row r="965" spans="1:23" ht="13.5" customHeight="1">
      <c r="A965" s="5" t="s">
        <v>2632</v>
      </c>
      <c r="B965" s="5" t="s">
        <v>2766</v>
      </c>
      <c r="C965" s="5" t="str">
        <f t="shared" si="65"/>
        <v xml:space="preserve">m. </v>
      </c>
      <c r="D965" s="5" t="s">
        <v>2801</v>
      </c>
      <c r="E965" s="5" t="s">
        <v>4293</v>
      </c>
      <c r="K965" s="5" t="s">
        <v>2000</v>
      </c>
      <c r="L965" s="30" t="str">
        <f t="shared" si="64"/>
        <v>Sorry, question [13.94_N] M is required!</v>
      </c>
    </row>
    <row r="966" spans="1:23" ht="13.5" customHeight="1">
      <c r="A966" s="5" t="s">
        <v>2632</v>
      </c>
      <c r="B966" s="5" t="s">
        <v>2767</v>
      </c>
      <c r="C966" s="5" t="str">
        <f t="shared" si="65"/>
        <v xml:space="preserve">n. </v>
      </c>
      <c r="D966" s="5" t="s">
        <v>2802</v>
      </c>
      <c r="E966" s="5" t="s">
        <v>4294</v>
      </c>
      <c r="K966" s="5" t="s">
        <v>2000</v>
      </c>
      <c r="L966" s="30" t="str">
        <f t="shared" si="64"/>
        <v>Sorry, question [13.94_N] N is required!</v>
      </c>
    </row>
    <row r="967" spans="1:23" ht="13.5" customHeight="1">
      <c r="A967" s="5" t="s">
        <v>2632</v>
      </c>
      <c r="B967" s="5" t="s">
        <v>2768</v>
      </c>
      <c r="C967" s="5" t="str">
        <f t="shared" si="65"/>
        <v xml:space="preserve">o. </v>
      </c>
      <c r="D967" s="5" t="s">
        <v>2792</v>
      </c>
      <c r="E967" s="5" t="s">
        <v>4295</v>
      </c>
      <c r="K967" s="5" t="s">
        <v>2000</v>
      </c>
      <c r="L967" s="30" t="str">
        <f t="shared" si="64"/>
        <v>Sorry, question [13.94_N] O is required!</v>
      </c>
    </row>
    <row r="968" spans="1:23" ht="13.5" customHeight="1">
      <c r="A968" s="5" t="s">
        <v>2632</v>
      </c>
      <c r="B968" s="5" t="s">
        <v>2769</v>
      </c>
      <c r="C968" s="5" t="str">
        <f t="shared" si="65"/>
        <v xml:space="preserve">p. </v>
      </c>
      <c r="D968" s="5" t="s">
        <v>2793</v>
      </c>
      <c r="E968" s="5" t="s">
        <v>4296</v>
      </c>
      <c r="K968" s="5" t="s">
        <v>2000</v>
      </c>
      <c r="L968" s="30" t="str">
        <f t="shared" si="64"/>
        <v>Sorry, question [13.94_N] P is required!</v>
      </c>
    </row>
    <row r="969" spans="1:23" ht="13.5" customHeight="1">
      <c r="A969" s="5" t="s">
        <v>16</v>
      </c>
      <c r="J969" s="5" t="s">
        <v>39</v>
      </c>
      <c r="L969" s="30" t="str">
        <f t="shared" si="64"/>
        <v/>
      </c>
      <c r="W969" s="5" t="s">
        <v>1973</v>
      </c>
    </row>
    <row r="970" spans="1:23" ht="13.15" customHeight="1">
      <c r="A970" s="5" t="s">
        <v>546</v>
      </c>
      <c r="B970" s="5" t="s">
        <v>2844</v>
      </c>
      <c r="E970" s="5" t="s">
        <v>39</v>
      </c>
      <c r="I970" s="5" t="s">
        <v>2145</v>
      </c>
      <c r="J970" s="5" t="s">
        <v>3698</v>
      </c>
      <c r="L970" s="30" t="str">
        <f t="shared" si="64"/>
        <v/>
      </c>
      <c r="W970" s="5" t="s">
        <v>1973</v>
      </c>
    </row>
    <row r="971" spans="1:23" ht="13.5" customHeight="1">
      <c r="A971" s="5" t="s">
        <v>2632</v>
      </c>
      <c r="B971" s="5" t="s">
        <v>2770</v>
      </c>
      <c r="C971" s="5" t="str">
        <f t="shared" si="65"/>
        <v xml:space="preserve">q. </v>
      </c>
      <c r="D971" s="5" t="s">
        <v>2803</v>
      </c>
      <c r="E971" s="5" t="s">
        <v>4297</v>
      </c>
      <c r="K971" s="5" t="s">
        <v>2000</v>
      </c>
      <c r="L971" s="30" t="str">
        <f t="shared" si="64"/>
        <v>Sorry, question [13.94_N] Q is required!</v>
      </c>
    </row>
    <row r="972" spans="1:23" ht="13.5" customHeight="1">
      <c r="A972" s="5" t="s">
        <v>2632</v>
      </c>
      <c r="B972" s="5" t="s">
        <v>2771</v>
      </c>
      <c r="C972" s="5" t="str">
        <f t="shared" si="65"/>
        <v xml:space="preserve">r. </v>
      </c>
      <c r="D972" s="5" t="s">
        <v>2804</v>
      </c>
      <c r="E972" s="5" t="s">
        <v>4298</v>
      </c>
      <c r="K972" s="5" t="s">
        <v>2000</v>
      </c>
      <c r="L972" s="30" t="str">
        <f t="shared" si="64"/>
        <v>Sorry, question [13.94_N] R is required!</v>
      </c>
    </row>
    <row r="973" spans="1:23" ht="13.5" customHeight="1">
      <c r="A973" s="5" t="s">
        <v>2632</v>
      </c>
      <c r="B973" s="5" t="s">
        <v>2772</v>
      </c>
      <c r="C973" s="5" t="str">
        <f t="shared" si="65"/>
        <v xml:space="preserve">s. </v>
      </c>
      <c r="D973" s="5" t="s">
        <v>2794</v>
      </c>
      <c r="E973" s="5" t="s">
        <v>4299</v>
      </c>
      <c r="K973" s="5" t="s">
        <v>2000</v>
      </c>
      <c r="L973" s="30" t="str">
        <f t="shared" si="64"/>
        <v>Sorry, question [13.94_N] S is required!</v>
      </c>
    </row>
    <row r="974" spans="1:23" ht="13.5" customHeight="1">
      <c r="A974" s="5" t="s">
        <v>2632</v>
      </c>
      <c r="B974" s="5" t="s">
        <v>2773</v>
      </c>
      <c r="C974" s="5" t="str">
        <f t="shared" si="65"/>
        <v xml:space="preserve">t. </v>
      </c>
      <c r="D974" s="5" t="s">
        <v>2795</v>
      </c>
      <c r="E974" s="5" t="s">
        <v>4300</v>
      </c>
      <c r="K974" s="5" t="s">
        <v>2000</v>
      </c>
      <c r="L974" s="30" t="str">
        <f t="shared" si="64"/>
        <v>Sorry, question [13.94_N] T is required!</v>
      </c>
    </row>
    <row r="975" spans="1:23" ht="13.5" customHeight="1">
      <c r="A975" s="5" t="s">
        <v>2632</v>
      </c>
      <c r="B975" s="5" t="s">
        <v>2774</v>
      </c>
      <c r="C975" s="5" t="str">
        <f t="shared" si="65"/>
        <v xml:space="preserve">u. </v>
      </c>
      <c r="D975" s="5" t="s">
        <v>2796</v>
      </c>
      <c r="E975" s="5" t="s">
        <v>4301</v>
      </c>
      <c r="K975" s="5" t="s">
        <v>2000</v>
      </c>
      <c r="L975" s="30" t="str">
        <f t="shared" si="64"/>
        <v>Sorry, question [13.94_N] U is required!</v>
      </c>
    </row>
    <row r="976" spans="1:23" ht="13.5" customHeight="1">
      <c r="A976" s="5" t="s">
        <v>2632</v>
      </c>
      <c r="B976" s="5" t="s">
        <v>2775</v>
      </c>
      <c r="C976" s="5" t="str">
        <f t="shared" si="65"/>
        <v xml:space="preserve">v. </v>
      </c>
      <c r="D976" s="5" t="s">
        <v>2797</v>
      </c>
      <c r="E976" s="5" t="s">
        <v>4302</v>
      </c>
      <c r="K976" s="5" t="s">
        <v>2000</v>
      </c>
      <c r="L976" s="30" t="str">
        <f t="shared" si="64"/>
        <v>Sorry, question [13.94_N] V is required!</v>
      </c>
    </row>
    <row r="977" spans="1:23" ht="13.5" customHeight="1">
      <c r="A977" s="5" t="s">
        <v>2632</v>
      </c>
      <c r="B977" s="5" t="s">
        <v>2777</v>
      </c>
      <c r="C977" s="5" t="str">
        <f t="shared" si="65"/>
        <v xml:space="preserve">w. </v>
      </c>
      <c r="D977" s="5" t="s">
        <v>2798</v>
      </c>
      <c r="E977" s="5" t="s">
        <v>4303</v>
      </c>
      <c r="K977" s="5" t="s">
        <v>2000</v>
      </c>
      <c r="L977" s="30" t="str">
        <f t="shared" si="64"/>
        <v>Sorry, question [13.94_N] W is required!</v>
      </c>
    </row>
    <row r="978" spans="1:23" ht="13.5" customHeight="1">
      <c r="A978" s="5" t="s">
        <v>2632</v>
      </c>
      <c r="B978" s="5" t="s">
        <v>2776</v>
      </c>
      <c r="C978" s="5" t="str">
        <f t="shared" si="65"/>
        <v xml:space="preserve">x. </v>
      </c>
      <c r="D978" s="5" t="s">
        <v>2799</v>
      </c>
      <c r="E978" s="5" t="s">
        <v>4304</v>
      </c>
      <c r="K978" s="5" t="s">
        <v>2000</v>
      </c>
      <c r="L978" s="30" t="str">
        <f t="shared" si="64"/>
        <v>Sorry, question [13.94_N] X is required!</v>
      </c>
    </row>
    <row r="979" spans="1:23" ht="13.5" customHeight="1">
      <c r="A979" s="5" t="s">
        <v>2632</v>
      </c>
      <c r="B979" s="5" t="s">
        <v>2778</v>
      </c>
      <c r="C979" s="5" t="str">
        <f t="shared" si="65"/>
        <v xml:space="preserve">y. </v>
      </c>
      <c r="D979" s="5" t="s">
        <v>2800</v>
      </c>
      <c r="E979" s="5" t="s">
        <v>4305</v>
      </c>
      <c r="K979" s="5" t="s">
        <v>2000</v>
      </c>
      <c r="L979" s="30" t="str">
        <f t="shared" si="64"/>
        <v>Sorry, question [13.94_N] Y is required!</v>
      </c>
    </row>
    <row r="980" spans="1:23" ht="13.5" customHeight="1">
      <c r="A980" s="5" t="s">
        <v>16</v>
      </c>
      <c r="J980" s="5" t="s">
        <v>39</v>
      </c>
      <c r="L980" s="30" t="str">
        <f>IF(K980="yes",("Sorry, question " &amp; LEFT(E980, 40) &amp; " is required!"),"")</f>
        <v/>
      </c>
      <c r="W980" s="5" t="s">
        <v>1973</v>
      </c>
    </row>
    <row r="981" spans="1:23" ht="13.15" customHeight="1">
      <c r="A981" s="5" t="s">
        <v>546</v>
      </c>
      <c r="B981" s="5" t="s">
        <v>3441</v>
      </c>
      <c r="E981" s="5" t="s">
        <v>39</v>
      </c>
      <c r="I981" s="5" t="s">
        <v>2145</v>
      </c>
      <c r="J981" s="5" t="s">
        <v>3698</v>
      </c>
      <c r="L981" s="30" t="str">
        <f>IF(K981="yes",("Sorry, question [13.94_N] " &amp; LEFT(E981, 1) &amp; " is required!"),"")</f>
        <v/>
      </c>
      <c r="W981" s="5" t="s">
        <v>1973</v>
      </c>
    </row>
    <row r="982" spans="1:23" ht="13.5" customHeight="1">
      <c r="A982" s="5" t="s">
        <v>2632</v>
      </c>
      <c r="B982" s="5" t="s">
        <v>3426</v>
      </c>
      <c r="C982" s="5" t="str">
        <f>RIGHT(B982,2) &amp;". "</f>
        <v xml:space="preserve">aa. </v>
      </c>
      <c r="D982" s="5" t="s">
        <v>3429</v>
      </c>
      <c r="E982" s="5" t="s">
        <v>4306</v>
      </c>
      <c r="K982" s="5" t="s">
        <v>2000</v>
      </c>
      <c r="L982" s="30" t="str">
        <f>IF(K982="yes",("Sorry, question [13.94_N] " &amp; LEFT(E982, 2) &amp; " is required!"),"")</f>
        <v>Sorry, question [13.94_N] AA is required!</v>
      </c>
    </row>
    <row r="983" spans="1:23" ht="13.5" customHeight="1">
      <c r="A983" s="5" t="s">
        <v>2632</v>
      </c>
      <c r="B983" s="5" t="s">
        <v>3427</v>
      </c>
      <c r="C983" s="5" t="str">
        <f>RIGHT(B983,2) &amp;". "</f>
        <v xml:space="preserve">ab. </v>
      </c>
      <c r="D983" s="5" t="s">
        <v>3430</v>
      </c>
      <c r="E983" s="5" t="s">
        <v>4307</v>
      </c>
      <c r="K983" s="5" t="s">
        <v>2000</v>
      </c>
      <c r="L983" s="30" t="str">
        <f>IF(K983="yes",("Sorry, question [13.94_N] " &amp; LEFT(E983, 2) &amp; " is required!"),"")</f>
        <v>Sorry, question [13.94_N] AB is required!</v>
      </c>
    </row>
    <row r="984" spans="1:23" ht="13.5" customHeight="1">
      <c r="A984" s="5" t="s">
        <v>2632</v>
      </c>
      <c r="B984" s="5" t="s">
        <v>3428</v>
      </c>
      <c r="C984" s="5" t="str">
        <f>RIGHT(B984,2) &amp;". "</f>
        <v xml:space="preserve">ac. </v>
      </c>
      <c r="D984" s="5" t="s">
        <v>3431</v>
      </c>
      <c r="E984" s="5" t="s">
        <v>4308</v>
      </c>
      <c r="K984" s="5" t="s">
        <v>2000</v>
      </c>
      <c r="L984" s="30" t="str">
        <f>IF(K984="yes",("Sorry, question [13.94_N] " &amp; LEFT(E984, 2) &amp; " is required!"),"")</f>
        <v>Sorry, question [13.94_N] AC is required!</v>
      </c>
    </row>
    <row r="985" spans="1:23" ht="13.5" customHeight="1">
      <c r="A985" s="5" t="s">
        <v>16</v>
      </c>
      <c r="J985" s="5" t="s">
        <v>39</v>
      </c>
      <c r="L985" s="30" t="str">
        <f>IF(K985="yes",("Sorry, question " &amp; LEFT(E985, 40) &amp; " is required!"),"")</f>
        <v/>
      </c>
      <c r="W985" s="5" t="s">
        <v>1973</v>
      </c>
    </row>
    <row r="986" spans="1:23" ht="13.5" customHeight="1">
      <c r="A986" s="5" t="s">
        <v>546</v>
      </c>
      <c r="B986" s="5" t="s">
        <v>2805</v>
      </c>
      <c r="E986" s="5" t="s">
        <v>39</v>
      </c>
      <c r="I986" s="5" t="s">
        <v>1055</v>
      </c>
      <c r="J986" s="5" t="s">
        <v>3878</v>
      </c>
      <c r="L986" s="30" t="str">
        <f>IF(K986="yes",("Sorry, question " &amp; LEFT(E986, 7) &amp; " is required!"),"")</f>
        <v/>
      </c>
      <c r="W986" s="5" t="s">
        <v>1973</v>
      </c>
    </row>
    <row r="987" spans="1:23" ht="13.5" customHeight="1">
      <c r="A987" s="5" t="s">
        <v>1057</v>
      </c>
      <c r="B987" s="5" t="s">
        <v>2806</v>
      </c>
      <c r="C987" s="5" t="str">
        <f t="shared" ref="C987:C994" si="66">"["&amp;SUBSTITUTE(MID(B987,4,5),"_",".")&amp;RIGHT(B987,3)&amp;"] "</f>
        <v xml:space="preserve">[13.95a_n] </v>
      </c>
      <c r="D987" s="5" t="s">
        <v>3543</v>
      </c>
      <c r="E987" s="5" t="s">
        <v>3867</v>
      </c>
      <c r="J987" s="5" t="s">
        <v>3879</v>
      </c>
      <c r="K987" s="5" t="s">
        <v>2000</v>
      </c>
      <c r="L987" s="30" t="str">
        <f>IF(K987="yes",("Sorry, question " &amp; LEFT(E987, 10) &amp; " is required!"),"")</f>
        <v>Sorry, question [13.95a_n] is required!</v>
      </c>
    </row>
    <row r="988" spans="1:23" ht="13.5" customHeight="1">
      <c r="A988" s="5" t="s">
        <v>1057</v>
      </c>
      <c r="B988" s="5" t="s">
        <v>2807</v>
      </c>
      <c r="C988" s="5" t="str">
        <f t="shared" si="66"/>
        <v xml:space="preserve">[13.95b_n] </v>
      </c>
      <c r="D988" s="5" t="s">
        <v>3544</v>
      </c>
      <c r="E988" s="5" t="s">
        <v>3868</v>
      </c>
      <c r="J988" s="5" t="s">
        <v>3880</v>
      </c>
      <c r="K988" s="5" t="s">
        <v>2000</v>
      </c>
      <c r="L988" s="30" t="str">
        <f t="shared" ref="L988:L1010" si="67">IF(K988="yes",("Sorry, question " &amp; LEFT(E988, 10) &amp; " is required!"),"")</f>
        <v>Sorry, question [13.95b_n] is required!</v>
      </c>
    </row>
    <row r="989" spans="1:23" ht="13.5" customHeight="1">
      <c r="A989" s="5" t="s">
        <v>1057</v>
      </c>
      <c r="B989" s="5" t="s">
        <v>2808</v>
      </c>
      <c r="C989" s="5" t="str">
        <f t="shared" si="66"/>
        <v xml:space="preserve">[13.95c_n] </v>
      </c>
      <c r="D989" s="5" t="s">
        <v>3545</v>
      </c>
      <c r="E989" s="5" t="s">
        <v>3869</v>
      </c>
      <c r="J989" s="5" t="s">
        <v>3881</v>
      </c>
      <c r="K989" s="5" t="s">
        <v>2000</v>
      </c>
      <c r="L989" s="30" t="str">
        <f t="shared" si="67"/>
        <v>Sorry, question [13.95c_n] is required!</v>
      </c>
    </row>
    <row r="990" spans="1:23" ht="13.5" customHeight="1">
      <c r="A990" s="5" t="s">
        <v>16</v>
      </c>
      <c r="J990" s="5" t="s">
        <v>39</v>
      </c>
      <c r="L990" s="30" t="str">
        <f t="shared" si="67"/>
        <v/>
      </c>
      <c r="W990" s="5" t="s">
        <v>1973</v>
      </c>
    </row>
    <row r="991" spans="1:23" ht="13.5" customHeight="1">
      <c r="A991" s="5" t="s">
        <v>546</v>
      </c>
      <c r="B991" s="5" t="s">
        <v>3143</v>
      </c>
      <c r="E991" s="5" t="s">
        <v>39</v>
      </c>
      <c r="I991" s="5" t="s">
        <v>1055</v>
      </c>
      <c r="J991" s="92" t="s">
        <v>3878</v>
      </c>
      <c r="L991" s="30" t="str">
        <f t="shared" si="67"/>
        <v/>
      </c>
      <c r="W991" s="5" t="s">
        <v>1973</v>
      </c>
    </row>
    <row r="992" spans="1:23" ht="13.5" customHeight="1">
      <c r="A992" s="5" t="s">
        <v>1057</v>
      </c>
      <c r="B992" s="5" t="s">
        <v>2809</v>
      </c>
      <c r="C992" s="5" t="str">
        <f t="shared" si="66"/>
        <v xml:space="preserve">[13.95d_n] </v>
      </c>
      <c r="D992" s="5" t="s">
        <v>3546</v>
      </c>
      <c r="E992" s="5" t="s">
        <v>3870</v>
      </c>
      <c r="J992" s="5" t="s">
        <v>3882</v>
      </c>
      <c r="K992" s="5" t="s">
        <v>2000</v>
      </c>
      <c r="L992" s="30" t="str">
        <f t="shared" si="67"/>
        <v>Sorry, question [13.95d_n] is required!</v>
      </c>
    </row>
    <row r="993" spans="1:23" ht="13.5" customHeight="1">
      <c r="A993" s="5" t="s">
        <v>1057</v>
      </c>
      <c r="B993" s="5" t="s">
        <v>2810</v>
      </c>
      <c r="C993" s="5" t="str">
        <f t="shared" si="66"/>
        <v xml:space="preserve">[13.95e_n] </v>
      </c>
      <c r="D993" s="5" t="s">
        <v>3547</v>
      </c>
      <c r="E993" s="5" t="s">
        <v>3871</v>
      </c>
      <c r="J993" s="5" t="s">
        <v>3883</v>
      </c>
      <c r="K993" s="5" t="s">
        <v>2000</v>
      </c>
      <c r="L993" s="30" t="str">
        <f t="shared" si="67"/>
        <v>Sorry, question [13.95e_n] is required!</v>
      </c>
    </row>
    <row r="994" spans="1:23" ht="13.5" customHeight="1">
      <c r="A994" s="5" t="s">
        <v>1057</v>
      </c>
      <c r="B994" s="5" t="s">
        <v>2811</v>
      </c>
      <c r="C994" s="5" t="str">
        <f t="shared" si="66"/>
        <v xml:space="preserve">[13.95f_n] </v>
      </c>
      <c r="D994" s="5" t="s">
        <v>3548</v>
      </c>
      <c r="E994" s="5" t="s">
        <v>3872</v>
      </c>
      <c r="J994" s="5" t="s">
        <v>2933</v>
      </c>
      <c r="K994" s="5" t="s">
        <v>2000</v>
      </c>
      <c r="L994" s="30" t="str">
        <f t="shared" si="67"/>
        <v>Sorry, question [13.95f_n] is required!</v>
      </c>
    </row>
    <row r="995" spans="1:23" ht="13.5" customHeight="1">
      <c r="A995" s="5" t="s">
        <v>3434</v>
      </c>
      <c r="B995" s="5" t="s">
        <v>3432</v>
      </c>
      <c r="C995" s="5" t="str">
        <f>"["&amp;SUBSTITUTE(MID(B995,4,5),"_",".")&amp;RIGHT(B995,3)&amp;"] "</f>
        <v xml:space="preserve">[13.95g_n] </v>
      </c>
      <c r="D995" s="5" t="s">
        <v>3549</v>
      </c>
      <c r="E995" s="5" t="s">
        <v>3873</v>
      </c>
      <c r="F995" s="46" t="s">
        <v>3440</v>
      </c>
      <c r="I995" s="92" t="s">
        <v>3929</v>
      </c>
      <c r="J995" s="5" t="s">
        <v>3522</v>
      </c>
      <c r="K995" s="5" t="s">
        <v>2000</v>
      </c>
      <c r="L995" s="30" t="str">
        <f>IF(K995="yes",("Sorry, question " &amp; LEFT(E995, 10) &amp; " is required!"),"")</f>
        <v>Sorry, question [13.95g_n] is required!</v>
      </c>
    </row>
    <row r="996" spans="1:23" ht="13.5" customHeight="1">
      <c r="A996" s="5" t="s">
        <v>16</v>
      </c>
      <c r="J996" s="5" t="s">
        <v>39</v>
      </c>
      <c r="L996" s="30" t="str">
        <f t="shared" si="67"/>
        <v/>
      </c>
      <c r="W996" s="5" t="s">
        <v>1973</v>
      </c>
    </row>
    <row r="997" spans="1:23" s="92" customFormat="1" ht="13.5" customHeight="1">
      <c r="A997" s="92" t="s">
        <v>1066</v>
      </c>
      <c r="L997" s="95"/>
      <c r="W997" s="92" t="s">
        <v>1974</v>
      </c>
    </row>
    <row r="998" spans="1:23" s="92" customFormat="1" ht="13.5" customHeight="1">
      <c r="L998" s="95"/>
    </row>
    <row r="999" spans="1:23" ht="13.5" customHeight="1">
      <c r="A999" s="5" t="s">
        <v>546</v>
      </c>
      <c r="B999" s="5" t="s">
        <v>2812</v>
      </c>
      <c r="E999" s="5" t="s">
        <v>39</v>
      </c>
      <c r="I999" s="5" t="s">
        <v>1055</v>
      </c>
      <c r="J999" s="5" t="s">
        <v>3887</v>
      </c>
      <c r="L999" s="30" t="str">
        <f t="shared" si="67"/>
        <v/>
      </c>
      <c r="W999" s="5" t="s">
        <v>1973</v>
      </c>
    </row>
    <row r="1000" spans="1:23" ht="13.5" customHeight="1">
      <c r="A1000" s="5" t="s">
        <v>1062</v>
      </c>
      <c r="B1000" s="5" t="s">
        <v>2813</v>
      </c>
      <c r="C1000" s="5" t="str">
        <f>"["&amp;SUBSTITUTE(MID(B1000,4,4),"_",".")&amp;RIGHT(B1000,3)&amp;"] "</f>
        <v xml:space="preserve">[13.96_n] </v>
      </c>
      <c r="D1000" s="5" t="s">
        <v>2837</v>
      </c>
      <c r="E1000" s="5" t="s">
        <v>3874</v>
      </c>
      <c r="I1000" s="92" t="s">
        <v>3929</v>
      </c>
      <c r="K1000" s="5" t="s">
        <v>2000</v>
      </c>
      <c r="L1000" s="30" t="str">
        <f t="shared" si="67"/>
        <v>Sorry, question [13.96_n]  is required!</v>
      </c>
    </row>
    <row r="1001" spans="1:23" ht="13.5" customHeight="1">
      <c r="A1001" s="5" t="s">
        <v>1062</v>
      </c>
      <c r="B1001" s="5" t="s">
        <v>2814</v>
      </c>
      <c r="C1001" s="5" t="str">
        <f>"["&amp;SUBSTITUTE(MID(B1001,4,4),"_",".")&amp;RIGHT(B1001,3)&amp;"] "</f>
        <v xml:space="preserve">[13.97_n] </v>
      </c>
      <c r="D1001" s="5" t="s">
        <v>2838</v>
      </c>
      <c r="E1001" s="5" t="s">
        <v>3875</v>
      </c>
      <c r="I1001" s="92" t="s">
        <v>3929</v>
      </c>
      <c r="K1001" s="5" t="s">
        <v>2000</v>
      </c>
      <c r="L1001" s="30" t="str">
        <f t="shared" si="67"/>
        <v>Sorry, question [13.97_n]  is required!</v>
      </c>
    </row>
    <row r="1002" spans="1:23" ht="13.5" customHeight="1">
      <c r="A1002" s="5" t="s">
        <v>3633</v>
      </c>
      <c r="B1002" s="5" t="s">
        <v>2815</v>
      </c>
      <c r="C1002" s="5" t="str">
        <f>"["&amp;SUBSTITUTE(MID(B1002,4,4),"_",".")&amp;RIGHT(B1002,3)&amp;"] "</f>
        <v xml:space="preserve">[13.98_n] </v>
      </c>
      <c r="D1002" s="5" t="s">
        <v>2839</v>
      </c>
      <c r="E1002" s="5" t="s">
        <v>3876</v>
      </c>
      <c r="F1002" s="5" t="s">
        <v>3884</v>
      </c>
      <c r="I1002" s="5" t="s">
        <v>4599</v>
      </c>
      <c r="J1002" s="5" t="s">
        <v>2853</v>
      </c>
      <c r="K1002" s="5" t="s">
        <v>2000</v>
      </c>
      <c r="L1002" s="30" t="str">
        <f t="shared" si="67"/>
        <v>Sorry, question [13.98_n]  is required!</v>
      </c>
      <c r="M1002" s="5" t="s">
        <v>4600</v>
      </c>
      <c r="N1002" s="5" t="s">
        <v>4601</v>
      </c>
    </row>
    <row r="1003" spans="1:23" ht="13.5" customHeight="1">
      <c r="A1003" s="5" t="s">
        <v>2819</v>
      </c>
      <c r="B1003" s="5" t="s">
        <v>2816</v>
      </c>
      <c r="C1003" s="5" t="str">
        <f>"["&amp;SUBSTITUTE(MID(B1003,4,4),"_",".")&amp;RIGHT(B1003,3)&amp;"] "</f>
        <v xml:space="preserve">[13.99_n] </v>
      </c>
      <c r="D1003" s="5" t="s">
        <v>2840</v>
      </c>
      <c r="E1003" s="5" t="s">
        <v>3877</v>
      </c>
      <c r="J1003" s="5" t="s">
        <v>2853</v>
      </c>
      <c r="K1003" s="5" t="s">
        <v>2000</v>
      </c>
      <c r="L1003" s="30" t="str">
        <f t="shared" si="67"/>
        <v>Sorry, question [13.99_n]  is required!</v>
      </c>
    </row>
    <row r="1004" spans="1:23" s="92" customFormat="1" ht="13.5" customHeight="1">
      <c r="A1004" s="92" t="s">
        <v>14</v>
      </c>
      <c r="B1004" s="92" t="s">
        <v>3885</v>
      </c>
      <c r="E1004" s="92" t="s">
        <v>59</v>
      </c>
      <c r="F1004" s="92" t="s">
        <v>59</v>
      </c>
      <c r="I1004" s="92" t="s">
        <v>2015</v>
      </c>
      <c r="J1004" s="92" t="s">
        <v>3886</v>
      </c>
      <c r="K1004" s="92" t="s">
        <v>2000</v>
      </c>
      <c r="L1004" s="95" t="str">
        <f t="shared" ref="L1004" si="68">IF(K1004="yes",("Sorry, question " &amp; LEFT(E1004, 7) &amp; " is required!"),"")</f>
        <v>Sorry, question OTHER,  is required!</v>
      </c>
    </row>
    <row r="1005" spans="1:23" ht="13.5" customHeight="1">
      <c r="A1005" s="5" t="s">
        <v>16</v>
      </c>
      <c r="J1005" s="5" t="s">
        <v>39</v>
      </c>
      <c r="L1005" s="30" t="str">
        <f t="shared" si="67"/>
        <v/>
      </c>
      <c r="W1005" s="5" t="s">
        <v>1973</v>
      </c>
    </row>
    <row r="1006" spans="1:23" ht="13.5" customHeight="1">
      <c r="A1006" s="5" t="s">
        <v>546</v>
      </c>
      <c r="B1006" s="5" t="s">
        <v>2836</v>
      </c>
      <c r="E1006" s="5" t="s">
        <v>39</v>
      </c>
      <c r="I1006" s="5" t="s">
        <v>1055</v>
      </c>
      <c r="J1006" s="5" t="s">
        <v>3890</v>
      </c>
      <c r="L1006" s="30" t="str">
        <f t="shared" si="67"/>
        <v/>
      </c>
      <c r="W1006" s="5" t="s">
        <v>1973</v>
      </c>
    </row>
    <row r="1007" spans="1:23" ht="13.5" customHeight="1">
      <c r="A1007" s="5" t="s">
        <v>2820</v>
      </c>
      <c r="B1007" s="5" t="s">
        <v>2817</v>
      </c>
      <c r="C1007" s="5" t="str">
        <f>"["&amp;SUBSTITUTE(MID(B1007,4,5),"_",".")&amp;RIGHT(B1007,3)&amp;"] "</f>
        <v xml:space="preserve">[13.991_n] </v>
      </c>
      <c r="D1007" s="5" t="s">
        <v>2841</v>
      </c>
      <c r="E1007" s="5" t="str">
        <f>C1007&amp;D1007</f>
        <v>[13.991_n] What did you spend this money on?</v>
      </c>
      <c r="J1007" s="5" t="s">
        <v>2853</v>
      </c>
      <c r="K1007" s="5" t="s">
        <v>2000</v>
      </c>
      <c r="L1007" s="30" t="str">
        <f t="shared" si="67"/>
        <v>Sorry, question [13.991_n] is required!</v>
      </c>
    </row>
    <row r="1008" spans="1:23" ht="13.5" customHeight="1">
      <c r="A1008" s="5" t="s">
        <v>1058</v>
      </c>
      <c r="B1008" s="5" t="s">
        <v>3144</v>
      </c>
      <c r="D1008" s="5" t="s">
        <v>3145</v>
      </c>
      <c r="E1008" s="5" t="str">
        <f>C1008&amp;D1008</f>
        <v>Other specify</v>
      </c>
      <c r="F1008" s="5" t="s">
        <v>3396</v>
      </c>
      <c r="I1008" s="5" t="s">
        <v>2015</v>
      </c>
      <c r="J1008" s="5" t="s">
        <v>3888</v>
      </c>
      <c r="K1008" s="5" t="s">
        <v>2000</v>
      </c>
      <c r="L1008" s="30" t="str">
        <f t="shared" si="67"/>
        <v>Sorry, question Other spec is required!</v>
      </c>
    </row>
    <row r="1009" spans="1:23" ht="13.5" customHeight="1">
      <c r="A1009" s="5" t="s">
        <v>2821</v>
      </c>
      <c r="B1009" s="5" t="s">
        <v>2818</v>
      </c>
      <c r="C1009" s="5" t="str">
        <f>"["&amp;SUBSTITUTE(MID(B1009,4,5),"_",".")&amp;RIGHT(B1009,3)&amp;"] "</f>
        <v xml:space="preserve">[13.992_n] </v>
      </c>
      <c r="D1009" s="5" t="s">
        <v>2842</v>
      </c>
      <c r="E1009" s="5" t="str">
        <f>C1009&amp;D1009</f>
        <v>[13.992_n] Who decided how this money would be spent?</v>
      </c>
      <c r="J1009" s="5" t="s">
        <v>2853</v>
      </c>
      <c r="K1009" s="5" t="s">
        <v>2000</v>
      </c>
      <c r="L1009" s="30" t="str">
        <f t="shared" si="67"/>
        <v>Sorry, question [13.992_n] is required!</v>
      </c>
    </row>
    <row r="1010" spans="1:23" ht="13.5" customHeight="1">
      <c r="A1010" s="5" t="s">
        <v>1058</v>
      </c>
      <c r="B1010" s="5" t="s">
        <v>3146</v>
      </c>
      <c r="D1010" s="5" t="s">
        <v>3145</v>
      </c>
      <c r="E1010" s="92" t="s">
        <v>59</v>
      </c>
      <c r="F1010" s="92" t="s">
        <v>59</v>
      </c>
      <c r="I1010" s="5" t="s">
        <v>2015</v>
      </c>
      <c r="J1010" s="5" t="s">
        <v>3889</v>
      </c>
      <c r="K1010" s="5" t="s">
        <v>2000</v>
      </c>
      <c r="L1010" s="30" t="str">
        <f t="shared" si="67"/>
        <v>Sorry, question OTHER, SPE is required!</v>
      </c>
    </row>
    <row r="1011" spans="1:23" ht="13.5" customHeight="1">
      <c r="A1011" s="5" t="s">
        <v>16</v>
      </c>
      <c r="J1011" s="5" t="s">
        <v>39</v>
      </c>
      <c r="L1011" s="30" t="str">
        <f t="shared" ref="L1011:L1021" si="69">IF(K1011="yes",("Sorry, question " &amp; LEFT(E1011, 7) &amp; " is required!"),"")</f>
        <v/>
      </c>
      <c r="W1011" s="5" t="s">
        <v>1973</v>
      </c>
    </row>
    <row r="1012" spans="1:23" ht="13.5" customHeight="1">
      <c r="A1012" s="5" t="s">
        <v>16</v>
      </c>
      <c r="L1012" s="30" t="str">
        <f t="shared" si="69"/>
        <v/>
      </c>
      <c r="W1012" s="5" t="s">
        <v>1972</v>
      </c>
    </row>
    <row r="1013" spans="1:23" ht="13.5" customHeight="1">
      <c r="E1013" s="5" t="s">
        <v>39</v>
      </c>
      <c r="J1013" s="5" t="s">
        <v>39</v>
      </c>
      <c r="L1013" s="30" t="str">
        <f t="shared" si="69"/>
        <v/>
      </c>
    </row>
    <row r="1014" spans="1:23" ht="13.5" customHeight="1">
      <c r="A1014" s="5" t="s">
        <v>17</v>
      </c>
      <c r="B1014" s="5" t="s">
        <v>2334</v>
      </c>
      <c r="E1014" s="5" t="s">
        <v>4209</v>
      </c>
      <c r="I1014" s="5" t="s">
        <v>1972</v>
      </c>
      <c r="J1014" s="5" t="s">
        <v>4191</v>
      </c>
      <c r="L1014" s="30" t="str">
        <f t="shared" si="69"/>
        <v/>
      </c>
      <c r="W1014" s="5" t="s">
        <v>1972</v>
      </c>
    </row>
    <row r="1015" spans="1:23" ht="13.5" customHeight="1">
      <c r="A1015" s="5" t="s">
        <v>11</v>
      </c>
      <c r="B1015" s="5" t="s">
        <v>3076</v>
      </c>
      <c r="I1015" s="5" t="s">
        <v>3041</v>
      </c>
      <c r="L1015" s="30" t="str">
        <f t="shared" si="69"/>
        <v/>
      </c>
    </row>
    <row r="1016" spans="1:23" ht="13.5" customHeight="1">
      <c r="A1016" s="5" t="s">
        <v>1056</v>
      </c>
      <c r="B1016" s="5" t="s">
        <v>3077</v>
      </c>
      <c r="E1016" s="26" t="s">
        <v>3387</v>
      </c>
      <c r="I1016" s="5" t="s">
        <v>3042</v>
      </c>
      <c r="L1016" s="30" t="str">
        <f t="shared" si="69"/>
        <v/>
      </c>
    </row>
    <row r="1017" spans="1:23" ht="13.5" customHeight="1">
      <c r="A1017" s="5" t="s">
        <v>1056</v>
      </c>
      <c r="B1017" s="5" t="s">
        <v>3078</v>
      </c>
      <c r="E1017" s="26" t="s">
        <v>3945</v>
      </c>
      <c r="I1017" s="5" t="s">
        <v>3043</v>
      </c>
      <c r="L1017" s="30" t="str">
        <f t="shared" si="69"/>
        <v/>
      </c>
    </row>
    <row r="1018" spans="1:23" ht="13.5" customHeight="1">
      <c r="A1018" s="5" t="s">
        <v>12</v>
      </c>
      <c r="L1018" s="30" t="str">
        <f t="shared" si="69"/>
        <v/>
      </c>
    </row>
    <row r="1019" spans="1:23" ht="16.5" customHeight="1">
      <c r="A1019" s="5" t="s">
        <v>17</v>
      </c>
      <c r="B1019" s="5" t="s">
        <v>2594</v>
      </c>
      <c r="I1019" s="5" t="s">
        <v>1577</v>
      </c>
      <c r="L1019" s="30" t="str">
        <f t="shared" si="69"/>
        <v/>
      </c>
      <c r="W1019" s="5" t="s">
        <v>1973</v>
      </c>
    </row>
    <row r="1020" spans="1:23" ht="13.5" customHeight="1">
      <c r="A1020" s="5" t="s">
        <v>1572</v>
      </c>
      <c r="B1020" s="5" t="s">
        <v>2596</v>
      </c>
      <c r="E1020" s="5" t="s">
        <v>1573</v>
      </c>
      <c r="J1020" s="5" t="s">
        <v>3622</v>
      </c>
      <c r="L1020" s="30" t="str">
        <f t="shared" si="69"/>
        <v/>
      </c>
    </row>
    <row r="1021" spans="1:23" ht="13.5" customHeight="1">
      <c r="A1021" s="5" t="s">
        <v>1572</v>
      </c>
      <c r="B1021" s="5" t="s">
        <v>2595</v>
      </c>
      <c r="E1021" s="5" t="s">
        <v>3627</v>
      </c>
      <c r="J1021" s="5" t="s">
        <v>3621</v>
      </c>
      <c r="L1021" s="30" t="str">
        <f t="shared" si="69"/>
        <v/>
      </c>
    </row>
    <row r="1022" spans="1:23" ht="13.5" customHeight="1">
      <c r="A1022" s="5" t="s">
        <v>3891</v>
      </c>
      <c r="B1022" s="5" t="s">
        <v>730</v>
      </c>
      <c r="E1022" s="5" t="s">
        <v>1689</v>
      </c>
      <c r="J1022" s="5" t="s">
        <v>3621</v>
      </c>
      <c r="K1022" s="5" t="s">
        <v>1911</v>
      </c>
      <c r="L1022" s="30" t="str">
        <f>IF(K1022="yes",("Sorry, question " &amp; LEFT(E1022, 10) &amp; " is required!"),"")</f>
        <v>Sorry, question [13.5.51]  is required!</v>
      </c>
    </row>
    <row r="1023" spans="1:23" ht="13.5" customHeight="1">
      <c r="A1023" s="5" t="s">
        <v>14</v>
      </c>
      <c r="B1023" s="5" t="s">
        <v>731</v>
      </c>
      <c r="E1023" s="92" t="s">
        <v>59</v>
      </c>
      <c r="F1023" s="92" t="s">
        <v>59</v>
      </c>
      <c r="I1023" s="5" t="s">
        <v>2015</v>
      </c>
      <c r="J1023" s="5" t="s">
        <v>841</v>
      </c>
      <c r="K1023" s="5" t="s">
        <v>2000</v>
      </c>
      <c r="L1023" s="30" t="str">
        <f t="shared" ref="L1023:L1087" si="70">IF(K1023="yes",("Sorry, question " &amp; LEFT(E1023, 10) &amp; " is required!"),"")</f>
        <v>Sorry, question OTHER, SPE is required!</v>
      </c>
    </row>
    <row r="1024" spans="1:23" ht="13.5" customHeight="1">
      <c r="A1024" s="5" t="s">
        <v>16</v>
      </c>
      <c r="L1024" s="30" t="str">
        <f t="shared" si="70"/>
        <v/>
      </c>
      <c r="W1024" s="5" t="s">
        <v>1973</v>
      </c>
    </row>
    <row r="1025" spans="1:23" ht="13.5" customHeight="1">
      <c r="A1025" s="5" t="s">
        <v>17</v>
      </c>
      <c r="B1025" s="5" t="s">
        <v>2598</v>
      </c>
      <c r="I1025" s="5" t="s">
        <v>843</v>
      </c>
      <c r="J1025" s="5" t="s">
        <v>3621</v>
      </c>
      <c r="L1025" s="30" t="str">
        <f t="shared" si="70"/>
        <v/>
      </c>
      <c r="W1025" s="5" t="s">
        <v>1973</v>
      </c>
    </row>
    <row r="1026" spans="1:23" ht="13.5" customHeight="1">
      <c r="A1026" s="5" t="s">
        <v>3892</v>
      </c>
      <c r="B1026" s="5" t="s">
        <v>732</v>
      </c>
      <c r="E1026" s="5" t="s">
        <v>1690</v>
      </c>
      <c r="J1026" s="5" t="s">
        <v>39</v>
      </c>
      <c r="K1026" s="5" t="s">
        <v>1911</v>
      </c>
      <c r="L1026" s="30" t="str">
        <f t="shared" si="70"/>
        <v>Sorry, question [13.5.52]  is required!</v>
      </c>
    </row>
    <row r="1027" spans="1:23" ht="13.5" customHeight="1">
      <c r="A1027" s="5" t="s">
        <v>3893</v>
      </c>
      <c r="B1027" s="5" t="s">
        <v>1755</v>
      </c>
      <c r="E1027" s="5" t="s">
        <v>1691</v>
      </c>
      <c r="J1027" s="5" t="s">
        <v>39</v>
      </c>
      <c r="K1027" s="5" t="s">
        <v>1911</v>
      </c>
      <c r="L1027" s="30" t="str">
        <f t="shared" si="70"/>
        <v>Sorry, question [13.5.53]  is required!</v>
      </c>
    </row>
    <row r="1028" spans="1:23" ht="13.5" customHeight="1">
      <c r="A1028" s="5" t="s">
        <v>14</v>
      </c>
      <c r="B1028" s="5" t="s">
        <v>1754</v>
      </c>
      <c r="E1028" s="92" t="s">
        <v>59</v>
      </c>
      <c r="F1028" s="92" t="s">
        <v>59</v>
      </c>
      <c r="I1028" s="5" t="s">
        <v>2015</v>
      </c>
      <c r="J1028" s="5" t="s">
        <v>3894</v>
      </c>
      <c r="L1028" s="30" t="str">
        <f t="shared" si="70"/>
        <v/>
      </c>
    </row>
    <row r="1029" spans="1:23" ht="13.5" customHeight="1">
      <c r="A1029" s="5" t="s">
        <v>16</v>
      </c>
      <c r="L1029" s="30" t="str">
        <f t="shared" si="70"/>
        <v/>
      </c>
      <c r="W1029" s="5" t="s">
        <v>1973</v>
      </c>
    </row>
    <row r="1030" spans="1:23" ht="13.5" customHeight="1">
      <c r="A1030" s="5" t="s">
        <v>17</v>
      </c>
      <c r="B1030" s="5" t="s">
        <v>2600</v>
      </c>
      <c r="I1030" s="5" t="s">
        <v>843</v>
      </c>
      <c r="J1030" s="5" t="s">
        <v>3621</v>
      </c>
      <c r="L1030" s="30" t="str">
        <f t="shared" si="70"/>
        <v/>
      </c>
      <c r="W1030" s="5" t="s">
        <v>1973</v>
      </c>
    </row>
    <row r="1031" spans="1:23" ht="13.5" customHeight="1">
      <c r="A1031" s="5" t="s">
        <v>3895</v>
      </c>
      <c r="B1031" s="5" t="s">
        <v>733</v>
      </c>
      <c r="E1031" s="5" t="s">
        <v>2599</v>
      </c>
      <c r="K1031" s="5" t="s">
        <v>1911</v>
      </c>
      <c r="L1031" s="30" t="str">
        <f t="shared" si="70"/>
        <v>Sorry, question [13.5.54]  is required!</v>
      </c>
    </row>
    <row r="1032" spans="1:23" ht="13.5" customHeight="1">
      <c r="A1032" s="5" t="s">
        <v>3896</v>
      </c>
      <c r="B1032" s="5" t="s">
        <v>734</v>
      </c>
      <c r="E1032" s="5" t="s">
        <v>1692</v>
      </c>
      <c r="K1032" s="5" t="s">
        <v>1911</v>
      </c>
      <c r="L1032" s="30" t="str">
        <f t="shared" si="70"/>
        <v>Sorry, question [13.5.55]  is required!</v>
      </c>
    </row>
    <row r="1033" spans="1:23" ht="13.5" customHeight="1">
      <c r="A1033" s="5" t="s">
        <v>1058</v>
      </c>
      <c r="B1033" s="5" t="s">
        <v>735</v>
      </c>
      <c r="E1033" s="5" t="s">
        <v>1265</v>
      </c>
      <c r="F1033" s="5" t="s">
        <v>2601</v>
      </c>
      <c r="I1033" s="5" t="s">
        <v>2015</v>
      </c>
      <c r="J1033" s="5" t="s">
        <v>1266</v>
      </c>
      <c r="K1033" s="5" t="s">
        <v>2000</v>
      </c>
      <c r="L1033" s="30" t="str">
        <f t="shared" si="70"/>
        <v>Sorry, question Other food is required!</v>
      </c>
    </row>
    <row r="1034" spans="1:23" ht="13.5" customHeight="1">
      <c r="A1034" s="5" t="s">
        <v>3899</v>
      </c>
      <c r="B1034" s="5" t="s">
        <v>3897</v>
      </c>
      <c r="E1034" s="5" t="s">
        <v>1693</v>
      </c>
      <c r="F1034" s="5" t="s">
        <v>1267</v>
      </c>
      <c r="J1034" s="5" t="s">
        <v>39</v>
      </c>
      <c r="K1034" s="5" t="s">
        <v>1911</v>
      </c>
      <c r="L1034" s="30" t="str">
        <f t="shared" si="70"/>
        <v>Sorry, question [13.5.56]  is required!</v>
      </c>
      <c r="Q1034" s="5" t="s">
        <v>2284</v>
      </c>
    </row>
    <row r="1035" spans="1:23" ht="13.5" customHeight="1">
      <c r="A1035" s="5" t="s">
        <v>14</v>
      </c>
      <c r="B1035" s="5" t="s">
        <v>3898</v>
      </c>
      <c r="E1035" s="92" t="s">
        <v>59</v>
      </c>
      <c r="F1035" s="92" t="s">
        <v>59</v>
      </c>
      <c r="I1035" s="5" t="s">
        <v>2015</v>
      </c>
      <c r="J1035" s="5" t="s">
        <v>4309</v>
      </c>
      <c r="L1035" s="30" t="str">
        <f t="shared" si="70"/>
        <v/>
      </c>
    </row>
    <row r="1036" spans="1:23" ht="13.5" customHeight="1">
      <c r="A1036" s="5" t="s">
        <v>16</v>
      </c>
      <c r="L1036" s="30" t="str">
        <f t="shared" si="70"/>
        <v/>
      </c>
      <c r="W1036" s="5" t="s">
        <v>1973</v>
      </c>
    </row>
    <row r="1037" spans="1:23" ht="13.5" customHeight="1">
      <c r="A1037" s="5" t="s">
        <v>17</v>
      </c>
      <c r="B1037" s="5" t="s">
        <v>2602</v>
      </c>
      <c r="I1037" s="5" t="s">
        <v>843</v>
      </c>
      <c r="J1037" s="5" t="s">
        <v>3621</v>
      </c>
      <c r="L1037" s="30" t="str">
        <f t="shared" si="70"/>
        <v/>
      </c>
      <c r="W1037" s="5" t="s">
        <v>1973</v>
      </c>
    </row>
    <row r="1038" spans="1:23" ht="13.5" customHeight="1">
      <c r="A1038" s="5" t="s">
        <v>1583</v>
      </c>
      <c r="B1038" s="5" t="s">
        <v>3900</v>
      </c>
      <c r="E1038" s="5" t="s">
        <v>1694</v>
      </c>
      <c r="F1038" s="5" t="s">
        <v>516</v>
      </c>
      <c r="J1038" s="5" t="s">
        <v>39</v>
      </c>
      <c r="K1038" s="5" t="s">
        <v>1911</v>
      </c>
      <c r="L1038" s="30" t="str">
        <f t="shared" si="70"/>
        <v>Sorry, question [13.5.57]  is required!</v>
      </c>
    </row>
    <row r="1039" spans="1:23" ht="13.5" customHeight="1">
      <c r="A1039" s="5" t="s">
        <v>14</v>
      </c>
      <c r="B1039" s="5" t="s">
        <v>3901</v>
      </c>
      <c r="E1039" s="92" t="s">
        <v>59</v>
      </c>
      <c r="F1039" s="92" t="s">
        <v>59</v>
      </c>
      <c r="I1039" s="5" t="s">
        <v>2015</v>
      </c>
      <c r="J1039" s="5" t="s">
        <v>4310</v>
      </c>
      <c r="K1039" s="5" t="s">
        <v>2000</v>
      </c>
      <c r="L1039" s="30" t="str">
        <f t="shared" si="70"/>
        <v>Sorry, question OTHER, SPE is required!</v>
      </c>
    </row>
    <row r="1040" spans="1:23" ht="13.5" customHeight="1">
      <c r="A1040" s="5" t="s">
        <v>3902</v>
      </c>
      <c r="B1040" s="5" t="s">
        <v>736</v>
      </c>
      <c r="E1040" s="5" t="s">
        <v>1695</v>
      </c>
      <c r="F1040" s="5" t="s">
        <v>517</v>
      </c>
      <c r="J1040" s="5" t="s">
        <v>39</v>
      </c>
      <c r="K1040" s="5" t="s">
        <v>1911</v>
      </c>
      <c r="L1040" s="30" t="str">
        <f t="shared" si="70"/>
        <v>Sorry, question [13.5.58]  is required!</v>
      </c>
    </row>
    <row r="1041" spans="1:23" ht="13.5" customHeight="1">
      <c r="A1041" s="5" t="s">
        <v>14</v>
      </c>
      <c r="B1041" s="5" t="s">
        <v>737</v>
      </c>
      <c r="E1041" s="92" t="s">
        <v>59</v>
      </c>
      <c r="F1041" s="92" t="s">
        <v>59</v>
      </c>
      <c r="I1041" s="5" t="s">
        <v>2015</v>
      </c>
      <c r="J1041" s="5" t="s">
        <v>4311</v>
      </c>
      <c r="K1041" s="5" t="s">
        <v>2000</v>
      </c>
      <c r="L1041" s="30" t="str">
        <f t="shared" si="70"/>
        <v>Sorry, question OTHER, SPE is required!</v>
      </c>
    </row>
    <row r="1042" spans="1:23" ht="13.5" customHeight="1">
      <c r="A1042" s="5" t="s">
        <v>16</v>
      </c>
      <c r="L1042" s="30" t="str">
        <f t="shared" si="70"/>
        <v/>
      </c>
      <c r="W1042" s="5" t="s">
        <v>1973</v>
      </c>
    </row>
    <row r="1043" spans="1:23" ht="13.5" customHeight="1">
      <c r="A1043" s="5" t="s">
        <v>17</v>
      </c>
      <c r="B1043" s="5" t="s">
        <v>2604</v>
      </c>
      <c r="I1043" s="5" t="s">
        <v>2145</v>
      </c>
      <c r="J1043" s="5" t="s">
        <v>3621</v>
      </c>
      <c r="L1043" s="30" t="str">
        <f t="shared" si="70"/>
        <v/>
      </c>
      <c r="W1043" s="5" t="s">
        <v>1973</v>
      </c>
    </row>
    <row r="1044" spans="1:23" ht="13.5" customHeight="1">
      <c r="A1044" s="5" t="s">
        <v>1062</v>
      </c>
      <c r="B1044" s="5" t="s">
        <v>738</v>
      </c>
      <c r="E1044" s="5" t="s">
        <v>1696</v>
      </c>
      <c r="K1044" s="5" t="s">
        <v>1911</v>
      </c>
      <c r="L1044" s="30" t="str">
        <f t="shared" si="70"/>
        <v>Sorry, question [13.5.59]  is required!</v>
      </c>
    </row>
    <row r="1045" spans="1:23" ht="13.5" customHeight="1">
      <c r="A1045" s="5" t="s">
        <v>1062</v>
      </c>
      <c r="B1045" s="5" t="s">
        <v>739</v>
      </c>
      <c r="E1045" s="5" t="s">
        <v>2603</v>
      </c>
      <c r="K1045" s="5" t="s">
        <v>1911</v>
      </c>
      <c r="L1045" s="30" t="str">
        <f t="shared" si="70"/>
        <v>Sorry, question [13.5.60]  is required!</v>
      </c>
    </row>
    <row r="1046" spans="1:23" ht="13.5" customHeight="1">
      <c r="A1046" s="5" t="s">
        <v>18</v>
      </c>
      <c r="B1046" s="5" t="s">
        <v>1269</v>
      </c>
      <c r="E1046" s="5" t="s">
        <v>1697</v>
      </c>
      <c r="J1046" s="5" t="s">
        <v>39</v>
      </c>
      <c r="K1046" s="5" t="s">
        <v>1911</v>
      </c>
      <c r="L1046" s="30" t="str">
        <f t="shared" si="70"/>
        <v>Sorry, question [13.5.61]  is required!</v>
      </c>
    </row>
    <row r="1047" spans="1:23" ht="13.5" customHeight="1">
      <c r="A1047" s="5" t="s">
        <v>18</v>
      </c>
      <c r="B1047" s="5" t="s">
        <v>1270</v>
      </c>
      <c r="E1047" s="5" t="s">
        <v>1698</v>
      </c>
      <c r="K1047" s="5" t="s">
        <v>1911</v>
      </c>
      <c r="L1047" s="30" t="str">
        <f t="shared" si="70"/>
        <v>Sorry, question [13.5.62]  is required!</v>
      </c>
    </row>
    <row r="1048" spans="1:23" ht="13.5" customHeight="1">
      <c r="A1048" s="5" t="s">
        <v>18</v>
      </c>
      <c r="B1048" s="5" t="s">
        <v>1278</v>
      </c>
      <c r="E1048" s="5" t="s">
        <v>1699</v>
      </c>
      <c r="K1048" s="5" t="s">
        <v>1911</v>
      </c>
      <c r="L1048" s="30" t="str">
        <f t="shared" si="70"/>
        <v>Sorry, question [13.5.63]  is required!</v>
      </c>
    </row>
    <row r="1049" spans="1:23" ht="13.5" customHeight="1">
      <c r="A1049" s="5" t="s">
        <v>16</v>
      </c>
      <c r="L1049" s="30" t="str">
        <f t="shared" si="70"/>
        <v/>
      </c>
      <c r="W1049" s="5" t="s">
        <v>1973</v>
      </c>
    </row>
    <row r="1050" spans="1:23" ht="13.5" customHeight="1">
      <c r="A1050" s="5" t="s">
        <v>17</v>
      </c>
      <c r="B1050" s="5" t="s">
        <v>2855</v>
      </c>
      <c r="I1050" s="5" t="s">
        <v>1055</v>
      </c>
      <c r="J1050" s="5" t="s">
        <v>3621</v>
      </c>
      <c r="L1050" s="30" t="str">
        <f t="shared" si="70"/>
        <v/>
      </c>
      <c r="W1050" s="5" t="s">
        <v>1973</v>
      </c>
    </row>
    <row r="1051" spans="1:23" ht="13.5" customHeight="1">
      <c r="A1051" s="5" t="s">
        <v>1591</v>
      </c>
      <c r="B1051" s="5" t="s">
        <v>1587</v>
      </c>
      <c r="E1051" s="5" t="s">
        <v>1700</v>
      </c>
      <c r="F1051" s="5" t="s">
        <v>517</v>
      </c>
      <c r="J1051" s="5" t="s">
        <v>39</v>
      </c>
      <c r="K1051" s="5" t="s">
        <v>1911</v>
      </c>
      <c r="L1051" s="30" t="str">
        <f t="shared" si="70"/>
        <v>Sorry, question [13.5.64]  is required!</v>
      </c>
    </row>
    <row r="1052" spans="1:23" ht="13.5" customHeight="1">
      <c r="A1052" s="5" t="s">
        <v>14</v>
      </c>
      <c r="B1052" s="5" t="s">
        <v>1588</v>
      </c>
      <c r="E1052" s="5" t="s">
        <v>740</v>
      </c>
      <c r="F1052" s="5" t="s">
        <v>740</v>
      </c>
      <c r="I1052" s="5" t="s">
        <v>2015</v>
      </c>
      <c r="J1052" s="5" t="s">
        <v>4312</v>
      </c>
      <c r="K1052" s="5" t="s">
        <v>2000</v>
      </c>
      <c r="L1052" s="30" t="str">
        <f t="shared" si="70"/>
        <v>Sorry, question Specify: is required!</v>
      </c>
    </row>
    <row r="1053" spans="1:23" ht="13.5" customHeight="1">
      <c r="A1053" s="5" t="s">
        <v>3904</v>
      </c>
      <c r="B1053" s="5" t="s">
        <v>1589</v>
      </c>
      <c r="E1053" s="5" t="s">
        <v>1701</v>
      </c>
      <c r="K1053" s="5" t="s">
        <v>1911</v>
      </c>
      <c r="L1053" s="30" t="str">
        <f t="shared" si="70"/>
        <v>Sorry, question [13.5.65]  is required!</v>
      </c>
    </row>
    <row r="1054" spans="1:23" ht="13.5" customHeight="1">
      <c r="A1054" s="5" t="s">
        <v>16</v>
      </c>
      <c r="L1054" s="30" t="str">
        <f t="shared" si="70"/>
        <v/>
      </c>
      <c r="W1054" s="5" t="s">
        <v>1973</v>
      </c>
    </row>
    <row r="1055" spans="1:23" ht="13.5" customHeight="1">
      <c r="A1055" s="5" t="s">
        <v>11</v>
      </c>
      <c r="B1055" s="5" t="s">
        <v>2606</v>
      </c>
      <c r="I1055" s="5" t="s">
        <v>2145</v>
      </c>
      <c r="J1055" s="5" t="s">
        <v>3621</v>
      </c>
      <c r="L1055" s="30" t="str">
        <f t="shared" si="70"/>
        <v/>
      </c>
      <c r="W1055" s="5" t="s">
        <v>1973</v>
      </c>
    </row>
    <row r="1056" spans="1:23" ht="13.5" customHeight="1">
      <c r="A1056" s="5" t="s">
        <v>1056</v>
      </c>
      <c r="B1056" s="5" t="s">
        <v>2607</v>
      </c>
      <c r="E1056" s="5" t="s">
        <v>3231</v>
      </c>
      <c r="L1056" s="30" t="str">
        <f t="shared" si="70"/>
        <v/>
      </c>
    </row>
    <row r="1057" spans="1:23" ht="13.5" customHeight="1">
      <c r="A1057" s="5" t="s">
        <v>1062</v>
      </c>
      <c r="B1057" s="5" t="s">
        <v>1596</v>
      </c>
      <c r="C1057" s="5" t="str">
        <f>RIGHT(B1057,1)&amp;". "</f>
        <v xml:space="preserve">a. </v>
      </c>
      <c r="D1057" s="5" t="s">
        <v>1272</v>
      </c>
      <c r="E1057" s="5" t="str">
        <f>C1057&amp;D1057</f>
        <v>a. When she is angry</v>
      </c>
      <c r="K1057" s="5" t="s">
        <v>1911</v>
      </c>
      <c r="L1057" s="30" t="str">
        <f t="shared" ref="L1057:L1064" si="71">IF(K1057="yes",("Sorry, question [13.5.66] " &amp; LEFT(E1057, 1) &amp; " is required!"),"")</f>
        <v>Sorry, question [13.5.66] a is required!</v>
      </c>
    </row>
    <row r="1058" spans="1:23" ht="13.5" customHeight="1">
      <c r="A1058" s="5" t="s">
        <v>1062</v>
      </c>
      <c r="B1058" s="5" t="s">
        <v>1597</v>
      </c>
      <c r="C1058" s="5" t="str">
        <f t="shared" ref="C1058:C1064" si="72">RIGHT(B1058,1)&amp;". "</f>
        <v xml:space="preserve">b. </v>
      </c>
      <c r="D1058" s="5" t="s">
        <v>1274</v>
      </c>
      <c r="E1058" s="5" t="str">
        <f t="shared" ref="E1058:E1063" si="73">C1058&amp;D1058</f>
        <v>b. When her husband is angry with her</v>
      </c>
      <c r="K1058" s="5" t="s">
        <v>1911</v>
      </c>
      <c r="L1058" s="30" t="str">
        <f>IF(K1058="yes",("Sorry, question [13.5.66] " &amp; LEFT(E1058, 1) &amp; " is required!"),"")</f>
        <v>Sorry, question [13.5.66] b is required!</v>
      </c>
    </row>
    <row r="1059" spans="1:23" ht="13.5" customHeight="1">
      <c r="A1059" s="5" t="s">
        <v>1062</v>
      </c>
      <c r="B1059" s="5" t="s">
        <v>1598</v>
      </c>
      <c r="C1059" s="5" t="str">
        <f t="shared" si="72"/>
        <v xml:space="preserve">c. </v>
      </c>
      <c r="D1059" s="5" t="s">
        <v>1602</v>
      </c>
      <c r="E1059" s="5" t="str">
        <f t="shared" si="73"/>
        <v>c. When the woman is sick</v>
      </c>
      <c r="K1059" s="5" t="s">
        <v>1911</v>
      </c>
      <c r="L1059" s="30" t="str">
        <f t="shared" si="71"/>
        <v>Sorry, question [13.5.66] c is required!</v>
      </c>
    </row>
    <row r="1060" spans="1:23" ht="13.5" customHeight="1">
      <c r="A1060" s="5" t="s">
        <v>1062</v>
      </c>
      <c r="B1060" s="5" t="s">
        <v>1599</v>
      </c>
      <c r="C1060" s="5" t="str">
        <f t="shared" si="72"/>
        <v xml:space="preserve">d. </v>
      </c>
      <c r="D1060" s="5" t="s">
        <v>1603</v>
      </c>
      <c r="E1060" s="5" t="str">
        <f t="shared" si="73"/>
        <v>d. When the baby is sick</v>
      </c>
      <c r="K1060" s="5" t="s">
        <v>1911</v>
      </c>
      <c r="L1060" s="30" t="str">
        <f t="shared" si="71"/>
        <v>Sorry, question [13.5.66] d is required!</v>
      </c>
    </row>
    <row r="1061" spans="1:23" ht="13.5" customHeight="1">
      <c r="A1061" s="5" t="s">
        <v>1062</v>
      </c>
      <c r="B1061" s="5" t="s">
        <v>1600</v>
      </c>
      <c r="C1061" s="5" t="str">
        <f t="shared" si="72"/>
        <v xml:space="preserve">e. </v>
      </c>
      <c r="D1061" s="5" t="s">
        <v>1275</v>
      </c>
      <c r="E1061" s="5" t="str">
        <f t="shared" si="73"/>
        <v>e. When she has swollen and painful breasts (engorgement)</v>
      </c>
      <c r="K1061" s="5" t="s">
        <v>1911</v>
      </c>
      <c r="L1061" s="30" t="str">
        <f t="shared" si="71"/>
        <v>Sorry, question [13.5.66] e is required!</v>
      </c>
    </row>
    <row r="1062" spans="1:23" ht="13.5" customHeight="1">
      <c r="A1062" s="5" t="s">
        <v>1062</v>
      </c>
      <c r="B1062" s="5" t="s">
        <v>1601</v>
      </c>
      <c r="C1062" s="5" t="str">
        <f t="shared" si="72"/>
        <v xml:space="preserve">f. </v>
      </c>
      <c r="D1062" s="5" t="s">
        <v>1276</v>
      </c>
      <c r="E1062" s="5" t="str">
        <f t="shared" si="73"/>
        <v>f. When she has cracked nipples</v>
      </c>
      <c r="K1062" s="5" t="s">
        <v>1911</v>
      </c>
      <c r="L1062" s="30" t="str">
        <f t="shared" si="71"/>
        <v>Sorry, question [13.5.66] f is required!</v>
      </c>
    </row>
    <row r="1063" spans="1:23" ht="13.5" customHeight="1">
      <c r="A1063" s="5" t="s">
        <v>1062</v>
      </c>
      <c r="B1063" s="5" t="s">
        <v>1604</v>
      </c>
      <c r="C1063" s="5" t="str">
        <f t="shared" si="72"/>
        <v xml:space="preserve">g. </v>
      </c>
      <c r="D1063" s="5" t="s">
        <v>1277</v>
      </c>
      <c r="E1063" s="5" t="str">
        <f t="shared" si="73"/>
        <v>g. When she has an infection on her nipples</v>
      </c>
      <c r="K1063" s="5" t="s">
        <v>1911</v>
      </c>
      <c r="L1063" s="30" t="str">
        <f t="shared" si="71"/>
        <v>Sorry, question [13.5.66] g is required!</v>
      </c>
    </row>
    <row r="1064" spans="1:23" ht="13.5" customHeight="1">
      <c r="A1064" s="5" t="s">
        <v>1062</v>
      </c>
      <c r="B1064" s="5" t="s">
        <v>2608</v>
      </c>
      <c r="C1064" s="5" t="str">
        <f t="shared" si="72"/>
        <v xml:space="preserve">h. </v>
      </c>
      <c r="D1064" s="5" t="s">
        <v>2609</v>
      </c>
      <c r="E1064" s="5" t="str">
        <f>C1064&amp;D1064</f>
        <v>h. When she is pregnant with another child</v>
      </c>
      <c r="K1064" s="5" t="s">
        <v>846</v>
      </c>
      <c r="L1064" s="30" t="str">
        <f t="shared" si="71"/>
        <v>Sorry, question [13.5.66] h is required!</v>
      </c>
    </row>
    <row r="1065" spans="1:23" ht="13.5" customHeight="1">
      <c r="A1065" s="5" t="s">
        <v>12</v>
      </c>
      <c r="L1065" s="30" t="str">
        <f t="shared" si="70"/>
        <v/>
      </c>
      <c r="W1065" s="5" t="s">
        <v>1973</v>
      </c>
    </row>
    <row r="1066" spans="1:23" s="92" customFormat="1" ht="13.5" customHeight="1">
      <c r="A1066" s="92" t="s">
        <v>11</v>
      </c>
      <c r="B1066" s="92" t="s">
        <v>3905</v>
      </c>
      <c r="I1066" s="92" t="s">
        <v>1055</v>
      </c>
      <c r="J1066" s="92" t="s">
        <v>3621</v>
      </c>
      <c r="L1066" s="95" t="str">
        <f t="shared" ref="L1066" si="74">IF(K1066="yes",("Sorry, question " &amp; LEFT(E1066, 10) &amp; " is required!"),"")</f>
        <v/>
      </c>
      <c r="W1066" s="92" t="s">
        <v>1973</v>
      </c>
    </row>
    <row r="1067" spans="1:23" ht="13.5" customHeight="1">
      <c r="A1067" s="5" t="s">
        <v>4313</v>
      </c>
      <c r="B1067" s="5" t="s">
        <v>1611</v>
      </c>
      <c r="E1067" s="5" t="s">
        <v>3550</v>
      </c>
      <c r="F1067" s="5" t="s">
        <v>517</v>
      </c>
      <c r="J1067" s="5" t="s">
        <v>3621</v>
      </c>
      <c r="K1067" s="5" t="s">
        <v>1911</v>
      </c>
      <c r="L1067" s="30" t="str">
        <f t="shared" si="70"/>
        <v>Sorry, question [13.5.67]  is required!</v>
      </c>
    </row>
    <row r="1068" spans="1:23" s="92" customFormat="1" ht="13.5" customHeight="1">
      <c r="A1068" s="92" t="s">
        <v>12</v>
      </c>
      <c r="L1068" s="95" t="str">
        <f t="shared" ref="L1068" si="75">IF(K1068="yes",("Sorry, question " &amp; LEFT(E1068, 10) &amp; " is required!"),"")</f>
        <v/>
      </c>
      <c r="W1068" s="92" t="s">
        <v>1973</v>
      </c>
    </row>
    <row r="1069" spans="1:23" ht="13.5" customHeight="1">
      <c r="A1069" s="5" t="s">
        <v>11</v>
      </c>
      <c r="B1069" s="5" t="s">
        <v>2610</v>
      </c>
      <c r="I1069" s="5" t="s">
        <v>1055</v>
      </c>
      <c r="J1069" s="5" t="s">
        <v>3621</v>
      </c>
      <c r="L1069" s="30" t="str">
        <f t="shared" si="70"/>
        <v/>
      </c>
      <c r="W1069" s="5" t="s">
        <v>1973</v>
      </c>
    </row>
    <row r="1070" spans="1:23" ht="13.5" customHeight="1">
      <c r="A1070" s="5" t="s">
        <v>33</v>
      </c>
      <c r="B1070" s="5" t="s">
        <v>2612</v>
      </c>
      <c r="C1070" s="5" t="str">
        <f>"["&amp;SUBSTITUTE(MID(B1070,4,6),"_",".")&amp;RIGHT(B1070,2)&amp;"] "</f>
        <v xml:space="preserve">[135.68_n] </v>
      </c>
      <c r="D1070" s="5" t="s">
        <v>3690</v>
      </c>
      <c r="E1070" s="5" t="str">
        <f>C1070&amp;D1070</f>
        <v>[135.68_n] What is the minimum frequency that your youngest child should receive milk or milk products in a day?</v>
      </c>
      <c r="J1070" s="5" t="s">
        <v>39</v>
      </c>
      <c r="K1070" s="5" t="s">
        <v>846</v>
      </c>
      <c r="L1070" s="30" t="str">
        <f t="shared" si="70"/>
        <v>Sorry, question [135.68_n] is required!</v>
      </c>
    </row>
    <row r="1071" spans="1:23" ht="13.5" customHeight="1">
      <c r="A1071" s="5" t="s">
        <v>33</v>
      </c>
      <c r="B1071" s="5" t="s">
        <v>2613</v>
      </c>
      <c r="C1071" s="5" t="str">
        <f>"["&amp;SUBSTITUTE(MID(B1071,4,6),"_",".")&amp;RIGHT(B1071,2)&amp;"] "</f>
        <v xml:space="preserve">[135.69_n] </v>
      </c>
      <c r="D1071" s="5" t="s">
        <v>3691</v>
      </c>
      <c r="E1071" s="5" t="str">
        <f>C1071&amp;D1071</f>
        <v>[135.69_n] What is the minimum frequency that your youngest child should receive solid or semi-solid food in a day?</v>
      </c>
      <c r="J1071" s="5" t="s">
        <v>39</v>
      </c>
      <c r="K1071" s="5" t="s">
        <v>1911</v>
      </c>
      <c r="L1071" s="30" t="str">
        <f t="shared" si="70"/>
        <v>Sorry, question [135.69_n] is required!</v>
      </c>
    </row>
    <row r="1072" spans="1:23" ht="13.5" customHeight="1">
      <c r="A1072" s="5" t="s">
        <v>12</v>
      </c>
      <c r="L1072" s="30" t="str">
        <f t="shared" si="70"/>
        <v/>
      </c>
      <c r="W1072" s="5" t="s">
        <v>1973</v>
      </c>
    </row>
    <row r="1073" spans="1:23" ht="13.5" customHeight="1">
      <c r="A1073" s="5" t="s">
        <v>16</v>
      </c>
      <c r="E1073" s="5" t="s">
        <v>39</v>
      </c>
      <c r="J1073" s="5" t="s">
        <v>39</v>
      </c>
      <c r="L1073" s="30" t="str">
        <f t="shared" si="70"/>
        <v/>
      </c>
      <c r="W1073" s="5" t="s">
        <v>1972</v>
      </c>
    </row>
    <row r="1074" spans="1:23" ht="13.5" customHeight="1">
      <c r="L1074" s="30" t="str">
        <f t="shared" si="70"/>
        <v/>
      </c>
    </row>
    <row r="1075" spans="1:23" ht="13.5" customHeight="1">
      <c r="A1075" s="5" t="s">
        <v>546</v>
      </c>
      <c r="B1075" s="5" t="s">
        <v>2614</v>
      </c>
      <c r="E1075" s="5" t="s">
        <v>2945</v>
      </c>
      <c r="I1075" s="5" t="s">
        <v>1972</v>
      </c>
      <c r="J1075" s="5" t="s">
        <v>4191</v>
      </c>
      <c r="L1075" s="30" t="str">
        <f t="shared" si="70"/>
        <v/>
      </c>
      <c r="W1075" s="5" t="s">
        <v>1972</v>
      </c>
    </row>
    <row r="1076" spans="1:23" ht="13.5" customHeight="1">
      <c r="A1076" s="5" t="s">
        <v>11</v>
      </c>
      <c r="B1076" s="5" t="s">
        <v>3079</v>
      </c>
      <c r="I1076" s="5" t="s">
        <v>3041</v>
      </c>
      <c r="L1076" s="30" t="str">
        <f t="shared" si="70"/>
        <v/>
      </c>
    </row>
    <row r="1077" spans="1:23" ht="13.5" customHeight="1">
      <c r="A1077" s="5" t="s">
        <v>1056</v>
      </c>
      <c r="B1077" s="5" t="s">
        <v>3080</v>
      </c>
      <c r="E1077" s="26" t="s">
        <v>3388</v>
      </c>
      <c r="I1077" s="5" t="s">
        <v>3042</v>
      </c>
      <c r="L1077" s="30" t="str">
        <f t="shared" si="70"/>
        <v/>
      </c>
    </row>
    <row r="1078" spans="1:23" ht="13.5" customHeight="1">
      <c r="A1078" s="5" t="s">
        <v>1056</v>
      </c>
      <c r="B1078" s="5" t="s">
        <v>3081</v>
      </c>
      <c r="E1078" s="26" t="s">
        <v>3946</v>
      </c>
      <c r="I1078" s="5" t="s">
        <v>3043</v>
      </c>
      <c r="L1078" s="30" t="str">
        <f t="shared" si="70"/>
        <v/>
      </c>
    </row>
    <row r="1079" spans="1:23" ht="13.5" customHeight="1">
      <c r="A1079" s="5" t="s">
        <v>12</v>
      </c>
      <c r="L1079" s="30" t="str">
        <f t="shared" si="70"/>
        <v/>
      </c>
    </row>
    <row r="1080" spans="1:23" ht="13.5" customHeight="1">
      <c r="A1080" s="5" t="s">
        <v>17</v>
      </c>
      <c r="B1080" s="5" t="s">
        <v>2616</v>
      </c>
      <c r="I1080" s="5" t="s">
        <v>1055</v>
      </c>
      <c r="L1080" s="30" t="str">
        <f t="shared" si="70"/>
        <v/>
      </c>
      <c r="W1080" s="5" t="s">
        <v>1973</v>
      </c>
    </row>
    <row r="1081" spans="1:23" ht="13.5" customHeight="1">
      <c r="A1081" s="5" t="s">
        <v>496</v>
      </c>
      <c r="B1081" s="5" t="s">
        <v>2617</v>
      </c>
      <c r="E1081" s="5" t="s">
        <v>2621</v>
      </c>
      <c r="J1081" s="5" t="s">
        <v>3622</v>
      </c>
      <c r="L1081" s="30" t="str">
        <f t="shared" si="70"/>
        <v/>
      </c>
    </row>
    <row r="1082" spans="1:23" ht="13.5" customHeight="1">
      <c r="A1082" s="5" t="s">
        <v>496</v>
      </c>
      <c r="B1082" s="5" t="s">
        <v>2618</v>
      </c>
      <c r="E1082" s="5" t="s">
        <v>3628</v>
      </c>
      <c r="J1082" s="5" t="s">
        <v>3621</v>
      </c>
      <c r="L1082" s="30" t="str">
        <f t="shared" si="70"/>
        <v/>
      </c>
    </row>
    <row r="1083" spans="1:23" ht="13.5" customHeight="1">
      <c r="A1083" s="5" t="s">
        <v>2632</v>
      </c>
      <c r="B1083" s="5" t="s">
        <v>2619</v>
      </c>
      <c r="C1083" s="5" t="str">
        <f>"["&amp;SUBSTITUTE(MID(B1083,4,5),"_",".")&amp;RIGHT(B1083,2)&amp;"] "</f>
        <v xml:space="preserve">[13.81_n] </v>
      </c>
      <c r="D1083" s="5" t="s">
        <v>2642</v>
      </c>
      <c r="E1083" s="5" t="str">
        <f>C1083&amp;D1083</f>
        <v>[13.81_n] From one menstrual period to the next, are there certain days when a woman is more likely to become pregnant?</v>
      </c>
      <c r="I1083" s="92" t="s">
        <v>3929</v>
      </c>
      <c r="J1083" s="5" t="s">
        <v>3621</v>
      </c>
      <c r="K1083" s="5" t="s">
        <v>846</v>
      </c>
      <c r="L1083" s="30" t="str">
        <f t="shared" si="70"/>
        <v>Sorry, question [13.81_n]  is required!</v>
      </c>
    </row>
    <row r="1084" spans="1:23" ht="13.5" customHeight="1">
      <c r="A1084" s="5" t="s">
        <v>2633</v>
      </c>
      <c r="B1084" s="5" t="s">
        <v>2620</v>
      </c>
      <c r="C1084" s="5" t="str">
        <f>"["&amp;SUBSTITUTE(MID(B1084,4,5),"_",".")&amp;RIGHT(B1084,2)&amp;"] "</f>
        <v xml:space="preserve">[13.82_n] </v>
      </c>
      <c r="D1084" s="5" t="s">
        <v>2643</v>
      </c>
      <c r="E1084" s="5" t="str">
        <f>C1084&amp;D1084</f>
        <v xml:space="preserve">[13.82_n] Is this time just before her menstrual period begins, during her menstrual period, right after her menstrual period has ended or right between two menstrual periods?   </v>
      </c>
      <c r="J1084" s="5" t="s">
        <v>4515</v>
      </c>
      <c r="K1084" s="5" t="s">
        <v>846</v>
      </c>
      <c r="L1084" s="30" t="str">
        <f t="shared" si="70"/>
        <v>Sorry, question [13.82_n]  is required!</v>
      </c>
    </row>
    <row r="1085" spans="1:23" ht="13.5" customHeight="1">
      <c r="A1085" s="5" t="s">
        <v>1058</v>
      </c>
      <c r="B1085" s="5" t="s">
        <v>2640</v>
      </c>
      <c r="E1085" s="5" t="s">
        <v>2641</v>
      </c>
      <c r="F1085" s="5" t="s">
        <v>2641</v>
      </c>
      <c r="I1085" s="5" t="s">
        <v>2015</v>
      </c>
      <c r="J1085" s="5" t="s">
        <v>4516</v>
      </c>
      <c r="L1085" s="30" t="str">
        <f t="shared" si="70"/>
        <v/>
      </c>
    </row>
    <row r="1086" spans="1:23" ht="13.5" customHeight="1">
      <c r="A1086" s="5" t="s">
        <v>2632</v>
      </c>
      <c r="B1086" s="5" t="s">
        <v>2622</v>
      </c>
      <c r="C1086" s="5" t="str">
        <f>"["&amp;SUBSTITUTE(MID(B1086,4,5),"_",".")&amp;RIGHT(B1086,2)&amp;"] "</f>
        <v xml:space="preserve">[13.83_n] </v>
      </c>
      <c r="D1086" s="5" t="s">
        <v>2644</v>
      </c>
      <c r="E1086" s="5" t="str">
        <f>C1086&amp;D1086</f>
        <v xml:space="preserve">[13.83_n] After the birth of a child, can a women become pregnant again before her menstrual period has returned?   </v>
      </c>
      <c r="I1086" s="92" t="s">
        <v>3929</v>
      </c>
      <c r="J1086" s="5" t="s">
        <v>3621</v>
      </c>
      <c r="K1086" s="5" t="s">
        <v>846</v>
      </c>
      <c r="L1086" s="30" t="str">
        <f t="shared" si="70"/>
        <v>Sorry, question [13.83_n]  is required!</v>
      </c>
    </row>
    <row r="1087" spans="1:23" ht="13.5" customHeight="1">
      <c r="A1087" s="5" t="s">
        <v>12</v>
      </c>
      <c r="L1087" s="30" t="str">
        <f t="shared" si="70"/>
        <v/>
      </c>
      <c r="W1087" s="5" t="s">
        <v>1973</v>
      </c>
    </row>
    <row r="1088" spans="1:23" ht="13.5" customHeight="1">
      <c r="A1088" s="5" t="s">
        <v>17</v>
      </c>
      <c r="B1088" s="5" t="s">
        <v>2624</v>
      </c>
      <c r="I1088" s="5" t="s">
        <v>2145</v>
      </c>
      <c r="J1088" s="5" t="s">
        <v>3621</v>
      </c>
      <c r="L1088" s="30" t="str">
        <f t="shared" ref="L1088:L1117" si="76">IF(K1088="yes",("Sorry, question " &amp; LEFT(E1088, 10) &amp; " is required!"),"")</f>
        <v/>
      </c>
      <c r="W1088" s="5" t="s">
        <v>1973</v>
      </c>
    </row>
    <row r="1089" spans="1:23" ht="13.5" customHeight="1">
      <c r="A1089" s="5" t="s">
        <v>1056</v>
      </c>
      <c r="B1089" s="5" t="s">
        <v>2645</v>
      </c>
      <c r="C1089" s="5" t="str">
        <f>"["&amp;SUBSTITUTE(MID(B1089,4,5),"_",".")&amp;SUBSTITUTE(RIGHT(B1089,5),"_lb","")&amp;"] "</f>
        <v xml:space="preserve">[13.84_n] </v>
      </c>
      <c r="D1089" s="26" t="s">
        <v>3542</v>
      </c>
      <c r="E1089" s="5" t="str">
        <f t="shared" ref="E1089:E1101" si="77">C1089&amp;D1089</f>
        <v>[13.84_n] Now I would like to talk to you about family planning -the various ways or methods that a couple can use to delay or avoid a pregnancy.
Have you ever heard of ?</v>
      </c>
      <c r="L1089" s="30" t="str">
        <f t="shared" si="76"/>
        <v/>
      </c>
    </row>
    <row r="1090" spans="1:23" ht="13.5" customHeight="1">
      <c r="A1090" s="5" t="s">
        <v>1062</v>
      </c>
      <c r="B1090" s="5" t="s">
        <v>2646</v>
      </c>
      <c r="C1090" s="5" t="str">
        <f>RIGHT(B1090,1)&amp;". "</f>
        <v xml:space="preserve">a. </v>
      </c>
      <c r="D1090" s="5" t="s">
        <v>433</v>
      </c>
      <c r="E1090" s="5" t="str">
        <f t="shared" si="77"/>
        <v>a. TUBAL LIGATION (FEMALE STERILIZATION)</v>
      </c>
      <c r="K1090" s="5" t="s">
        <v>846</v>
      </c>
      <c r="L1090" s="30" t="str">
        <f>IF(K1090="yes",("Sorry, question [13.84_n] " &amp; LEFT(E1090, 1) &amp; " is required!"),"")</f>
        <v>Sorry, question [13.84_n] a is required!</v>
      </c>
    </row>
    <row r="1091" spans="1:23" ht="13.5" customHeight="1">
      <c r="A1091" s="5" t="s">
        <v>1062</v>
      </c>
      <c r="B1091" s="5" t="s">
        <v>2647</v>
      </c>
      <c r="C1091" s="5" t="str">
        <f t="shared" ref="C1091:C1101" si="78">RIGHT(B1091,1)&amp;". "</f>
        <v xml:space="preserve">b. </v>
      </c>
      <c r="D1091" s="5" t="s">
        <v>434</v>
      </c>
      <c r="E1091" s="5" t="str">
        <f t="shared" si="77"/>
        <v>b. VESECTOMY (MALE STERILIZATION)</v>
      </c>
      <c r="K1091" s="5" t="s">
        <v>846</v>
      </c>
      <c r="L1091" s="30" t="str">
        <f t="shared" ref="L1091:L1101" si="79">IF(K1091="yes",("Sorry, question [13.84_n] " &amp; LEFT(E1091, 1) &amp; " is required!"),"")</f>
        <v>Sorry, question [13.84_n] b is required!</v>
      </c>
    </row>
    <row r="1092" spans="1:23" ht="13.5" customHeight="1">
      <c r="A1092" s="5" t="s">
        <v>1062</v>
      </c>
      <c r="B1092" s="5" t="s">
        <v>2648</v>
      </c>
      <c r="C1092" s="5" t="str">
        <f t="shared" si="78"/>
        <v xml:space="preserve">c. </v>
      </c>
      <c r="D1092" s="5" t="s">
        <v>2535</v>
      </c>
      <c r="E1092" s="5" t="str">
        <f t="shared" si="77"/>
        <v>c. IUD</v>
      </c>
      <c r="K1092" s="5" t="s">
        <v>846</v>
      </c>
      <c r="L1092" s="30" t="str">
        <f t="shared" si="79"/>
        <v>Sorry, question [13.84_n] c is required!</v>
      </c>
    </row>
    <row r="1093" spans="1:23" ht="13.5" customHeight="1">
      <c r="A1093" s="5" t="s">
        <v>1062</v>
      </c>
      <c r="B1093" s="5" t="s">
        <v>2649</v>
      </c>
      <c r="C1093" s="5" t="str">
        <f t="shared" si="78"/>
        <v xml:space="preserve">d. </v>
      </c>
      <c r="D1093" s="5" t="s">
        <v>2536</v>
      </c>
      <c r="E1093" s="5" t="str">
        <f t="shared" si="77"/>
        <v>d. INJECTABLES</v>
      </c>
      <c r="K1093" s="5" t="s">
        <v>846</v>
      </c>
      <c r="L1093" s="30" t="str">
        <f t="shared" si="79"/>
        <v>Sorry, question [13.84_n] d is required!</v>
      </c>
    </row>
    <row r="1094" spans="1:23" ht="13.5" customHeight="1">
      <c r="A1094" s="5" t="s">
        <v>1062</v>
      </c>
      <c r="B1094" s="5" t="s">
        <v>2650</v>
      </c>
      <c r="C1094" s="5" t="str">
        <f t="shared" si="78"/>
        <v xml:space="preserve">e. </v>
      </c>
      <c r="D1094" s="5" t="s">
        <v>435</v>
      </c>
      <c r="E1094" s="5" t="str">
        <f t="shared" si="77"/>
        <v>e. IMPLANTS / NORPLANT</v>
      </c>
      <c r="K1094" s="5" t="s">
        <v>846</v>
      </c>
      <c r="L1094" s="30" t="str">
        <f t="shared" si="79"/>
        <v>Sorry, question [13.84_n] e is required!</v>
      </c>
    </row>
    <row r="1095" spans="1:23" ht="13.5" customHeight="1">
      <c r="A1095" s="5" t="s">
        <v>1062</v>
      </c>
      <c r="B1095" s="5" t="s">
        <v>2651</v>
      </c>
      <c r="C1095" s="5" t="str">
        <f t="shared" si="78"/>
        <v xml:space="preserve">f. </v>
      </c>
      <c r="D1095" s="5" t="s">
        <v>436</v>
      </c>
      <c r="E1095" s="5" t="str">
        <f t="shared" si="77"/>
        <v>f. PILL</v>
      </c>
      <c r="K1095" s="5" t="s">
        <v>846</v>
      </c>
      <c r="L1095" s="30" t="str">
        <f t="shared" si="79"/>
        <v>Sorry, question [13.84_n] f is required!</v>
      </c>
    </row>
    <row r="1096" spans="1:23" ht="13.5" customHeight="1">
      <c r="A1096" s="5" t="s">
        <v>1062</v>
      </c>
      <c r="B1096" s="5" t="s">
        <v>2652</v>
      </c>
      <c r="C1096" s="5" t="str">
        <f t="shared" si="78"/>
        <v xml:space="preserve">g. </v>
      </c>
      <c r="D1096" s="5" t="s">
        <v>437</v>
      </c>
      <c r="E1096" s="5" t="str">
        <f t="shared" si="77"/>
        <v>g. MALE CONDOM</v>
      </c>
      <c r="K1096" s="5" t="s">
        <v>846</v>
      </c>
      <c r="L1096" s="30" t="str">
        <f t="shared" si="79"/>
        <v>Sorry, question [13.84_n] g is required!</v>
      </c>
    </row>
    <row r="1097" spans="1:23" ht="13.5" customHeight="1">
      <c r="A1097" s="5" t="s">
        <v>1062</v>
      </c>
      <c r="B1097" s="5" t="s">
        <v>2653</v>
      </c>
      <c r="C1097" s="5" t="str">
        <f t="shared" si="78"/>
        <v xml:space="preserve">h. </v>
      </c>
      <c r="D1097" s="5" t="s">
        <v>438</v>
      </c>
      <c r="E1097" s="5" t="str">
        <f t="shared" si="77"/>
        <v>h. FEMALE CONDOM</v>
      </c>
      <c r="K1097" s="5" t="s">
        <v>846</v>
      </c>
      <c r="L1097" s="30" t="str">
        <f t="shared" si="79"/>
        <v>Sorry, question [13.84_n] h is required!</v>
      </c>
    </row>
    <row r="1098" spans="1:23" ht="13.5" customHeight="1">
      <c r="A1098" s="5" t="s">
        <v>1062</v>
      </c>
      <c r="B1098" s="5" t="s">
        <v>2654</v>
      </c>
      <c r="C1098" s="5" t="str">
        <f t="shared" si="78"/>
        <v xml:space="preserve">k. </v>
      </c>
      <c r="D1098" s="5" t="s">
        <v>440</v>
      </c>
      <c r="E1098" s="5" t="str">
        <f t="shared" si="77"/>
        <v>k. LACTATIONAL AMENORRHEA METHOD</v>
      </c>
      <c r="K1098" s="5" t="s">
        <v>846</v>
      </c>
      <c r="L1098" s="30" t="str">
        <f t="shared" si="79"/>
        <v>Sorry, question [13.84_n] k is required!</v>
      </c>
    </row>
    <row r="1099" spans="1:23" ht="13.5" customHeight="1">
      <c r="A1099" s="5" t="s">
        <v>1062</v>
      </c>
      <c r="B1099" s="5" t="s">
        <v>2655</v>
      </c>
      <c r="C1099" s="5" t="str">
        <f t="shared" si="78"/>
        <v xml:space="preserve">l. </v>
      </c>
      <c r="D1099" s="5" t="s">
        <v>441</v>
      </c>
      <c r="E1099" s="5" t="str">
        <f t="shared" si="77"/>
        <v>l. RHYTHM / NATURAL METHOD</v>
      </c>
      <c r="K1099" s="5" t="s">
        <v>846</v>
      </c>
      <c r="L1099" s="30" t="str">
        <f t="shared" si="79"/>
        <v>Sorry, question [13.84_n] l is required!</v>
      </c>
    </row>
    <row r="1100" spans="1:23" ht="13.5" customHeight="1">
      <c r="A1100" s="5" t="s">
        <v>1062</v>
      </c>
      <c r="B1100" s="5" t="s">
        <v>2656</v>
      </c>
      <c r="C1100" s="5" t="str">
        <f t="shared" si="78"/>
        <v xml:space="preserve">m. </v>
      </c>
      <c r="D1100" s="5" t="s">
        <v>442</v>
      </c>
      <c r="E1100" s="5" t="str">
        <f t="shared" si="77"/>
        <v>m. WITHDRAWAL</v>
      </c>
      <c r="K1100" s="5" t="s">
        <v>846</v>
      </c>
      <c r="L1100" s="30" t="str">
        <f t="shared" si="79"/>
        <v>Sorry, question [13.84_n] m is required!</v>
      </c>
    </row>
    <row r="1101" spans="1:23" ht="13.5" customHeight="1">
      <c r="A1101" s="5" t="s">
        <v>1062</v>
      </c>
      <c r="B1101" s="5" t="s">
        <v>3595</v>
      </c>
      <c r="C1101" s="5" t="str">
        <f t="shared" si="78"/>
        <v xml:space="preserve">n. </v>
      </c>
      <c r="D1101" s="5" t="s">
        <v>59</v>
      </c>
      <c r="E1101" s="5" t="str">
        <f t="shared" si="77"/>
        <v>n. OTHER, SPECIFY</v>
      </c>
      <c r="K1101" s="5" t="s">
        <v>846</v>
      </c>
      <c r="L1101" s="30" t="str">
        <f t="shared" si="79"/>
        <v>Sorry, question [13.84_n] n is required!</v>
      </c>
    </row>
    <row r="1102" spans="1:23" ht="13.5" customHeight="1">
      <c r="A1102" s="5" t="s">
        <v>1058</v>
      </c>
      <c r="B1102" s="5" t="s">
        <v>3596</v>
      </c>
      <c r="E1102" s="92" t="s">
        <v>59</v>
      </c>
      <c r="F1102" s="92" t="s">
        <v>59</v>
      </c>
      <c r="I1102" s="5" t="s">
        <v>2015</v>
      </c>
      <c r="J1102" s="5" t="s">
        <v>3597</v>
      </c>
      <c r="L1102" s="30"/>
    </row>
    <row r="1103" spans="1:23" ht="13.5" customHeight="1">
      <c r="A1103" s="5" t="s">
        <v>12</v>
      </c>
      <c r="L1103" s="30" t="str">
        <f t="shared" si="76"/>
        <v/>
      </c>
      <c r="W1103" s="5" t="s">
        <v>1973</v>
      </c>
    </row>
    <row r="1104" spans="1:23" ht="13.5" customHeight="1">
      <c r="A1104" s="5" t="s">
        <v>17</v>
      </c>
      <c r="B1104" s="5" t="s">
        <v>2670</v>
      </c>
      <c r="I1104" s="5" t="s">
        <v>1055</v>
      </c>
      <c r="J1104" s="5" t="s">
        <v>3621</v>
      </c>
      <c r="L1104" s="30" t="str">
        <f t="shared" si="76"/>
        <v/>
      </c>
      <c r="W1104" s="5" t="s">
        <v>1973</v>
      </c>
    </row>
    <row r="1105" spans="1:23" ht="13.5" customHeight="1">
      <c r="A1105" s="5" t="s">
        <v>1062</v>
      </c>
      <c r="B1105" s="5" t="s">
        <v>2623</v>
      </c>
      <c r="C1105" s="5" t="str">
        <f>"["&amp;SUBSTITUTE(MID(B1105,4,5),"_",".")&amp;RIGHT(B1105,3)&amp;"] "</f>
        <v xml:space="preserve">[13.84_n1] </v>
      </c>
      <c r="D1105" s="5" t="s">
        <v>2661</v>
      </c>
      <c r="E1105" s="5" t="str">
        <f>C1105&amp;D1105</f>
        <v>[13.84_n1] Have you heard of any other ways or methods that women or men can use to avoid pregnancy?</v>
      </c>
      <c r="I1105" s="92" t="s">
        <v>3929</v>
      </c>
      <c r="K1105" s="5" t="s">
        <v>846</v>
      </c>
      <c r="L1105" s="30" t="str">
        <f t="shared" si="76"/>
        <v>Sorry, question [13.84_n1] is required!</v>
      </c>
    </row>
    <row r="1106" spans="1:23" ht="13.5" customHeight="1">
      <c r="A1106" s="5" t="s">
        <v>1058</v>
      </c>
      <c r="B1106" s="5" t="s">
        <v>2657</v>
      </c>
      <c r="E1106" s="5" t="s">
        <v>2659</v>
      </c>
      <c r="F1106" s="5" t="s">
        <v>2659</v>
      </c>
      <c r="I1106" s="5" t="s">
        <v>2015</v>
      </c>
      <c r="J1106" s="5" t="s">
        <v>2662</v>
      </c>
      <c r="L1106" s="30" t="str">
        <f t="shared" si="76"/>
        <v/>
      </c>
    </row>
    <row r="1107" spans="1:23" ht="12" customHeight="1">
      <c r="A1107" s="5" t="s">
        <v>1058</v>
      </c>
      <c r="B1107" s="5" t="s">
        <v>2658</v>
      </c>
      <c r="E1107" s="5" t="s">
        <v>2660</v>
      </c>
      <c r="F1107" s="5" t="s">
        <v>2660</v>
      </c>
      <c r="I1107" s="5" t="s">
        <v>2015</v>
      </c>
      <c r="J1107" s="5" t="s">
        <v>2662</v>
      </c>
      <c r="L1107" s="30" t="str">
        <f t="shared" si="76"/>
        <v/>
      </c>
    </row>
    <row r="1108" spans="1:23" ht="13.5" customHeight="1">
      <c r="A1108" s="5" t="s">
        <v>12</v>
      </c>
      <c r="L1108" s="30" t="str">
        <f t="shared" si="76"/>
        <v/>
      </c>
      <c r="W1108" s="5" t="s">
        <v>1973</v>
      </c>
    </row>
    <row r="1109" spans="1:23" ht="13.5" customHeight="1">
      <c r="A1109" s="5" t="s">
        <v>17</v>
      </c>
      <c r="B1109" s="5" t="s">
        <v>2625</v>
      </c>
      <c r="I1109" s="5" t="s">
        <v>1055</v>
      </c>
      <c r="J1109" s="5" t="s">
        <v>3621</v>
      </c>
      <c r="L1109" s="30" t="str">
        <f t="shared" si="76"/>
        <v/>
      </c>
      <c r="W1109" s="5" t="s">
        <v>1973</v>
      </c>
    </row>
    <row r="1110" spans="1:23" ht="13.5" customHeight="1">
      <c r="A1110" s="5" t="s">
        <v>3148</v>
      </c>
      <c r="B1110" s="5" t="s">
        <v>2626</v>
      </c>
      <c r="C1110" s="5" t="str">
        <f>"["&amp;SUBSTITUTE(MID(B1110,4,5),"_",".")&amp;RIGHT(B1110,2)&amp;"] "</f>
        <v xml:space="preserve">[13.85_n] </v>
      </c>
      <c r="D1110" s="5" t="s">
        <v>2663</v>
      </c>
      <c r="E1110" s="5" t="s">
        <v>3906</v>
      </c>
      <c r="F1110" s="5" t="s">
        <v>3907</v>
      </c>
      <c r="J1110" s="5" t="s">
        <v>3693</v>
      </c>
      <c r="K1110" s="5" t="s">
        <v>846</v>
      </c>
      <c r="L1110" s="30" t="str">
        <f t="shared" si="76"/>
        <v>Sorry, question [13.85_n]  is required!</v>
      </c>
    </row>
    <row r="1111" spans="1:23" ht="13.5" customHeight="1">
      <c r="A1111" s="5" t="s">
        <v>1058</v>
      </c>
      <c r="B1111" s="5" t="s">
        <v>2667</v>
      </c>
      <c r="E1111" s="5" t="s">
        <v>59</v>
      </c>
      <c r="F1111" s="92" t="s">
        <v>59</v>
      </c>
      <c r="I1111" s="5" t="s">
        <v>2015</v>
      </c>
      <c r="J1111" s="5" t="s">
        <v>3152</v>
      </c>
      <c r="L1111" s="30" t="str">
        <f t="shared" si="76"/>
        <v/>
      </c>
    </row>
    <row r="1112" spans="1:23" ht="13.5" customHeight="1">
      <c r="A1112" s="5" t="s">
        <v>12</v>
      </c>
      <c r="L1112" s="30" t="str">
        <f t="shared" si="76"/>
        <v/>
      </c>
      <c r="W1112" s="5" t="s">
        <v>1973</v>
      </c>
    </row>
    <row r="1113" spans="1:23" ht="13.5" customHeight="1">
      <c r="A1113" s="5" t="s">
        <v>17</v>
      </c>
      <c r="B1113" s="5" t="s">
        <v>2857</v>
      </c>
      <c r="I1113" s="5" t="s">
        <v>1055</v>
      </c>
      <c r="J1113" s="5" t="s">
        <v>3598</v>
      </c>
      <c r="L1113" s="30" t="str">
        <f t="shared" si="76"/>
        <v/>
      </c>
      <c r="W1113" s="5" t="s">
        <v>1973</v>
      </c>
    </row>
    <row r="1114" spans="1:23" ht="13.5" customHeight="1">
      <c r="A1114" s="5" t="s">
        <v>3148</v>
      </c>
      <c r="B1114" s="5" t="s">
        <v>2627</v>
      </c>
      <c r="C1114" s="5" t="str">
        <f>"["&amp;SUBSTITUTE(MID(B1114,4,5),"_",".")&amp;RIGHT(B1114,2)&amp;"] "</f>
        <v xml:space="preserve">[13.86_n] </v>
      </c>
      <c r="D1114" s="5" t="s">
        <v>2664</v>
      </c>
      <c r="E1114" s="5" t="str">
        <f>C1114&amp;D1114</f>
        <v xml:space="preserve">[13.86_n] Where did you learn of the TRADITIONAL METHODS?  </v>
      </c>
      <c r="F1114" s="5" t="s">
        <v>3908</v>
      </c>
      <c r="K1114" s="5" t="s">
        <v>846</v>
      </c>
      <c r="L1114" s="30" t="str">
        <f t="shared" si="76"/>
        <v>Sorry, question [13.86_n]  is required!</v>
      </c>
    </row>
    <row r="1115" spans="1:23" ht="13.5" customHeight="1">
      <c r="A1115" s="5" t="s">
        <v>1058</v>
      </c>
      <c r="B1115" s="5" t="s">
        <v>2668</v>
      </c>
      <c r="E1115" s="92" t="s">
        <v>59</v>
      </c>
      <c r="F1115" s="92" t="s">
        <v>59</v>
      </c>
      <c r="I1115" s="5" t="s">
        <v>2015</v>
      </c>
      <c r="J1115" s="5" t="s">
        <v>3153</v>
      </c>
      <c r="L1115" s="30" t="str">
        <f t="shared" si="76"/>
        <v/>
      </c>
    </row>
    <row r="1116" spans="1:23" ht="13.5" customHeight="1">
      <c r="A1116" s="5" t="s">
        <v>12</v>
      </c>
      <c r="L1116" s="30" t="str">
        <f t="shared" si="76"/>
        <v/>
      </c>
      <c r="W1116" s="5" t="s">
        <v>1973</v>
      </c>
    </row>
    <row r="1117" spans="1:23" ht="13.5" customHeight="1">
      <c r="A1117" s="5" t="s">
        <v>17</v>
      </c>
      <c r="B1117" s="5" t="s">
        <v>2666</v>
      </c>
      <c r="I1117" s="5" t="s">
        <v>2145</v>
      </c>
      <c r="J1117" s="5" t="s">
        <v>3621</v>
      </c>
      <c r="L1117" s="30" t="str">
        <f t="shared" si="76"/>
        <v/>
      </c>
      <c r="W1117" s="5" t="s">
        <v>1973</v>
      </c>
    </row>
    <row r="1118" spans="1:23" ht="13.5" customHeight="1">
      <c r="A1118" s="5" t="s">
        <v>1062</v>
      </c>
      <c r="B1118" s="5" t="s">
        <v>2628</v>
      </c>
      <c r="D1118" s="5" t="s">
        <v>3184</v>
      </c>
      <c r="E1118" s="5" t="s">
        <v>3184</v>
      </c>
      <c r="K1118" s="5" t="s">
        <v>846</v>
      </c>
      <c r="L1118" s="30" t="str">
        <f>IF(K1118="yes",("Sorry, question " &amp; MID(E1118,4, 10) &amp; " is required!"),"")</f>
        <v>Sorry, question .87_n] Do  is required!</v>
      </c>
    </row>
    <row r="1119" spans="1:23" ht="13.5" customHeight="1">
      <c r="A1119" s="5" t="s">
        <v>1062</v>
      </c>
      <c r="B1119" s="5" t="s">
        <v>2629</v>
      </c>
      <c r="D1119" s="5" t="s">
        <v>3185</v>
      </c>
      <c r="E1119" s="5" t="s">
        <v>3185</v>
      </c>
      <c r="K1119" s="5" t="s">
        <v>846</v>
      </c>
      <c r="L1119" s="30" t="str">
        <f>IF(K1119="yes",("Sorry, question " &amp; MID(E1119,4, 10) &amp; " is required!"),"")</f>
        <v>Sorry, question .88_n] In  is required!</v>
      </c>
    </row>
    <row r="1120" spans="1:23" ht="13.5" customHeight="1">
      <c r="A1120" s="5" t="s">
        <v>1062</v>
      </c>
      <c r="B1120" s="5" t="s">
        <v>2630</v>
      </c>
      <c r="D1120" s="5" t="s">
        <v>3186</v>
      </c>
      <c r="E1120" s="5" t="s">
        <v>3186</v>
      </c>
      <c r="K1120" s="5" t="s">
        <v>846</v>
      </c>
      <c r="L1120" s="30" t="str">
        <f>IF(K1120="yes",("Sorry, question " &amp; MID(E1120,4, 10) &amp; " is required!"),"")</f>
        <v>Sorry, question .89_n] In  is required!</v>
      </c>
    </row>
    <row r="1121" spans="1:23" ht="13.5" customHeight="1">
      <c r="A1121" s="5" t="s">
        <v>1062</v>
      </c>
      <c r="B1121" s="5" t="s">
        <v>2631</v>
      </c>
      <c r="D1121" s="5" t="s">
        <v>3187</v>
      </c>
      <c r="E1121" s="5" t="s">
        <v>3187</v>
      </c>
      <c r="J1121" s="5" t="s">
        <v>2955</v>
      </c>
      <c r="K1121" s="5" t="s">
        <v>846</v>
      </c>
      <c r="L1121" s="30" t="str">
        <f>IF(K1121="yes",("Sorry, question " &amp; MID(E1121,4, 10) &amp; " is required!"),"")</f>
        <v>Sorry, question .90_n] Did is required!</v>
      </c>
    </row>
    <row r="1122" spans="1:23" ht="13.5" customHeight="1">
      <c r="A1122" s="5" t="s">
        <v>12</v>
      </c>
      <c r="L1122" s="30" t="str">
        <f t="shared" ref="L1122:L1137" si="80">IF(K1122="yes",("Sorry, question " &amp; LEFT(E1122, 7) &amp; " is required!"),"")</f>
        <v/>
      </c>
      <c r="W1122" s="5" t="s">
        <v>1973</v>
      </c>
    </row>
    <row r="1123" spans="1:23" ht="13.5" customHeight="1">
      <c r="A1123" s="5" t="s">
        <v>16</v>
      </c>
      <c r="E1123" s="5" t="s">
        <v>39</v>
      </c>
      <c r="J1123" s="5" t="s">
        <v>39</v>
      </c>
      <c r="L1123" s="30" t="str">
        <f t="shared" si="80"/>
        <v/>
      </c>
      <c r="W1123" s="5" t="s">
        <v>1972</v>
      </c>
    </row>
    <row r="1124" spans="1:23" ht="13.5" customHeight="1">
      <c r="L1124" s="30" t="str">
        <f t="shared" si="80"/>
        <v/>
      </c>
    </row>
    <row r="1125" spans="1:23" ht="13.5" customHeight="1">
      <c r="A1125" s="5" t="s">
        <v>546</v>
      </c>
      <c r="B1125" s="5" t="s">
        <v>2335</v>
      </c>
      <c r="E1125" s="5" t="s">
        <v>2946</v>
      </c>
      <c r="I1125" s="5" t="s">
        <v>1972</v>
      </c>
      <c r="J1125" s="5" t="s">
        <v>4191</v>
      </c>
      <c r="L1125" s="30" t="str">
        <f t="shared" si="80"/>
        <v/>
      </c>
      <c r="W1125" s="5" t="s">
        <v>1972</v>
      </c>
    </row>
    <row r="1126" spans="1:23" ht="13.5" customHeight="1">
      <c r="A1126" s="5" t="s">
        <v>11</v>
      </c>
      <c r="B1126" s="5" t="s">
        <v>3082</v>
      </c>
      <c r="I1126" s="5" t="s">
        <v>3041</v>
      </c>
      <c r="L1126" s="30" t="str">
        <f t="shared" si="80"/>
        <v/>
      </c>
      <c r="W1126" s="5" t="s">
        <v>1973</v>
      </c>
    </row>
    <row r="1127" spans="1:23" ht="13.5" customHeight="1">
      <c r="A1127" s="5" t="s">
        <v>1056</v>
      </c>
      <c r="B1127" s="5" t="s">
        <v>3083</v>
      </c>
      <c r="E1127" s="26" t="s">
        <v>3389</v>
      </c>
      <c r="I1127" s="5" t="s">
        <v>3042</v>
      </c>
      <c r="L1127" s="30" t="str">
        <f t="shared" si="80"/>
        <v/>
      </c>
    </row>
    <row r="1128" spans="1:23" ht="13.5" customHeight="1">
      <c r="A1128" s="5" t="s">
        <v>1056</v>
      </c>
      <c r="B1128" s="5" t="s">
        <v>3084</v>
      </c>
      <c r="E1128" s="26" t="s">
        <v>3947</v>
      </c>
      <c r="I1128" s="5" t="s">
        <v>3043</v>
      </c>
      <c r="L1128" s="30" t="str">
        <f t="shared" si="80"/>
        <v/>
      </c>
    </row>
    <row r="1129" spans="1:23" ht="13.5" customHeight="1">
      <c r="A1129" s="5" t="s">
        <v>12</v>
      </c>
      <c r="L1129" s="30" t="str">
        <f t="shared" si="80"/>
        <v/>
      </c>
      <c r="W1129" s="5" t="s">
        <v>1973</v>
      </c>
    </row>
    <row r="1130" spans="1:23" ht="13.5" customHeight="1">
      <c r="A1130" s="5" t="s">
        <v>17</v>
      </c>
      <c r="B1130" s="5" t="s">
        <v>2615</v>
      </c>
      <c r="I1130" s="5" t="s">
        <v>1055</v>
      </c>
      <c r="L1130" s="30" t="str">
        <f t="shared" si="80"/>
        <v/>
      </c>
      <c r="W1130" s="5" t="s">
        <v>1973</v>
      </c>
    </row>
    <row r="1131" spans="1:23" ht="13.5" customHeight="1">
      <c r="A1131" s="5" t="s">
        <v>1572</v>
      </c>
      <c r="B1131" s="5" t="s">
        <v>2597</v>
      </c>
      <c r="E1131" s="5" t="s">
        <v>1702</v>
      </c>
      <c r="J1131" s="5" t="s">
        <v>3622</v>
      </c>
      <c r="L1131" s="30" t="str">
        <f t="shared" si="80"/>
        <v/>
      </c>
    </row>
    <row r="1132" spans="1:23" ht="13.5" customHeight="1">
      <c r="A1132" s="5" t="s">
        <v>827</v>
      </c>
      <c r="B1132" s="5" t="s">
        <v>2512</v>
      </c>
      <c r="E1132" s="5" t="s">
        <v>3629</v>
      </c>
      <c r="J1132" s="5" t="s">
        <v>3621</v>
      </c>
      <c r="L1132" s="30" t="str">
        <f t="shared" si="80"/>
        <v/>
      </c>
    </row>
    <row r="1133" spans="1:23" ht="13.5" customHeight="1">
      <c r="A1133" s="5" t="s">
        <v>21</v>
      </c>
      <c r="B1133" s="5" t="s">
        <v>560</v>
      </c>
      <c r="E1133" s="5" t="s">
        <v>518</v>
      </c>
      <c r="F1133" s="5" t="s">
        <v>2513</v>
      </c>
      <c r="I1133" s="92" t="s">
        <v>3929</v>
      </c>
      <c r="J1133" s="5" t="s">
        <v>3621</v>
      </c>
      <c r="K1133" s="5" t="s">
        <v>1911</v>
      </c>
      <c r="L1133" s="30" t="str">
        <f>IF(K1133="yes",("Sorry, question " &amp; LEFT(E1133,32) &amp; " is required!"),"")</f>
        <v>Sorry, question IS THE WOMAN CURRENTLY PREGNANT? is required!</v>
      </c>
      <c r="M1133" s="5" t="s">
        <v>3568</v>
      </c>
      <c r="N1133" s="5" t="s">
        <v>3343</v>
      </c>
    </row>
    <row r="1134" spans="1:23" ht="13.5" customHeight="1">
      <c r="A1134" s="5" t="s">
        <v>34</v>
      </c>
      <c r="B1134" s="5" t="s">
        <v>659</v>
      </c>
      <c r="E1134" s="5" t="s">
        <v>1703</v>
      </c>
      <c r="I1134" s="92" t="s">
        <v>3929</v>
      </c>
      <c r="J1134" s="5" t="s">
        <v>837</v>
      </c>
      <c r="K1134" s="5" t="s">
        <v>1911</v>
      </c>
      <c r="L1134" s="30" t="str">
        <f t="shared" si="80"/>
        <v>Sorry, question [14.01] is required!</v>
      </c>
    </row>
    <row r="1135" spans="1:23" ht="13.5" customHeight="1">
      <c r="A1135" s="5" t="s">
        <v>3161</v>
      </c>
      <c r="B1135" s="5" t="s">
        <v>660</v>
      </c>
      <c r="E1135" s="5" t="s">
        <v>1704</v>
      </c>
      <c r="J1135" s="5" t="s">
        <v>833</v>
      </c>
      <c r="K1135" s="5" t="s">
        <v>2000</v>
      </c>
      <c r="L1135" s="30" t="str">
        <f t="shared" si="80"/>
        <v>Sorry, question [14.02] is required!</v>
      </c>
    </row>
    <row r="1136" spans="1:23" ht="13.5" customHeight="1">
      <c r="A1136" s="5" t="s">
        <v>12</v>
      </c>
      <c r="L1136" s="30" t="str">
        <f t="shared" si="80"/>
        <v/>
      </c>
      <c r="W1136" s="5" t="s">
        <v>1973</v>
      </c>
    </row>
    <row r="1137" spans="1:23" ht="13.5" customHeight="1">
      <c r="A1137" s="5" t="s">
        <v>546</v>
      </c>
      <c r="B1137" s="5" t="s">
        <v>2518</v>
      </c>
      <c r="I1137" s="5" t="s">
        <v>1055</v>
      </c>
      <c r="J1137" s="5" t="s">
        <v>3621</v>
      </c>
      <c r="L1137" s="30" t="str">
        <f t="shared" si="80"/>
        <v/>
      </c>
      <c r="W1137" s="5" t="s">
        <v>1973</v>
      </c>
    </row>
    <row r="1138" spans="1:23" ht="13.5" customHeight="1">
      <c r="A1138" s="5" t="s">
        <v>35</v>
      </c>
      <c r="B1138" s="5" t="s">
        <v>661</v>
      </c>
      <c r="E1138" s="5" t="s">
        <v>1705</v>
      </c>
      <c r="I1138" s="92"/>
      <c r="J1138" s="5" t="s">
        <v>2934</v>
      </c>
      <c r="K1138" s="5" t="s">
        <v>2000</v>
      </c>
      <c r="L1138" s="30" t="str">
        <f t="shared" ref="L1138:L1201" si="81">IF(K1138="yes",("Sorry, question " &amp; LEFT(E1138, 7) &amp; " is required!"),"")</f>
        <v>Sorry, question [14.05] is required!</v>
      </c>
    </row>
    <row r="1139" spans="1:23" ht="13.5" customHeight="1">
      <c r="A1139" s="5" t="s">
        <v>15</v>
      </c>
      <c r="B1139" s="5" t="s">
        <v>2516</v>
      </c>
      <c r="E1139" s="5" t="s">
        <v>2515</v>
      </c>
      <c r="I1139" s="92"/>
      <c r="J1139" s="5" t="s">
        <v>2935</v>
      </c>
      <c r="K1139" s="5" t="s">
        <v>2000</v>
      </c>
      <c r="L1139" s="30" t="str">
        <f>IF(K1139="yes",("Sorry, question " &amp; LEFT(E1139, 10) &amp; " is required!"),"")</f>
        <v>Sorry, question [14.05_1N] is required!</v>
      </c>
      <c r="M1139" s="5" t="s">
        <v>1945</v>
      </c>
      <c r="N1139" s="5" t="s">
        <v>3344</v>
      </c>
    </row>
    <row r="1140" spans="1:23" ht="13.5" customHeight="1">
      <c r="A1140" s="5" t="s">
        <v>3160</v>
      </c>
      <c r="B1140" s="5" t="s">
        <v>2517</v>
      </c>
      <c r="E1140" s="5" t="s">
        <v>3154</v>
      </c>
      <c r="J1140" s="5" t="s">
        <v>2935</v>
      </c>
      <c r="K1140" s="5" t="s">
        <v>2000</v>
      </c>
      <c r="L1140" s="30" t="str">
        <f>IF(K1140="yes",("Sorry, question " &amp; LEFT(E1140, 10) &amp; " is required!"),"")</f>
        <v>Sorry, question [14.05_2N] is required!</v>
      </c>
      <c r="M1140" s="5" t="s">
        <v>1945</v>
      </c>
      <c r="N1140" s="5" t="s">
        <v>3345</v>
      </c>
    </row>
    <row r="1141" spans="1:23" ht="13.5" customHeight="1">
      <c r="A1141" s="5" t="s">
        <v>12</v>
      </c>
      <c r="L1141" s="30" t="str">
        <f t="shared" si="81"/>
        <v/>
      </c>
      <c r="W1141" s="5" t="s">
        <v>1973</v>
      </c>
    </row>
    <row r="1142" spans="1:23" ht="13.5" customHeight="1">
      <c r="A1142" s="5" t="s">
        <v>17</v>
      </c>
      <c r="B1142" s="5" t="s">
        <v>2858</v>
      </c>
      <c r="I1142" s="5" t="s">
        <v>1055</v>
      </c>
      <c r="J1142" s="5" t="s">
        <v>3621</v>
      </c>
      <c r="L1142" s="30" t="str">
        <f t="shared" si="81"/>
        <v/>
      </c>
      <c r="W1142" s="5" t="s">
        <v>1973</v>
      </c>
    </row>
    <row r="1143" spans="1:23" ht="13.5" customHeight="1">
      <c r="A1143" s="5" t="s">
        <v>36</v>
      </c>
      <c r="B1143" s="5" t="s">
        <v>662</v>
      </c>
      <c r="E1143" s="5" t="s">
        <v>1706</v>
      </c>
      <c r="I1143" s="92" t="s">
        <v>3929</v>
      </c>
      <c r="J1143" s="5" t="s">
        <v>2935</v>
      </c>
      <c r="K1143" s="5" t="s">
        <v>2000</v>
      </c>
      <c r="L1143" s="30" t="str">
        <f t="shared" si="81"/>
        <v>Sorry, question [14.06] is required!</v>
      </c>
    </row>
    <row r="1144" spans="1:23" ht="13.5" customHeight="1">
      <c r="A1144" s="5" t="s">
        <v>36</v>
      </c>
      <c r="B1144" s="5" t="s">
        <v>663</v>
      </c>
      <c r="E1144" s="5" t="s">
        <v>1707</v>
      </c>
      <c r="I1144" s="92" t="s">
        <v>3929</v>
      </c>
      <c r="J1144" s="5" t="s">
        <v>2935</v>
      </c>
      <c r="K1144" s="5" t="s">
        <v>2000</v>
      </c>
      <c r="L1144" s="30" t="str">
        <f t="shared" si="81"/>
        <v>Sorry, question [14.07] is required!</v>
      </c>
    </row>
    <row r="1145" spans="1:23" ht="13.5" customHeight="1">
      <c r="A1145" s="5" t="s">
        <v>21</v>
      </c>
      <c r="B1145" s="5" t="s">
        <v>664</v>
      </c>
      <c r="E1145" s="5" t="s">
        <v>1708</v>
      </c>
      <c r="I1145" s="92" t="s">
        <v>3929</v>
      </c>
      <c r="J1145" s="5" t="s">
        <v>2935</v>
      </c>
      <c r="K1145" s="5" t="s">
        <v>2000</v>
      </c>
      <c r="L1145" s="30" t="str">
        <f t="shared" si="81"/>
        <v>Sorry, question [14.08] is required!</v>
      </c>
    </row>
    <row r="1146" spans="1:23" ht="13.5" customHeight="1">
      <c r="A1146" s="5" t="s">
        <v>18</v>
      </c>
      <c r="B1146" s="5" t="s">
        <v>2519</v>
      </c>
      <c r="C1146" s="5" t="str">
        <f>"["&amp;SUBSTITUTE(MID(B1146,4,5),"_",".")&amp;RIGHT(B1146,3)&amp;"] "</f>
        <v xml:space="preserve">[14.08_n1] </v>
      </c>
      <c r="D1146" s="5" t="s">
        <v>2522</v>
      </c>
      <c r="E1146" s="5" t="str">
        <f>C1146&amp;D1146</f>
        <v>[14.08_n1] Are you comfortable talking to your partner about family planning/ contraceptive use?</v>
      </c>
      <c r="I1146" s="92" t="s">
        <v>3929</v>
      </c>
      <c r="J1146" s="5" t="s">
        <v>4316</v>
      </c>
      <c r="K1146" s="5" t="s">
        <v>2000</v>
      </c>
      <c r="L1146" s="30" t="str">
        <f>IF(K1146="yes",("Sorry, question " &amp; LEFT(E1146, 10) &amp; " is required!"),"")</f>
        <v>Sorry, question [14.08_n1] is required!</v>
      </c>
    </row>
    <row r="1147" spans="1:23" ht="13.5" customHeight="1">
      <c r="A1147" s="5" t="s">
        <v>2521</v>
      </c>
      <c r="B1147" s="5" t="s">
        <v>2520</v>
      </c>
      <c r="C1147" s="5" t="str">
        <f>"["&amp;SUBSTITUTE(MID(B1147,4,5),"_",".")&amp;RIGHT(B1147,3)&amp;"] "</f>
        <v xml:space="preserve">[14.08_n2] </v>
      </c>
      <c r="D1147" s="5" t="s">
        <v>2523</v>
      </c>
      <c r="E1147" s="5" t="str">
        <f>C1147&amp;D1147</f>
        <v>[14.08_n2] Why are you not comfortable talking to your partner about family planning?</v>
      </c>
      <c r="J1147" s="5" t="s">
        <v>4317</v>
      </c>
      <c r="K1147" s="5" t="s">
        <v>2000</v>
      </c>
      <c r="L1147" s="30" t="str">
        <f>IF(K1147="yes",("Sorry, question " &amp; LEFT(E1147, 10) &amp; " is required!"),"")</f>
        <v>Sorry, question [14.08_n2] is required!</v>
      </c>
    </row>
    <row r="1148" spans="1:23" ht="13.5" customHeight="1">
      <c r="A1148" s="5" t="s">
        <v>1058</v>
      </c>
      <c r="B1148" s="5" t="s">
        <v>2529</v>
      </c>
      <c r="E1148" s="92" t="s">
        <v>59</v>
      </c>
      <c r="F1148" s="92" t="s">
        <v>59</v>
      </c>
      <c r="I1148" s="5" t="s">
        <v>2015</v>
      </c>
      <c r="J1148" s="5" t="s">
        <v>3395</v>
      </c>
      <c r="L1148" s="30" t="str">
        <f t="shared" si="81"/>
        <v/>
      </c>
    </row>
    <row r="1149" spans="1:23" ht="13.5" customHeight="1">
      <c r="A1149" s="5" t="s">
        <v>12</v>
      </c>
      <c r="L1149" s="30" t="str">
        <f t="shared" si="81"/>
        <v/>
      </c>
      <c r="W1149" s="5" t="s">
        <v>1973</v>
      </c>
    </row>
    <row r="1150" spans="1:23" ht="13.5" customHeight="1">
      <c r="A1150" s="5" t="s">
        <v>17</v>
      </c>
      <c r="B1150" s="5" t="s">
        <v>2530</v>
      </c>
      <c r="I1150" s="5" t="s">
        <v>1055</v>
      </c>
      <c r="J1150" s="5" t="s">
        <v>3621</v>
      </c>
      <c r="L1150" s="30" t="str">
        <f t="shared" si="81"/>
        <v/>
      </c>
      <c r="W1150" s="5" t="s">
        <v>1973</v>
      </c>
    </row>
    <row r="1151" spans="1:23" ht="13.5" customHeight="1">
      <c r="A1151" s="5" t="s">
        <v>37</v>
      </c>
      <c r="B1151" s="5" t="s">
        <v>665</v>
      </c>
      <c r="E1151" s="5" t="s">
        <v>1709</v>
      </c>
      <c r="I1151" s="92"/>
      <c r="J1151" s="5" t="s">
        <v>4316</v>
      </c>
      <c r="K1151" s="5" t="s">
        <v>2000</v>
      </c>
      <c r="L1151" s="30" t="str">
        <f t="shared" si="81"/>
        <v>Sorry, question [14.10] is required!</v>
      </c>
    </row>
    <row r="1152" spans="1:23" ht="13.5" customHeight="1">
      <c r="A1152" s="5" t="s">
        <v>1039</v>
      </c>
      <c r="B1152" s="5" t="s">
        <v>1758</v>
      </c>
      <c r="E1152" s="5" t="s">
        <v>1710</v>
      </c>
      <c r="J1152" s="5" t="s">
        <v>4316</v>
      </c>
      <c r="K1152" s="5" t="s">
        <v>2000</v>
      </c>
      <c r="L1152" s="30" t="str">
        <f t="shared" si="81"/>
        <v>Sorry, question [14.11] is required!</v>
      </c>
    </row>
    <row r="1153" spans="1:23" ht="13.5" customHeight="1">
      <c r="A1153" s="5" t="s">
        <v>22</v>
      </c>
      <c r="B1153" s="5" t="s">
        <v>1757</v>
      </c>
      <c r="E1153" s="5" t="s">
        <v>1753</v>
      </c>
      <c r="J1153" s="5" t="s">
        <v>1759</v>
      </c>
      <c r="L1153" s="30" t="str">
        <f t="shared" si="81"/>
        <v/>
      </c>
    </row>
    <row r="1154" spans="1:23" ht="13.5" customHeight="1">
      <c r="A1154" s="5" t="s">
        <v>18</v>
      </c>
      <c r="B1154" s="5" t="s">
        <v>666</v>
      </c>
      <c r="E1154" s="5" t="s">
        <v>1711</v>
      </c>
      <c r="I1154" s="92" t="s">
        <v>3929</v>
      </c>
      <c r="J1154" s="5" t="s">
        <v>4316</v>
      </c>
      <c r="K1154" s="5" t="s">
        <v>2000</v>
      </c>
      <c r="L1154" s="30" t="str">
        <f t="shared" si="81"/>
        <v>Sorry, question [14.12] is required!</v>
      </c>
    </row>
    <row r="1155" spans="1:23" ht="13.5" customHeight="1">
      <c r="A1155" s="5" t="s">
        <v>36</v>
      </c>
      <c r="B1155" s="5" t="s">
        <v>2532</v>
      </c>
      <c r="E1155" s="5" t="s">
        <v>2531</v>
      </c>
      <c r="I1155" s="92" t="s">
        <v>3929</v>
      </c>
      <c r="J1155" s="5" t="s">
        <v>4316</v>
      </c>
      <c r="K1155" s="5" t="s">
        <v>2000</v>
      </c>
      <c r="L1155" s="30" t="str">
        <f>IF(K1155="yes",("Sorry, question " &amp; LEFT(E1155, 10) &amp; " is required!"),"")</f>
        <v>Sorry, question [14.12_1n] is required!</v>
      </c>
    </row>
    <row r="1156" spans="1:23" ht="13.5" customHeight="1">
      <c r="A1156" s="5" t="s">
        <v>21</v>
      </c>
      <c r="B1156" s="5" t="s">
        <v>667</v>
      </c>
      <c r="E1156" s="5" t="s">
        <v>1712</v>
      </c>
      <c r="I1156" s="92" t="s">
        <v>3929</v>
      </c>
      <c r="J1156" s="5" t="s">
        <v>2935</v>
      </c>
      <c r="K1156" s="5" t="s">
        <v>2000</v>
      </c>
      <c r="L1156" s="30" t="str">
        <f t="shared" si="81"/>
        <v>Sorry, question [14.13] is required!</v>
      </c>
    </row>
    <row r="1157" spans="1:23" ht="13.5" customHeight="1">
      <c r="A1157" s="5" t="s">
        <v>12</v>
      </c>
      <c r="L1157" s="30" t="str">
        <f t="shared" si="81"/>
        <v/>
      </c>
      <c r="W1157" s="5" t="s">
        <v>1973</v>
      </c>
    </row>
    <row r="1158" spans="1:23" ht="13.5" customHeight="1">
      <c r="A1158" s="5" t="s">
        <v>17</v>
      </c>
      <c r="B1158" s="5" t="s">
        <v>2533</v>
      </c>
      <c r="I1158" s="5" t="s">
        <v>1055</v>
      </c>
      <c r="J1158" s="5" t="s">
        <v>3621</v>
      </c>
      <c r="L1158" s="30" t="str">
        <f t="shared" si="81"/>
        <v/>
      </c>
      <c r="W1158" s="5" t="s">
        <v>1973</v>
      </c>
    </row>
    <row r="1159" spans="1:23" ht="13.5" customHeight="1">
      <c r="A1159" s="5" t="s">
        <v>38</v>
      </c>
      <c r="B1159" s="5" t="s">
        <v>668</v>
      </c>
      <c r="E1159" s="5" t="s">
        <v>1713</v>
      </c>
      <c r="J1159" s="5" t="s">
        <v>4318</v>
      </c>
      <c r="K1159" s="5" t="s">
        <v>2000</v>
      </c>
      <c r="L1159" s="30" t="str">
        <f t="shared" si="81"/>
        <v>Sorry, question [14.14] is required!</v>
      </c>
    </row>
    <row r="1160" spans="1:23" ht="13.5" customHeight="1">
      <c r="A1160" s="5" t="s">
        <v>22</v>
      </c>
      <c r="B1160" s="5" t="s">
        <v>1040</v>
      </c>
      <c r="E1160" s="92" t="s">
        <v>59</v>
      </c>
      <c r="F1160" s="92" t="s">
        <v>59</v>
      </c>
      <c r="I1160" s="5" t="s">
        <v>2015</v>
      </c>
      <c r="J1160" s="5" t="s">
        <v>1042</v>
      </c>
      <c r="L1160" s="30" t="str">
        <f t="shared" si="81"/>
        <v/>
      </c>
    </row>
    <row r="1161" spans="1:23" ht="13.5" customHeight="1">
      <c r="A1161" s="5" t="s">
        <v>12</v>
      </c>
      <c r="L1161" s="30" t="str">
        <f t="shared" si="81"/>
        <v/>
      </c>
      <c r="W1161" s="5" t="s">
        <v>1973</v>
      </c>
    </row>
    <row r="1162" spans="1:23" ht="13.5" customHeight="1">
      <c r="A1162" s="5" t="s">
        <v>17</v>
      </c>
      <c r="B1162" s="5" t="s">
        <v>2534</v>
      </c>
      <c r="I1162" s="5" t="s">
        <v>1055</v>
      </c>
      <c r="J1162" s="92" t="s">
        <v>3621</v>
      </c>
      <c r="L1162" s="30" t="str">
        <f t="shared" si="81"/>
        <v/>
      </c>
      <c r="W1162" s="5" t="s">
        <v>1973</v>
      </c>
    </row>
    <row r="1163" spans="1:23" ht="13.5" customHeight="1">
      <c r="A1163" s="5" t="s">
        <v>3909</v>
      </c>
      <c r="B1163" s="5" t="s">
        <v>669</v>
      </c>
      <c r="E1163" s="5" t="s">
        <v>3599</v>
      </c>
      <c r="F1163" s="5" t="s">
        <v>519</v>
      </c>
      <c r="J1163" s="5" t="s">
        <v>4314</v>
      </c>
      <c r="K1163" s="5" t="s">
        <v>2000</v>
      </c>
      <c r="L1163" s="30" t="str">
        <f t="shared" si="81"/>
        <v>Sorry, question [14.16] is required!</v>
      </c>
      <c r="Q1163" s="5" t="s">
        <v>2284</v>
      </c>
    </row>
    <row r="1164" spans="1:23" ht="13.5" customHeight="1">
      <c r="A1164" s="5" t="s">
        <v>22</v>
      </c>
      <c r="B1164" s="5" t="s">
        <v>1773</v>
      </c>
      <c r="E1164" s="5" t="s">
        <v>443</v>
      </c>
      <c r="F1164" s="5" t="s">
        <v>443</v>
      </c>
      <c r="I1164" s="5" t="s">
        <v>2015</v>
      </c>
      <c r="J1164" s="5" t="s">
        <v>1800</v>
      </c>
      <c r="K1164" s="5" t="s">
        <v>2000</v>
      </c>
      <c r="L1164" s="30" t="str">
        <f t="shared" si="81"/>
        <v>Sorry, question OTHER M is required!</v>
      </c>
    </row>
    <row r="1165" spans="1:23" ht="13.5" customHeight="1">
      <c r="A1165" s="5" t="s">
        <v>22</v>
      </c>
      <c r="B1165" s="5" t="s">
        <v>1774</v>
      </c>
      <c r="E1165" s="5" t="s">
        <v>1776</v>
      </c>
      <c r="F1165" s="5" t="s">
        <v>1776</v>
      </c>
      <c r="I1165" s="5" t="s">
        <v>2015</v>
      </c>
      <c r="J1165" s="5" t="s">
        <v>1801</v>
      </c>
      <c r="K1165" s="5" t="s">
        <v>2000</v>
      </c>
      <c r="L1165" s="30" t="str">
        <f t="shared" si="81"/>
        <v>Sorry, question OTHER T is required!</v>
      </c>
    </row>
    <row r="1166" spans="1:23" ht="13.5" customHeight="1">
      <c r="A1166" s="5" t="s">
        <v>12</v>
      </c>
      <c r="L1166" s="30" t="str">
        <f t="shared" si="81"/>
        <v/>
      </c>
      <c r="W1166" s="5" t="s">
        <v>1973</v>
      </c>
    </row>
    <row r="1167" spans="1:23" ht="13.5" customHeight="1">
      <c r="A1167" s="5" t="s">
        <v>17</v>
      </c>
      <c r="B1167" s="5" t="s">
        <v>2537</v>
      </c>
      <c r="I1167" s="5" t="s">
        <v>1055</v>
      </c>
      <c r="J1167" s="5" t="s">
        <v>4315</v>
      </c>
      <c r="L1167" s="30" t="str">
        <f t="shared" si="81"/>
        <v/>
      </c>
      <c r="W1167" s="5" t="s">
        <v>1973</v>
      </c>
    </row>
    <row r="1168" spans="1:23" ht="13.5" customHeight="1">
      <c r="A1168" s="5" t="s">
        <v>3147</v>
      </c>
      <c r="B1168" s="5" t="s">
        <v>1041</v>
      </c>
      <c r="E1168" s="5" t="s">
        <v>2538</v>
      </c>
      <c r="K1168" s="5" t="s">
        <v>2000</v>
      </c>
      <c r="L1168" s="30" t="str">
        <f t="shared" si="81"/>
        <v>Sorry, question [14.17] is required!</v>
      </c>
      <c r="Q1168" s="5" t="s">
        <v>2284</v>
      </c>
    </row>
    <row r="1169" spans="1:23" ht="13.5" customHeight="1">
      <c r="A1169" s="5" t="s">
        <v>14</v>
      </c>
      <c r="B1169" s="5" t="s">
        <v>1760</v>
      </c>
      <c r="E1169" s="92" t="s">
        <v>59</v>
      </c>
      <c r="F1169" s="92" t="s">
        <v>59</v>
      </c>
      <c r="I1169" s="5" t="s">
        <v>2015</v>
      </c>
      <c r="J1169" s="5" t="s">
        <v>3031</v>
      </c>
      <c r="K1169" s="5" t="s">
        <v>2000</v>
      </c>
      <c r="L1169" s="30" t="str">
        <f t="shared" si="81"/>
        <v>Sorry, question OTHER,  is required!</v>
      </c>
    </row>
    <row r="1170" spans="1:23" ht="13.5" customHeight="1">
      <c r="A1170" s="5" t="s">
        <v>12</v>
      </c>
      <c r="L1170" s="30" t="str">
        <f t="shared" si="81"/>
        <v/>
      </c>
      <c r="W1170" s="5" t="s">
        <v>1973</v>
      </c>
    </row>
    <row r="1171" spans="1:23" ht="13.5" customHeight="1">
      <c r="A1171" s="5" t="s">
        <v>17</v>
      </c>
      <c r="B1171" s="5" t="s">
        <v>2539</v>
      </c>
      <c r="I1171" s="5" t="s">
        <v>1055</v>
      </c>
      <c r="J1171" s="92" t="s">
        <v>4315</v>
      </c>
      <c r="L1171" s="30" t="str">
        <f t="shared" si="81"/>
        <v/>
      </c>
      <c r="W1171" s="5" t="s">
        <v>1973</v>
      </c>
    </row>
    <row r="1172" spans="1:23" ht="13.5" customHeight="1">
      <c r="A1172" s="5" t="s">
        <v>1060</v>
      </c>
      <c r="B1172" s="5" t="s">
        <v>2540</v>
      </c>
      <c r="C1172" s="5" t="str">
        <f>"["&amp;SUBSTITUTE(MID(B1172,4,5),"_",".")&amp;RIGHT(B1172,3)&amp;"] "</f>
        <v xml:space="preserve">[14.17_n1] </v>
      </c>
      <c r="D1172" s="5" t="s">
        <v>2544</v>
      </c>
      <c r="E1172" s="5" t="str">
        <f>C1172&amp;D1172</f>
        <v>[14.17_n1] Was this provider male or female?</v>
      </c>
      <c r="I1172" s="92" t="s">
        <v>3929</v>
      </c>
      <c r="K1172" s="5" t="s">
        <v>2000</v>
      </c>
      <c r="L1172" s="30" t="str">
        <f>IF(K1172="yes",("Sorry, question " &amp; LEFT(E1172, 10) &amp; " is required!"),"")</f>
        <v>Sorry, question [14.17_n1] is required!</v>
      </c>
    </row>
    <row r="1173" spans="1:23" ht="13.5" customHeight="1">
      <c r="A1173" s="5" t="s">
        <v>1062</v>
      </c>
      <c r="B1173" s="5" t="s">
        <v>2541</v>
      </c>
      <c r="C1173" s="5" t="str">
        <f>"["&amp;SUBSTITUTE(MID(B1173,4,5),"_",".")&amp;RIGHT(B1173,3)&amp;"] "</f>
        <v xml:space="preserve">[14.17_n2] </v>
      </c>
      <c r="D1173" s="5" t="s">
        <v>2545</v>
      </c>
      <c r="E1173" s="5" t="str">
        <f>C1173&amp;D1173</f>
        <v>[14.17_n2] Were you comfortable with the sex of the provider?</v>
      </c>
      <c r="I1173" s="92" t="s">
        <v>3929</v>
      </c>
      <c r="K1173" s="5" t="s">
        <v>2000</v>
      </c>
      <c r="L1173" s="30" t="str">
        <f>IF(K1173="yes",("Sorry, question " &amp; LEFT(E1173, 10) &amp; " is required!"),"")</f>
        <v>Sorry, question [14.17_n2] is required!</v>
      </c>
    </row>
    <row r="1174" spans="1:23" ht="13.5" customHeight="1">
      <c r="A1174" s="5" t="s">
        <v>1062</v>
      </c>
      <c r="B1174" s="5" t="s">
        <v>2542</v>
      </c>
      <c r="C1174" s="5" t="str">
        <f>"["&amp;SUBSTITUTE(MID(B1174,4,5),"_",".")&amp;RIGHT(B1174,3)&amp;"] "</f>
        <v xml:space="preserve">[14.17_n3] </v>
      </c>
      <c r="D1174" s="5" t="s">
        <v>2546</v>
      </c>
      <c r="E1174" s="5" t="str">
        <f>C1174&amp;D1174</f>
        <v>[14.17_n3] When you obtained this method, could anyone see you or overhear your conversation with the provider?</v>
      </c>
      <c r="I1174" s="92" t="s">
        <v>3929</v>
      </c>
      <c r="K1174" s="5" t="s">
        <v>2000</v>
      </c>
      <c r="L1174" s="30" t="str">
        <f>IF(K1174="yes",("Sorry, question " &amp; LEFT(E1174, 10) &amp; " is required!"),"")</f>
        <v>Sorry, question [14.17_n3] is required!</v>
      </c>
    </row>
    <row r="1175" spans="1:23" ht="13.5" customHeight="1">
      <c r="A1175" s="5" t="s">
        <v>1062</v>
      </c>
      <c r="B1175" s="5" t="s">
        <v>2543</v>
      </c>
      <c r="C1175" s="5" t="str">
        <f>"["&amp;SUBSTITUTE(MID(B1175,4,5),"_",".")&amp;RIGHT(B1175,3)&amp;"] "</f>
        <v xml:space="preserve">[14.17_n4] </v>
      </c>
      <c r="D1175" s="5" t="s">
        <v>2547</v>
      </c>
      <c r="E1175" s="5" t="str">
        <f>C1175&amp;D1175</f>
        <v>[14.17_n4] Do you believe that the provider has told anyone any of the information you shared with them?</v>
      </c>
      <c r="I1175" s="92" t="s">
        <v>3929</v>
      </c>
      <c r="K1175" s="5" t="s">
        <v>2000</v>
      </c>
      <c r="L1175" s="30" t="str">
        <f>IF(K1175="yes",("Sorry, question " &amp; LEFT(E1175, 10) &amp; " is required!"),"")</f>
        <v>Sorry, question [14.17_n4] is required!</v>
      </c>
    </row>
    <row r="1176" spans="1:23" ht="13.5" customHeight="1">
      <c r="A1176" s="5" t="s">
        <v>12</v>
      </c>
      <c r="L1176" s="30" t="str">
        <f t="shared" si="81"/>
        <v/>
      </c>
      <c r="W1176" s="5" t="s">
        <v>1973</v>
      </c>
    </row>
    <row r="1177" spans="1:23" ht="13.5" customHeight="1">
      <c r="A1177" s="5" t="s">
        <v>17</v>
      </c>
      <c r="B1177" s="5" t="s">
        <v>2548</v>
      </c>
      <c r="I1177" s="5" t="s">
        <v>1055</v>
      </c>
      <c r="J1177" s="92" t="s">
        <v>4315</v>
      </c>
      <c r="L1177" s="30" t="str">
        <f t="shared" si="81"/>
        <v/>
      </c>
      <c r="W1177" s="5" t="s">
        <v>1973</v>
      </c>
    </row>
    <row r="1178" spans="1:23" ht="13.5" customHeight="1">
      <c r="A1178" s="5" t="s">
        <v>13</v>
      </c>
      <c r="B1178" s="5" t="s">
        <v>1761</v>
      </c>
      <c r="E1178" s="5" t="s">
        <v>3285</v>
      </c>
      <c r="F1178" s="5" t="s">
        <v>3032</v>
      </c>
      <c r="L1178" s="30" t="str">
        <f t="shared" si="81"/>
        <v/>
      </c>
    </row>
    <row r="1179" spans="1:23" ht="13.5" customHeight="1">
      <c r="A1179" s="5" t="s">
        <v>15</v>
      </c>
      <c r="B1179" s="5" t="s">
        <v>1762</v>
      </c>
      <c r="E1179" s="5" t="s">
        <v>1764</v>
      </c>
      <c r="K1179" s="5" t="s">
        <v>2000</v>
      </c>
      <c r="L1179" s="30" t="str">
        <f>IF(K1179="yes",("Sorry, question " &amp; LEFT(E1179, 7) &amp; " is required!"),"")</f>
        <v>Sorry, question YEARS is required!</v>
      </c>
      <c r="M1179" s="5" t="s">
        <v>3437</v>
      </c>
      <c r="N1179" s="5" t="s">
        <v>3346</v>
      </c>
    </row>
    <row r="1180" spans="1:23" ht="13.5" customHeight="1">
      <c r="A1180" s="5" t="s">
        <v>15</v>
      </c>
      <c r="B1180" s="5" t="s">
        <v>1763</v>
      </c>
      <c r="E1180" s="5" t="s">
        <v>1752</v>
      </c>
      <c r="K1180" s="5" t="s">
        <v>2000</v>
      </c>
      <c r="L1180" s="30" t="str">
        <f>IF(K1180="yes",("Sorry, question " &amp; LEFT(E1180, 7) &amp; " is required!"),"")</f>
        <v>Sorry, question MONTHS is required!</v>
      </c>
      <c r="M1180" s="5" t="s">
        <v>3438</v>
      </c>
      <c r="N1180" s="5" t="s">
        <v>3347</v>
      </c>
    </row>
    <row r="1181" spans="1:23" ht="13.5" customHeight="1">
      <c r="A1181" s="5" t="s">
        <v>3633</v>
      </c>
      <c r="B1181" s="5" t="s">
        <v>1765</v>
      </c>
      <c r="E1181" s="5" t="s">
        <v>1766</v>
      </c>
      <c r="F1181" s="108" t="s">
        <v>4575</v>
      </c>
      <c r="I1181" s="5" t="s">
        <v>2022</v>
      </c>
      <c r="K1181" s="5" t="s">
        <v>2000</v>
      </c>
      <c r="L1181" s="30" t="str">
        <f t="shared" si="81"/>
        <v>Sorry, question [14.19] is required!</v>
      </c>
      <c r="M1181" s="5" t="s">
        <v>3439</v>
      </c>
      <c r="N1181" s="5" t="s">
        <v>3523</v>
      </c>
    </row>
    <row r="1182" spans="1:23" ht="13.5" customHeight="1">
      <c r="A1182" s="5" t="s">
        <v>12</v>
      </c>
      <c r="L1182" s="30" t="str">
        <f t="shared" si="81"/>
        <v/>
      </c>
      <c r="W1182" s="5" t="s">
        <v>1973</v>
      </c>
    </row>
    <row r="1183" spans="1:23" ht="13.5" customHeight="1">
      <c r="A1183" s="5" t="s">
        <v>17</v>
      </c>
      <c r="B1183" s="5" t="s">
        <v>2555</v>
      </c>
      <c r="I1183" s="5" t="s">
        <v>2145</v>
      </c>
      <c r="J1183" s="92" t="s">
        <v>3621</v>
      </c>
      <c r="L1183" s="30" t="str">
        <f t="shared" si="81"/>
        <v/>
      </c>
      <c r="W1183" s="5" t="s">
        <v>1973</v>
      </c>
    </row>
    <row r="1184" spans="1:23" ht="13.5" customHeight="1">
      <c r="A1184" s="5" t="s">
        <v>1062</v>
      </c>
      <c r="B1184" s="5" t="s">
        <v>2549</v>
      </c>
      <c r="C1184" s="5" t="str">
        <f t="shared" ref="C1184:C1191" si="82">"["&amp;SUBSTITUTE(MID(B1184,4,5),"_",".")&amp;RIGHT(B1184,3)&amp;"] "</f>
        <v xml:space="preserve">[14.19_n1] </v>
      </c>
      <c r="D1184" s="5" t="s">
        <v>2552</v>
      </c>
      <c r="E1184" s="5" t="str">
        <f t="shared" ref="E1184:E1191" si="83">C1184&amp;D1184</f>
        <v>[14.19_n1] At the time that you obtained the method, were you told about side effects or problems you might have with the method?</v>
      </c>
      <c r="J1184" s="92" t="s">
        <v>4315</v>
      </c>
      <c r="K1184" s="5" t="s">
        <v>2000</v>
      </c>
      <c r="L1184" s="30" t="str">
        <f t="shared" ref="L1184:L1191" si="84">IF(K1184="yes",("Sorry, question " &amp; LEFT(E1184, 10) &amp; " is required!"),"")</f>
        <v>Sorry, question [14.19_n1] is required!</v>
      </c>
    </row>
    <row r="1185" spans="1:23" ht="13.5" customHeight="1">
      <c r="A1185" s="5" t="s">
        <v>1062</v>
      </c>
      <c r="B1185" s="5" t="s">
        <v>2550</v>
      </c>
      <c r="C1185" s="5" t="str">
        <f t="shared" si="82"/>
        <v xml:space="preserve">[14.19_n2] </v>
      </c>
      <c r="D1185" s="5" t="s">
        <v>2553</v>
      </c>
      <c r="E1185" s="5" t="str">
        <f t="shared" si="83"/>
        <v>[14.19_n2] At that time, were you told about other methods of family planning that you could use?</v>
      </c>
      <c r="J1185" s="92" t="s">
        <v>4315</v>
      </c>
      <c r="K1185" s="5" t="s">
        <v>2000</v>
      </c>
      <c r="L1185" s="30" t="str">
        <f t="shared" si="84"/>
        <v>Sorry, question [14.19_n2] is required!</v>
      </c>
    </row>
    <row r="1186" spans="1:23" ht="13.5" customHeight="1">
      <c r="A1186" s="5" t="s">
        <v>1062</v>
      </c>
      <c r="B1186" s="5" t="s">
        <v>2551</v>
      </c>
      <c r="C1186" s="5" t="str">
        <f t="shared" si="82"/>
        <v xml:space="preserve">[14.19_n3] </v>
      </c>
      <c r="D1186" s="5" t="s">
        <v>2554</v>
      </c>
      <c r="E1186" s="5" t="str">
        <f t="shared" si="83"/>
        <v>[14.19_n3] Were you ever told by a health worker including a community health nurse about side effects or problems you might have with the method?</v>
      </c>
      <c r="J1186" s="92" t="s">
        <v>4315</v>
      </c>
      <c r="K1186" s="5" t="s">
        <v>2000</v>
      </c>
      <c r="L1186" s="30" t="str">
        <f t="shared" si="84"/>
        <v>Sorry, question [14.19_n3] is required!</v>
      </c>
    </row>
    <row r="1187" spans="1:23" ht="13.5" customHeight="1">
      <c r="A1187" s="5" t="s">
        <v>1062</v>
      </c>
      <c r="B1187" s="5" t="s">
        <v>2556</v>
      </c>
      <c r="C1187" s="5" t="str">
        <f t="shared" si="82"/>
        <v xml:space="preserve">[14.19_n4] </v>
      </c>
      <c r="D1187" s="5" t="s">
        <v>2559</v>
      </c>
      <c r="E1187" s="5" t="str">
        <f t="shared" si="83"/>
        <v>[14.19_n4] Were you told what to do if you experienced side effects or problems?</v>
      </c>
      <c r="J1187" s="92" t="s">
        <v>4315</v>
      </c>
      <c r="K1187" s="5" t="s">
        <v>2000</v>
      </c>
      <c r="L1187" s="30" t="str">
        <f t="shared" si="84"/>
        <v>Sorry, question [14.19_n4] is required!</v>
      </c>
    </row>
    <row r="1188" spans="1:23" ht="13.5" customHeight="1">
      <c r="A1188" s="5" t="s">
        <v>1062</v>
      </c>
      <c r="B1188" s="5" t="s">
        <v>2557</v>
      </c>
      <c r="C1188" s="5" t="str">
        <f t="shared" si="82"/>
        <v xml:space="preserve">[14.19_n5] </v>
      </c>
      <c r="D1188" s="5" t="s">
        <v>2560</v>
      </c>
      <c r="E1188" s="5" t="str">
        <f t="shared" si="83"/>
        <v>[14.19_n5] Were you ever told by a health worker including community health nurse about other methods of family planning that you could use?</v>
      </c>
      <c r="J1188" s="92" t="s">
        <v>4314</v>
      </c>
      <c r="K1188" s="5" t="s">
        <v>2000</v>
      </c>
      <c r="L1188" s="30" t="str">
        <f t="shared" si="84"/>
        <v>Sorry, question [14.19_n5] is required!</v>
      </c>
    </row>
    <row r="1189" spans="1:23" ht="13.5" customHeight="1">
      <c r="A1189" s="5" t="s">
        <v>12</v>
      </c>
      <c r="L1189" s="30" t="str">
        <f t="shared" ref="L1189:L1190" si="85">IF(K1189="yes",("Sorry, question " &amp; LEFT(E1189, 7) &amp; " is required!"),"")</f>
        <v/>
      </c>
      <c r="W1189" s="5" t="s">
        <v>1973</v>
      </c>
    </row>
    <row r="1190" spans="1:23" ht="13.5" customHeight="1">
      <c r="A1190" s="5" t="s">
        <v>17</v>
      </c>
      <c r="B1190" s="5" t="s">
        <v>3616</v>
      </c>
      <c r="I1190" s="92" t="s">
        <v>1055</v>
      </c>
      <c r="J1190" s="62" t="s">
        <v>4318</v>
      </c>
      <c r="L1190" s="30" t="str">
        <f t="shared" si="85"/>
        <v/>
      </c>
      <c r="W1190" s="5" t="s">
        <v>1973</v>
      </c>
    </row>
    <row r="1191" spans="1:23" ht="13.5" customHeight="1">
      <c r="A1191" s="5" t="s">
        <v>1062</v>
      </c>
      <c r="B1191" s="5" t="s">
        <v>2558</v>
      </c>
      <c r="C1191" s="5" t="str">
        <f t="shared" si="82"/>
        <v xml:space="preserve">[14.19_n6] </v>
      </c>
      <c r="D1191" s="5" t="s">
        <v>2561</v>
      </c>
      <c r="E1191" s="5" t="str">
        <f t="shared" si="83"/>
        <v>[14.19_n6] Have you ever used any method to delay or avoid getting pregnant?</v>
      </c>
      <c r="I1191" s="92" t="s">
        <v>3929</v>
      </c>
      <c r="K1191" s="5" t="s">
        <v>2000</v>
      </c>
      <c r="L1191" s="30" t="str">
        <f t="shared" si="84"/>
        <v>Sorry, question [14.19_n6] is required!</v>
      </c>
    </row>
    <row r="1192" spans="1:23" ht="13.5" customHeight="1">
      <c r="A1192" s="5" t="s">
        <v>12</v>
      </c>
      <c r="L1192" s="30" t="str">
        <f t="shared" si="81"/>
        <v/>
      </c>
      <c r="W1192" s="5" t="s">
        <v>1973</v>
      </c>
    </row>
    <row r="1193" spans="1:23" ht="13.5" customHeight="1">
      <c r="A1193" s="5" t="s">
        <v>17</v>
      </c>
      <c r="B1193" s="5" t="s">
        <v>2562</v>
      </c>
      <c r="I1193" s="5" t="s">
        <v>1055</v>
      </c>
      <c r="L1193" s="30" t="str">
        <f t="shared" si="81"/>
        <v/>
      </c>
      <c r="W1193" s="5" t="s">
        <v>1973</v>
      </c>
    </row>
    <row r="1194" spans="1:23" ht="13.5" customHeight="1">
      <c r="A1194" s="5" t="s">
        <v>3163</v>
      </c>
      <c r="B1194" s="5" t="s">
        <v>2578</v>
      </c>
      <c r="C1194" s="5" t="str">
        <f>"["&amp;SUBSTITUTE(MID(B1194,4,5),"_",".")&amp;RIGHT(B1194,3)&amp;"] "</f>
        <v xml:space="preserve">[14.19_n7] </v>
      </c>
      <c r="D1194" s="5" t="s">
        <v>3600</v>
      </c>
      <c r="E1194" s="5" t="str">
        <f>C1194&amp;D1194</f>
        <v>[14.19_n7] Which method did you ever mainly use?</v>
      </c>
      <c r="J1194" s="62" t="s">
        <v>4319</v>
      </c>
      <c r="K1194" s="5" t="s">
        <v>2000</v>
      </c>
      <c r="L1194" s="30" t="str">
        <f>IF(K1194="yes",("Sorry, question " &amp; LEFT(E1194, 10) &amp; " is required!"),"")</f>
        <v>Sorry, question [14.19_n7] is required!</v>
      </c>
      <c r="Q1194" s="5" t="s">
        <v>2284</v>
      </c>
    </row>
    <row r="1195" spans="1:23" ht="13.5" customHeight="1">
      <c r="A1195" s="5" t="s">
        <v>1058</v>
      </c>
      <c r="B1195" s="5" t="s">
        <v>2583</v>
      </c>
      <c r="E1195" s="5" t="s">
        <v>2584</v>
      </c>
      <c r="F1195" s="5" t="s">
        <v>2584</v>
      </c>
      <c r="I1195" s="5" t="s">
        <v>2015</v>
      </c>
      <c r="J1195" s="5" t="s">
        <v>2582</v>
      </c>
      <c r="L1195" s="30" t="str">
        <f t="shared" si="81"/>
        <v/>
      </c>
    </row>
    <row r="1196" spans="1:23" ht="13.5" customHeight="1">
      <c r="A1196" s="5" t="s">
        <v>1058</v>
      </c>
      <c r="B1196" s="5" t="s">
        <v>2586</v>
      </c>
      <c r="E1196" s="5" t="s">
        <v>2585</v>
      </c>
      <c r="F1196" s="5" t="s">
        <v>2585</v>
      </c>
      <c r="I1196" s="5" t="s">
        <v>2015</v>
      </c>
      <c r="J1196" s="5" t="s">
        <v>2587</v>
      </c>
      <c r="L1196" s="30" t="str">
        <f t="shared" si="81"/>
        <v/>
      </c>
    </row>
    <row r="1197" spans="1:23" ht="13.5" customHeight="1">
      <c r="A1197" s="5" t="s">
        <v>12</v>
      </c>
      <c r="L1197" s="30" t="str">
        <f t="shared" si="81"/>
        <v/>
      </c>
      <c r="W1197" s="5" t="s">
        <v>1973</v>
      </c>
    </row>
    <row r="1198" spans="1:23" ht="13.5" customHeight="1">
      <c r="A1198" s="5" t="s">
        <v>17</v>
      </c>
      <c r="B1198" s="5" t="s">
        <v>2563</v>
      </c>
      <c r="I1198" s="5" t="s">
        <v>1055</v>
      </c>
      <c r="J1198" s="5" t="s">
        <v>3621</v>
      </c>
      <c r="L1198" s="30" t="str">
        <f t="shared" si="81"/>
        <v/>
      </c>
      <c r="W1198" s="5" t="s">
        <v>1973</v>
      </c>
    </row>
    <row r="1199" spans="1:23" ht="13.5" customHeight="1">
      <c r="A1199" s="5" t="s">
        <v>2565</v>
      </c>
      <c r="B1199" s="5" t="s">
        <v>2579</v>
      </c>
      <c r="C1199" s="5" t="str">
        <f>"["&amp;SUBSTITUTE(MID(B1199,4,5),"_",".")&amp;RIGHT(B1199,3)&amp;"] "</f>
        <v xml:space="preserve">[14.19_n8] </v>
      </c>
      <c r="D1199" s="5" t="s">
        <v>2581</v>
      </c>
      <c r="E1199" s="5" t="str">
        <f>C1199&amp;D1199</f>
        <v>[14.19_n8] Why did you stop using this method?</v>
      </c>
      <c r="J1199" s="26" t="s">
        <v>3572</v>
      </c>
      <c r="K1199" s="5" t="s">
        <v>2000</v>
      </c>
      <c r="L1199" s="30" t="str">
        <f>IF(K1199="yes",("Sorry, question " &amp; LEFT(E1199, 10) &amp; " is required!"),"")</f>
        <v>Sorry, question [14.19_n8] is required!</v>
      </c>
    </row>
    <row r="1200" spans="1:23" ht="13.5" customHeight="1">
      <c r="A1200" s="5" t="s">
        <v>1058</v>
      </c>
      <c r="B1200" s="5" t="s">
        <v>2580</v>
      </c>
      <c r="E1200" s="5" t="s">
        <v>59</v>
      </c>
      <c r="F1200" s="92" t="s">
        <v>59</v>
      </c>
      <c r="I1200" s="5" t="s">
        <v>2015</v>
      </c>
      <c r="J1200" s="5" t="s">
        <v>3397</v>
      </c>
      <c r="L1200" s="30" t="str">
        <f t="shared" si="81"/>
        <v/>
      </c>
    </row>
    <row r="1201" spans="1:23" ht="13.5" customHeight="1">
      <c r="A1201" s="5" t="s">
        <v>12</v>
      </c>
      <c r="L1201" s="30" t="str">
        <f t="shared" si="81"/>
        <v/>
      </c>
      <c r="W1201" s="5" t="s">
        <v>1973</v>
      </c>
    </row>
    <row r="1202" spans="1:23" ht="13.5" customHeight="1">
      <c r="A1202" s="5" t="s">
        <v>17</v>
      </c>
      <c r="B1202" s="5" t="s">
        <v>2564</v>
      </c>
      <c r="I1202" s="5" t="s">
        <v>2145</v>
      </c>
      <c r="J1202" s="5" t="s">
        <v>3448</v>
      </c>
      <c r="L1202" s="30" t="str">
        <f t="shared" ref="L1202:L1236" si="86">IF(K1202="yes",("Sorry, question " &amp; LEFT(E1202, 7) &amp; " is required!"),"")</f>
        <v/>
      </c>
      <c r="W1202" s="5" t="s">
        <v>1973</v>
      </c>
    </row>
    <row r="1203" spans="1:23" ht="13.5" customHeight="1">
      <c r="A1203" s="5" t="s">
        <v>1056</v>
      </c>
      <c r="B1203" s="5" t="s">
        <v>2589</v>
      </c>
      <c r="E1203" s="5" t="s">
        <v>1767</v>
      </c>
      <c r="L1203" s="30" t="str">
        <f t="shared" si="86"/>
        <v/>
      </c>
    </row>
    <row r="1204" spans="1:23" ht="13.5" customHeight="1">
      <c r="A1204" s="5" t="s">
        <v>21</v>
      </c>
      <c r="B1204" s="5" t="s">
        <v>1768</v>
      </c>
      <c r="C1204" s="5" t="str">
        <f t="shared" ref="C1204:C1209" si="87">RIGHT(B1204,1)&amp;". "</f>
        <v xml:space="preserve">a. </v>
      </c>
      <c r="D1204" s="5" t="s">
        <v>520</v>
      </c>
      <c r="E1204" s="5" t="s">
        <v>4320</v>
      </c>
      <c r="K1204" s="5" t="s">
        <v>1911</v>
      </c>
      <c r="L1204" s="30" t="str">
        <f t="shared" ref="L1204:L1209" si="88">IF(K1204="yes",("Sorry, question [14.20] " &amp; LEFT(E1204, 1) &amp; " is required!"),"")</f>
        <v>Sorry, question [14.20] A is required!</v>
      </c>
    </row>
    <row r="1205" spans="1:23" ht="13.5" customHeight="1">
      <c r="A1205" s="5" t="s">
        <v>21</v>
      </c>
      <c r="B1205" s="5" t="s">
        <v>1769</v>
      </c>
      <c r="C1205" s="5" t="str">
        <f t="shared" si="87"/>
        <v xml:space="preserve">b. </v>
      </c>
      <c r="D1205" s="5" t="s">
        <v>2003</v>
      </c>
      <c r="E1205" s="5" t="s">
        <v>4321</v>
      </c>
      <c r="K1205" s="5" t="s">
        <v>1911</v>
      </c>
      <c r="L1205" s="30" t="str">
        <f t="shared" si="88"/>
        <v>Sorry, question [14.20] B is required!</v>
      </c>
    </row>
    <row r="1206" spans="1:23" ht="13.5" customHeight="1">
      <c r="A1206" s="5" t="s">
        <v>21</v>
      </c>
      <c r="B1206" s="5" t="s">
        <v>1770</v>
      </c>
      <c r="C1206" s="5" t="str">
        <f t="shared" si="87"/>
        <v xml:space="preserve">c. </v>
      </c>
      <c r="D1206" s="5" t="s">
        <v>521</v>
      </c>
      <c r="E1206" s="5" t="s">
        <v>4322</v>
      </c>
      <c r="K1206" s="5" t="s">
        <v>1911</v>
      </c>
      <c r="L1206" s="30" t="str">
        <f t="shared" si="88"/>
        <v>Sorry, question [14.20] C is required!</v>
      </c>
    </row>
    <row r="1207" spans="1:23" ht="13.5" customHeight="1">
      <c r="A1207" s="5" t="s">
        <v>21</v>
      </c>
      <c r="B1207" s="5" t="s">
        <v>2590</v>
      </c>
      <c r="C1207" s="5" t="str">
        <f t="shared" si="87"/>
        <v xml:space="preserve">e. </v>
      </c>
      <c r="D1207" s="5" t="s">
        <v>2588</v>
      </c>
      <c r="E1207" s="5" t="s">
        <v>4323</v>
      </c>
      <c r="K1207" s="5" t="s">
        <v>2000</v>
      </c>
      <c r="L1207" s="30" t="str">
        <f t="shared" si="88"/>
        <v>Sorry, question [14.20] D is required!</v>
      </c>
    </row>
    <row r="1208" spans="1:23" ht="13.5" customHeight="1">
      <c r="A1208" s="5" t="s">
        <v>21</v>
      </c>
      <c r="B1208" s="5" t="s">
        <v>2591</v>
      </c>
      <c r="C1208" s="5" t="str">
        <f t="shared" si="87"/>
        <v xml:space="preserve">f. </v>
      </c>
      <c r="D1208" s="5" t="s">
        <v>2592</v>
      </c>
      <c r="E1208" s="5" t="s">
        <v>4324</v>
      </c>
      <c r="K1208" s="5" t="s">
        <v>2000</v>
      </c>
      <c r="L1208" s="30" t="str">
        <f t="shared" si="88"/>
        <v>Sorry, question [14.20] E is required!</v>
      </c>
    </row>
    <row r="1209" spans="1:23" ht="13.5" customHeight="1">
      <c r="A1209" s="5" t="s">
        <v>21</v>
      </c>
      <c r="B1209" s="5" t="s">
        <v>1771</v>
      </c>
      <c r="C1209" s="5" t="str">
        <f t="shared" si="87"/>
        <v xml:space="preserve">d. </v>
      </c>
      <c r="D1209" s="5" t="s">
        <v>522</v>
      </c>
      <c r="E1209" s="5" t="s">
        <v>4325</v>
      </c>
      <c r="K1209" s="5" t="s">
        <v>1911</v>
      </c>
      <c r="L1209" s="30" t="str">
        <f t="shared" si="88"/>
        <v>Sorry, question [14.20] F is required!</v>
      </c>
    </row>
    <row r="1210" spans="1:23" ht="13.5" customHeight="1">
      <c r="A1210" s="5" t="s">
        <v>22</v>
      </c>
      <c r="B1210" s="5" t="s">
        <v>1772</v>
      </c>
      <c r="E1210" s="5" t="s">
        <v>740</v>
      </c>
      <c r="F1210" s="5" t="s">
        <v>740</v>
      </c>
      <c r="I1210" s="5" t="s">
        <v>2015</v>
      </c>
      <c r="J1210" s="5" t="s">
        <v>2593</v>
      </c>
      <c r="L1210" s="30" t="str">
        <f t="shared" si="86"/>
        <v/>
      </c>
    </row>
    <row r="1211" spans="1:23" ht="13.5" customHeight="1">
      <c r="A1211" s="5" t="s">
        <v>16</v>
      </c>
      <c r="J1211" s="5" t="s">
        <v>39</v>
      </c>
      <c r="L1211" s="30" t="str">
        <f t="shared" si="86"/>
        <v/>
      </c>
      <c r="W1211" s="5" t="s">
        <v>1973</v>
      </c>
    </row>
    <row r="1212" spans="1:23" ht="13.5" customHeight="1">
      <c r="A1212" s="5" t="s">
        <v>16</v>
      </c>
      <c r="J1212" s="5" t="s">
        <v>39</v>
      </c>
      <c r="L1212" s="30" t="str">
        <f t="shared" si="86"/>
        <v/>
      </c>
      <c r="W1212" s="5" t="s">
        <v>1972</v>
      </c>
    </row>
    <row r="1213" spans="1:23" ht="13.5" customHeight="1">
      <c r="L1213" s="30" t="str">
        <f t="shared" si="86"/>
        <v/>
      </c>
    </row>
    <row r="1214" spans="1:23" ht="13.5" customHeight="1">
      <c r="A1214" s="5" t="s">
        <v>1279</v>
      </c>
      <c r="B1214" s="5" t="s">
        <v>2336</v>
      </c>
      <c r="E1214" s="5" t="s">
        <v>2947</v>
      </c>
      <c r="I1214" s="5" t="s">
        <v>1972</v>
      </c>
      <c r="J1214" s="5" t="s">
        <v>4191</v>
      </c>
      <c r="L1214" s="30" t="str">
        <f t="shared" si="86"/>
        <v/>
      </c>
      <c r="W1214" s="5" t="s">
        <v>1972</v>
      </c>
    </row>
    <row r="1215" spans="1:23" ht="13.5" customHeight="1">
      <c r="A1215" s="5" t="s">
        <v>11</v>
      </c>
      <c r="B1215" s="5" t="s">
        <v>3085</v>
      </c>
      <c r="I1215" s="5" t="s">
        <v>3041</v>
      </c>
      <c r="L1215" s="30" t="str">
        <f t="shared" si="86"/>
        <v/>
      </c>
      <c r="W1215" s="5" t="s">
        <v>1973</v>
      </c>
    </row>
    <row r="1216" spans="1:23" ht="13.5" customHeight="1">
      <c r="A1216" s="5" t="s">
        <v>1056</v>
      </c>
      <c r="B1216" s="5" t="s">
        <v>3086</v>
      </c>
      <c r="E1216" s="26" t="s">
        <v>3390</v>
      </c>
      <c r="I1216" s="5" t="s">
        <v>3042</v>
      </c>
      <c r="L1216" s="30" t="str">
        <f t="shared" si="86"/>
        <v/>
      </c>
    </row>
    <row r="1217" spans="1:23" ht="13.5" customHeight="1">
      <c r="A1217" s="5" t="s">
        <v>1056</v>
      </c>
      <c r="B1217" s="5" t="s">
        <v>3087</v>
      </c>
      <c r="E1217" s="26" t="s">
        <v>3948</v>
      </c>
      <c r="I1217" s="5" t="s">
        <v>3043</v>
      </c>
      <c r="L1217" s="30" t="str">
        <f t="shared" si="86"/>
        <v/>
      </c>
    </row>
    <row r="1218" spans="1:23" ht="13.5" customHeight="1">
      <c r="A1218" s="5" t="s">
        <v>12</v>
      </c>
      <c r="L1218" s="30" t="str">
        <f t="shared" si="86"/>
        <v/>
      </c>
      <c r="W1218" s="5" t="s">
        <v>1973</v>
      </c>
    </row>
    <row r="1219" spans="1:23" ht="13.5" customHeight="1">
      <c r="A1219" s="5" t="s">
        <v>25</v>
      </c>
      <c r="B1219" s="5" t="s">
        <v>2954</v>
      </c>
      <c r="E1219" s="5" t="s">
        <v>39</v>
      </c>
      <c r="J1219" s="5" t="s">
        <v>3621</v>
      </c>
      <c r="L1219" s="30" t="str">
        <f t="shared" si="86"/>
        <v/>
      </c>
      <c r="M1219" s="5" t="s">
        <v>39</v>
      </c>
      <c r="O1219" s="5" t="s">
        <v>2861</v>
      </c>
    </row>
    <row r="1220" spans="1:23" ht="13.5" customHeight="1">
      <c r="A1220" s="5" t="s">
        <v>3425</v>
      </c>
      <c r="B1220" s="5" t="s">
        <v>3528</v>
      </c>
      <c r="E1220" s="5" t="s">
        <v>3529</v>
      </c>
      <c r="I1220" s="5" t="s">
        <v>4512</v>
      </c>
      <c r="J1220" s="5" t="s">
        <v>3534</v>
      </c>
      <c r="K1220" s="5" t="s">
        <v>2000</v>
      </c>
      <c r="L1220" s="30" t="str">
        <f t="shared" si="86"/>
        <v>Sorry, question PROGRAM is required!</v>
      </c>
    </row>
    <row r="1221" spans="1:23" ht="13.5" customHeight="1">
      <c r="A1221" s="5" t="s">
        <v>25</v>
      </c>
      <c r="B1221" s="5" t="s">
        <v>3666</v>
      </c>
      <c r="L1221" s="30"/>
      <c r="O1221" s="5" t="s">
        <v>4161</v>
      </c>
    </row>
    <row r="1222" spans="1:23" ht="13.5" customHeight="1">
      <c r="A1222" s="5" t="s">
        <v>25</v>
      </c>
      <c r="B1222" s="5" t="s">
        <v>1578</v>
      </c>
      <c r="J1222" s="5" t="s">
        <v>3621</v>
      </c>
      <c r="L1222" s="30" t="str">
        <f t="shared" si="86"/>
        <v/>
      </c>
      <c r="O1222" s="5" t="s">
        <v>4162</v>
      </c>
    </row>
    <row r="1223" spans="1:23" ht="13.5" customHeight="1">
      <c r="A1223" s="5" t="s">
        <v>1279</v>
      </c>
      <c r="B1223" s="5" t="s">
        <v>2343</v>
      </c>
      <c r="I1223" s="5" t="s">
        <v>1577</v>
      </c>
      <c r="L1223" s="30" t="str">
        <f t="shared" si="86"/>
        <v/>
      </c>
      <c r="W1223" s="5" t="s">
        <v>1973</v>
      </c>
    </row>
    <row r="1224" spans="1:23" ht="13.5" customHeight="1">
      <c r="A1224" s="5" t="s">
        <v>1572</v>
      </c>
      <c r="B1224" s="5" t="s">
        <v>2344</v>
      </c>
      <c r="E1224" s="5" t="s">
        <v>1714</v>
      </c>
      <c r="J1224" s="5" t="s">
        <v>3672</v>
      </c>
      <c r="L1224" s="30" t="str">
        <f t="shared" si="86"/>
        <v/>
      </c>
    </row>
    <row r="1225" spans="1:23" ht="13.5" customHeight="1">
      <c r="A1225" s="5" t="s">
        <v>1280</v>
      </c>
      <c r="B1225" s="5" t="s">
        <v>2345</v>
      </c>
      <c r="E1225" s="5" t="s">
        <v>4326</v>
      </c>
      <c r="J1225" s="5" t="s">
        <v>3673</v>
      </c>
      <c r="L1225" s="30" t="str">
        <f t="shared" si="86"/>
        <v/>
      </c>
    </row>
    <row r="1226" spans="1:23" ht="13.5" customHeight="1">
      <c r="A1226" s="5" t="s">
        <v>1281</v>
      </c>
      <c r="B1226" s="5" t="s">
        <v>670</v>
      </c>
      <c r="E1226" s="5" t="s">
        <v>3680</v>
      </c>
      <c r="I1226" s="92" t="s">
        <v>3929</v>
      </c>
      <c r="J1226" s="5" t="s">
        <v>3673</v>
      </c>
      <c r="K1226" s="5" t="s">
        <v>1911</v>
      </c>
      <c r="L1226" s="30" t="str">
        <f t="shared" si="86"/>
        <v>Sorry, question [15.01] is required!</v>
      </c>
    </row>
    <row r="1227" spans="1:23" ht="13.5" customHeight="1">
      <c r="A1227" s="5" t="s">
        <v>1282</v>
      </c>
      <c r="B1227" s="5" t="s">
        <v>2936</v>
      </c>
      <c r="E1227" s="5" t="s">
        <v>2346</v>
      </c>
      <c r="F1227" s="5" t="s">
        <v>2347</v>
      </c>
      <c r="I1227" s="92" t="s">
        <v>3929</v>
      </c>
      <c r="J1227" s="5" t="s">
        <v>2351</v>
      </c>
      <c r="K1227" s="5" t="s">
        <v>2000</v>
      </c>
      <c r="L1227" s="30" t="str">
        <f t="shared" si="86"/>
        <v>Sorry, question [15.03] is required!</v>
      </c>
    </row>
    <row r="1228" spans="1:23" ht="13.5" customHeight="1">
      <c r="A1228" s="5" t="s">
        <v>16</v>
      </c>
      <c r="L1228" s="30" t="str">
        <f t="shared" si="86"/>
        <v/>
      </c>
      <c r="W1228" s="5" t="s">
        <v>1973</v>
      </c>
    </row>
    <row r="1229" spans="1:23" ht="13.5" customHeight="1">
      <c r="A1229" s="5" t="s">
        <v>1283</v>
      </c>
      <c r="B1229" s="5" t="s">
        <v>2348</v>
      </c>
      <c r="I1229" s="5" t="s">
        <v>2356</v>
      </c>
      <c r="J1229" s="5" t="s">
        <v>2982</v>
      </c>
      <c r="L1229" s="30" t="str">
        <f t="shared" si="86"/>
        <v/>
      </c>
      <c r="W1229" s="5" t="s">
        <v>1973</v>
      </c>
    </row>
    <row r="1230" spans="1:23" ht="13.5" customHeight="1">
      <c r="A1230" s="5" t="s">
        <v>1280</v>
      </c>
      <c r="B1230" s="5" t="s">
        <v>2349</v>
      </c>
      <c r="E1230" s="5" t="s">
        <v>523</v>
      </c>
      <c r="F1230" s="26" t="s">
        <v>4329</v>
      </c>
      <c r="I1230" s="5" t="s">
        <v>2357</v>
      </c>
      <c r="J1230" s="5" t="s">
        <v>39</v>
      </c>
      <c r="L1230" s="30" t="str">
        <f t="shared" si="86"/>
        <v/>
      </c>
    </row>
    <row r="1231" spans="1:23" ht="13.5" customHeight="1">
      <c r="A1231" s="5" t="s">
        <v>1280</v>
      </c>
      <c r="B1231" s="5" t="s">
        <v>2418</v>
      </c>
      <c r="E1231" s="5" t="s">
        <v>1715</v>
      </c>
      <c r="I1231" s="5" t="s">
        <v>2359</v>
      </c>
      <c r="J1231" s="5" t="s">
        <v>39</v>
      </c>
      <c r="L1231" s="30" t="str">
        <f t="shared" si="86"/>
        <v/>
      </c>
    </row>
    <row r="1232" spans="1:23" ht="13.5" customHeight="1">
      <c r="A1232" s="5" t="s">
        <v>14</v>
      </c>
      <c r="B1232" s="5" t="s">
        <v>1284</v>
      </c>
      <c r="E1232" s="5" t="s">
        <v>4330</v>
      </c>
      <c r="F1232" s="92" t="s">
        <v>4330</v>
      </c>
      <c r="I1232" s="5" t="s">
        <v>4602</v>
      </c>
      <c r="J1232" s="5" t="s">
        <v>39</v>
      </c>
      <c r="K1232" s="5" t="s">
        <v>2000</v>
      </c>
      <c r="L1232" s="30" t="str">
        <f>IF(K1232="yes",("Sorry, question [15.04a]" &amp; LEFT(E1232, 7) &amp; " is required!"),"")</f>
        <v>Sorry, question [15.04a]BCG, DD is required!</v>
      </c>
      <c r="M1232" s="5" t="s">
        <v>4665</v>
      </c>
      <c r="N1232" s="5" t="s">
        <v>3348</v>
      </c>
    </row>
    <row r="1233" spans="1:14" ht="13.5" customHeight="1">
      <c r="A1233" s="5" t="s">
        <v>14</v>
      </c>
      <c r="B1233" s="5" t="s">
        <v>1285</v>
      </c>
      <c r="E1233" s="5" t="s">
        <v>4331</v>
      </c>
      <c r="F1233" s="92" t="s">
        <v>4331</v>
      </c>
      <c r="I1233" s="5" t="s">
        <v>4603</v>
      </c>
      <c r="J1233" s="5" t="s">
        <v>39</v>
      </c>
      <c r="K1233" s="5" t="s">
        <v>2000</v>
      </c>
      <c r="L1233" s="30" t="str">
        <f>IF(K1233="yes",("Sorry, question [15.04a]" &amp; LEFT(E1233, 7) &amp; " is required!"),"")</f>
        <v>Sorry, question [15.04a]BCG, MM is required!</v>
      </c>
      <c r="M1233" s="5" t="s">
        <v>4666</v>
      </c>
      <c r="N1233" s="5" t="s">
        <v>3349</v>
      </c>
    </row>
    <row r="1234" spans="1:14" ht="13.5" customHeight="1">
      <c r="A1234" s="5" t="s">
        <v>14</v>
      </c>
      <c r="B1234" s="5" t="s">
        <v>1286</v>
      </c>
      <c r="E1234" s="5" t="s">
        <v>4332</v>
      </c>
      <c r="F1234" s="92" t="s">
        <v>4332</v>
      </c>
      <c r="I1234" s="5" t="s">
        <v>4604</v>
      </c>
      <c r="J1234" s="5" t="s">
        <v>39</v>
      </c>
      <c r="K1234" s="5" t="s">
        <v>2000</v>
      </c>
      <c r="L1234" s="30" t="str">
        <f>IF(K1234="yes",("Sorry, question [15.04a]" &amp; LEFT(E1234, 7) &amp; " is required!"),"")</f>
        <v>Sorry, question [15.04a]BCG, YY is required!</v>
      </c>
      <c r="M1234" s="5" t="s">
        <v>4667</v>
      </c>
      <c r="N1234" s="5" t="s">
        <v>4641</v>
      </c>
    </row>
    <row r="1235" spans="1:14" ht="13.5" customHeight="1">
      <c r="L1235" s="30" t="str">
        <f t="shared" si="86"/>
        <v/>
      </c>
    </row>
    <row r="1236" spans="1:14" ht="13.5" customHeight="1">
      <c r="A1236" s="5" t="s">
        <v>1280</v>
      </c>
      <c r="B1236" s="5" t="s">
        <v>2419</v>
      </c>
      <c r="E1236" s="5" t="s">
        <v>1716</v>
      </c>
      <c r="I1236" s="5" t="s">
        <v>2407</v>
      </c>
      <c r="J1236" s="5" t="s">
        <v>39</v>
      </c>
      <c r="L1236" s="30" t="str">
        <f t="shared" si="86"/>
        <v/>
      </c>
    </row>
    <row r="1237" spans="1:14" ht="13.5" customHeight="1">
      <c r="A1237" s="5" t="s">
        <v>14</v>
      </c>
      <c r="B1237" s="5" t="s">
        <v>1287</v>
      </c>
      <c r="E1237" s="5" t="s">
        <v>4333</v>
      </c>
      <c r="F1237" s="92" t="s">
        <v>4333</v>
      </c>
      <c r="I1237" s="5" t="s">
        <v>4605</v>
      </c>
      <c r="J1237" s="5" t="s">
        <v>39</v>
      </c>
      <c r="K1237" s="5" t="s">
        <v>2000</v>
      </c>
      <c r="L1237" s="30" t="str">
        <f>IF(K1237="yes",("Sorry, question [15.04b] " &amp; LEFT(E1237, 7) &amp; " is required!"),"")</f>
        <v>Sorry, question [15.04b] OPV0, D is required!</v>
      </c>
      <c r="M1237" s="92" t="s">
        <v>4665</v>
      </c>
      <c r="N1237" s="5" t="s">
        <v>3350</v>
      </c>
    </row>
    <row r="1238" spans="1:14" ht="13.5" customHeight="1">
      <c r="A1238" s="5" t="s">
        <v>14</v>
      </c>
      <c r="B1238" s="5" t="s">
        <v>1288</v>
      </c>
      <c r="E1238" s="5" t="s">
        <v>4334</v>
      </c>
      <c r="F1238" s="92" t="s">
        <v>4334</v>
      </c>
      <c r="I1238" s="5" t="s">
        <v>4606</v>
      </c>
      <c r="J1238" s="5" t="s">
        <v>39</v>
      </c>
      <c r="K1238" s="5" t="s">
        <v>2000</v>
      </c>
      <c r="L1238" s="30" t="str">
        <f>IF(K1238="yes",("Sorry, question [15.04b] " &amp; LEFT(E1238, 7) &amp; " is required!"),"")</f>
        <v>Sorry, question [15.04b] OPV0, M is required!</v>
      </c>
      <c r="M1238" s="92" t="s">
        <v>4666</v>
      </c>
      <c r="N1238" s="5" t="s">
        <v>3351</v>
      </c>
    </row>
    <row r="1239" spans="1:14" ht="13.5" customHeight="1">
      <c r="A1239" s="5" t="s">
        <v>14</v>
      </c>
      <c r="B1239" s="5" t="s">
        <v>1289</v>
      </c>
      <c r="E1239" s="5" t="s">
        <v>4335</v>
      </c>
      <c r="F1239" s="92" t="s">
        <v>4335</v>
      </c>
      <c r="I1239" s="5" t="s">
        <v>4607</v>
      </c>
      <c r="J1239" s="5" t="s">
        <v>39</v>
      </c>
      <c r="K1239" s="5" t="s">
        <v>2000</v>
      </c>
      <c r="L1239" s="30" t="str">
        <f>IF(K1239="yes",("Sorry, question [15.04b] " &amp; LEFT(E1239, 7) &amp; " is required!"),"")</f>
        <v>Sorry, question [15.04b] OPV0, Y is required!</v>
      </c>
      <c r="M1239" s="92" t="s">
        <v>4667</v>
      </c>
      <c r="N1239" s="5" t="s">
        <v>4642</v>
      </c>
    </row>
    <row r="1240" spans="1:14" ht="13.5" customHeight="1">
      <c r="L1240" s="30" t="str">
        <f>IF(K1240="yes",("Sorry, question [15.04b] " &amp; LEFT(E1240, 7) &amp; " is required!"),"")</f>
        <v/>
      </c>
    </row>
    <row r="1241" spans="1:14" ht="13.5" customHeight="1">
      <c r="A1241" s="5" t="s">
        <v>1280</v>
      </c>
      <c r="B1241" s="5" t="s">
        <v>2420</v>
      </c>
      <c r="E1241" s="5" t="s">
        <v>4336</v>
      </c>
      <c r="I1241" s="5" t="s">
        <v>2408</v>
      </c>
      <c r="J1241" s="5" t="s">
        <v>39</v>
      </c>
      <c r="L1241" s="30" t="str">
        <f>IF(K1241="yes",("Sorry, question [15.04b] " &amp; LEFT(E1241, 7) &amp; " is required!"),"")</f>
        <v/>
      </c>
    </row>
    <row r="1242" spans="1:14" ht="13.5" customHeight="1">
      <c r="A1242" s="5" t="s">
        <v>14</v>
      </c>
      <c r="B1242" s="5" t="s">
        <v>1292</v>
      </c>
      <c r="E1242" s="92" t="s">
        <v>4337</v>
      </c>
      <c r="F1242" s="92" t="s">
        <v>4337</v>
      </c>
      <c r="I1242" s="5" t="s">
        <v>4608</v>
      </c>
      <c r="J1242" s="5" t="s">
        <v>39</v>
      </c>
      <c r="K1242" s="5" t="s">
        <v>2000</v>
      </c>
      <c r="L1242" s="30" t="str">
        <f>IF(K1242="yes",("Sorry, question [15.04c] " &amp; LEFT(E1242, 7) &amp; " is required!"),"")</f>
        <v>Sorry, question [15.04c] Rotavir is required!</v>
      </c>
      <c r="M1242" s="92" t="s">
        <v>4665</v>
      </c>
      <c r="N1242" s="5" t="s">
        <v>3352</v>
      </c>
    </row>
    <row r="1243" spans="1:14" ht="13.5" customHeight="1">
      <c r="A1243" s="5" t="s">
        <v>14</v>
      </c>
      <c r="B1243" s="5" t="s">
        <v>1293</v>
      </c>
      <c r="E1243" s="92" t="s">
        <v>4338</v>
      </c>
      <c r="F1243" s="92" t="s">
        <v>4338</v>
      </c>
      <c r="I1243" s="5" t="s">
        <v>4609</v>
      </c>
      <c r="J1243" s="5" t="s">
        <v>39</v>
      </c>
      <c r="K1243" s="5" t="s">
        <v>2000</v>
      </c>
      <c r="L1243" s="30" t="str">
        <f>IF(K1243="yes",("Sorry, question [15.04c] " &amp; LEFT(E1243, 7) &amp; " is required!"),"")</f>
        <v>Sorry, question [15.04c] Rotavir is required!</v>
      </c>
      <c r="M1243" s="92" t="s">
        <v>4666</v>
      </c>
      <c r="N1243" s="5" t="s">
        <v>3353</v>
      </c>
    </row>
    <row r="1244" spans="1:14" ht="13.5" customHeight="1">
      <c r="A1244" s="5" t="s">
        <v>14</v>
      </c>
      <c r="B1244" s="5" t="s">
        <v>1294</v>
      </c>
      <c r="E1244" s="92" t="s">
        <v>4339</v>
      </c>
      <c r="F1244" s="92" t="s">
        <v>4339</v>
      </c>
      <c r="I1244" s="5" t="s">
        <v>4610</v>
      </c>
      <c r="J1244" s="5" t="s">
        <v>39</v>
      </c>
      <c r="K1244" s="5" t="s">
        <v>2000</v>
      </c>
      <c r="L1244" s="30" t="str">
        <f>IF(K1244="yes",("Sorry, question [15.04c] " &amp; LEFT(E1244, 7) &amp; " is required!"),"")</f>
        <v>Sorry, question [15.04c] Rotavir is required!</v>
      </c>
      <c r="M1244" s="92" t="s">
        <v>4667</v>
      </c>
      <c r="N1244" s="5" t="s">
        <v>4643</v>
      </c>
    </row>
    <row r="1245" spans="1:14" ht="13.5" customHeight="1">
      <c r="L1245" s="30" t="str">
        <f>IF(K1245="yes",("Sorry, question [15.04b] " &amp; LEFT(E1245, 7) &amp; " is required!"),"")</f>
        <v/>
      </c>
    </row>
    <row r="1246" spans="1:14" ht="13.5" customHeight="1">
      <c r="A1246" s="5" t="s">
        <v>1280</v>
      </c>
      <c r="B1246" s="5" t="s">
        <v>2421</v>
      </c>
      <c r="E1246" s="5" t="s">
        <v>2353</v>
      </c>
      <c r="I1246" s="5" t="s">
        <v>2409</v>
      </c>
      <c r="J1246" s="5" t="s">
        <v>39</v>
      </c>
      <c r="L1246" s="30" t="str">
        <f>IF(K1246="yes",("Sorry, question [15.04b] " &amp; LEFT(E1246, 7) &amp; " is required!"),"")</f>
        <v/>
      </c>
    </row>
    <row r="1247" spans="1:14" ht="13.5" customHeight="1">
      <c r="A1247" s="5" t="s">
        <v>14</v>
      </c>
      <c r="B1247" s="5" t="s">
        <v>1295</v>
      </c>
      <c r="E1247" s="92" t="s">
        <v>4340</v>
      </c>
      <c r="F1247" s="92" t="s">
        <v>4340</v>
      </c>
      <c r="I1247" s="5" t="s">
        <v>4611</v>
      </c>
      <c r="J1247" s="5" t="s">
        <v>39</v>
      </c>
      <c r="K1247" s="5" t="s">
        <v>2000</v>
      </c>
      <c r="L1247" s="30" t="str">
        <f>IF(K1247="yes",("Sorry, question [15.04d] " &amp; LEFT(E1247, 7) &amp; " is required!"),"")</f>
        <v>Sorry, question [15.04d] Pneumoc is required!</v>
      </c>
      <c r="M1247" s="92" t="s">
        <v>4665</v>
      </c>
      <c r="N1247" s="5" t="s">
        <v>3354</v>
      </c>
    </row>
    <row r="1248" spans="1:14" ht="13.5" customHeight="1">
      <c r="A1248" s="5" t="s">
        <v>14</v>
      </c>
      <c r="B1248" s="5" t="s">
        <v>1296</v>
      </c>
      <c r="E1248" s="92" t="s">
        <v>4341</v>
      </c>
      <c r="F1248" s="92" t="s">
        <v>4341</v>
      </c>
      <c r="I1248" s="5" t="s">
        <v>4612</v>
      </c>
      <c r="J1248" s="5" t="s">
        <v>39</v>
      </c>
      <c r="K1248" s="5" t="s">
        <v>2000</v>
      </c>
      <c r="L1248" s="30" t="str">
        <f>IF(K1248="yes",("Sorry, question [15.04d] " &amp; LEFT(E1248, 7) &amp; " is required!"),"")</f>
        <v>Sorry, question [15.04d] Pneumoc is required!</v>
      </c>
      <c r="M1248" s="92" t="s">
        <v>4666</v>
      </c>
      <c r="N1248" s="5" t="s">
        <v>3355</v>
      </c>
    </row>
    <row r="1249" spans="1:14" ht="13.5" customHeight="1">
      <c r="A1249" s="5" t="s">
        <v>14</v>
      </c>
      <c r="B1249" s="5" t="s">
        <v>1297</v>
      </c>
      <c r="E1249" s="92" t="s">
        <v>4342</v>
      </c>
      <c r="F1249" s="92" t="s">
        <v>4342</v>
      </c>
      <c r="I1249" s="5" t="s">
        <v>4613</v>
      </c>
      <c r="J1249" s="5" t="s">
        <v>39</v>
      </c>
      <c r="K1249" s="5" t="s">
        <v>2000</v>
      </c>
      <c r="L1249" s="30" t="str">
        <f>IF(K1249="yes",("Sorry, question [15.04d] " &amp; LEFT(E1249, 7) &amp; " is required!"),"")</f>
        <v>Sorry, question [15.04d] Pneumoc is required!</v>
      </c>
      <c r="M1249" s="92" t="s">
        <v>4667</v>
      </c>
      <c r="N1249" s="5" t="s">
        <v>4644</v>
      </c>
    </row>
    <row r="1250" spans="1:14" ht="13.5" customHeight="1">
      <c r="L1250" s="30" t="str">
        <f>IF(K1250="yes",("Sorry, question [15.04b] " &amp; LEFT(E1250, 7) &amp; " is required!"),"")</f>
        <v/>
      </c>
    </row>
    <row r="1251" spans="1:14" ht="13.5" customHeight="1">
      <c r="A1251" s="5" t="s">
        <v>1280</v>
      </c>
      <c r="B1251" s="5" t="s">
        <v>2422</v>
      </c>
      <c r="E1251" s="5" t="s">
        <v>1717</v>
      </c>
      <c r="I1251" s="5" t="s">
        <v>2410</v>
      </c>
      <c r="J1251" s="5" t="s">
        <v>39</v>
      </c>
      <c r="L1251" s="30" t="str">
        <f>IF(K1251="yes",("Sorry, question [15.04b] " &amp; LEFT(E1251, 7) &amp; " is required!"),"")</f>
        <v/>
      </c>
    </row>
    <row r="1252" spans="1:14" ht="13.5" customHeight="1">
      <c r="A1252" s="5" t="s">
        <v>14</v>
      </c>
      <c r="B1252" s="5" t="s">
        <v>1298</v>
      </c>
      <c r="E1252" s="92" t="s">
        <v>4343</v>
      </c>
      <c r="F1252" s="92" t="s">
        <v>4343</v>
      </c>
      <c r="I1252" s="5" t="s">
        <v>4614</v>
      </c>
      <c r="J1252" s="5" t="s">
        <v>39</v>
      </c>
      <c r="K1252" s="5" t="s">
        <v>2000</v>
      </c>
      <c r="L1252" s="30" t="str">
        <f>IF(K1252="yes",("Sorry, question [15.04e] " &amp; LEFT(E1252, 7) &amp; " is required!"),"")</f>
        <v>Sorry, question [15.04e] OPV3, D is required!</v>
      </c>
      <c r="M1252" s="92" t="s">
        <v>4665</v>
      </c>
      <c r="N1252" s="5" t="s">
        <v>3356</v>
      </c>
    </row>
    <row r="1253" spans="1:14" ht="13.5" customHeight="1">
      <c r="A1253" s="5" t="s">
        <v>14</v>
      </c>
      <c r="B1253" s="5" t="s">
        <v>1299</v>
      </c>
      <c r="E1253" s="92" t="s">
        <v>4344</v>
      </c>
      <c r="F1253" s="92" t="s">
        <v>4344</v>
      </c>
      <c r="I1253" s="5" t="s">
        <v>4615</v>
      </c>
      <c r="J1253" s="5" t="s">
        <v>39</v>
      </c>
      <c r="K1253" s="5" t="s">
        <v>2000</v>
      </c>
      <c r="L1253" s="30" t="str">
        <f>IF(K1253="yes",("Sorry, question [15.04e] " &amp; LEFT(E1253, 7) &amp; " is required!"),"")</f>
        <v>Sorry, question [15.04e] OPV3, M is required!</v>
      </c>
      <c r="M1253" s="92" t="s">
        <v>4666</v>
      </c>
      <c r="N1253" s="5" t="s">
        <v>3357</v>
      </c>
    </row>
    <row r="1254" spans="1:14" ht="13.5" customHeight="1">
      <c r="A1254" s="5" t="s">
        <v>14</v>
      </c>
      <c r="B1254" s="5" t="s">
        <v>1300</v>
      </c>
      <c r="E1254" s="92" t="s">
        <v>4345</v>
      </c>
      <c r="F1254" s="92" t="s">
        <v>4345</v>
      </c>
      <c r="I1254" s="5" t="s">
        <v>4616</v>
      </c>
      <c r="J1254" s="5" t="s">
        <v>39</v>
      </c>
      <c r="K1254" s="5" t="s">
        <v>2000</v>
      </c>
      <c r="L1254" s="30" t="str">
        <f>IF(K1254="yes",("Sorry, question [15.04e] " &amp; LEFT(E1254, 7) &amp; " is required!"),"")</f>
        <v>Sorry, question [15.04e] OPV3, Y is required!</v>
      </c>
      <c r="M1254" s="92" t="s">
        <v>4667</v>
      </c>
      <c r="N1254" s="5" t="s">
        <v>4645</v>
      </c>
    </row>
    <row r="1255" spans="1:14" ht="13.5" customHeight="1">
      <c r="L1255" s="30" t="str">
        <f>IF(K1255="yes",("Sorry, question [15.04b] " &amp; LEFT(E1255, 7) &amp; " is required!"),"")</f>
        <v/>
      </c>
    </row>
    <row r="1256" spans="1:14" ht="13.5" customHeight="1">
      <c r="A1256" s="5" t="s">
        <v>1280</v>
      </c>
      <c r="B1256" s="5" t="s">
        <v>2423</v>
      </c>
      <c r="E1256" s="5" t="s">
        <v>2354</v>
      </c>
      <c r="I1256" s="5" t="s">
        <v>2411</v>
      </c>
      <c r="J1256" s="5" t="s">
        <v>39</v>
      </c>
      <c r="L1256" s="30" t="str">
        <f>IF(K1256="yes",("Sorry, question [15.04b] " &amp; LEFT(E1256, 7) &amp; " is required!"),"")</f>
        <v/>
      </c>
    </row>
    <row r="1257" spans="1:14" ht="13.5" customHeight="1">
      <c r="A1257" s="5" t="s">
        <v>14</v>
      </c>
      <c r="B1257" s="5" t="s">
        <v>1301</v>
      </c>
      <c r="E1257" s="92" t="s">
        <v>4346</v>
      </c>
      <c r="F1257" s="92" t="s">
        <v>4346</v>
      </c>
      <c r="I1257" s="5" t="s">
        <v>4617</v>
      </c>
      <c r="J1257" s="5" t="s">
        <v>39</v>
      </c>
      <c r="K1257" s="5" t="s">
        <v>2000</v>
      </c>
      <c r="L1257" s="30" t="str">
        <f>IF(K1257="yes",("Sorry, question [15.04f] " &amp; LEFT(E1257, 7) &amp; " is required!"),"")</f>
        <v>Sorry, question [15.04f] Pentava is required!</v>
      </c>
      <c r="M1257" s="92" t="s">
        <v>4665</v>
      </c>
      <c r="N1257" s="5" t="s">
        <v>3358</v>
      </c>
    </row>
    <row r="1258" spans="1:14" ht="13.5" customHeight="1">
      <c r="A1258" s="5" t="s">
        <v>14</v>
      </c>
      <c r="B1258" s="5" t="s">
        <v>1302</v>
      </c>
      <c r="E1258" s="92" t="s">
        <v>4347</v>
      </c>
      <c r="F1258" s="92" t="s">
        <v>4347</v>
      </c>
      <c r="I1258" s="5" t="s">
        <v>4618</v>
      </c>
      <c r="J1258" s="5" t="s">
        <v>39</v>
      </c>
      <c r="K1258" s="5" t="s">
        <v>2000</v>
      </c>
      <c r="L1258" s="30" t="str">
        <f>IF(K1258="yes",("Sorry, question [15.04f] " &amp; LEFT(E1258, 7) &amp; " is required!"),"")</f>
        <v>Sorry, question [15.04f] Pentava is required!</v>
      </c>
      <c r="M1258" s="92" t="s">
        <v>4666</v>
      </c>
      <c r="N1258" s="5" t="s">
        <v>3359</v>
      </c>
    </row>
    <row r="1259" spans="1:14" ht="13.5" customHeight="1">
      <c r="A1259" s="5" t="s">
        <v>14</v>
      </c>
      <c r="B1259" s="5" t="s">
        <v>1303</v>
      </c>
      <c r="E1259" s="92" t="s">
        <v>4348</v>
      </c>
      <c r="F1259" s="92" t="s">
        <v>4348</v>
      </c>
      <c r="I1259" s="5" t="s">
        <v>4619</v>
      </c>
      <c r="J1259" s="5" t="s">
        <v>39</v>
      </c>
      <c r="K1259" s="5" t="s">
        <v>2000</v>
      </c>
      <c r="L1259" s="30" t="str">
        <f>IF(K1259="yes",("Sorry, question [15.04f] " &amp; LEFT(E1259, 7) &amp; " is required!"),"")</f>
        <v>Sorry, question [15.04f] Pentava is required!</v>
      </c>
      <c r="M1259" s="92" t="s">
        <v>4667</v>
      </c>
      <c r="N1259" s="5" t="s">
        <v>4646</v>
      </c>
    </row>
    <row r="1260" spans="1:14" ht="13.5" customHeight="1">
      <c r="L1260" s="30" t="str">
        <f>IF(K1260="yes",("Sorry, question [15.04b] " &amp; LEFT(E1260, 7) &amp; " is required!"),"")</f>
        <v/>
      </c>
    </row>
    <row r="1261" spans="1:14" ht="13.5" customHeight="1">
      <c r="A1261" s="5" t="s">
        <v>1280</v>
      </c>
      <c r="B1261" s="5" t="s">
        <v>2424</v>
      </c>
      <c r="E1261" s="5" t="s">
        <v>1921</v>
      </c>
      <c r="I1261" s="5" t="s">
        <v>2169</v>
      </c>
      <c r="J1261" s="5" t="s">
        <v>39</v>
      </c>
      <c r="L1261" s="30" t="str">
        <f>IF(K1261="yes",("Sorry, question [15.04b] " &amp; LEFT(E1261, 7) &amp; " is required!"),"")</f>
        <v/>
      </c>
    </row>
    <row r="1262" spans="1:14" ht="13.5" customHeight="1">
      <c r="A1262" s="5" t="s">
        <v>14</v>
      </c>
      <c r="B1262" s="5" t="s">
        <v>1922</v>
      </c>
      <c r="E1262" s="92" t="s">
        <v>4349</v>
      </c>
      <c r="F1262" s="92" t="s">
        <v>4349</v>
      </c>
      <c r="I1262" s="5" t="s">
        <v>4620</v>
      </c>
      <c r="J1262" s="5" t="s">
        <v>39</v>
      </c>
      <c r="K1262" s="5" t="s">
        <v>2000</v>
      </c>
      <c r="L1262" s="30" t="str">
        <f>IF(K1262="yes",("Sorry, question [15.04g] " &amp; LEFT(E1262, 7) &amp; " is required!"),"")</f>
        <v>Sorry, question [15.04g] MEASLES is required!</v>
      </c>
      <c r="M1262" s="92" t="s">
        <v>4665</v>
      </c>
      <c r="N1262" s="5" t="s">
        <v>3360</v>
      </c>
    </row>
    <row r="1263" spans="1:14" ht="13.5" customHeight="1">
      <c r="A1263" s="5" t="s">
        <v>14</v>
      </c>
      <c r="B1263" s="5" t="s">
        <v>1923</v>
      </c>
      <c r="E1263" s="92" t="s">
        <v>4350</v>
      </c>
      <c r="F1263" s="92" t="s">
        <v>4350</v>
      </c>
      <c r="I1263" s="5" t="s">
        <v>4621</v>
      </c>
      <c r="J1263" s="5" t="s">
        <v>39</v>
      </c>
      <c r="K1263" s="5" t="s">
        <v>2000</v>
      </c>
      <c r="L1263" s="30" t="str">
        <f>IF(K1263="yes",("Sorry, question [15.04g] " &amp; LEFT(E1263, 7) &amp; " is required!"),"")</f>
        <v>Sorry, question [15.04g] MEASLES is required!</v>
      </c>
      <c r="M1263" s="92" t="s">
        <v>4666</v>
      </c>
      <c r="N1263" s="5" t="s">
        <v>3361</v>
      </c>
    </row>
    <row r="1264" spans="1:14" ht="13.5" customHeight="1">
      <c r="A1264" s="5" t="s">
        <v>14</v>
      </c>
      <c r="B1264" s="5" t="s">
        <v>1924</v>
      </c>
      <c r="E1264" s="92" t="s">
        <v>4351</v>
      </c>
      <c r="F1264" s="92" t="s">
        <v>4351</v>
      </c>
      <c r="I1264" s="5" t="s">
        <v>4622</v>
      </c>
      <c r="J1264" s="5" t="s">
        <v>39</v>
      </c>
      <c r="K1264" s="5" t="s">
        <v>2000</v>
      </c>
      <c r="L1264" s="30" t="str">
        <f>IF(K1264="yes",("Sorry, question [15.04g] " &amp; LEFT(E1264, 7) &amp; " is required!"),"")</f>
        <v>Sorry, question [15.04g] MEASLES is required!</v>
      </c>
      <c r="M1264" s="92" t="s">
        <v>4667</v>
      </c>
      <c r="N1264" s="5" t="s">
        <v>4647</v>
      </c>
    </row>
    <row r="1265" spans="1:23" ht="13.5" customHeight="1">
      <c r="L1265" s="30" t="str">
        <f>IF(K1265="yes",("Sorry, question [15.04b] " &amp; LEFT(E1265, 7) &amp; " is required!"),"")</f>
        <v/>
      </c>
    </row>
    <row r="1266" spans="1:23" ht="13.5" customHeight="1">
      <c r="A1266" s="5" t="s">
        <v>1280</v>
      </c>
      <c r="B1266" s="5" t="s">
        <v>2425</v>
      </c>
      <c r="E1266" s="5" t="s">
        <v>1925</v>
      </c>
      <c r="I1266" s="5" t="s">
        <v>2412</v>
      </c>
      <c r="J1266" s="5" t="s">
        <v>39</v>
      </c>
      <c r="L1266" s="30" t="str">
        <f>IF(K1266="yes",("Sorry, question [15.04b] " &amp; LEFT(E1266, 7) &amp; " is required!"),"")</f>
        <v/>
      </c>
    </row>
    <row r="1267" spans="1:23" ht="13.5" customHeight="1">
      <c r="A1267" s="5" t="s">
        <v>14</v>
      </c>
      <c r="B1267" s="5" t="s">
        <v>1926</v>
      </c>
      <c r="E1267" s="92" t="s">
        <v>4352</v>
      </c>
      <c r="F1267" s="92" t="s">
        <v>4352</v>
      </c>
      <c r="I1267" s="5" t="s">
        <v>4623</v>
      </c>
      <c r="J1267" s="5" t="s">
        <v>39</v>
      </c>
      <c r="K1267" s="5" t="s">
        <v>2000</v>
      </c>
      <c r="L1267" s="30" t="str">
        <f>IF(K1267="yes",("Sorry, question [15.04h] " &amp; LEFT(E1267, 7) &amp; " is required!"),"")</f>
        <v>Sorry, question [15.04h] Dewormi is required!</v>
      </c>
      <c r="M1267" s="92" t="s">
        <v>4665</v>
      </c>
      <c r="N1267" s="5" t="s">
        <v>3362</v>
      </c>
    </row>
    <row r="1268" spans="1:23" ht="13.5" customHeight="1">
      <c r="A1268" s="5" t="s">
        <v>14</v>
      </c>
      <c r="B1268" s="5" t="s">
        <v>1927</v>
      </c>
      <c r="E1268" s="92" t="s">
        <v>4353</v>
      </c>
      <c r="F1268" s="92" t="s">
        <v>4353</v>
      </c>
      <c r="I1268" s="5" t="s">
        <v>4624</v>
      </c>
      <c r="J1268" s="5" t="s">
        <v>39</v>
      </c>
      <c r="K1268" s="5" t="s">
        <v>2000</v>
      </c>
      <c r="L1268" s="30" t="str">
        <f>IF(K1268="yes",("Sorry, question [15.04h] " &amp; LEFT(E1268, 7) &amp; " is required!"),"")</f>
        <v>Sorry, question [15.04h] Dewormi is required!</v>
      </c>
      <c r="M1268" s="92" t="s">
        <v>4666</v>
      </c>
      <c r="N1268" s="5" t="s">
        <v>3363</v>
      </c>
    </row>
    <row r="1269" spans="1:23" ht="13.5" customHeight="1">
      <c r="A1269" s="5" t="s">
        <v>14</v>
      </c>
      <c r="B1269" s="5" t="s">
        <v>1928</v>
      </c>
      <c r="E1269" s="92" t="s">
        <v>4354</v>
      </c>
      <c r="F1269" s="92" t="s">
        <v>4354</v>
      </c>
      <c r="I1269" s="5" t="s">
        <v>4625</v>
      </c>
      <c r="J1269" s="5" t="s">
        <v>39</v>
      </c>
      <c r="K1269" s="5" t="s">
        <v>2000</v>
      </c>
      <c r="L1269" s="30" t="str">
        <f>IF(K1269="yes",("Sorry, question [15.04h] " &amp; LEFT(E1269, 7) &amp; " is required!"),"")</f>
        <v>Sorry, question [15.04h] Dewormi is required!</v>
      </c>
      <c r="M1269" s="92" t="s">
        <v>4667</v>
      </c>
      <c r="N1269" s="5" t="s">
        <v>4648</v>
      </c>
    </row>
    <row r="1270" spans="1:23" ht="13.5" customHeight="1">
      <c r="L1270" s="30" t="str">
        <f>IF(K1270="yes",("Sorry, question [15.04b] " &amp; LEFT(E1270, 7) &amp; " is required!"),"")</f>
        <v/>
      </c>
    </row>
    <row r="1271" spans="1:23" ht="13.5" customHeight="1">
      <c r="A1271" s="5" t="s">
        <v>1280</v>
      </c>
      <c r="B1271" s="5" t="s">
        <v>2426</v>
      </c>
      <c r="E1271" s="5" t="s">
        <v>4355</v>
      </c>
      <c r="I1271" s="5" t="s">
        <v>2413</v>
      </c>
      <c r="J1271" s="5" t="s">
        <v>39</v>
      </c>
      <c r="L1271" s="30" t="str">
        <f>IF(K1271="yes",("Sorry, question [15.04b] " &amp; LEFT(E1271, 7) &amp; " is required!"),"")</f>
        <v/>
      </c>
    </row>
    <row r="1272" spans="1:23" ht="13.5" customHeight="1">
      <c r="A1272" s="5" t="s">
        <v>14</v>
      </c>
      <c r="B1272" s="5" t="s">
        <v>1929</v>
      </c>
      <c r="E1272" s="92" t="s">
        <v>4356</v>
      </c>
      <c r="F1272" s="92" t="s">
        <v>4356</v>
      </c>
      <c r="I1272" s="5" t="s">
        <v>4626</v>
      </c>
      <c r="J1272" s="5" t="s">
        <v>39</v>
      </c>
      <c r="K1272" s="5" t="s">
        <v>2000</v>
      </c>
      <c r="L1272" s="30" t="str">
        <f>IF(K1272="yes",("Sorry, question [15.04i] " &amp; LEFT(E1272, 7) &amp; " is required!"),"")</f>
        <v>Sorry, question [15.04i] Dewormi is required!</v>
      </c>
      <c r="M1272" s="92" t="s">
        <v>4665</v>
      </c>
      <c r="N1272" s="5" t="s">
        <v>3366</v>
      </c>
    </row>
    <row r="1273" spans="1:23" ht="13.5" customHeight="1">
      <c r="A1273" s="5" t="s">
        <v>14</v>
      </c>
      <c r="B1273" s="5" t="s">
        <v>1930</v>
      </c>
      <c r="E1273" s="92" t="s">
        <v>4357</v>
      </c>
      <c r="F1273" s="92" t="s">
        <v>4357</v>
      </c>
      <c r="I1273" s="5" t="s">
        <v>4627</v>
      </c>
      <c r="J1273" s="5" t="s">
        <v>39</v>
      </c>
      <c r="K1273" s="5" t="s">
        <v>2000</v>
      </c>
      <c r="L1273" s="30" t="str">
        <f>IF(K1273="yes",("Sorry, question [15.04i] " &amp; LEFT(E1273, 7) &amp; " is required!"),"")</f>
        <v>Sorry, question [15.04i] Dewormi is required!</v>
      </c>
      <c r="M1273" s="92" t="s">
        <v>4666</v>
      </c>
      <c r="N1273" s="5" t="s">
        <v>3367</v>
      </c>
    </row>
    <row r="1274" spans="1:23" ht="13.5" customHeight="1">
      <c r="A1274" s="5" t="s">
        <v>14</v>
      </c>
      <c r="B1274" s="5" t="s">
        <v>1931</v>
      </c>
      <c r="E1274" s="92" t="s">
        <v>4358</v>
      </c>
      <c r="F1274" s="92" t="s">
        <v>4358</v>
      </c>
      <c r="I1274" s="5" t="s">
        <v>4628</v>
      </c>
      <c r="J1274" s="5" t="s">
        <v>39</v>
      </c>
      <c r="K1274" s="5" t="s">
        <v>2000</v>
      </c>
      <c r="L1274" s="30" t="str">
        <f>IF(K1274="yes",("Sorry, question [15.04i] " &amp; LEFT(E1274, 7) &amp; " is required!"),"")</f>
        <v>Sorry, question [15.04i] Dewormi is required!</v>
      </c>
      <c r="M1274" s="92" t="s">
        <v>4667</v>
      </c>
      <c r="N1274" s="5" t="s">
        <v>4649</v>
      </c>
    </row>
    <row r="1275" spans="1:23" ht="13.5" customHeight="1">
      <c r="A1275" s="5" t="s">
        <v>2358</v>
      </c>
      <c r="L1275" s="30" t="str">
        <f>IF(K1275="yes",("Sorry, question [15.04b] " &amp; LEFT(E1275, 7) &amp; " is required!"),"")</f>
        <v/>
      </c>
      <c r="W1275" s="5" t="s">
        <v>1975</v>
      </c>
    </row>
    <row r="1276" spans="1:23" ht="13.5" customHeight="1">
      <c r="A1276" s="5" t="s">
        <v>1280</v>
      </c>
      <c r="B1276" s="5" t="s">
        <v>2427</v>
      </c>
      <c r="E1276" s="5" t="s">
        <v>1932</v>
      </c>
      <c r="I1276" s="5" t="s">
        <v>2414</v>
      </c>
      <c r="J1276" s="5" t="s">
        <v>39</v>
      </c>
      <c r="L1276" s="30" t="str">
        <f>IF(K1276="yes",("Sorry, question [15.04b] " &amp; LEFT(E1276, 7) &amp; " is required!"),"")</f>
        <v/>
      </c>
    </row>
    <row r="1277" spans="1:23" ht="13.5" customHeight="1">
      <c r="A1277" s="5" t="s">
        <v>14</v>
      </c>
      <c r="B1277" s="5" t="s">
        <v>1933</v>
      </c>
      <c r="E1277" s="92" t="s">
        <v>4359</v>
      </c>
      <c r="F1277" s="92" t="s">
        <v>4359</v>
      </c>
      <c r="I1277" s="5" t="s">
        <v>4629</v>
      </c>
      <c r="J1277" s="5" t="s">
        <v>39</v>
      </c>
      <c r="K1277" s="5" t="s">
        <v>2000</v>
      </c>
      <c r="L1277" s="30" t="str">
        <f>IF(K1277="yes",("Sorry, question [15.04j] " &amp; LEFT(E1277, 7) &amp; " is required!"),"")</f>
        <v>Sorry, question [15.04j] VITAMIN is required!</v>
      </c>
      <c r="M1277" s="92" t="s">
        <v>4665</v>
      </c>
      <c r="N1277" s="5" t="s">
        <v>3364</v>
      </c>
    </row>
    <row r="1278" spans="1:23" ht="13.5" customHeight="1">
      <c r="A1278" s="5" t="s">
        <v>14</v>
      </c>
      <c r="B1278" s="5" t="s">
        <v>1934</v>
      </c>
      <c r="E1278" s="92" t="s">
        <v>4360</v>
      </c>
      <c r="F1278" s="92" t="s">
        <v>4360</v>
      </c>
      <c r="I1278" s="5" t="s">
        <v>4630</v>
      </c>
      <c r="J1278" s="5" t="s">
        <v>39</v>
      </c>
      <c r="K1278" s="5" t="s">
        <v>2000</v>
      </c>
      <c r="L1278" s="30" t="str">
        <f>IF(K1278="yes",("Sorry, question [15.04j] " &amp; LEFT(E1278, 7) &amp; " is required!"),"")</f>
        <v>Sorry, question [15.04j] VITAMIN is required!</v>
      </c>
      <c r="M1278" s="92" t="s">
        <v>4666</v>
      </c>
      <c r="N1278" s="5" t="s">
        <v>3365</v>
      </c>
    </row>
    <row r="1279" spans="1:23" ht="13.5" customHeight="1">
      <c r="A1279" s="5" t="s">
        <v>14</v>
      </c>
      <c r="B1279" s="5" t="s">
        <v>1935</v>
      </c>
      <c r="E1279" s="92" t="s">
        <v>4361</v>
      </c>
      <c r="F1279" s="92" t="s">
        <v>4361</v>
      </c>
      <c r="I1279" s="5" t="s">
        <v>4631</v>
      </c>
      <c r="J1279" s="5" t="s">
        <v>39</v>
      </c>
      <c r="K1279" s="5" t="s">
        <v>2000</v>
      </c>
      <c r="L1279" s="30" t="str">
        <f>IF(K1279="yes",("Sorry, question [15.04j] " &amp; LEFT(E1279, 7) &amp; " is required!"),"")</f>
        <v>Sorry, question [15.04j] VITAMIN is required!</v>
      </c>
      <c r="M1279" s="92" t="s">
        <v>4667</v>
      </c>
      <c r="N1279" s="5" t="s">
        <v>4650</v>
      </c>
    </row>
    <row r="1280" spans="1:23" ht="13.5" customHeight="1">
      <c r="L1280" s="30" t="str">
        <f>IF(K1280="yes",("Sorry, question [15.04b] " &amp; LEFT(E1280, 7) &amp; " is required!"),"")</f>
        <v/>
      </c>
      <c r="W1280" s="5" t="s">
        <v>1975</v>
      </c>
    </row>
    <row r="1281" spans="1:23" ht="13.5" customHeight="1">
      <c r="A1281" s="5" t="s">
        <v>1280</v>
      </c>
      <c r="B1281" s="5" t="s">
        <v>2428</v>
      </c>
      <c r="E1281" s="5" t="s">
        <v>1936</v>
      </c>
      <c r="I1281" s="5" t="s">
        <v>2415</v>
      </c>
      <c r="J1281" s="5" t="s">
        <v>39</v>
      </c>
      <c r="L1281" s="30" t="str">
        <f>IF(K1281="yes",("Sorry, question [15.04b] " &amp; LEFT(E1281, 7) &amp; " is required!"),"")</f>
        <v/>
      </c>
    </row>
    <row r="1282" spans="1:23" ht="13.5" customHeight="1">
      <c r="A1282" s="5" t="s">
        <v>14</v>
      </c>
      <c r="B1282" s="5" t="s">
        <v>1937</v>
      </c>
      <c r="E1282" s="92" t="s">
        <v>4362</v>
      </c>
      <c r="F1282" s="92" t="s">
        <v>4362</v>
      </c>
      <c r="I1282" s="5" t="s">
        <v>4632</v>
      </c>
      <c r="J1282" s="5" t="s">
        <v>39</v>
      </c>
      <c r="K1282" s="5" t="s">
        <v>2000</v>
      </c>
      <c r="L1282" s="30" t="str">
        <f>IF(K1282="yes",("Sorry, question [15.04k] " &amp; LEFT(E1282, 7) &amp; " is required!"),"")</f>
        <v>Sorry, question [15.04k] VITAMIN is required!</v>
      </c>
      <c r="M1282" s="92" t="s">
        <v>4665</v>
      </c>
      <c r="N1282" s="5" t="s">
        <v>3368</v>
      </c>
    </row>
    <row r="1283" spans="1:23" ht="13.5" customHeight="1">
      <c r="A1283" s="5" t="s">
        <v>14</v>
      </c>
      <c r="B1283" s="5" t="s">
        <v>1938</v>
      </c>
      <c r="E1283" s="92" t="s">
        <v>4363</v>
      </c>
      <c r="F1283" s="92" t="s">
        <v>4363</v>
      </c>
      <c r="I1283" s="5" t="s">
        <v>4633</v>
      </c>
      <c r="J1283" s="5" t="s">
        <v>39</v>
      </c>
      <c r="K1283" s="5" t="s">
        <v>2000</v>
      </c>
      <c r="L1283" s="30" t="str">
        <f>IF(K1283="yes",("Sorry, question [15.04k] " &amp; LEFT(E1283, 7) &amp; " is required!"),"")</f>
        <v>Sorry, question [15.04k] VITAMIN is required!</v>
      </c>
      <c r="M1283" s="92" t="s">
        <v>4666</v>
      </c>
      <c r="N1283" s="5" t="s">
        <v>3369</v>
      </c>
    </row>
    <row r="1284" spans="1:23" ht="13.5" customHeight="1">
      <c r="A1284" s="5" t="s">
        <v>14</v>
      </c>
      <c r="B1284" s="5" t="s">
        <v>1939</v>
      </c>
      <c r="E1284" s="92" t="s">
        <v>4364</v>
      </c>
      <c r="F1284" s="92" t="s">
        <v>4364</v>
      </c>
      <c r="I1284" s="5" t="s">
        <v>4634</v>
      </c>
      <c r="J1284" s="5" t="s">
        <v>39</v>
      </c>
      <c r="K1284" s="5" t="s">
        <v>2000</v>
      </c>
      <c r="L1284" s="30" t="str">
        <f>IF(K1284="yes",("Sorry, question [15.04k] " &amp; LEFT(E1284, 7) &amp; " is required!"),"")</f>
        <v>Sorry, question [15.04k] VITAMIN is required!</v>
      </c>
      <c r="M1284" s="92" t="s">
        <v>4667</v>
      </c>
      <c r="N1284" s="5" t="s">
        <v>4651</v>
      </c>
    </row>
    <row r="1285" spans="1:23" ht="13.5" customHeight="1">
      <c r="L1285" s="30" t="str">
        <f>IF(K1285="yes",("Sorry, question [15.04b] " &amp; LEFT(E1285, 7) &amp; " is required!"),"")</f>
        <v/>
      </c>
      <c r="W1285" s="5" t="s">
        <v>1975</v>
      </c>
    </row>
    <row r="1286" spans="1:23" ht="13.5" customHeight="1">
      <c r="A1286" s="5" t="s">
        <v>1280</v>
      </c>
      <c r="B1286" s="5" t="s">
        <v>2417</v>
      </c>
      <c r="E1286" s="5" t="s">
        <v>2355</v>
      </c>
      <c r="I1286" s="5" t="s">
        <v>2416</v>
      </c>
      <c r="J1286" s="5" t="s">
        <v>39</v>
      </c>
      <c r="L1286" s="30" t="str">
        <f>IF(K1286="yes",("Sorry, question [15.04b] " &amp; LEFT(E1286, 7) &amp; " is required!"),"")</f>
        <v/>
      </c>
    </row>
    <row r="1287" spans="1:23" ht="13.5" customHeight="1">
      <c r="A1287" s="5" t="s">
        <v>14</v>
      </c>
      <c r="B1287" s="5" t="s">
        <v>1940</v>
      </c>
      <c r="E1287" s="92" t="s">
        <v>4365</v>
      </c>
      <c r="F1287" s="92" t="s">
        <v>4365</v>
      </c>
      <c r="I1287" s="5" t="s">
        <v>4635</v>
      </c>
      <c r="J1287" s="5" t="s">
        <v>39</v>
      </c>
      <c r="K1287" s="5" t="s">
        <v>2000</v>
      </c>
      <c r="L1287" s="30" t="str">
        <f>IF(K1287="yes",("Sorry, question [15.04l] " &amp; LEFT(E1287, 7) &amp; " is required!"),"")</f>
        <v>Sorry, question [15.04l] Hib3 (i is required!</v>
      </c>
      <c r="M1287" s="92" t="s">
        <v>4665</v>
      </c>
      <c r="N1287" s="5" t="s">
        <v>3370</v>
      </c>
    </row>
    <row r="1288" spans="1:23" ht="13.5" customHeight="1">
      <c r="A1288" s="5" t="s">
        <v>14</v>
      </c>
      <c r="B1288" s="5" t="s">
        <v>1941</v>
      </c>
      <c r="E1288" s="92" t="s">
        <v>4366</v>
      </c>
      <c r="F1288" s="92" t="s">
        <v>4366</v>
      </c>
      <c r="I1288" s="5" t="s">
        <v>4636</v>
      </c>
      <c r="J1288" s="5" t="s">
        <v>39</v>
      </c>
      <c r="K1288" s="5" t="s">
        <v>2000</v>
      </c>
      <c r="L1288" s="30" t="str">
        <f>IF(K1288="yes",("Sorry, question [15.04l] " &amp; LEFT(E1288, 7) &amp; " is required!"),"")</f>
        <v>Sorry, question [15.04l] Hib3 (i is required!</v>
      </c>
      <c r="M1288" s="92" t="s">
        <v>4666</v>
      </c>
      <c r="N1288" s="5" t="s">
        <v>3371</v>
      </c>
    </row>
    <row r="1289" spans="1:23" ht="13.5" customHeight="1">
      <c r="A1289" s="5" t="s">
        <v>14</v>
      </c>
      <c r="B1289" s="5" t="s">
        <v>1942</v>
      </c>
      <c r="E1289" s="92" t="s">
        <v>4367</v>
      </c>
      <c r="F1289" s="92" t="s">
        <v>4367</v>
      </c>
      <c r="I1289" s="5" t="s">
        <v>4637</v>
      </c>
      <c r="J1289" s="5" t="s">
        <v>39</v>
      </c>
      <c r="K1289" s="5" t="s">
        <v>2000</v>
      </c>
      <c r="L1289" s="30" t="str">
        <f>IF(K1289="yes",("Sorry, question [15.04l] " &amp; LEFT(E1289, 7) &amp; " is required!"),"")</f>
        <v>Sorry, question [15.04l] Hib3 (i is required!</v>
      </c>
      <c r="M1289" s="92" t="s">
        <v>4667</v>
      </c>
      <c r="N1289" s="5" t="s">
        <v>4652</v>
      </c>
    </row>
    <row r="1290" spans="1:23" ht="13.5" customHeight="1">
      <c r="A1290" s="5" t="s">
        <v>1305</v>
      </c>
      <c r="J1290" s="5" t="s">
        <v>39</v>
      </c>
      <c r="L1290" s="30" t="str">
        <f t="shared" ref="L1290:L1331" si="89">IF(K1290="yes",("Sorry, question " &amp; LEFT(E1290, 7) &amp; " is required!"),"")</f>
        <v/>
      </c>
      <c r="W1290" s="5" t="s">
        <v>1973</v>
      </c>
    </row>
    <row r="1291" spans="1:23" ht="13.5" customHeight="1">
      <c r="A1291" s="5" t="s">
        <v>1306</v>
      </c>
      <c r="B1291" s="5" t="s">
        <v>2429</v>
      </c>
      <c r="I1291" s="5" t="s">
        <v>1055</v>
      </c>
      <c r="J1291" s="5" t="s">
        <v>3530</v>
      </c>
      <c r="L1291" s="30" t="str">
        <f t="shared" si="89"/>
        <v/>
      </c>
      <c r="W1291" s="5" t="s">
        <v>1973</v>
      </c>
    </row>
    <row r="1292" spans="1:23" ht="13.5" customHeight="1">
      <c r="A1292" s="5" t="s">
        <v>1307</v>
      </c>
      <c r="B1292" s="5" t="s">
        <v>1308</v>
      </c>
      <c r="E1292" s="5" t="s">
        <v>3168</v>
      </c>
      <c r="I1292" s="92" t="s">
        <v>3929</v>
      </c>
      <c r="J1292" s="5" t="s">
        <v>2350</v>
      </c>
      <c r="K1292" s="5" t="s">
        <v>2000</v>
      </c>
      <c r="L1292" s="30" t="str">
        <f t="shared" si="89"/>
        <v>Sorry, question [15.05] is required!</v>
      </c>
    </row>
    <row r="1293" spans="1:23" ht="13.5" customHeight="1">
      <c r="A1293" s="5" t="s">
        <v>1307</v>
      </c>
      <c r="B1293" s="5" t="s">
        <v>671</v>
      </c>
      <c r="E1293" s="5" t="s">
        <v>1782</v>
      </c>
      <c r="I1293" s="92" t="s">
        <v>3929</v>
      </c>
      <c r="J1293" s="5" t="s">
        <v>4328</v>
      </c>
      <c r="K1293" s="5" t="s">
        <v>2000</v>
      </c>
      <c r="L1293" s="30" t="str">
        <f t="shared" si="89"/>
        <v>Sorry, question [15.06] is required!</v>
      </c>
    </row>
    <row r="1294" spans="1:23" ht="13.5" customHeight="1">
      <c r="A1294" s="5" t="s">
        <v>1307</v>
      </c>
      <c r="B1294" s="5" t="s">
        <v>672</v>
      </c>
      <c r="E1294" s="5" t="s">
        <v>1783</v>
      </c>
      <c r="I1294" s="92" t="s">
        <v>3929</v>
      </c>
      <c r="K1294" s="5" t="s">
        <v>2000</v>
      </c>
      <c r="L1294" s="30" t="str">
        <f t="shared" si="89"/>
        <v>Sorry, question [15.07] is required!</v>
      </c>
    </row>
    <row r="1295" spans="1:23" ht="13.5" customHeight="1">
      <c r="A1295" s="5" t="s">
        <v>1309</v>
      </c>
      <c r="B1295" s="5" t="s">
        <v>673</v>
      </c>
      <c r="E1295" s="5" t="s">
        <v>1784</v>
      </c>
      <c r="I1295" s="92" t="s">
        <v>3929</v>
      </c>
      <c r="J1295" s="5" t="s">
        <v>3911</v>
      </c>
      <c r="K1295" s="5" t="s">
        <v>2000</v>
      </c>
      <c r="L1295" s="30" t="str">
        <f t="shared" si="89"/>
        <v>Sorry, question [15.08] is required!</v>
      </c>
    </row>
    <row r="1296" spans="1:23" ht="13.5" customHeight="1">
      <c r="A1296" s="5" t="s">
        <v>1310</v>
      </c>
      <c r="B1296" s="5" t="s">
        <v>674</v>
      </c>
      <c r="E1296" s="5" t="s">
        <v>1785</v>
      </c>
      <c r="I1296" s="92" t="s">
        <v>3929</v>
      </c>
      <c r="J1296" s="5" t="s">
        <v>3912</v>
      </c>
      <c r="K1296" s="5" t="s">
        <v>2000</v>
      </c>
      <c r="L1296" s="30" t="str">
        <f t="shared" si="89"/>
        <v>Sorry, question [15.09] is required!</v>
      </c>
    </row>
    <row r="1297" spans="1:23" ht="13.5" customHeight="1">
      <c r="A1297" s="5" t="s">
        <v>16</v>
      </c>
      <c r="J1297" s="5" t="s">
        <v>39</v>
      </c>
      <c r="L1297" s="30" t="str">
        <f t="shared" si="89"/>
        <v/>
      </c>
      <c r="W1297" s="5" t="s">
        <v>1973</v>
      </c>
    </row>
    <row r="1298" spans="1:23" ht="13.5" customHeight="1">
      <c r="A1298" s="5" t="s">
        <v>17</v>
      </c>
      <c r="B1298" s="5" t="s">
        <v>2430</v>
      </c>
      <c r="I1298" s="5" t="s">
        <v>1055</v>
      </c>
      <c r="J1298" s="5" t="s">
        <v>3915</v>
      </c>
      <c r="L1298" s="30" t="str">
        <f t="shared" si="89"/>
        <v/>
      </c>
      <c r="W1298" s="5" t="s">
        <v>1973</v>
      </c>
    </row>
    <row r="1299" spans="1:23" ht="13.5" customHeight="1">
      <c r="A1299" s="5" t="s">
        <v>1309</v>
      </c>
      <c r="B1299" s="5" t="s">
        <v>675</v>
      </c>
      <c r="E1299" s="5" t="s">
        <v>1786</v>
      </c>
      <c r="J1299" s="5" t="s">
        <v>3911</v>
      </c>
      <c r="K1299" s="5" t="s">
        <v>2000</v>
      </c>
      <c r="L1299" s="30" t="str">
        <f t="shared" si="89"/>
        <v>Sorry, question [15.10] is required!</v>
      </c>
    </row>
    <row r="1300" spans="1:23" ht="13.5" customHeight="1">
      <c r="A1300" s="5" t="s">
        <v>1310</v>
      </c>
      <c r="B1300" s="5" t="s">
        <v>676</v>
      </c>
      <c r="E1300" s="5" t="s">
        <v>1787</v>
      </c>
      <c r="J1300" s="5" t="s">
        <v>3914</v>
      </c>
      <c r="K1300" s="5" t="s">
        <v>2000</v>
      </c>
      <c r="L1300" s="30" t="str">
        <f t="shared" si="89"/>
        <v>Sorry, question [15.11] is required!</v>
      </c>
    </row>
    <row r="1301" spans="1:23" ht="13.5" customHeight="1">
      <c r="A1301" s="5" t="s">
        <v>1291</v>
      </c>
      <c r="B1301" s="5" t="s">
        <v>677</v>
      </c>
      <c r="E1301" s="5" t="s">
        <v>1778</v>
      </c>
      <c r="J1301" s="5" t="s">
        <v>3914</v>
      </c>
      <c r="K1301" s="5" t="s">
        <v>2000</v>
      </c>
      <c r="L1301" s="30" t="str">
        <f t="shared" si="89"/>
        <v>Sorry, question [15.12] is required!</v>
      </c>
      <c r="M1301" s="5" t="s">
        <v>3551</v>
      </c>
      <c r="N1301" s="5" t="s">
        <v>3372</v>
      </c>
    </row>
    <row r="1302" spans="1:23" ht="13.5" customHeight="1">
      <c r="A1302" s="5" t="s">
        <v>1307</v>
      </c>
      <c r="B1302" s="5" t="s">
        <v>678</v>
      </c>
      <c r="E1302" s="5" t="s">
        <v>1919</v>
      </c>
      <c r="J1302" s="5" t="s">
        <v>3911</v>
      </c>
      <c r="K1302" s="5" t="s">
        <v>2000</v>
      </c>
      <c r="L1302" s="30" t="str">
        <f t="shared" si="89"/>
        <v>Sorry, question [15.13] is required!</v>
      </c>
    </row>
    <row r="1303" spans="1:23" ht="13.5" customHeight="1">
      <c r="A1303" s="5" t="s">
        <v>16</v>
      </c>
      <c r="J1303" s="5" t="s">
        <v>39</v>
      </c>
      <c r="L1303" s="30" t="str">
        <f t="shared" si="89"/>
        <v/>
      </c>
      <c r="W1303" s="5" t="s">
        <v>1973</v>
      </c>
    </row>
    <row r="1304" spans="1:23" ht="13.5" customHeight="1">
      <c r="A1304" s="5" t="s">
        <v>17</v>
      </c>
      <c r="B1304" s="5" t="s">
        <v>2431</v>
      </c>
      <c r="I1304" s="5" t="s">
        <v>1055</v>
      </c>
      <c r="J1304" s="5" t="s">
        <v>3913</v>
      </c>
      <c r="L1304" s="30" t="str">
        <f t="shared" si="89"/>
        <v/>
      </c>
      <c r="W1304" s="5" t="s">
        <v>1973</v>
      </c>
    </row>
    <row r="1305" spans="1:23" ht="13.5" customHeight="1">
      <c r="A1305" s="5" t="s">
        <v>1291</v>
      </c>
      <c r="B1305" s="5" t="s">
        <v>679</v>
      </c>
      <c r="E1305" s="5" t="s">
        <v>1920</v>
      </c>
      <c r="J1305" s="5" t="s">
        <v>2937</v>
      </c>
      <c r="K1305" s="5" t="s">
        <v>2000</v>
      </c>
      <c r="L1305" s="30" t="str">
        <f t="shared" si="89"/>
        <v>Sorry, question [15.14] is required!</v>
      </c>
      <c r="M1305" s="5" t="s">
        <v>3552</v>
      </c>
      <c r="N1305" s="5" t="s">
        <v>3373</v>
      </c>
    </row>
    <row r="1306" spans="1:23" ht="13.5" customHeight="1">
      <c r="A1306" s="5" t="s">
        <v>1309</v>
      </c>
      <c r="B1306" s="5" t="s">
        <v>680</v>
      </c>
      <c r="E1306" s="5" t="s">
        <v>1788</v>
      </c>
      <c r="J1306" s="5" t="s">
        <v>2352</v>
      </c>
      <c r="K1306" s="5" t="s">
        <v>2000</v>
      </c>
      <c r="L1306" s="30" t="str">
        <f t="shared" si="89"/>
        <v>Sorry, question [15.15] is required!</v>
      </c>
    </row>
    <row r="1307" spans="1:23" ht="13.5" customHeight="1">
      <c r="A1307" s="5" t="s">
        <v>1311</v>
      </c>
      <c r="B1307" s="5" t="s">
        <v>681</v>
      </c>
      <c r="E1307" s="5" t="s">
        <v>1789</v>
      </c>
      <c r="J1307" s="5" t="s">
        <v>2938</v>
      </c>
      <c r="K1307" s="5" t="s">
        <v>2000</v>
      </c>
      <c r="L1307" s="30" t="str">
        <f t="shared" si="89"/>
        <v>Sorry, question [15.16] is required!</v>
      </c>
    </row>
    <row r="1308" spans="1:23" ht="13.5" customHeight="1">
      <c r="A1308" s="5" t="s">
        <v>1309</v>
      </c>
      <c r="B1308" s="5" t="s">
        <v>682</v>
      </c>
      <c r="E1308" s="5" t="s">
        <v>1790</v>
      </c>
      <c r="K1308" s="5" t="s">
        <v>2000</v>
      </c>
      <c r="L1308" s="30" t="str">
        <f t="shared" si="89"/>
        <v>Sorry, question [15.17] is required!</v>
      </c>
    </row>
    <row r="1309" spans="1:23" ht="13.5" customHeight="1">
      <c r="A1309" s="5" t="s">
        <v>16</v>
      </c>
      <c r="J1309" s="5" t="s">
        <v>39</v>
      </c>
      <c r="L1309" s="30" t="str">
        <f t="shared" si="89"/>
        <v/>
      </c>
      <c r="W1309" s="5" t="s">
        <v>1973</v>
      </c>
    </row>
    <row r="1310" spans="1:23" ht="13.5" customHeight="1">
      <c r="A1310" s="5" t="s">
        <v>17</v>
      </c>
      <c r="B1310" s="5" t="s">
        <v>2432</v>
      </c>
      <c r="I1310" s="5" t="s">
        <v>1055</v>
      </c>
      <c r="J1310" s="5" t="s">
        <v>3913</v>
      </c>
      <c r="L1310" s="30" t="str">
        <f t="shared" si="89"/>
        <v/>
      </c>
      <c r="W1310" s="5" t="s">
        <v>1973</v>
      </c>
    </row>
    <row r="1311" spans="1:23" ht="13.5" customHeight="1">
      <c r="A1311" s="5" t="s">
        <v>1312</v>
      </c>
      <c r="B1311" s="5" t="s">
        <v>683</v>
      </c>
      <c r="E1311" s="5" t="s">
        <v>1779</v>
      </c>
      <c r="J1311" s="5" t="s">
        <v>2433</v>
      </c>
      <c r="K1311" s="5" t="s">
        <v>2000</v>
      </c>
      <c r="L1311" s="30" t="str">
        <f t="shared" si="89"/>
        <v>Sorry, question [15.18] is required!</v>
      </c>
    </row>
    <row r="1312" spans="1:23" ht="13.5" customHeight="1">
      <c r="A1312" s="5" t="s">
        <v>1291</v>
      </c>
      <c r="B1312" s="5" t="s">
        <v>684</v>
      </c>
      <c r="E1312" s="5" t="s">
        <v>1780</v>
      </c>
      <c r="J1312" s="5" t="s">
        <v>2939</v>
      </c>
      <c r="K1312" s="5" t="s">
        <v>2000</v>
      </c>
      <c r="L1312" s="30" t="str">
        <f t="shared" si="89"/>
        <v>Sorry, question [15.19] is required!</v>
      </c>
      <c r="M1312" s="5" t="s">
        <v>3551</v>
      </c>
      <c r="N1312" s="5" t="s">
        <v>3374</v>
      </c>
    </row>
    <row r="1313" spans="1:23" ht="13.5" customHeight="1">
      <c r="A1313" s="5" t="s">
        <v>1307</v>
      </c>
      <c r="B1313" s="5" t="s">
        <v>685</v>
      </c>
      <c r="E1313" s="5" t="s">
        <v>1791</v>
      </c>
      <c r="J1313" s="5" t="s">
        <v>39</v>
      </c>
      <c r="K1313" s="5" t="s">
        <v>2000</v>
      </c>
      <c r="L1313" s="30" t="str">
        <f t="shared" si="89"/>
        <v>Sorry, question [15.20] is required!</v>
      </c>
    </row>
    <row r="1314" spans="1:23" ht="13.5" customHeight="1">
      <c r="A1314" s="5" t="s">
        <v>1312</v>
      </c>
      <c r="B1314" s="5" t="s">
        <v>686</v>
      </c>
      <c r="E1314" s="5" t="s">
        <v>1781</v>
      </c>
      <c r="J1314" s="5" t="s">
        <v>2434</v>
      </c>
      <c r="K1314" s="5" t="s">
        <v>2000</v>
      </c>
      <c r="L1314" s="30" t="str">
        <f t="shared" si="89"/>
        <v>Sorry, question [15.21] is required!</v>
      </c>
    </row>
    <row r="1315" spans="1:23" ht="13.5" customHeight="1">
      <c r="A1315" s="5" t="s">
        <v>1291</v>
      </c>
      <c r="B1315" s="5" t="s">
        <v>1777</v>
      </c>
      <c r="E1315" s="5" t="s">
        <v>3557</v>
      </c>
      <c r="J1315" s="5" t="s">
        <v>3553</v>
      </c>
      <c r="K1315" s="5" t="s">
        <v>2000</v>
      </c>
      <c r="L1315" s="30" t="str">
        <f t="shared" si="89"/>
        <v>Sorry, question [15.22] is required!</v>
      </c>
      <c r="M1315" s="5" t="s">
        <v>3551</v>
      </c>
      <c r="N1315" s="5" t="s">
        <v>3375</v>
      </c>
    </row>
    <row r="1316" spans="1:23" ht="13.5" customHeight="1">
      <c r="A1316" s="5" t="s">
        <v>1305</v>
      </c>
      <c r="J1316" s="5" t="s">
        <v>39</v>
      </c>
      <c r="L1316" s="30" t="str">
        <f t="shared" si="89"/>
        <v/>
      </c>
      <c r="W1316" s="5" t="s">
        <v>1973</v>
      </c>
    </row>
    <row r="1317" spans="1:23" ht="13.5" customHeight="1">
      <c r="A1317" s="5" t="s">
        <v>1305</v>
      </c>
      <c r="E1317" s="5" t="s">
        <v>39</v>
      </c>
      <c r="J1317" s="5" t="s">
        <v>39</v>
      </c>
      <c r="L1317" s="30" t="str">
        <f t="shared" si="89"/>
        <v/>
      </c>
      <c r="W1317" s="5" t="s">
        <v>1972</v>
      </c>
    </row>
    <row r="1318" spans="1:23" ht="13.5" customHeight="1">
      <c r="E1318" s="5" t="s">
        <v>39</v>
      </c>
      <c r="J1318" s="5" t="s">
        <v>39</v>
      </c>
      <c r="L1318" s="30" t="str">
        <f t="shared" si="89"/>
        <v/>
      </c>
    </row>
    <row r="1319" spans="1:23" ht="13.5" customHeight="1">
      <c r="A1319" s="5" t="s">
        <v>17</v>
      </c>
      <c r="B1319" s="5" t="s">
        <v>2435</v>
      </c>
      <c r="E1319" s="5" t="s">
        <v>3088</v>
      </c>
      <c r="I1319" s="5" t="s">
        <v>1972</v>
      </c>
      <c r="J1319" s="5" t="s">
        <v>4327</v>
      </c>
      <c r="L1319" s="30" t="str">
        <f t="shared" si="89"/>
        <v/>
      </c>
      <c r="W1319" s="5" t="s">
        <v>1972</v>
      </c>
    </row>
    <row r="1320" spans="1:23" ht="13.5" customHeight="1">
      <c r="A1320" s="5" t="s">
        <v>11</v>
      </c>
      <c r="B1320" s="5" t="s">
        <v>3216</v>
      </c>
      <c r="I1320" s="5" t="s">
        <v>3041</v>
      </c>
      <c r="L1320" s="30" t="str">
        <f t="shared" si="89"/>
        <v/>
      </c>
    </row>
    <row r="1321" spans="1:23" ht="13.5" customHeight="1">
      <c r="A1321" s="5" t="s">
        <v>1056</v>
      </c>
      <c r="B1321" s="5" t="s">
        <v>3217</v>
      </c>
      <c r="E1321" s="26" t="s">
        <v>3391</v>
      </c>
      <c r="I1321" s="5" t="s">
        <v>3042</v>
      </c>
      <c r="L1321" s="30" t="str">
        <f t="shared" si="89"/>
        <v/>
      </c>
    </row>
    <row r="1322" spans="1:23" ht="13.5" customHeight="1">
      <c r="A1322" s="5" t="s">
        <v>1056</v>
      </c>
      <c r="B1322" s="5" t="s">
        <v>3218</v>
      </c>
      <c r="E1322" s="26" t="s">
        <v>3949</v>
      </c>
      <c r="I1322" s="5" t="s">
        <v>3043</v>
      </c>
      <c r="L1322" s="30" t="str">
        <f t="shared" si="89"/>
        <v/>
      </c>
    </row>
    <row r="1323" spans="1:23" ht="13.5" customHeight="1">
      <c r="A1323" s="5" t="s">
        <v>12</v>
      </c>
      <c r="L1323" s="30" t="str">
        <f t="shared" si="89"/>
        <v/>
      </c>
    </row>
    <row r="1324" spans="1:23" ht="13.5" customHeight="1">
      <c r="A1324" s="5" t="s">
        <v>17</v>
      </c>
      <c r="B1324" s="5" t="s">
        <v>2436</v>
      </c>
      <c r="I1324" s="5" t="s">
        <v>2052</v>
      </c>
      <c r="J1324" s="5" t="s">
        <v>1990</v>
      </c>
      <c r="L1324" s="30" t="str">
        <f t="shared" si="89"/>
        <v/>
      </c>
      <c r="W1324" s="5" t="s">
        <v>1973</v>
      </c>
    </row>
    <row r="1325" spans="1:23" ht="13.5" customHeight="1">
      <c r="A1325" s="5" t="s">
        <v>1056</v>
      </c>
      <c r="B1325" s="5" t="s">
        <v>2490</v>
      </c>
      <c r="E1325" s="26" t="s">
        <v>3692</v>
      </c>
      <c r="I1325" s="5" t="s">
        <v>3695</v>
      </c>
      <c r="L1325" s="30" t="str">
        <f t="shared" si="89"/>
        <v/>
      </c>
    </row>
    <row r="1326" spans="1:23" ht="13.5" customHeight="1">
      <c r="A1326" s="5" t="s">
        <v>1056</v>
      </c>
      <c r="B1326" s="5" t="s">
        <v>2437</v>
      </c>
      <c r="E1326" s="5" t="s">
        <v>175</v>
      </c>
      <c r="I1326" s="5" t="s">
        <v>4368</v>
      </c>
      <c r="L1326" s="30" t="str">
        <f t="shared" si="89"/>
        <v/>
      </c>
    </row>
    <row r="1327" spans="1:23" ht="13.5" customHeight="1">
      <c r="A1327" s="5" t="s">
        <v>1056</v>
      </c>
      <c r="B1327" s="5" t="s">
        <v>2450</v>
      </c>
      <c r="E1327" s="5" t="s">
        <v>2491</v>
      </c>
      <c r="I1327" s="5" t="s">
        <v>4369</v>
      </c>
      <c r="L1327" s="30" t="str">
        <f t="shared" si="89"/>
        <v/>
      </c>
    </row>
    <row r="1328" spans="1:23" ht="13.5" customHeight="1">
      <c r="A1328" s="5" t="s">
        <v>1056</v>
      </c>
      <c r="B1328" s="5" t="s">
        <v>2466</v>
      </c>
      <c r="E1328" s="5" t="s">
        <v>2443</v>
      </c>
      <c r="I1328" s="5" t="s">
        <v>2408</v>
      </c>
      <c r="L1328" s="30" t="str">
        <f t="shared" si="89"/>
        <v/>
      </c>
    </row>
    <row r="1329" spans="1:15" ht="13.5" customHeight="1">
      <c r="A1329" s="5" t="s">
        <v>1056</v>
      </c>
      <c r="B1329" s="5" t="s">
        <v>2467</v>
      </c>
      <c r="E1329" s="5" t="s">
        <v>2444</v>
      </c>
      <c r="I1329" s="5" t="s">
        <v>2409</v>
      </c>
      <c r="L1329" s="30" t="str">
        <f t="shared" si="89"/>
        <v/>
      </c>
    </row>
    <row r="1330" spans="1:15" ht="13.5" customHeight="1">
      <c r="A1330" s="5" t="s">
        <v>1056</v>
      </c>
      <c r="B1330" s="5" t="s">
        <v>2468</v>
      </c>
      <c r="E1330" s="5" t="s">
        <v>2445</v>
      </c>
      <c r="I1330" s="5" t="s">
        <v>2410</v>
      </c>
      <c r="L1330" s="30" t="str">
        <f t="shared" si="89"/>
        <v/>
      </c>
    </row>
    <row r="1331" spans="1:15" ht="13.5" customHeight="1">
      <c r="A1331" s="5" t="s">
        <v>1056</v>
      </c>
      <c r="B1331" s="5" t="s">
        <v>2469</v>
      </c>
      <c r="E1331" s="5" t="s">
        <v>2446</v>
      </c>
      <c r="I1331" s="5" t="s">
        <v>2411</v>
      </c>
      <c r="L1331" s="30" t="str">
        <f t="shared" si="89"/>
        <v/>
      </c>
    </row>
    <row r="1332" spans="1:15" ht="13.5" customHeight="1">
      <c r="A1332" s="5" t="s">
        <v>1056</v>
      </c>
      <c r="B1332" s="5" t="s">
        <v>2470</v>
      </c>
      <c r="E1332" s="5" t="s">
        <v>2447</v>
      </c>
      <c r="I1332" s="5" t="s">
        <v>2169</v>
      </c>
      <c r="L1332" s="30" t="str">
        <f t="shared" ref="L1332:L1390" si="90">IF(K1332="yes",("Sorry, question " &amp; LEFT(E1332, 7) &amp; " is required!"),"")</f>
        <v/>
      </c>
    </row>
    <row r="1333" spans="1:15" ht="13.5" customHeight="1">
      <c r="A1333" s="5" t="s">
        <v>1056</v>
      </c>
      <c r="B1333" s="5" t="s">
        <v>2471</v>
      </c>
      <c r="E1333" s="5" t="s">
        <v>2448</v>
      </c>
      <c r="I1333" s="5" t="s">
        <v>2412</v>
      </c>
      <c r="L1333" s="30" t="str">
        <f t="shared" si="90"/>
        <v/>
      </c>
    </row>
    <row r="1334" spans="1:15" ht="13.5" customHeight="1">
      <c r="A1334" s="5" t="s">
        <v>1057</v>
      </c>
      <c r="B1334" s="5" t="s">
        <v>2438</v>
      </c>
      <c r="E1334" s="5" t="s">
        <v>2443</v>
      </c>
      <c r="F1334" s="5" t="s">
        <v>3685</v>
      </c>
      <c r="I1334" s="5" t="s">
        <v>4370</v>
      </c>
      <c r="K1334" s="5" t="s">
        <v>2000</v>
      </c>
      <c r="L1334" s="30" t="str">
        <f t="shared" ref="L1334:L1339" si="91">IF(K1334="yes",("Sorry, question [15.51] " &amp; LEFT(E1334, 1) &amp; " is required!"),"")</f>
        <v>Sorry, question [15.51] a is required!</v>
      </c>
      <c r="M1334" s="5" t="s">
        <v>3684</v>
      </c>
      <c r="N1334" s="5" t="s">
        <v>3558</v>
      </c>
    </row>
    <row r="1335" spans="1:15" ht="13.5" customHeight="1">
      <c r="A1335" s="5" t="s">
        <v>1057</v>
      </c>
      <c r="B1335" s="5" t="s">
        <v>2439</v>
      </c>
      <c r="E1335" s="5" t="s">
        <v>2444</v>
      </c>
      <c r="F1335" s="5" t="s">
        <v>3685</v>
      </c>
      <c r="I1335" s="5" t="s">
        <v>4371</v>
      </c>
      <c r="K1335" s="5" t="s">
        <v>2000</v>
      </c>
      <c r="L1335" s="30" t="str">
        <f t="shared" si="91"/>
        <v>Sorry, question [15.51] b is required!</v>
      </c>
      <c r="M1335" s="5" t="s">
        <v>3684</v>
      </c>
      <c r="N1335" s="5" t="s">
        <v>3559</v>
      </c>
    </row>
    <row r="1336" spans="1:15" ht="13.5" customHeight="1">
      <c r="A1336" s="5" t="s">
        <v>1057</v>
      </c>
      <c r="B1336" s="5" t="s">
        <v>2440</v>
      </c>
      <c r="E1336" s="5" t="s">
        <v>2445</v>
      </c>
      <c r="F1336" s="5" t="s">
        <v>3685</v>
      </c>
      <c r="I1336" s="5" t="s">
        <v>4372</v>
      </c>
      <c r="K1336" s="5" t="s">
        <v>2000</v>
      </c>
      <c r="L1336" s="30" t="str">
        <f t="shared" si="91"/>
        <v>Sorry, question [15.51] c is required!</v>
      </c>
      <c r="M1336" s="5" t="s">
        <v>3684</v>
      </c>
      <c r="N1336" s="5" t="s">
        <v>3560</v>
      </c>
    </row>
    <row r="1337" spans="1:15" ht="13.5" customHeight="1">
      <c r="A1337" s="5" t="s">
        <v>1057</v>
      </c>
      <c r="B1337" s="5" t="s">
        <v>2441</v>
      </c>
      <c r="E1337" s="5" t="s">
        <v>2446</v>
      </c>
      <c r="F1337" s="5" t="s">
        <v>3685</v>
      </c>
      <c r="I1337" s="5" t="s">
        <v>4373</v>
      </c>
      <c r="K1337" s="5" t="s">
        <v>2000</v>
      </c>
      <c r="L1337" s="30" t="str">
        <f t="shared" si="91"/>
        <v>Sorry, question [15.51] d is required!</v>
      </c>
      <c r="M1337" s="5" t="s">
        <v>3684</v>
      </c>
      <c r="N1337" s="5" t="s">
        <v>3561</v>
      </c>
    </row>
    <row r="1338" spans="1:15" ht="13.5" customHeight="1">
      <c r="A1338" s="5" t="s">
        <v>1057</v>
      </c>
      <c r="B1338" s="5" t="s">
        <v>2442</v>
      </c>
      <c r="E1338" s="5" t="s">
        <v>2447</v>
      </c>
      <c r="F1338" s="5" t="s">
        <v>3685</v>
      </c>
      <c r="I1338" s="5" t="s">
        <v>4374</v>
      </c>
      <c r="K1338" s="5" t="s">
        <v>2000</v>
      </c>
      <c r="L1338" s="30" t="str">
        <f t="shared" si="91"/>
        <v>Sorry, question [15.51] e is required!</v>
      </c>
      <c r="M1338" s="5" t="s">
        <v>3684</v>
      </c>
      <c r="N1338" s="5" t="s">
        <v>3562</v>
      </c>
    </row>
    <row r="1339" spans="1:15" ht="13.5" customHeight="1">
      <c r="A1339" s="5" t="s">
        <v>1057</v>
      </c>
      <c r="B1339" s="5" t="s">
        <v>2460</v>
      </c>
      <c r="E1339" s="5" t="s">
        <v>2448</v>
      </c>
      <c r="F1339" s="5" t="s">
        <v>3685</v>
      </c>
      <c r="I1339" s="5" t="s">
        <v>4375</v>
      </c>
      <c r="K1339" s="5" t="s">
        <v>2000</v>
      </c>
      <c r="L1339" s="30" t="str">
        <f t="shared" si="91"/>
        <v>Sorry, question [15.51] f is required!</v>
      </c>
      <c r="M1339" s="5" t="s">
        <v>3684</v>
      </c>
      <c r="N1339" s="5" t="s">
        <v>3563</v>
      </c>
    </row>
    <row r="1340" spans="1:15" ht="13.5" customHeight="1">
      <c r="A1340" s="5" t="s">
        <v>1056</v>
      </c>
      <c r="B1340" s="5" t="s">
        <v>2488</v>
      </c>
      <c r="E1340" s="5" t="s">
        <v>2465</v>
      </c>
      <c r="I1340" s="5" t="s">
        <v>4378</v>
      </c>
      <c r="L1340" s="30" t="str">
        <f t="shared" si="90"/>
        <v/>
      </c>
    </row>
    <row r="1341" spans="1:15" ht="13.5" customHeight="1">
      <c r="A1341" s="5" t="s">
        <v>1058</v>
      </c>
      <c r="B1341" s="5" t="s">
        <v>2464</v>
      </c>
      <c r="E1341" s="5" t="s">
        <v>4376</v>
      </c>
      <c r="F1341" s="5" t="s">
        <v>4376</v>
      </c>
      <c r="I1341" s="5" t="s">
        <v>2489</v>
      </c>
      <c r="L1341" s="30" t="str">
        <f t="shared" si="90"/>
        <v/>
      </c>
    </row>
    <row r="1342" spans="1:15" ht="13.5" customHeight="1">
      <c r="A1342" s="5" t="s">
        <v>1076</v>
      </c>
      <c r="B1342" s="5" t="s">
        <v>2449</v>
      </c>
      <c r="L1342" s="30" t="str">
        <f t="shared" si="90"/>
        <v/>
      </c>
      <c r="O1342" s="5" t="s">
        <v>4377</v>
      </c>
    </row>
    <row r="1343" spans="1:15" ht="13.5" customHeight="1">
      <c r="A1343" s="5" t="s">
        <v>1076</v>
      </c>
      <c r="B1343" s="5" t="s">
        <v>2451</v>
      </c>
      <c r="L1343" s="30" t="str">
        <f t="shared" si="90"/>
        <v/>
      </c>
      <c r="O1343" s="5" t="s">
        <v>2456</v>
      </c>
    </row>
    <row r="1344" spans="1:15" ht="13.5" customHeight="1">
      <c r="A1344" s="5" t="s">
        <v>1076</v>
      </c>
      <c r="B1344" s="5" t="s">
        <v>2452</v>
      </c>
      <c r="L1344" s="30" t="str">
        <f t="shared" si="90"/>
        <v/>
      </c>
      <c r="O1344" s="5" t="s">
        <v>2457</v>
      </c>
    </row>
    <row r="1345" spans="1:23" ht="13.5" customHeight="1">
      <c r="A1345" s="5" t="s">
        <v>1076</v>
      </c>
      <c r="B1345" s="5" t="s">
        <v>2453</v>
      </c>
      <c r="L1345" s="30" t="str">
        <f t="shared" si="90"/>
        <v/>
      </c>
      <c r="O1345" s="5" t="s">
        <v>2458</v>
      </c>
    </row>
    <row r="1346" spans="1:23" ht="13.5" customHeight="1">
      <c r="A1346" s="5" t="s">
        <v>1076</v>
      </c>
      <c r="B1346" s="5" t="s">
        <v>2454</v>
      </c>
      <c r="L1346" s="30" t="str">
        <f t="shared" si="90"/>
        <v/>
      </c>
      <c r="O1346" s="5" t="s">
        <v>2459</v>
      </c>
    </row>
    <row r="1347" spans="1:23" ht="13.5" customHeight="1">
      <c r="A1347" s="5" t="s">
        <v>1076</v>
      </c>
      <c r="B1347" s="5" t="s">
        <v>2455</v>
      </c>
      <c r="L1347" s="30" t="str">
        <f t="shared" si="90"/>
        <v/>
      </c>
      <c r="O1347" s="5" t="s">
        <v>2462</v>
      </c>
    </row>
    <row r="1348" spans="1:23" ht="13.5" customHeight="1">
      <c r="A1348" s="5" t="s">
        <v>1076</v>
      </c>
      <c r="B1348" s="5" t="s">
        <v>2461</v>
      </c>
      <c r="L1348" s="30" t="str">
        <f t="shared" si="90"/>
        <v/>
      </c>
      <c r="O1348" s="5" t="s">
        <v>2463</v>
      </c>
    </row>
    <row r="1349" spans="1:23" ht="13.5" customHeight="1">
      <c r="A1349" s="5" t="s">
        <v>1076</v>
      </c>
      <c r="B1349" s="5" t="s">
        <v>2486</v>
      </c>
      <c r="L1349" s="30" t="str">
        <f t="shared" si="90"/>
        <v/>
      </c>
      <c r="O1349" s="5" t="s">
        <v>2487</v>
      </c>
    </row>
    <row r="1350" spans="1:23" ht="13.5" customHeight="1">
      <c r="A1350" s="5" t="s">
        <v>1056</v>
      </c>
      <c r="B1350" s="5" t="s">
        <v>2472</v>
      </c>
      <c r="E1350" s="5" t="s">
        <v>2478</v>
      </c>
      <c r="I1350" s="5" t="s">
        <v>4379</v>
      </c>
      <c r="L1350" s="30" t="str">
        <f t="shared" si="90"/>
        <v/>
      </c>
    </row>
    <row r="1351" spans="1:23" ht="13.5" customHeight="1">
      <c r="A1351" s="5" t="s">
        <v>1056</v>
      </c>
      <c r="B1351" s="5" t="s">
        <v>2473</v>
      </c>
      <c r="E1351" s="5" t="s">
        <v>2479</v>
      </c>
      <c r="I1351" s="5" t="s">
        <v>4380</v>
      </c>
      <c r="L1351" s="30" t="str">
        <f t="shared" si="90"/>
        <v/>
      </c>
    </row>
    <row r="1352" spans="1:23" ht="13.5" customHeight="1">
      <c r="A1352" s="5" t="s">
        <v>1056</v>
      </c>
      <c r="B1352" s="5" t="s">
        <v>2474</v>
      </c>
      <c r="E1352" s="5" t="s">
        <v>2480</v>
      </c>
      <c r="I1352" s="5" t="s">
        <v>4381</v>
      </c>
      <c r="L1352" s="30" t="str">
        <f t="shared" si="90"/>
        <v/>
      </c>
    </row>
    <row r="1353" spans="1:23" ht="13.5" customHeight="1">
      <c r="A1353" s="5" t="s">
        <v>1056</v>
      </c>
      <c r="B1353" s="5" t="s">
        <v>2475</v>
      </c>
      <c r="E1353" s="5" t="s">
        <v>2481</v>
      </c>
      <c r="I1353" s="5" t="s">
        <v>4382</v>
      </c>
      <c r="L1353" s="30" t="str">
        <f t="shared" si="90"/>
        <v/>
      </c>
    </row>
    <row r="1354" spans="1:23" ht="13.5" customHeight="1">
      <c r="A1354" s="5" t="s">
        <v>1056</v>
      </c>
      <c r="B1354" s="5" t="s">
        <v>2476</v>
      </c>
      <c r="E1354" s="5" t="s">
        <v>2482</v>
      </c>
      <c r="I1354" s="5" t="s">
        <v>4383</v>
      </c>
      <c r="L1354" s="30" t="str">
        <f t="shared" si="90"/>
        <v/>
      </c>
    </row>
    <row r="1355" spans="1:23" ht="13.5" customHeight="1">
      <c r="A1355" s="5" t="s">
        <v>1056</v>
      </c>
      <c r="B1355" s="5" t="s">
        <v>2477</v>
      </c>
      <c r="E1355" s="5" t="s">
        <v>2483</v>
      </c>
      <c r="I1355" s="5" t="s">
        <v>4384</v>
      </c>
      <c r="L1355" s="30" t="str">
        <f t="shared" si="90"/>
        <v/>
      </c>
    </row>
    <row r="1356" spans="1:23" ht="13.5" customHeight="1">
      <c r="A1356" s="5" t="s">
        <v>1056</v>
      </c>
      <c r="B1356" s="5" t="s">
        <v>2485</v>
      </c>
      <c r="E1356" s="5" t="s">
        <v>2484</v>
      </c>
      <c r="I1356" s="5" t="s">
        <v>4385</v>
      </c>
      <c r="L1356" s="30" t="str">
        <f t="shared" si="90"/>
        <v/>
      </c>
    </row>
    <row r="1357" spans="1:23" ht="13.5" customHeight="1">
      <c r="A1357" s="5" t="s">
        <v>16</v>
      </c>
      <c r="J1357" s="5" t="s">
        <v>39</v>
      </c>
      <c r="L1357" s="30" t="str">
        <f t="shared" si="90"/>
        <v/>
      </c>
      <c r="W1357" s="5" t="s">
        <v>1973</v>
      </c>
    </row>
    <row r="1358" spans="1:23" ht="13.5" customHeight="1">
      <c r="A1358" s="5" t="s">
        <v>17</v>
      </c>
      <c r="B1358" s="5" t="s">
        <v>2492</v>
      </c>
      <c r="E1358" s="5" t="s">
        <v>39</v>
      </c>
      <c r="I1358" s="5" t="s">
        <v>1055</v>
      </c>
      <c r="J1358" s="5" t="s">
        <v>1990</v>
      </c>
      <c r="L1358" s="30" t="str">
        <f t="shared" si="90"/>
        <v/>
      </c>
      <c r="W1358" s="5" t="s">
        <v>1973</v>
      </c>
    </row>
    <row r="1359" spans="1:23" ht="13.5" customHeight="1">
      <c r="A1359" s="5" t="s">
        <v>2493</v>
      </c>
      <c r="B1359" s="5" t="s">
        <v>2494</v>
      </c>
      <c r="C1359" s="5" t="str">
        <f>"["&amp;SUBSTITUTE(RIGHT(B1359,5),"_",".")&amp;"] "</f>
        <v xml:space="preserve">[15.52] </v>
      </c>
      <c r="D1359" s="5" t="s">
        <v>2496</v>
      </c>
      <c r="E1359" s="5" t="str">
        <f>C1359&amp;D1359</f>
        <v xml:space="preserve">[15.52] Who eats first wtihin this household? </v>
      </c>
      <c r="K1359" s="5" t="s">
        <v>2000</v>
      </c>
      <c r="L1359" s="30" t="str">
        <f t="shared" si="90"/>
        <v>Sorry, question [15.52] is required!</v>
      </c>
    </row>
    <row r="1360" spans="1:23" ht="13.5" customHeight="1">
      <c r="A1360" s="5" t="s">
        <v>1058</v>
      </c>
      <c r="B1360" s="5" t="s">
        <v>2498</v>
      </c>
      <c r="E1360" s="5" t="s">
        <v>59</v>
      </c>
      <c r="F1360" s="92" t="s">
        <v>59</v>
      </c>
      <c r="I1360" s="5" t="s">
        <v>2015</v>
      </c>
      <c r="J1360" s="5" t="s">
        <v>3917</v>
      </c>
      <c r="K1360" s="5" t="s">
        <v>2000</v>
      </c>
      <c r="L1360" s="30" t="str">
        <f t="shared" si="90"/>
        <v>Sorry, question OTHER,  is required!</v>
      </c>
    </row>
    <row r="1361" spans="1:23" ht="13.5" customHeight="1">
      <c r="A1361" s="5" t="s">
        <v>16</v>
      </c>
      <c r="J1361" s="5" t="s">
        <v>39</v>
      </c>
      <c r="L1361" s="30" t="str">
        <f t="shared" si="90"/>
        <v/>
      </c>
      <c r="W1361" s="5" t="s">
        <v>1973</v>
      </c>
    </row>
    <row r="1362" spans="1:23" ht="13.5" customHeight="1">
      <c r="A1362" s="5" t="s">
        <v>17</v>
      </c>
      <c r="B1362" s="5" t="s">
        <v>2497</v>
      </c>
      <c r="E1362" s="5" t="s">
        <v>39</v>
      </c>
      <c r="I1362" s="5" t="s">
        <v>1055</v>
      </c>
      <c r="J1362" s="5" t="s">
        <v>3919</v>
      </c>
      <c r="L1362" s="30" t="str">
        <f t="shared" si="90"/>
        <v/>
      </c>
      <c r="W1362" s="5" t="s">
        <v>1973</v>
      </c>
    </row>
    <row r="1363" spans="1:23" ht="13.5" customHeight="1">
      <c r="A1363" s="5" t="s">
        <v>2493</v>
      </c>
      <c r="B1363" s="5" t="s">
        <v>2495</v>
      </c>
      <c r="C1363" s="5" t="str">
        <f>"["&amp;SUBSTITUTE(RIGHT(B1363,5),"_",".")&amp;"] "</f>
        <v xml:space="preserve">[15.53] </v>
      </c>
      <c r="D1363" s="5" t="s">
        <v>2868</v>
      </c>
      <c r="E1363" s="5" t="str">
        <f>C1363&amp;D1363</f>
        <v xml:space="preserve">[15.53] Who eats last wtihin this household? </v>
      </c>
      <c r="K1363" s="5" t="s">
        <v>2000</v>
      </c>
      <c r="L1363" s="30" t="str">
        <f t="shared" si="90"/>
        <v>Sorry, question [15.53] is required!</v>
      </c>
    </row>
    <row r="1364" spans="1:23" ht="13.5" customHeight="1">
      <c r="A1364" s="5" t="s">
        <v>1058</v>
      </c>
      <c r="B1364" s="5" t="s">
        <v>2499</v>
      </c>
      <c r="E1364" s="92" t="s">
        <v>59</v>
      </c>
      <c r="F1364" s="92" t="s">
        <v>59</v>
      </c>
      <c r="I1364" s="5" t="s">
        <v>2015</v>
      </c>
      <c r="J1364" s="5" t="s">
        <v>3918</v>
      </c>
      <c r="K1364" s="5" t="s">
        <v>2000</v>
      </c>
      <c r="L1364" s="30" t="str">
        <f t="shared" si="90"/>
        <v>Sorry, question OTHER,  is required!</v>
      </c>
    </row>
    <row r="1365" spans="1:23" ht="13.5" customHeight="1">
      <c r="A1365" s="5" t="s">
        <v>16</v>
      </c>
      <c r="J1365" s="5" t="s">
        <v>39</v>
      </c>
      <c r="L1365" s="30" t="str">
        <f t="shared" si="90"/>
        <v/>
      </c>
      <c r="W1365" s="5" t="s">
        <v>1973</v>
      </c>
    </row>
    <row r="1366" spans="1:23" ht="13.5" customHeight="1">
      <c r="A1366" s="5" t="s">
        <v>16</v>
      </c>
      <c r="E1366" s="5" t="s">
        <v>39</v>
      </c>
      <c r="J1366" s="5" t="s">
        <v>39</v>
      </c>
      <c r="L1366" s="30" t="str">
        <f t="shared" si="90"/>
        <v/>
      </c>
      <c r="W1366" s="5" t="s">
        <v>1972</v>
      </c>
    </row>
    <row r="1367" spans="1:23" ht="13.5" customHeight="1">
      <c r="L1367" s="30" t="str">
        <f t="shared" si="90"/>
        <v/>
      </c>
    </row>
    <row r="1368" spans="1:23" ht="13.5" customHeight="1">
      <c r="A1368" s="5" t="s">
        <v>17</v>
      </c>
      <c r="B1368" s="5" t="s">
        <v>2337</v>
      </c>
      <c r="E1368" s="5" t="s">
        <v>2243</v>
      </c>
      <c r="I1368" s="5" t="s">
        <v>1972</v>
      </c>
      <c r="J1368" s="5" t="s">
        <v>4191</v>
      </c>
      <c r="L1368" s="30" t="str">
        <f>IF(K1368="yes",("Sorry, question " &amp; LEFT(E1368, 7) &amp; " is required!"),"")</f>
        <v/>
      </c>
      <c r="W1368" s="5" t="s">
        <v>1972</v>
      </c>
    </row>
    <row r="1369" spans="1:23" s="92" customFormat="1" ht="13.5" customHeight="1">
      <c r="A1369" s="92" t="s">
        <v>546</v>
      </c>
      <c r="B1369" s="92" t="s">
        <v>4195</v>
      </c>
      <c r="E1369" s="92" t="s">
        <v>39</v>
      </c>
      <c r="I1369" s="92" t="s">
        <v>3041</v>
      </c>
      <c r="L1369" s="95" t="str">
        <f t="shared" ref="L1369" si="92">IF(K1369="yes",("Sorry, question " &amp; LEFT(E1369, 7) &amp; " is required!"),"")</f>
        <v/>
      </c>
      <c r="W1369" s="92" t="s">
        <v>1973</v>
      </c>
    </row>
    <row r="1370" spans="1:23" ht="13.5" customHeight="1">
      <c r="A1370" s="5" t="s">
        <v>1056</v>
      </c>
      <c r="B1370" s="5" t="s">
        <v>3089</v>
      </c>
      <c r="E1370" s="26" t="s">
        <v>3392</v>
      </c>
      <c r="I1370" s="5" t="s">
        <v>3042</v>
      </c>
      <c r="L1370" s="30" t="str">
        <f t="shared" si="90"/>
        <v/>
      </c>
    </row>
    <row r="1371" spans="1:23" ht="13.5" customHeight="1">
      <c r="A1371" s="5" t="s">
        <v>1056</v>
      </c>
      <c r="B1371" s="5" t="s">
        <v>3090</v>
      </c>
      <c r="E1371" s="26" t="s">
        <v>3950</v>
      </c>
      <c r="I1371" s="5" t="s">
        <v>3043</v>
      </c>
      <c r="L1371" s="30" t="str">
        <f t="shared" si="90"/>
        <v/>
      </c>
    </row>
    <row r="1372" spans="1:23" ht="13.5" customHeight="1">
      <c r="A1372" s="5" t="s">
        <v>3649</v>
      </c>
      <c r="B1372" s="5" t="s">
        <v>3650</v>
      </c>
      <c r="E1372" s="26" t="s">
        <v>4386</v>
      </c>
      <c r="I1372" s="5" t="s">
        <v>4387</v>
      </c>
      <c r="L1372" s="30" t="str">
        <f t="shared" si="90"/>
        <v/>
      </c>
      <c r="S1372" s="5" t="s">
        <v>2000</v>
      </c>
    </row>
    <row r="1373" spans="1:23" ht="13.5" customHeight="1">
      <c r="A1373" s="5" t="s">
        <v>1076</v>
      </c>
      <c r="B1373" s="5" t="s">
        <v>3651</v>
      </c>
      <c r="E1373" s="26" t="s">
        <v>3652</v>
      </c>
      <c r="L1373" s="30"/>
      <c r="O1373" s="5" t="s">
        <v>3653</v>
      </c>
    </row>
    <row r="1374" spans="1:23" ht="13.5" customHeight="1">
      <c r="A1374" s="5" t="s">
        <v>1076</v>
      </c>
      <c r="B1374" s="5" t="s">
        <v>3686</v>
      </c>
      <c r="E1374" s="26"/>
      <c r="L1374" s="30"/>
      <c r="O1374" s="5" t="s">
        <v>3654</v>
      </c>
    </row>
    <row r="1375" spans="1:23" s="92" customFormat="1" ht="13.5" customHeight="1">
      <c r="A1375" s="92" t="s">
        <v>547</v>
      </c>
      <c r="E1375" s="92" t="s">
        <v>39</v>
      </c>
      <c r="J1375" s="92" t="s">
        <v>39</v>
      </c>
      <c r="L1375" s="95" t="str">
        <f t="shared" ref="L1375" si="93">IF(K1375="yes",("Sorry, question " &amp; LEFT(E1375, 10) &amp; " is required!"),"")</f>
        <v/>
      </c>
      <c r="W1375" s="92" t="s">
        <v>1973</v>
      </c>
    </row>
    <row r="1377" spans="1:23" ht="13.5" customHeight="1">
      <c r="A1377" s="5" t="s">
        <v>1313</v>
      </c>
      <c r="B1377" s="5" t="s">
        <v>550</v>
      </c>
      <c r="E1377" s="5" t="s">
        <v>3676</v>
      </c>
      <c r="L1377" s="30" t="str">
        <f t="shared" ref="L1377:L1389" si="94">IF(K1377="yes",("Sorry, question " &amp; LEFT(E1377, 7) &amp; " is required!"),"")</f>
        <v/>
      </c>
      <c r="P1377" s="5" t="s">
        <v>3654</v>
      </c>
      <c r="W1377" s="5" t="s">
        <v>1974</v>
      </c>
    </row>
    <row r="1378" spans="1:23" ht="13.5" customHeight="1">
      <c r="A1378" s="5" t="s">
        <v>19</v>
      </c>
      <c r="B1378" s="5" t="s">
        <v>541</v>
      </c>
      <c r="E1378" s="5" t="s">
        <v>39</v>
      </c>
      <c r="J1378" s="5" t="s">
        <v>39</v>
      </c>
      <c r="L1378" s="30" t="str">
        <f t="shared" si="94"/>
        <v/>
      </c>
      <c r="O1378" s="5" t="s">
        <v>543</v>
      </c>
    </row>
    <row r="1379" spans="1:23" ht="13.5" customHeight="1">
      <c r="A1379" s="5" t="s">
        <v>1076</v>
      </c>
      <c r="B1379" s="5" t="s">
        <v>3655</v>
      </c>
      <c r="L1379" s="30"/>
      <c r="O1379" s="5" t="s">
        <v>3656</v>
      </c>
    </row>
    <row r="1380" spans="1:23" ht="13.5" customHeight="1">
      <c r="A1380" s="5" t="s">
        <v>1076</v>
      </c>
      <c r="B1380" s="5" t="s">
        <v>3657</v>
      </c>
      <c r="L1380" s="30"/>
      <c r="O1380" s="5" t="s">
        <v>3658</v>
      </c>
    </row>
    <row r="1381" spans="1:23" ht="13.5" customHeight="1">
      <c r="A1381" s="5" t="s">
        <v>1076</v>
      </c>
      <c r="B1381" s="5" t="s">
        <v>3659</v>
      </c>
      <c r="L1381" s="30"/>
      <c r="O1381" s="5" t="s">
        <v>3660</v>
      </c>
    </row>
    <row r="1382" spans="1:23" ht="13.5" customHeight="1">
      <c r="A1382" s="5" t="s">
        <v>19</v>
      </c>
      <c r="B1382" s="5" t="s">
        <v>3091</v>
      </c>
      <c r="L1382" s="30" t="str">
        <f t="shared" si="94"/>
        <v/>
      </c>
      <c r="O1382" s="5" t="s">
        <v>3092</v>
      </c>
    </row>
    <row r="1383" spans="1:23" ht="13.5" customHeight="1">
      <c r="A1383" s="5" t="s">
        <v>19</v>
      </c>
      <c r="B1383" s="5" t="s">
        <v>540</v>
      </c>
      <c r="E1383" s="5" t="s">
        <v>39</v>
      </c>
      <c r="J1383" s="5" t="s">
        <v>39</v>
      </c>
      <c r="L1383" s="30" t="str">
        <f t="shared" si="94"/>
        <v/>
      </c>
      <c r="N1383" s="48"/>
      <c r="O1383" s="5" t="s">
        <v>4163</v>
      </c>
    </row>
    <row r="1384" spans="1:23" ht="13.5" customHeight="1">
      <c r="A1384" s="5" t="s">
        <v>19</v>
      </c>
      <c r="B1384" s="5" t="s">
        <v>3648</v>
      </c>
      <c r="L1384" s="30"/>
      <c r="O1384" s="5" t="s">
        <v>4164</v>
      </c>
    </row>
    <row r="1385" spans="1:23" ht="13.5" customHeight="1">
      <c r="A1385" s="5" t="s">
        <v>19</v>
      </c>
      <c r="B1385" s="5" t="s">
        <v>542</v>
      </c>
      <c r="E1385" s="5" t="s">
        <v>39</v>
      </c>
      <c r="J1385" s="5" t="s">
        <v>39</v>
      </c>
      <c r="L1385" s="30" t="str">
        <f t="shared" si="94"/>
        <v/>
      </c>
      <c r="O1385" s="5" t="s">
        <v>4165</v>
      </c>
    </row>
    <row r="1386" spans="1:23" ht="13.5" customHeight="1">
      <c r="A1386" s="5" t="s">
        <v>19</v>
      </c>
      <c r="B1386" s="5" t="s">
        <v>727</v>
      </c>
      <c r="E1386" s="5" t="s">
        <v>39</v>
      </c>
      <c r="J1386" s="5" t="s">
        <v>39</v>
      </c>
      <c r="L1386" s="30" t="str">
        <f t="shared" si="94"/>
        <v/>
      </c>
      <c r="O1386" s="5" t="s">
        <v>4166</v>
      </c>
    </row>
    <row r="1387" spans="1:23" ht="13.5" customHeight="1">
      <c r="A1387" s="5" t="s">
        <v>19</v>
      </c>
      <c r="B1387" s="5" t="s">
        <v>3674</v>
      </c>
      <c r="L1387" s="30"/>
      <c r="O1387" s="5" t="s">
        <v>3675</v>
      </c>
    </row>
    <row r="1388" spans="1:23" ht="13.5" customHeight="1">
      <c r="A1388" s="5" t="s">
        <v>19</v>
      </c>
      <c r="B1388" s="5" t="s">
        <v>728</v>
      </c>
      <c r="E1388" s="5" t="s">
        <v>39</v>
      </c>
      <c r="J1388" s="5" t="s">
        <v>39</v>
      </c>
      <c r="L1388" s="30" t="str">
        <f t="shared" si="94"/>
        <v/>
      </c>
      <c r="O1388" s="5" t="s">
        <v>4167</v>
      </c>
    </row>
    <row r="1389" spans="1:23" ht="13.5" customHeight="1">
      <c r="A1389" s="5" t="s">
        <v>19</v>
      </c>
      <c r="B1389" s="5" t="s">
        <v>729</v>
      </c>
      <c r="E1389" s="5" t="s">
        <v>39</v>
      </c>
      <c r="J1389" s="5" t="s">
        <v>39</v>
      </c>
      <c r="L1389" s="30" t="str">
        <f t="shared" si="94"/>
        <v/>
      </c>
      <c r="O1389" s="5" t="s">
        <v>4168</v>
      </c>
    </row>
    <row r="1390" spans="1:23" ht="13.5" customHeight="1">
      <c r="A1390" s="5" t="s">
        <v>1306</v>
      </c>
      <c r="B1390" s="5" t="s">
        <v>2244</v>
      </c>
      <c r="E1390" s="5" t="s">
        <v>39</v>
      </c>
      <c r="I1390" s="5" t="s">
        <v>1055</v>
      </c>
      <c r="J1390" s="5" t="s">
        <v>3661</v>
      </c>
      <c r="L1390" s="30" t="str">
        <f t="shared" si="90"/>
        <v/>
      </c>
      <c r="W1390" s="5" t="s">
        <v>1973</v>
      </c>
    </row>
    <row r="1391" spans="1:23" ht="13.5" customHeight="1">
      <c r="A1391" s="5" t="s">
        <v>1057</v>
      </c>
      <c r="B1391" s="5" t="s">
        <v>2247</v>
      </c>
      <c r="C1391" s="5" t="str">
        <f>"["&amp;SUBSTITUTE(MID(B1391,4,5),"_",".")&amp;RIGHT(B1391,3)&amp;"] "</f>
        <v xml:space="preserve">[16.01_n1] </v>
      </c>
      <c r="D1391" s="5" t="s">
        <v>2252</v>
      </c>
      <c r="E1391" s="5" t="str">
        <f>C1391&amp;D1391</f>
        <v xml:space="preserve">[16.01_n1] Age of child in month (preload and confirm) </v>
      </c>
      <c r="I1391" s="5" t="s">
        <v>4518</v>
      </c>
      <c r="K1391" s="5" t="s">
        <v>846</v>
      </c>
      <c r="L1391" s="30" t="str">
        <f>IF(K1391="yes",("Sorry, question " &amp; LEFT(E1391, 10) &amp; " is required!"),"")</f>
        <v>Sorry, question [16.01_n1] is required!</v>
      </c>
      <c r="M1391" s="5" t="s">
        <v>3020</v>
      </c>
      <c r="N1391" s="5" t="s">
        <v>3681</v>
      </c>
    </row>
    <row r="1392" spans="1:23" ht="13.5" customHeight="1">
      <c r="A1392" s="5" t="s">
        <v>1060</v>
      </c>
      <c r="B1392" s="5" t="s">
        <v>2248</v>
      </c>
      <c r="C1392" s="5" t="str">
        <f>"["&amp;SUBSTITUTE(MID(B1392,4,5),"_",".")&amp;RIGHT(B1392,3)&amp;"] "</f>
        <v xml:space="preserve">[16.01_n2] </v>
      </c>
      <c r="D1392" s="5" t="s">
        <v>2253</v>
      </c>
      <c r="E1392" s="5" t="str">
        <f>C1392&amp;D1392</f>
        <v>[16.01_n2] Sex of child (preload and confirm)</v>
      </c>
      <c r="I1392" s="5" t="s">
        <v>2257</v>
      </c>
      <c r="K1392" s="5" t="s">
        <v>846</v>
      </c>
      <c r="L1392" s="30" t="str">
        <f t="shared" ref="L1392:L1421" si="95">IF(K1392="yes",("Sorry, question " &amp; LEFT(E1392, 10) &amp; " is required!"),"")</f>
        <v>Sorry, question [16.01_n2] is required!</v>
      </c>
    </row>
    <row r="1393" spans="1:23" ht="13.5" customHeight="1">
      <c r="A1393" s="5" t="s">
        <v>1062</v>
      </c>
      <c r="B1393" s="5" t="s">
        <v>2249</v>
      </c>
      <c r="C1393" s="5" t="str">
        <f>"["&amp;SUBSTITUTE(MID(B1393,4,5),"_",".")&amp;RIGHT(B1393,3)&amp;"] "</f>
        <v xml:space="preserve">[16.01_n3] </v>
      </c>
      <c r="D1393" s="5" t="s">
        <v>2254</v>
      </c>
      <c r="E1393" s="5" t="str">
        <f>C1393&amp;D1393</f>
        <v>[16.01_n3] Has ${anchor_name_16} had diarrhea in the last 2 weeks?</v>
      </c>
      <c r="I1393" s="92" t="s">
        <v>3929</v>
      </c>
      <c r="K1393" s="5" t="s">
        <v>846</v>
      </c>
      <c r="L1393" s="30" t="str">
        <f t="shared" si="95"/>
        <v>Sorry, question [16.01_n3] is required!</v>
      </c>
    </row>
    <row r="1394" spans="1:23" ht="13.5" customHeight="1">
      <c r="A1394" s="5" t="s">
        <v>1062</v>
      </c>
      <c r="B1394" s="5" t="s">
        <v>2250</v>
      </c>
      <c r="C1394" s="5" t="str">
        <f>"["&amp;SUBSTITUTE(MID(B1394,4,5),"_",".")&amp;RIGHT(B1394,3)&amp;"] "</f>
        <v xml:space="preserve">[16.01_n4] </v>
      </c>
      <c r="D1394" s="5" t="s">
        <v>2255</v>
      </c>
      <c r="E1394" s="5" t="str">
        <f>C1394&amp;D1394</f>
        <v>[16.01_n4] Has ${anchor_name_16} been ill with a fever at any time in the last 2 weeks?</v>
      </c>
      <c r="I1394" s="92" t="s">
        <v>3929</v>
      </c>
      <c r="K1394" s="5" t="s">
        <v>846</v>
      </c>
      <c r="L1394" s="30" t="str">
        <f t="shared" si="95"/>
        <v>Sorry, question [16.01_n4] is required!</v>
      </c>
    </row>
    <row r="1395" spans="1:23" ht="13.5" customHeight="1">
      <c r="A1395" s="5" t="s">
        <v>1062</v>
      </c>
      <c r="B1395" s="5" t="s">
        <v>2251</v>
      </c>
      <c r="C1395" s="5" t="str">
        <f>"["&amp;SUBSTITUTE(MID(B1395,4,5),"_",".")&amp;RIGHT(B1395,3)&amp;"] "</f>
        <v xml:space="preserve">[16.01_n5] </v>
      </c>
      <c r="D1395" s="5" t="s">
        <v>2256</v>
      </c>
      <c r="E1395" s="5" t="str">
        <f>C1395&amp;D1395</f>
        <v>[16.01_n5] Has ${anchor_name_16} had an illness with a cough at any time in the last 2 weeks?</v>
      </c>
      <c r="I1395" s="92" t="s">
        <v>3929</v>
      </c>
      <c r="K1395" s="5" t="s">
        <v>846</v>
      </c>
      <c r="L1395" s="30" t="str">
        <f t="shared" si="95"/>
        <v>Sorry, question [16.01_n5] is required!</v>
      </c>
    </row>
    <row r="1396" spans="1:23" ht="13.5" customHeight="1">
      <c r="A1396" s="5" t="s">
        <v>877</v>
      </c>
      <c r="E1396" s="5" t="s">
        <v>39</v>
      </c>
      <c r="J1396" s="5" t="s">
        <v>39</v>
      </c>
      <c r="L1396" s="30" t="str">
        <f t="shared" si="95"/>
        <v/>
      </c>
      <c r="W1396" s="5" t="s">
        <v>1973</v>
      </c>
    </row>
    <row r="1397" spans="1:23" ht="13.5" customHeight="1">
      <c r="A1397" s="5" t="s">
        <v>847</v>
      </c>
      <c r="B1397" s="5" t="s">
        <v>2258</v>
      </c>
      <c r="E1397" s="5" t="s">
        <v>39</v>
      </c>
      <c r="I1397" s="5" t="s">
        <v>1055</v>
      </c>
      <c r="J1397" s="5" t="s">
        <v>3661</v>
      </c>
      <c r="L1397" s="30" t="str">
        <f t="shared" si="95"/>
        <v/>
      </c>
      <c r="W1397" s="5" t="s">
        <v>1973</v>
      </c>
    </row>
    <row r="1398" spans="1:23" ht="13.5" customHeight="1">
      <c r="A1398" s="5" t="s">
        <v>1062</v>
      </c>
      <c r="B1398" s="5" t="s">
        <v>2263</v>
      </c>
      <c r="C1398" s="5" t="str">
        <f>"["&amp;SUBSTITUTE(MID(B1398,4,5),"_",".")&amp;RIGHT(B1398,3)&amp;"] "</f>
        <v xml:space="preserve">[16.01_n6] </v>
      </c>
      <c r="D1398" s="5" t="s">
        <v>2260</v>
      </c>
      <c r="E1398" s="5" t="str">
        <f>C1398&amp;D1398</f>
        <v>[16.01_n6] When ${anchor_name_16} had an illness with a cough, did he/she breathe faster than usual with short, rapid breaths or have difficult breathing?</v>
      </c>
      <c r="J1398" s="5" t="s">
        <v>2273</v>
      </c>
      <c r="K1398" s="5" t="s">
        <v>846</v>
      </c>
      <c r="L1398" s="30" t="str">
        <f t="shared" si="95"/>
        <v>Sorry, question [16.01_n6] is required!</v>
      </c>
    </row>
    <row r="1399" spans="1:23" ht="13.5" customHeight="1">
      <c r="A1399" s="5" t="s">
        <v>2262</v>
      </c>
      <c r="B1399" s="5" t="s">
        <v>2264</v>
      </c>
      <c r="C1399" s="5" t="str">
        <f>"["&amp;SUBSTITUTE(MID(B1399,4,5),"_",".")&amp;RIGHT(B1399,3)&amp;"] "</f>
        <v xml:space="preserve">[16.01_n7] </v>
      </c>
      <c r="D1399" s="5" t="s">
        <v>2259</v>
      </c>
      <c r="E1399" s="5" t="str">
        <f>C1399&amp;D1399</f>
        <v>[16.01_n7] Was the fast or difficult breathing due to a problem in the chest or to a blocked or runny nose?</v>
      </c>
      <c r="J1399" s="5" t="s">
        <v>2274</v>
      </c>
      <c r="K1399" s="5" t="s">
        <v>846</v>
      </c>
      <c r="L1399" s="30" t="str">
        <f t="shared" si="95"/>
        <v>Sorry, question [16.01_n7] is required!</v>
      </c>
    </row>
    <row r="1400" spans="1:23" ht="13.5" customHeight="1">
      <c r="A1400" s="5" t="s">
        <v>1062</v>
      </c>
      <c r="B1400" s="5" t="s">
        <v>2265</v>
      </c>
      <c r="C1400" s="5" t="str">
        <f>"["&amp;SUBSTITUTE(MID(B1400,4,5),"_",".")&amp;RIGHT(B1400,3)&amp;"] "</f>
        <v xml:space="preserve">[16.01_n8] </v>
      </c>
      <c r="D1400" s="5" t="s">
        <v>2272</v>
      </c>
      <c r="E1400" s="5" t="str">
        <f>C1400&amp;D1400</f>
        <v>[16.01_n8] Last time ${anchor_name_16} had diarrhea, were they given a fluid made from a special pack, called Oral Rehydration Solution (ORS), like this one?</v>
      </c>
      <c r="F1400" s="5" t="s">
        <v>2271</v>
      </c>
      <c r="I1400" s="92" t="s">
        <v>3929</v>
      </c>
      <c r="K1400" s="5" t="s">
        <v>846</v>
      </c>
      <c r="L1400" s="30" t="str">
        <f t="shared" si="95"/>
        <v>Sorry, question [16.01_n8] is required!</v>
      </c>
    </row>
    <row r="1401" spans="1:23" ht="13.5" customHeight="1">
      <c r="A1401" s="5" t="s">
        <v>1062</v>
      </c>
      <c r="B1401" s="5" t="s">
        <v>2266</v>
      </c>
      <c r="C1401" s="5" t="str">
        <f>"["&amp;SUBSTITUTE(MID(B1401,4,5),"_",".")&amp;RIGHT(B1401,3)&amp;"] "</f>
        <v xml:space="preserve">[16.01_n9] </v>
      </c>
      <c r="D1401" s="5" t="s">
        <v>2261</v>
      </c>
      <c r="E1401" s="5" t="str">
        <f>C1401&amp;D1401</f>
        <v>[16.01_n9] Last time ${anchor_name_16} was ill with a fever, did you seek advice or treatment from a health facility, health personnel or traditional healer to seek care for this illness?</v>
      </c>
      <c r="I1401" s="92" t="s">
        <v>3929</v>
      </c>
      <c r="K1401" s="5" t="s">
        <v>846</v>
      </c>
      <c r="L1401" s="30" t="str">
        <f t="shared" si="95"/>
        <v>Sorry, question [16.01_n9] is required!</v>
      </c>
    </row>
    <row r="1402" spans="1:23" ht="13.5" customHeight="1">
      <c r="A1402" s="5" t="s">
        <v>877</v>
      </c>
      <c r="E1402" s="5" t="s">
        <v>39</v>
      </c>
      <c r="J1402" s="5" t="s">
        <v>39</v>
      </c>
      <c r="L1402" s="30" t="str">
        <f t="shared" si="95"/>
        <v/>
      </c>
      <c r="W1402" s="5" t="s">
        <v>1973</v>
      </c>
    </row>
    <row r="1403" spans="1:23" ht="13.5" customHeight="1">
      <c r="A1403" s="5" t="s">
        <v>847</v>
      </c>
      <c r="B1403" s="5" t="s">
        <v>2280</v>
      </c>
      <c r="E1403" s="5" t="s">
        <v>39</v>
      </c>
      <c r="I1403" s="5" t="s">
        <v>2186</v>
      </c>
      <c r="J1403" s="5" t="s">
        <v>3662</v>
      </c>
      <c r="L1403" s="30" t="str">
        <f t="shared" si="95"/>
        <v/>
      </c>
      <c r="W1403" s="5" t="s">
        <v>1973</v>
      </c>
    </row>
    <row r="1404" spans="1:23" ht="13.5" customHeight="1">
      <c r="A1404" s="5" t="s">
        <v>1056</v>
      </c>
      <c r="B1404" s="5" t="s">
        <v>2285</v>
      </c>
      <c r="C1404" s="5" t="str">
        <f>"["&amp;SUBSTITUTE(MID(B1404,4,5),"_",".")&amp;RIGHT(B1404,4)&amp;"] "</f>
        <v xml:space="preserve">[16.01_n10] </v>
      </c>
      <c r="D1404" s="5" t="s">
        <v>2288</v>
      </c>
      <c r="E1404" s="5" t="str">
        <f>C1404&amp;D1404</f>
        <v>[16.01_n10] Why didn't YOU/${anchor_name_16} go to a health facility or health personnel for care?</v>
      </c>
      <c r="L1404" s="30" t="str">
        <f t="shared" si="95"/>
        <v/>
      </c>
    </row>
    <row r="1405" spans="1:23" ht="13.5" customHeight="1">
      <c r="A1405" s="5" t="s">
        <v>2283</v>
      </c>
      <c r="B1405" s="5" t="s">
        <v>2296</v>
      </c>
      <c r="D1405" s="5" t="s">
        <v>2293</v>
      </c>
      <c r="E1405" s="5" t="str">
        <f>C1405&amp;D1405</f>
        <v>FIRST REASON</v>
      </c>
      <c r="I1405" s="5" t="s">
        <v>2016</v>
      </c>
      <c r="K1405" s="5" t="s">
        <v>2000</v>
      </c>
      <c r="L1405" s="30" t="str">
        <f>IF(K1405="yes",("Sorry, question " &amp; LEFT(E1405, 15) &amp; " is required!"),"")</f>
        <v>Sorry, question FIRST REASON is required!</v>
      </c>
      <c r="M1405" s="5" t="s">
        <v>3169</v>
      </c>
      <c r="N1405" s="5" t="s">
        <v>3376</v>
      </c>
    </row>
    <row r="1406" spans="1:23" ht="13.5" customHeight="1">
      <c r="A1406" s="5" t="s">
        <v>1058</v>
      </c>
      <c r="B1406" s="5" t="s">
        <v>2297</v>
      </c>
      <c r="E1406" s="5" t="s">
        <v>59</v>
      </c>
      <c r="F1406" s="5" t="s">
        <v>59</v>
      </c>
      <c r="I1406" s="5" t="s">
        <v>2015</v>
      </c>
      <c r="J1406" s="5" t="s">
        <v>2302</v>
      </c>
      <c r="K1406" s="5" t="s">
        <v>2000</v>
      </c>
      <c r="L1406" s="30" t="str">
        <f>IF(K1406="yes",("Sorry, question " &amp; LEFT(E1406, 15) &amp; " is required!"),"")</f>
        <v>Sorry, question OTHER, SPECIFY is required!</v>
      </c>
    </row>
    <row r="1407" spans="1:23" ht="13.5" customHeight="1">
      <c r="A1407" s="5" t="s">
        <v>2283</v>
      </c>
      <c r="B1407" s="5" t="s">
        <v>2298</v>
      </c>
      <c r="D1407" s="5" t="s">
        <v>2294</v>
      </c>
      <c r="E1407" s="5" t="str">
        <f>C1407&amp;D1407</f>
        <v>SECOND REASON</v>
      </c>
      <c r="I1407" s="5" t="s">
        <v>2016</v>
      </c>
      <c r="K1407" s="5" t="s">
        <v>2306</v>
      </c>
      <c r="L1407" s="30" t="str">
        <f>("Sorry, question " &amp; LEFT(E1407, 15) &amp; " is required!")</f>
        <v>Sorry, question SECOND REASON is required!</v>
      </c>
      <c r="M1407" s="5" t="s">
        <v>3170</v>
      </c>
      <c r="N1407" s="5" t="s">
        <v>3377</v>
      </c>
    </row>
    <row r="1408" spans="1:23" ht="13.5" customHeight="1">
      <c r="A1408" s="5" t="s">
        <v>1058</v>
      </c>
      <c r="B1408" s="5" t="s">
        <v>2299</v>
      </c>
      <c r="E1408" s="92" t="s">
        <v>59</v>
      </c>
      <c r="F1408" s="92" t="s">
        <v>59</v>
      </c>
      <c r="I1408" s="5" t="s">
        <v>2015</v>
      </c>
      <c r="J1408" s="5" t="s">
        <v>2303</v>
      </c>
      <c r="K1408" s="5" t="s">
        <v>2000</v>
      </c>
      <c r="L1408" s="30"/>
    </row>
    <row r="1409" spans="1:23" ht="13.5" customHeight="1">
      <c r="A1409" s="5" t="s">
        <v>2283</v>
      </c>
      <c r="B1409" s="5" t="s">
        <v>2300</v>
      </c>
      <c r="D1409" s="5" t="s">
        <v>2295</v>
      </c>
      <c r="E1409" s="5" t="str">
        <f>C1409&amp;D1409</f>
        <v>THIRD REASON</v>
      </c>
      <c r="I1409" s="5" t="s">
        <v>2016</v>
      </c>
      <c r="K1409" s="5" t="s">
        <v>2307</v>
      </c>
      <c r="L1409" s="30" t="str">
        <f>("Sorry, question " &amp; LEFT(E1409, 15) &amp; " is required!")</f>
        <v>Sorry, question THIRD REASON is required!</v>
      </c>
      <c r="M1409" s="5" t="s">
        <v>3171</v>
      </c>
      <c r="N1409" s="44" t="s">
        <v>3378</v>
      </c>
    </row>
    <row r="1410" spans="1:23" ht="13.5" customHeight="1">
      <c r="A1410" s="5" t="s">
        <v>1058</v>
      </c>
      <c r="B1410" s="5" t="s">
        <v>2301</v>
      </c>
      <c r="E1410" s="92" t="s">
        <v>59</v>
      </c>
      <c r="F1410" s="92" t="s">
        <v>59</v>
      </c>
      <c r="I1410" s="5" t="s">
        <v>2015</v>
      </c>
      <c r="J1410" s="5" t="s">
        <v>2304</v>
      </c>
      <c r="K1410" s="5" t="s">
        <v>2000</v>
      </c>
      <c r="L1410" s="30" t="str">
        <f t="shared" si="95"/>
        <v>Sorry, question OTHER, SPE is required!</v>
      </c>
    </row>
    <row r="1411" spans="1:23" ht="13.5" customHeight="1">
      <c r="A1411" s="5" t="s">
        <v>877</v>
      </c>
      <c r="E1411" s="5" t="s">
        <v>39</v>
      </c>
      <c r="J1411" s="5" t="s">
        <v>39</v>
      </c>
      <c r="L1411" s="30" t="str">
        <f t="shared" si="95"/>
        <v/>
      </c>
      <c r="W1411" s="5" t="s">
        <v>1973</v>
      </c>
    </row>
    <row r="1412" spans="1:23" ht="13.5" customHeight="1">
      <c r="A1412" s="5" t="s">
        <v>847</v>
      </c>
      <c r="B1412" s="5" t="s">
        <v>2281</v>
      </c>
      <c r="E1412" s="5" t="s">
        <v>39</v>
      </c>
      <c r="I1412" s="5" t="s">
        <v>1055</v>
      </c>
      <c r="J1412" s="5" t="s">
        <v>3663</v>
      </c>
      <c r="L1412" s="30" t="str">
        <f t="shared" si="95"/>
        <v/>
      </c>
      <c r="W1412" s="5" t="s">
        <v>1973</v>
      </c>
    </row>
    <row r="1413" spans="1:23" ht="13.5" customHeight="1">
      <c r="A1413" s="5" t="s">
        <v>1110</v>
      </c>
      <c r="B1413" s="5" t="s">
        <v>2286</v>
      </c>
      <c r="C1413" s="5" t="str">
        <f>"["&amp;SUBSTITUTE(MID(B1413,4,5),"_",".")&amp;RIGHT(B1413,4)&amp;"] "</f>
        <v xml:space="preserve">[16.01_n11] </v>
      </c>
      <c r="D1413" s="5" t="s">
        <v>2289</v>
      </c>
      <c r="E1413" s="5" t="str">
        <f>C1413&amp;D1413</f>
        <v>[16.01_n11] Where did get care for ${anchor_name_16}?</v>
      </c>
      <c r="F1413" s="5" t="s">
        <v>3612</v>
      </c>
      <c r="J1413" s="5" t="s">
        <v>2291</v>
      </c>
      <c r="K1413" s="5" t="s">
        <v>846</v>
      </c>
      <c r="L1413" s="30" t="str">
        <f>IF(K1413="yes",("Sorry, question " &amp; LEFT(E1413, 11) &amp; " is required!"),"")</f>
        <v>Sorry, question [16.01_n11] is required!</v>
      </c>
      <c r="Q1413" s="5" t="s">
        <v>2284</v>
      </c>
    </row>
    <row r="1414" spans="1:23" ht="13.5" customHeight="1">
      <c r="A1414" s="5" t="s">
        <v>1058</v>
      </c>
      <c r="B1414" s="5" t="s">
        <v>2287</v>
      </c>
      <c r="E1414" s="92" t="s">
        <v>59</v>
      </c>
      <c r="F1414" s="92" t="s">
        <v>59</v>
      </c>
      <c r="I1414" s="5" t="s">
        <v>2015</v>
      </c>
      <c r="J1414" s="5" t="s">
        <v>2290</v>
      </c>
      <c r="K1414" s="5" t="s">
        <v>2000</v>
      </c>
      <c r="L1414" s="30" t="str">
        <f t="shared" si="95"/>
        <v>Sorry, question OTHER, SPE is required!</v>
      </c>
    </row>
    <row r="1415" spans="1:23" ht="13.5" customHeight="1">
      <c r="A1415" s="5" t="s">
        <v>877</v>
      </c>
      <c r="E1415" s="5" t="s">
        <v>39</v>
      </c>
      <c r="J1415" s="5" t="s">
        <v>39</v>
      </c>
      <c r="L1415" s="30" t="str">
        <f t="shared" si="95"/>
        <v/>
      </c>
      <c r="W1415" s="5" t="s">
        <v>1973</v>
      </c>
    </row>
    <row r="1416" spans="1:23" ht="13.5" customHeight="1">
      <c r="A1416" s="5" t="s">
        <v>847</v>
      </c>
      <c r="B1416" s="5" t="s">
        <v>2246</v>
      </c>
      <c r="E1416" s="5" t="s">
        <v>39</v>
      </c>
      <c r="I1416" s="5" t="s">
        <v>1055</v>
      </c>
      <c r="J1416" s="5" t="s">
        <v>3661</v>
      </c>
      <c r="L1416" s="30" t="str">
        <f t="shared" si="95"/>
        <v/>
      </c>
      <c r="W1416" s="5" t="s">
        <v>1973</v>
      </c>
    </row>
    <row r="1417" spans="1:23" ht="13.5" customHeight="1">
      <c r="A1417" s="5" t="s">
        <v>1822</v>
      </c>
      <c r="B1417" s="5" t="s">
        <v>2275</v>
      </c>
      <c r="C1417" s="5" t="str">
        <f>"["&amp;SUBSTITUTE(MID(B1417,4,5),"_",".")&amp;RIGHT(B1417,4)&amp;"] "</f>
        <v xml:space="preserve">[16.01_n12] </v>
      </c>
      <c r="D1417" s="5" t="s">
        <v>2276</v>
      </c>
      <c r="E1417" s="5" t="str">
        <f>C1417&amp;D1417</f>
        <v>[16.01_n12] IF HOSPITAL, CLINIC OR CENTER, PROBE FOR NAME OF FACILITY AND RECORD CODE</v>
      </c>
      <c r="F1417" s="5" t="s">
        <v>2279</v>
      </c>
      <c r="I1417" s="5" t="s">
        <v>4148</v>
      </c>
      <c r="J1417" s="5" t="s">
        <v>4656</v>
      </c>
      <c r="K1417" s="5" t="s">
        <v>2000</v>
      </c>
      <c r="L1417" s="30" t="str">
        <f>IF(K1417="yes",("Sorry, question " &amp; LEFT(E1417, 11) &amp; " is required!"),"")</f>
        <v>Sorry, question [16.01_n12] is required!</v>
      </c>
    </row>
    <row r="1418" spans="1:23" ht="14.25">
      <c r="A1418" s="5" t="s">
        <v>19</v>
      </c>
      <c r="B1418" s="5" t="s">
        <v>2277</v>
      </c>
      <c r="J1418" s="92" t="s">
        <v>4656</v>
      </c>
      <c r="L1418" s="30" t="str">
        <f t="shared" si="95"/>
        <v/>
      </c>
      <c r="O1418" s="5" t="s">
        <v>4144</v>
      </c>
    </row>
    <row r="1419" spans="1:23" ht="14.25">
      <c r="A1419" s="5" t="s">
        <v>19</v>
      </c>
      <c r="B1419" s="5" t="s">
        <v>2278</v>
      </c>
      <c r="J1419" s="92" t="s">
        <v>4656</v>
      </c>
      <c r="L1419" s="30" t="str">
        <f t="shared" si="95"/>
        <v/>
      </c>
      <c r="O1419" s="5" t="s">
        <v>4145</v>
      </c>
    </row>
    <row r="1420" spans="1:23" ht="13.5" customHeight="1">
      <c r="A1420" s="5" t="s">
        <v>1307</v>
      </c>
      <c r="B1420" s="5" t="s">
        <v>687</v>
      </c>
      <c r="E1420" s="5" t="s">
        <v>1806</v>
      </c>
      <c r="I1420" s="92" t="s">
        <v>3929</v>
      </c>
      <c r="J1420" s="5" t="s">
        <v>39</v>
      </c>
      <c r="K1420" s="5" t="s">
        <v>1911</v>
      </c>
      <c r="L1420" s="30" t="str">
        <f>IF(K1420="yes",("Sorry, question " &amp; LEFT(E1420, 7) &amp; " is required!"),"")</f>
        <v>Sorry, question [16.02] is required!</v>
      </c>
    </row>
    <row r="1421" spans="1:23" ht="13.5" customHeight="1">
      <c r="A1421" s="5" t="s">
        <v>849</v>
      </c>
      <c r="B1421" s="5" t="s">
        <v>2305</v>
      </c>
      <c r="C1421" s="5" t="str">
        <f>"["&amp;SUBSTITUTE(MID(B1421,4,4),"_",".")&amp;RIGHT(B1421,4)&amp;"] "</f>
        <v xml:space="preserve">[16.02_n1] </v>
      </c>
      <c r="D1421" s="5" t="s">
        <v>3564</v>
      </c>
      <c r="E1421" s="5" t="str">
        <f>C1421&amp;D1421</f>
        <v>[16.02_n1] Did ${anchor_name_16} sleep under a bed net last night?</v>
      </c>
      <c r="I1421" s="92" t="s">
        <v>3929</v>
      </c>
      <c r="J1421" s="5" t="s">
        <v>2956</v>
      </c>
      <c r="K1421" s="5" t="s">
        <v>846</v>
      </c>
      <c r="L1421" s="30" t="str">
        <f t="shared" si="95"/>
        <v>Sorry, question [16.02_n1] is required!</v>
      </c>
    </row>
    <row r="1422" spans="1:23" ht="13.5" customHeight="1">
      <c r="A1422" s="5" t="s">
        <v>1307</v>
      </c>
      <c r="B1422" s="5" t="s">
        <v>3683</v>
      </c>
      <c r="E1422" s="5" t="s">
        <v>3641</v>
      </c>
      <c r="I1422" s="92" t="s">
        <v>3929</v>
      </c>
      <c r="J1422" s="5" t="s">
        <v>39</v>
      </c>
      <c r="K1422" s="5" t="s">
        <v>1911</v>
      </c>
      <c r="L1422" s="30" t="str">
        <f>IF(K1422="yes",("Sorry, question " &amp; LEFT(E1422, 7) &amp; " is required!"),"")</f>
        <v>Sorry, question [16.03] is required!</v>
      </c>
    </row>
    <row r="1423" spans="1:23" ht="13.5" customHeight="1">
      <c r="A1423" s="5" t="s">
        <v>877</v>
      </c>
      <c r="E1423" s="5" t="s">
        <v>39</v>
      </c>
      <c r="J1423" s="5" t="s">
        <v>39</v>
      </c>
      <c r="L1423" s="30" t="str">
        <f t="shared" ref="L1423:L1468" si="96">IF(K1423="yes",("Sorry, question " &amp; LEFT(E1423, 7) &amp; " is required!"),"")</f>
        <v/>
      </c>
      <c r="W1423" s="5" t="s">
        <v>1973</v>
      </c>
    </row>
    <row r="1424" spans="1:23" ht="13.5" customHeight="1">
      <c r="A1424" s="5" t="s">
        <v>847</v>
      </c>
      <c r="B1424" s="5" t="s">
        <v>2245</v>
      </c>
      <c r="E1424" s="5" t="s">
        <v>39</v>
      </c>
      <c r="I1424" s="5" t="s">
        <v>1055</v>
      </c>
      <c r="J1424" s="5" t="s">
        <v>3661</v>
      </c>
      <c r="L1424" s="30" t="str">
        <f t="shared" si="96"/>
        <v/>
      </c>
      <c r="W1424" s="5" t="s">
        <v>1973</v>
      </c>
    </row>
    <row r="1425" spans="1:23" ht="13.5" customHeight="1">
      <c r="A1425" s="5" t="s">
        <v>1290</v>
      </c>
      <c r="B1425" s="5" t="s">
        <v>2310</v>
      </c>
      <c r="E1425" s="5" t="s">
        <v>3232</v>
      </c>
      <c r="F1425" s="5" t="s">
        <v>1811</v>
      </c>
      <c r="J1425" s="5" t="s">
        <v>2944</v>
      </c>
      <c r="L1425" s="30" t="str">
        <f t="shared" si="96"/>
        <v/>
      </c>
    </row>
    <row r="1426" spans="1:23" ht="13.5" customHeight="1">
      <c r="A1426" s="5" t="s">
        <v>2308</v>
      </c>
      <c r="B1426" s="5" t="s">
        <v>2309</v>
      </c>
      <c r="E1426" s="5" t="s">
        <v>1811</v>
      </c>
      <c r="I1426" s="5" t="s">
        <v>2311</v>
      </c>
      <c r="J1426" s="5" t="s">
        <v>2944</v>
      </c>
      <c r="L1426" s="30" t="str">
        <f t="shared" si="96"/>
        <v/>
      </c>
    </row>
    <row r="1427" spans="1:23" ht="13.5" customHeight="1">
      <c r="A1427" s="5" t="s">
        <v>1291</v>
      </c>
      <c r="B1427" s="5" t="s">
        <v>688</v>
      </c>
      <c r="E1427" s="5" t="s">
        <v>1615</v>
      </c>
      <c r="J1427" s="5" t="s">
        <v>2944</v>
      </c>
      <c r="K1427" s="5" t="s">
        <v>2000</v>
      </c>
      <c r="L1427" s="30" t="str">
        <f>IF(K1427="yes",("Sorry, question [16.04] " &amp; LEFT(E1427, 7) &amp; " is required!"),"")</f>
        <v>Sorry, question [16.04] MM is required!</v>
      </c>
      <c r="M1427" s="5" t="s">
        <v>2315</v>
      </c>
      <c r="N1427" s="5" t="s">
        <v>3379</v>
      </c>
    </row>
    <row r="1428" spans="1:23" ht="13.5" customHeight="1">
      <c r="A1428" s="5" t="s">
        <v>1291</v>
      </c>
      <c r="B1428" s="5" t="s">
        <v>689</v>
      </c>
      <c r="E1428" s="5" t="s">
        <v>1616</v>
      </c>
      <c r="J1428" s="5" t="s">
        <v>2944</v>
      </c>
      <c r="K1428" s="5" t="s">
        <v>2000</v>
      </c>
      <c r="L1428" s="30" t="str">
        <f>IF(K1428="yes",("Sorry, question [16.04] " &amp; LEFT(E1428, 7) &amp; " is required!"),"")</f>
        <v>Sorry, question [16.04] YYYY is required!</v>
      </c>
      <c r="M1428" s="5" t="s">
        <v>3639</v>
      </c>
      <c r="N1428" s="5" t="s">
        <v>3640</v>
      </c>
    </row>
    <row r="1429" spans="1:23" ht="13.5" customHeight="1">
      <c r="A1429" s="5" t="s">
        <v>1314</v>
      </c>
      <c r="B1429" s="5" t="s">
        <v>690</v>
      </c>
      <c r="E1429" s="5" t="s">
        <v>1617</v>
      </c>
      <c r="J1429" s="5" t="s">
        <v>2944</v>
      </c>
      <c r="K1429" s="5" t="s">
        <v>2000</v>
      </c>
      <c r="L1429" s="30" t="str">
        <f t="shared" si="96"/>
        <v>Sorry, question [16.05] is required!</v>
      </c>
    </row>
    <row r="1430" spans="1:23" ht="13.5" customHeight="1">
      <c r="A1430" s="5" t="s">
        <v>877</v>
      </c>
      <c r="E1430" s="5" t="s">
        <v>39</v>
      </c>
      <c r="J1430" s="5" t="s">
        <v>39</v>
      </c>
      <c r="L1430" s="30" t="str">
        <f t="shared" si="96"/>
        <v/>
      </c>
      <c r="W1430" s="5" t="s">
        <v>1973</v>
      </c>
    </row>
    <row r="1431" spans="1:23" ht="13.5" customHeight="1">
      <c r="A1431" s="5" t="s">
        <v>847</v>
      </c>
      <c r="B1431" s="5" t="s">
        <v>2316</v>
      </c>
      <c r="E1431" s="5" t="s">
        <v>39</v>
      </c>
      <c r="I1431" s="5" t="s">
        <v>1055</v>
      </c>
      <c r="J1431" s="5" t="s">
        <v>3661</v>
      </c>
      <c r="L1431" s="30" t="str">
        <f t="shared" si="96"/>
        <v/>
      </c>
      <c r="W1431" s="5" t="s">
        <v>1973</v>
      </c>
    </row>
    <row r="1432" spans="1:23" ht="13.5" customHeight="1">
      <c r="A1432" s="5" t="s">
        <v>3172</v>
      </c>
      <c r="B1432" s="5" t="s">
        <v>691</v>
      </c>
      <c r="E1432" s="5" t="s">
        <v>1952</v>
      </c>
      <c r="J1432" s="5" t="s">
        <v>2944</v>
      </c>
      <c r="K1432" s="5" t="s">
        <v>2000</v>
      </c>
      <c r="L1432" s="30" t="str">
        <f t="shared" si="96"/>
        <v>Sorry, question [16.06] is required!</v>
      </c>
    </row>
    <row r="1433" spans="1:23" ht="13.5" customHeight="1">
      <c r="A1433" s="5" t="s">
        <v>1264</v>
      </c>
      <c r="B1433" s="5" t="s">
        <v>692</v>
      </c>
      <c r="E1433" s="92" t="s">
        <v>59</v>
      </c>
      <c r="F1433" s="92" t="s">
        <v>59</v>
      </c>
      <c r="I1433" s="5" t="s">
        <v>2015</v>
      </c>
      <c r="J1433" s="5" t="s">
        <v>1315</v>
      </c>
      <c r="K1433" s="5" t="s">
        <v>2000</v>
      </c>
      <c r="L1433" s="30" t="str">
        <f t="shared" si="96"/>
        <v>Sorry, question OTHER,  is required!</v>
      </c>
    </row>
    <row r="1434" spans="1:23" ht="13.5" customHeight="1">
      <c r="A1434" s="5" t="s">
        <v>877</v>
      </c>
      <c r="E1434" s="5" t="s">
        <v>39</v>
      </c>
      <c r="J1434" s="5" t="s">
        <v>39</v>
      </c>
      <c r="L1434" s="30" t="str">
        <f t="shared" si="96"/>
        <v/>
      </c>
      <c r="W1434" s="5" t="s">
        <v>1973</v>
      </c>
    </row>
    <row r="1435" spans="1:23" ht="13.5" customHeight="1">
      <c r="A1435" s="5" t="s">
        <v>847</v>
      </c>
      <c r="B1435" s="5" t="s">
        <v>2317</v>
      </c>
      <c r="E1435" s="5" t="s">
        <v>39</v>
      </c>
      <c r="I1435" s="5" t="s">
        <v>1055</v>
      </c>
      <c r="J1435" s="5" t="s">
        <v>3661</v>
      </c>
      <c r="L1435" s="30" t="str">
        <f t="shared" si="96"/>
        <v/>
      </c>
      <c r="W1435" s="5" t="s">
        <v>1973</v>
      </c>
    </row>
    <row r="1436" spans="1:23" ht="13.5" customHeight="1">
      <c r="A1436" s="5" t="s">
        <v>1316</v>
      </c>
      <c r="B1436" s="5" t="s">
        <v>693</v>
      </c>
      <c r="E1436" s="5" t="s">
        <v>1618</v>
      </c>
      <c r="J1436" s="5" t="s">
        <v>3922</v>
      </c>
      <c r="K1436" s="5" t="s">
        <v>2000</v>
      </c>
      <c r="L1436" s="30" t="str">
        <f t="shared" si="96"/>
        <v>Sorry, question [16.07] is required!</v>
      </c>
    </row>
    <row r="1437" spans="1:23" ht="13.5" customHeight="1">
      <c r="A1437" s="5" t="s">
        <v>18</v>
      </c>
      <c r="B1437" s="5" t="s">
        <v>694</v>
      </c>
      <c r="E1437" s="5" t="s">
        <v>1619</v>
      </c>
      <c r="J1437" s="5" t="s">
        <v>2943</v>
      </c>
      <c r="K1437" s="5" t="s">
        <v>2000</v>
      </c>
      <c r="L1437" s="30" t="str">
        <f t="shared" si="96"/>
        <v>Sorry, question [16.08] is required!</v>
      </c>
    </row>
    <row r="1438" spans="1:23" ht="13.5" customHeight="1">
      <c r="A1438" s="5" t="s">
        <v>877</v>
      </c>
      <c r="E1438" s="5" t="s">
        <v>39</v>
      </c>
      <c r="J1438" s="5" t="s">
        <v>39</v>
      </c>
      <c r="L1438" s="30" t="str">
        <f t="shared" si="96"/>
        <v/>
      </c>
      <c r="W1438" s="5" t="s">
        <v>1973</v>
      </c>
    </row>
    <row r="1439" spans="1:23" ht="13.5" customHeight="1">
      <c r="A1439" s="5" t="s">
        <v>847</v>
      </c>
      <c r="B1439" s="5" t="s">
        <v>2318</v>
      </c>
      <c r="E1439" s="5" t="s">
        <v>39</v>
      </c>
      <c r="I1439" s="5" t="s">
        <v>1055</v>
      </c>
      <c r="J1439" s="5" t="s">
        <v>3703</v>
      </c>
      <c r="L1439" s="30" t="str">
        <f t="shared" si="96"/>
        <v/>
      </c>
      <c r="W1439" s="5" t="s">
        <v>1973</v>
      </c>
    </row>
    <row r="1440" spans="1:23" ht="13.5" customHeight="1">
      <c r="A1440" s="5" t="s">
        <v>1317</v>
      </c>
      <c r="B1440" s="5" t="s">
        <v>695</v>
      </c>
      <c r="E1440" s="5" t="s">
        <v>1620</v>
      </c>
      <c r="J1440" s="5" t="s">
        <v>2942</v>
      </c>
      <c r="K1440" s="5" t="s">
        <v>2000</v>
      </c>
      <c r="L1440" s="30" t="str">
        <f t="shared" si="96"/>
        <v>Sorry, question [16.09] is required!</v>
      </c>
    </row>
    <row r="1441" spans="1:23" ht="13.5" customHeight="1">
      <c r="A1441" s="5" t="s">
        <v>1264</v>
      </c>
      <c r="B1441" s="5" t="s">
        <v>696</v>
      </c>
      <c r="E1441" s="92" t="s">
        <v>59</v>
      </c>
      <c r="F1441" s="92" t="s">
        <v>59</v>
      </c>
      <c r="I1441" s="5" t="s">
        <v>2015</v>
      </c>
      <c r="J1441" s="5" t="s">
        <v>3177</v>
      </c>
      <c r="K1441" s="5" t="s">
        <v>2000</v>
      </c>
      <c r="L1441" s="30" t="str">
        <f t="shared" si="96"/>
        <v>Sorry, question OTHER,  is required!</v>
      </c>
    </row>
    <row r="1442" spans="1:23" ht="13.5" customHeight="1">
      <c r="A1442" s="5" t="s">
        <v>877</v>
      </c>
      <c r="E1442" s="5" t="s">
        <v>39</v>
      </c>
      <c r="J1442" s="5" t="s">
        <v>39</v>
      </c>
      <c r="L1442" s="30" t="str">
        <f t="shared" si="96"/>
        <v/>
      </c>
      <c r="W1442" s="5" t="s">
        <v>1973</v>
      </c>
    </row>
    <row r="1443" spans="1:23" ht="13.5" customHeight="1">
      <c r="A1443" s="5" t="s">
        <v>847</v>
      </c>
      <c r="B1443" s="5" t="s">
        <v>2319</v>
      </c>
      <c r="E1443" s="5" t="s">
        <v>39</v>
      </c>
      <c r="I1443" s="5" t="s">
        <v>2145</v>
      </c>
      <c r="J1443" s="5" t="s">
        <v>3664</v>
      </c>
      <c r="L1443" s="30" t="str">
        <f t="shared" si="96"/>
        <v/>
      </c>
      <c r="W1443" s="5" t="s">
        <v>1973</v>
      </c>
    </row>
    <row r="1444" spans="1:23" ht="13.5" customHeight="1">
      <c r="A1444" s="5" t="s">
        <v>1056</v>
      </c>
      <c r="B1444" s="5" t="s">
        <v>2323</v>
      </c>
      <c r="E1444" s="5" t="s">
        <v>1621</v>
      </c>
      <c r="F1444" s="5" t="s">
        <v>1794</v>
      </c>
      <c r="L1444" s="30" t="str">
        <f t="shared" si="96"/>
        <v/>
      </c>
    </row>
    <row r="1445" spans="1:23" ht="13.5" customHeight="1">
      <c r="A1445" s="5" t="s">
        <v>1307</v>
      </c>
      <c r="B1445" s="5" t="s">
        <v>697</v>
      </c>
      <c r="C1445" s="5" t="str">
        <f t="shared" ref="C1445:C1450" si="97">RIGHT(B1445,1)&amp;". "</f>
        <v xml:space="preserve">1. </v>
      </c>
      <c r="D1445" s="5" t="s">
        <v>525</v>
      </c>
      <c r="E1445" s="5" t="str">
        <f t="shared" ref="E1445:E1450" si="98">C1445&amp;D1445</f>
        <v>1. Vitamin A</v>
      </c>
      <c r="K1445" s="5" t="s">
        <v>2000</v>
      </c>
      <c r="L1445" s="30" t="str">
        <f t="shared" ref="L1445:L1450" si="99">IF(K1445="yes",("Sorry, question [16.10] " &amp; LEFT(E1445, 1) &amp; ". is required!"),"")</f>
        <v>Sorry, question [16.10] 1. is required!</v>
      </c>
    </row>
    <row r="1446" spans="1:23" ht="13.5" customHeight="1">
      <c r="A1446" s="5" t="s">
        <v>1307</v>
      </c>
      <c r="B1446" s="5" t="s">
        <v>698</v>
      </c>
      <c r="C1446" s="5" t="str">
        <f t="shared" si="97"/>
        <v xml:space="preserve">2. </v>
      </c>
      <c r="D1446" s="5" t="s">
        <v>526</v>
      </c>
      <c r="E1446" s="5" t="str">
        <f t="shared" si="98"/>
        <v>2. Nutrition advise</v>
      </c>
      <c r="K1446" s="5" t="s">
        <v>2000</v>
      </c>
      <c r="L1446" s="30" t="str">
        <f t="shared" si="99"/>
        <v>Sorry, question [16.10] 2. is required!</v>
      </c>
    </row>
    <row r="1447" spans="1:23" ht="13.5" customHeight="1">
      <c r="A1447" s="5" t="s">
        <v>1307</v>
      </c>
      <c r="B1447" s="5" t="s">
        <v>699</v>
      </c>
      <c r="C1447" s="5" t="str">
        <f t="shared" si="97"/>
        <v xml:space="preserve">3. </v>
      </c>
      <c r="D1447" s="5" t="s">
        <v>1795</v>
      </c>
      <c r="E1447" s="5" t="str">
        <f t="shared" si="98"/>
        <v>3. Nutrition rehabilitation, including RUTF and PlumpyNut</v>
      </c>
      <c r="K1447" s="5" t="s">
        <v>2000</v>
      </c>
      <c r="L1447" s="30" t="str">
        <f t="shared" si="99"/>
        <v>Sorry, question [16.10] 3. is required!</v>
      </c>
    </row>
    <row r="1448" spans="1:23" ht="13.5" customHeight="1">
      <c r="A1448" s="5" t="s">
        <v>1307</v>
      </c>
      <c r="B1448" s="5" t="s">
        <v>700</v>
      </c>
      <c r="C1448" s="5" t="str">
        <f t="shared" si="97"/>
        <v xml:space="preserve">4. </v>
      </c>
      <c r="D1448" s="5" t="s">
        <v>527</v>
      </c>
      <c r="E1448" s="5" t="str">
        <f t="shared" si="98"/>
        <v>4. Other vitamins and micronutrients</v>
      </c>
      <c r="K1448" s="5" t="s">
        <v>2000</v>
      </c>
      <c r="L1448" s="30" t="str">
        <f t="shared" si="99"/>
        <v>Sorry, question [16.10] 4. is required!</v>
      </c>
    </row>
    <row r="1449" spans="1:23" ht="13.5" customHeight="1">
      <c r="A1449" s="5" t="s">
        <v>1307</v>
      </c>
      <c r="B1449" s="5" t="s">
        <v>701</v>
      </c>
      <c r="C1449" s="5" t="str">
        <f t="shared" si="97"/>
        <v xml:space="preserve">5. </v>
      </c>
      <c r="D1449" s="5" t="s">
        <v>528</v>
      </c>
      <c r="E1449" s="5" t="str">
        <f t="shared" si="98"/>
        <v xml:space="preserve">5. Refered to higher level </v>
      </c>
      <c r="K1449" s="5" t="s">
        <v>2000</v>
      </c>
      <c r="L1449" s="30" t="str">
        <f t="shared" si="99"/>
        <v>Sorry, question [16.10] 5. is required!</v>
      </c>
    </row>
    <row r="1450" spans="1:23" ht="13.5" customHeight="1">
      <c r="A1450" s="5" t="s">
        <v>1307</v>
      </c>
      <c r="B1450" s="5" t="s">
        <v>702</v>
      </c>
      <c r="C1450" s="5" t="str">
        <f t="shared" si="97"/>
        <v xml:space="preserve">6. </v>
      </c>
      <c r="D1450" s="5" t="s">
        <v>529</v>
      </c>
      <c r="E1450" s="5" t="str">
        <f t="shared" si="98"/>
        <v xml:space="preserve">6. Other </v>
      </c>
      <c r="K1450" s="5" t="s">
        <v>2000</v>
      </c>
      <c r="L1450" s="30" t="str">
        <f t="shared" si="99"/>
        <v>Sorry, question [16.10] 6. is required!</v>
      </c>
    </row>
    <row r="1451" spans="1:23" ht="13.5" customHeight="1">
      <c r="A1451" s="5" t="s">
        <v>877</v>
      </c>
      <c r="E1451" s="5" t="s">
        <v>39</v>
      </c>
      <c r="J1451" s="5" t="s">
        <v>39</v>
      </c>
      <c r="L1451" s="30" t="str">
        <f t="shared" si="96"/>
        <v/>
      </c>
      <c r="W1451" s="5" t="s">
        <v>1973</v>
      </c>
    </row>
    <row r="1452" spans="1:23" ht="13.5" customHeight="1">
      <c r="A1452" s="5" t="s">
        <v>847</v>
      </c>
      <c r="B1452" s="5" t="s">
        <v>2320</v>
      </c>
      <c r="E1452" s="5" t="s">
        <v>39</v>
      </c>
      <c r="I1452" s="5" t="s">
        <v>1055</v>
      </c>
      <c r="J1452" s="5" t="s">
        <v>3665</v>
      </c>
      <c r="L1452" s="30" t="str">
        <f t="shared" si="96"/>
        <v/>
      </c>
      <c r="W1452" s="5" t="s">
        <v>1973</v>
      </c>
    </row>
    <row r="1453" spans="1:23" ht="13.5" customHeight="1">
      <c r="A1453" s="5" t="s">
        <v>18</v>
      </c>
      <c r="B1453" s="5" t="s">
        <v>1319</v>
      </c>
      <c r="E1453" s="5" t="s">
        <v>1807</v>
      </c>
      <c r="K1453" s="5" t="s">
        <v>1911</v>
      </c>
      <c r="L1453" s="30" t="str">
        <f t="shared" si="96"/>
        <v>Sorry, question [16.11] is required!</v>
      </c>
    </row>
    <row r="1454" spans="1:23" ht="13.5" customHeight="1">
      <c r="A1454" s="5" t="s">
        <v>1318</v>
      </c>
      <c r="B1454" s="5" t="s">
        <v>1805</v>
      </c>
      <c r="E1454" s="5" t="s">
        <v>1809</v>
      </c>
      <c r="J1454" s="5" t="s">
        <v>2322</v>
      </c>
      <c r="K1454" s="5" t="s">
        <v>2000</v>
      </c>
      <c r="L1454" s="30" t="str">
        <f t="shared" si="96"/>
        <v>Sorry, question [16.12] is required!</v>
      </c>
    </row>
    <row r="1455" spans="1:23" ht="13.5" customHeight="1">
      <c r="A1455" s="5" t="s">
        <v>1268</v>
      </c>
      <c r="B1455" s="5" t="s">
        <v>1804</v>
      </c>
      <c r="E1455" s="92" t="s">
        <v>59</v>
      </c>
      <c r="F1455" s="92" t="s">
        <v>59</v>
      </c>
      <c r="I1455" s="5" t="s">
        <v>2015</v>
      </c>
      <c r="J1455" s="5" t="s">
        <v>1810</v>
      </c>
      <c r="K1455" s="5" t="s">
        <v>2000</v>
      </c>
      <c r="L1455" s="30" t="str">
        <f t="shared" si="96"/>
        <v>Sorry, question OTHER,  is required!</v>
      </c>
    </row>
    <row r="1456" spans="1:23" ht="13.5" customHeight="1">
      <c r="A1456" s="5" t="s">
        <v>877</v>
      </c>
      <c r="E1456" s="5" t="s">
        <v>39</v>
      </c>
      <c r="J1456" s="5" t="s">
        <v>39</v>
      </c>
      <c r="L1456" s="30" t="str">
        <f t="shared" si="96"/>
        <v/>
      </c>
      <c r="W1456" s="5" t="s">
        <v>1973</v>
      </c>
    </row>
    <row r="1457" spans="1:23" ht="13.5" customHeight="1">
      <c r="A1457" s="5" t="s">
        <v>847</v>
      </c>
      <c r="B1457" s="5" t="s">
        <v>2321</v>
      </c>
      <c r="E1457" s="5" t="s">
        <v>39</v>
      </c>
      <c r="I1457" s="5" t="s">
        <v>1055</v>
      </c>
      <c r="J1457" s="5" t="s">
        <v>3665</v>
      </c>
      <c r="L1457" s="30" t="str">
        <f t="shared" si="96"/>
        <v/>
      </c>
      <c r="W1457" s="5" t="s">
        <v>1973</v>
      </c>
    </row>
    <row r="1458" spans="1:23" ht="13.5" customHeight="1">
      <c r="A1458" s="5" t="s">
        <v>1569</v>
      </c>
      <c r="B1458" s="5" t="s">
        <v>703</v>
      </c>
      <c r="E1458" s="5" t="s">
        <v>1803</v>
      </c>
      <c r="J1458" s="5" t="s">
        <v>2941</v>
      </c>
      <c r="K1458" s="5" t="s">
        <v>2000</v>
      </c>
      <c r="L1458" s="30" t="str">
        <f t="shared" si="96"/>
        <v>Sorry, question [16.13] is required!</v>
      </c>
    </row>
    <row r="1459" spans="1:23" ht="13.5" customHeight="1">
      <c r="A1459" s="5" t="s">
        <v>1320</v>
      </c>
      <c r="B1459" s="5" t="s">
        <v>704</v>
      </c>
      <c r="E1459" s="5" t="s">
        <v>1622</v>
      </c>
      <c r="J1459" s="5" t="s">
        <v>2941</v>
      </c>
      <c r="K1459" s="5" t="s">
        <v>2000</v>
      </c>
      <c r="L1459" s="30" t="str">
        <f t="shared" si="96"/>
        <v>Sorry, question [16.14] is required!</v>
      </c>
    </row>
    <row r="1460" spans="1:23" ht="13.5" customHeight="1">
      <c r="A1460" s="5" t="s">
        <v>1569</v>
      </c>
      <c r="B1460" s="5" t="s">
        <v>705</v>
      </c>
      <c r="E1460" s="5" t="s">
        <v>1623</v>
      </c>
      <c r="J1460" s="5" t="s">
        <v>2941</v>
      </c>
      <c r="K1460" s="5" t="s">
        <v>2000</v>
      </c>
      <c r="L1460" s="30" t="str">
        <f t="shared" si="96"/>
        <v>Sorry, question [16.15] is required!</v>
      </c>
    </row>
    <row r="1461" spans="1:23" ht="13.5" customHeight="1">
      <c r="A1461" s="5" t="s">
        <v>1569</v>
      </c>
      <c r="B1461" s="5" t="s">
        <v>706</v>
      </c>
      <c r="E1461" s="5" t="s">
        <v>1624</v>
      </c>
      <c r="J1461" s="5" t="s">
        <v>2941</v>
      </c>
      <c r="K1461" s="5" t="s">
        <v>2000</v>
      </c>
      <c r="L1461" s="30" t="str">
        <f t="shared" si="96"/>
        <v>Sorry, question [16.16] is required!</v>
      </c>
    </row>
    <row r="1462" spans="1:23" ht="13.5" customHeight="1">
      <c r="A1462" s="5" t="s">
        <v>1056</v>
      </c>
      <c r="B1462" s="5" t="s">
        <v>2984</v>
      </c>
      <c r="E1462" s="5" t="s">
        <v>2983</v>
      </c>
      <c r="I1462" s="5" t="s">
        <v>2151</v>
      </c>
      <c r="J1462" s="5" t="s">
        <v>2985</v>
      </c>
      <c r="L1462" s="30" t="str">
        <f t="shared" si="96"/>
        <v/>
      </c>
    </row>
    <row r="1463" spans="1:23" ht="13.5" customHeight="1">
      <c r="A1463" s="5" t="s">
        <v>1321</v>
      </c>
      <c r="E1463" s="5" t="s">
        <v>39</v>
      </c>
      <c r="J1463" s="5" t="s">
        <v>39</v>
      </c>
      <c r="L1463" s="30" t="str">
        <f t="shared" si="96"/>
        <v/>
      </c>
      <c r="W1463" s="5" t="s">
        <v>1973</v>
      </c>
    </row>
    <row r="1464" spans="1:23" ht="13.5" customHeight="1">
      <c r="A1464" s="5" t="s">
        <v>1322</v>
      </c>
      <c r="E1464" s="5" t="s">
        <v>39</v>
      </c>
      <c r="J1464" s="5" t="s">
        <v>39</v>
      </c>
      <c r="L1464" s="30" t="str">
        <f t="shared" si="96"/>
        <v/>
      </c>
      <c r="W1464" s="5" t="s">
        <v>1974</v>
      </c>
    </row>
    <row r="1465" spans="1:23" ht="13.5" customHeight="1">
      <c r="A1465" s="5" t="s">
        <v>877</v>
      </c>
      <c r="L1465" s="30" t="str">
        <f t="shared" si="96"/>
        <v/>
      </c>
      <c r="W1465" s="5" t="s">
        <v>1972</v>
      </c>
    </row>
    <row r="1466" spans="1:23" ht="13.5" customHeight="1">
      <c r="L1466" s="30" t="str">
        <f t="shared" si="96"/>
        <v/>
      </c>
    </row>
    <row r="1467" spans="1:23" ht="13.5" customHeight="1">
      <c r="A1467" s="5" t="s">
        <v>1263</v>
      </c>
      <c r="B1467" s="5" t="s">
        <v>2338</v>
      </c>
      <c r="E1467" s="5" t="s">
        <v>3565</v>
      </c>
      <c r="I1467" s="5" t="s">
        <v>1972</v>
      </c>
      <c r="J1467" s="5" t="s">
        <v>4192</v>
      </c>
      <c r="L1467" s="30" t="str">
        <f t="shared" si="96"/>
        <v/>
      </c>
      <c r="W1467" s="5" t="s">
        <v>1972</v>
      </c>
    </row>
    <row r="1468" spans="1:23" ht="13.5" customHeight="1">
      <c r="A1468" s="5" t="s">
        <v>11</v>
      </c>
      <c r="B1468" s="5" t="s">
        <v>3093</v>
      </c>
      <c r="I1468" s="5" t="s">
        <v>3041</v>
      </c>
      <c r="L1468" s="30" t="str">
        <f t="shared" si="96"/>
        <v/>
      </c>
    </row>
    <row r="1469" spans="1:23" ht="13.5" customHeight="1">
      <c r="A1469" s="5" t="s">
        <v>1056</v>
      </c>
      <c r="B1469" s="5" t="s">
        <v>3094</v>
      </c>
      <c r="E1469" s="26" t="s">
        <v>3393</v>
      </c>
      <c r="I1469" s="5" t="s">
        <v>3042</v>
      </c>
      <c r="L1469" s="30" t="str">
        <f t="shared" ref="L1469:L1475" si="100">IF(K1469="yes",("Sorry, question " &amp; LEFT(E1469, 7) &amp; " is required!"),"")</f>
        <v/>
      </c>
    </row>
    <row r="1470" spans="1:23" ht="13.5" customHeight="1">
      <c r="A1470" s="5" t="s">
        <v>1056</v>
      </c>
      <c r="B1470" s="5" t="s">
        <v>3095</v>
      </c>
      <c r="E1470" s="26" t="s">
        <v>3951</v>
      </c>
      <c r="I1470" s="5" t="s">
        <v>3043</v>
      </c>
      <c r="L1470" s="30" t="str">
        <f t="shared" si="100"/>
        <v/>
      </c>
    </row>
    <row r="1471" spans="1:23" ht="13.5" customHeight="1">
      <c r="A1471" s="5" t="s">
        <v>12</v>
      </c>
      <c r="L1471" s="30" t="str">
        <f t="shared" si="100"/>
        <v/>
      </c>
    </row>
    <row r="1472" spans="1:23" ht="13.5" customHeight="1">
      <c r="A1472" s="5" t="s">
        <v>496</v>
      </c>
      <c r="B1472" s="5" t="s">
        <v>2199</v>
      </c>
      <c r="E1472" s="5" t="s">
        <v>1718</v>
      </c>
      <c r="J1472" s="5" t="s">
        <v>3622</v>
      </c>
      <c r="L1472" s="30" t="str">
        <f t="shared" si="100"/>
        <v/>
      </c>
    </row>
    <row r="1473" spans="1:23" ht="13.5" customHeight="1">
      <c r="A1473" s="5" t="s">
        <v>1323</v>
      </c>
      <c r="B1473" s="5" t="s">
        <v>1324</v>
      </c>
      <c r="E1473" s="5" t="s">
        <v>1719</v>
      </c>
      <c r="J1473" s="5" t="s">
        <v>3621</v>
      </c>
      <c r="K1473" s="5" t="s">
        <v>1911</v>
      </c>
      <c r="L1473" s="30" t="str">
        <f t="shared" si="100"/>
        <v>Sorry, question [17.01] is required!</v>
      </c>
    </row>
    <row r="1474" spans="1:23" ht="13.5" customHeight="1">
      <c r="A1474" s="5" t="s">
        <v>1304</v>
      </c>
      <c r="B1474" s="5" t="s">
        <v>2200</v>
      </c>
      <c r="I1474" s="5" t="s">
        <v>2145</v>
      </c>
      <c r="J1474" s="5" t="s">
        <v>4388</v>
      </c>
      <c r="L1474" s="30" t="str">
        <f t="shared" si="100"/>
        <v/>
      </c>
      <c r="W1474" s="5" t="s">
        <v>1973</v>
      </c>
    </row>
    <row r="1475" spans="1:23" ht="13.5" customHeight="1">
      <c r="A1475" s="5" t="s">
        <v>1056</v>
      </c>
      <c r="B1475" s="5" t="s">
        <v>2201</v>
      </c>
      <c r="E1475" s="5" t="s">
        <v>3175</v>
      </c>
      <c r="L1475" s="30" t="str">
        <f t="shared" si="100"/>
        <v/>
      </c>
    </row>
    <row r="1476" spans="1:23" ht="13.5" customHeight="1">
      <c r="A1476" s="5" t="s">
        <v>1307</v>
      </c>
      <c r="B1476" s="5" t="s">
        <v>707</v>
      </c>
      <c r="C1476" s="5" t="str">
        <f t="shared" ref="C1476:C1488" si="101">RIGHT(B1476,1)&amp;". "</f>
        <v xml:space="preserve">a. </v>
      </c>
      <c r="D1476" s="5" t="s">
        <v>530</v>
      </c>
      <c r="E1476" s="5" t="s">
        <v>4389</v>
      </c>
      <c r="K1476" s="5" t="s">
        <v>2000</v>
      </c>
      <c r="L1476" s="30" t="str">
        <f>IF(K1476="yes",("Sorry, question [17.02] " &amp; LEFT(E1476, 1) &amp; " is required!"),"")</f>
        <v>Sorry, question [17.02] A is required!</v>
      </c>
    </row>
    <row r="1477" spans="1:23" ht="13.5" customHeight="1">
      <c r="A1477" s="5" t="s">
        <v>1307</v>
      </c>
      <c r="B1477" s="5" t="s">
        <v>708</v>
      </c>
      <c r="C1477" s="5" t="str">
        <f t="shared" si="101"/>
        <v xml:space="preserve">b. </v>
      </c>
      <c r="D1477" s="5" t="s">
        <v>531</v>
      </c>
      <c r="E1477" s="5" t="s">
        <v>4390</v>
      </c>
      <c r="K1477" s="5" t="s">
        <v>2000</v>
      </c>
      <c r="L1477" s="30" t="str">
        <f t="shared" ref="L1477:L1489" si="102">IF(K1477="yes",("Sorry, question [17.02] " &amp; LEFT(E1477, 1) &amp; " is required!"),"")</f>
        <v>Sorry, question [17.02] B is required!</v>
      </c>
    </row>
    <row r="1478" spans="1:23" ht="13.5" customHeight="1">
      <c r="A1478" s="5" t="s">
        <v>1307</v>
      </c>
      <c r="B1478" s="5" t="s">
        <v>709</v>
      </c>
      <c r="C1478" s="5" t="str">
        <f t="shared" si="101"/>
        <v xml:space="preserve">c. </v>
      </c>
      <c r="D1478" s="5" t="s">
        <v>532</v>
      </c>
      <c r="E1478" s="5" t="s">
        <v>4391</v>
      </c>
      <c r="K1478" s="5" t="s">
        <v>2000</v>
      </c>
      <c r="L1478" s="30" t="str">
        <f t="shared" si="102"/>
        <v>Sorry, question [17.02] C is required!</v>
      </c>
    </row>
    <row r="1479" spans="1:23" ht="13.5" customHeight="1">
      <c r="A1479" s="5" t="s">
        <v>1307</v>
      </c>
      <c r="B1479" s="5" t="s">
        <v>710</v>
      </c>
      <c r="C1479" s="5" t="str">
        <f t="shared" si="101"/>
        <v xml:space="preserve">d. </v>
      </c>
      <c r="D1479" s="5" t="s">
        <v>533</v>
      </c>
      <c r="E1479" s="5" t="s">
        <v>4392</v>
      </c>
      <c r="K1479" s="5" t="s">
        <v>2000</v>
      </c>
      <c r="L1479" s="30" t="str">
        <f t="shared" si="102"/>
        <v>Sorry, question [17.02] D is required!</v>
      </c>
    </row>
    <row r="1480" spans="1:23" ht="13.5" customHeight="1">
      <c r="A1480" s="5" t="s">
        <v>1307</v>
      </c>
      <c r="B1480" s="5" t="s">
        <v>711</v>
      </c>
      <c r="C1480" s="5" t="str">
        <f t="shared" si="101"/>
        <v xml:space="preserve">e. </v>
      </c>
      <c r="D1480" s="5" t="s">
        <v>534</v>
      </c>
      <c r="E1480" s="5" t="s">
        <v>4393</v>
      </c>
      <c r="K1480" s="5" t="s">
        <v>2000</v>
      </c>
      <c r="L1480" s="30" t="str">
        <f t="shared" si="102"/>
        <v>Sorry, question [17.02] E is required!</v>
      </c>
    </row>
    <row r="1481" spans="1:23" ht="13.5" customHeight="1">
      <c r="A1481" s="5" t="s">
        <v>1307</v>
      </c>
      <c r="B1481" s="5" t="s">
        <v>712</v>
      </c>
      <c r="C1481" s="5" t="str">
        <f t="shared" si="101"/>
        <v xml:space="preserve">g. </v>
      </c>
      <c r="D1481" s="5" t="s">
        <v>535</v>
      </c>
      <c r="E1481" s="5" t="s">
        <v>4394</v>
      </c>
      <c r="K1481" s="5" t="s">
        <v>2000</v>
      </c>
      <c r="L1481" s="30" t="str">
        <f t="shared" si="102"/>
        <v>Sorry, question [17.02] F is required!</v>
      </c>
    </row>
    <row r="1482" spans="1:23" ht="13.5" customHeight="1">
      <c r="A1482" s="5" t="s">
        <v>1307</v>
      </c>
      <c r="B1482" s="5" t="s">
        <v>713</v>
      </c>
      <c r="C1482" s="5" t="str">
        <f t="shared" si="101"/>
        <v xml:space="preserve">h. </v>
      </c>
      <c r="D1482" s="5" t="s">
        <v>536</v>
      </c>
      <c r="E1482" s="5" t="s">
        <v>4395</v>
      </c>
      <c r="K1482" s="5" t="s">
        <v>2000</v>
      </c>
      <c r="L1482" s="30" t="str">
        <f t="shared" si="102"/>
        <v>Sorry, question [17.02] G is required!</v>
      </c>
    </row>
    <row r="1483" spans="1:23" ht="13.5" customHeight="1">
      <c r="A1483" s="5" t="s">
        <v>1307</v>
      </c>
      <c r="B1483" s="5" t="s">
        <v>714</v>
      </c>
      <c r="C1483" s="5" t="str">
        <f t="shared" si="101"/>
        <v xml:space="preserve">i. </v>
      </c>
      <c r="D1483" s="5" t="s">
        <v>537</v>
      </c>
      <c r="E1483" s="5" t="s">
        <v>4396</v>
      </c>
      <c r="K1483" s="5" t="s">
        <v>2000</v>
      </c>
      <c r="L1483" s="30" t="str">
        <f t="shared" si="102"/>
        <v>Sorry, question [17.02] H is required!</v>
      </c>
    </row>
    <row r="1484" spans="1:23" ht="13.5" customHeight="1">
      <c r="A1484" s="5" t="s">
        <v>1307</v>
      </c>
      <c r="B1484" s="5" t="s">
        <v>715</v>
      </c>
      <c r="C1484" s="5" t="str">
        <f t="shared" si="101"/>
        <v xml:space="preserve">j. </v>
      </c>
      <c r="D1484" s="5" t="s">
        <v>538</v>
      </c>
      <c r="E1484" s="5" t="s">
        <v>4397</v>
      </c>
      <c r="K1484" s="5" t="s">
        <v>2000</v>
      </c>
      <c r="L1484" s="30" t="str">
        <f t="shared" si="102"/>
        <v>Sorry, question [17.02] I is required!</v>
      </c>
    </row>
    <row r="1485" spans="1:23" ht="13.5" customHeight="1">
      <c r="A1485" s="5" t="s">
        <v>849</v>
      </c>
      <c r="B1485" s="5" t="s">
        <v>2203</v>
      </c>
      <c r="C1485" s="5" t="str">
        <f t="shared" si="101"/>
        <v xml:space="preserve">l. </v>
      </c>
      <c r="D1485" s="5" t="s">
        <v>2202</v>
      </c>
      <c r="E1485" s="5" t="s">
        <v>4398</v>
      </c>
      <c r="K1485" s="5" t="s">
        <v>2000</v>
      </c>
      <c r="L1485" s="30" t="str">
        <f t="shared" si="102"/>
        <v>Sorry, question [17.02] J is required!</v>
      </c>
    </row>
    <row r="1486" spans="1:23" ht="13.5" customHeight="1">
      <c r="A1486" s="5" t="s">
        <v>849</v>
      </c>
      <c r="B1486" s="5" t="s">
        <v>2204</v>
      </c>
      <c r="C1486" s="5" t="str">
        <f t="shared" si="101"/>
        <v xml:space="preserve">m. </v>
      </c>
      <c r="D1486" s="5" t="s">
        <v>2207</v>
      </c>
      <c r="E1486" s="5" t="s">
        <v>4399</v>
      </c>
      <c r="K1486" s="5" t="s">
        <v>2000</v>
      </c>
      <c r="L1486" s="30" t="str">
        <f t="shared" si="102"/>
        <v>Sorry, question [17.02] K is required!</v>
      </c>
    </row>
    <row r="1487" spans="1:23" ht="13.5" customHeight="1">
      <c r="A1487" s="5" t="s">
        <v>849</v>
      </c>
      <c r="B1487" s="5" t="s">
        <v>2205</v>
      </c>
      <c r="C1487" s="5" t="str">
        <f t="shared" si="101"/>
        <v xml:space="preserve">n. </v>
      </c>
      <c r="D1487" s="5" t="s">
        <v>2208</v>
      </c>
      <c r="E1487" s="5" t="s">
        <v>4400</v>
      </c>
      <c r="K1487" s="5" t="s">
        <v>2000</v>
      </c>
      <c r="L1487" s="30" t="str">
        <f t="shared" si="102"/>
        <v>Sorry, question [17.02] L is required!</v>
      </c>
    </row>
    <row r="1488" spans="1:23" ht="13.5" customHeight="1">
      <c r="A1488" s="5" t="s">
        <v>849</v>
      </c>
      <c r="B1488" s="5" t="s">
        <v>2206</v>
      </c>
      <c r="C1488" s="5" t="str">
        <f t="shared" si="101"/>
        <v xml:space="preserve">o. </v>
      </c>
      <c r="D1488" s="5" t="s">
        <v>2209</v>
      </c>
      <c r="E1488" s="5" t="s">
        <v>4401</v>
      </c>
      <c r="K1488" s="5" t="s">
        <v>2000</v>
      </c>
      <c r="L1488" s="30" t="str">
        <f t="shared" si="102"/>
        <v>Sorry, question [17.02] M is required!</v>
      </c>
    </row>
    <row r="1489" spans="1:25" ht="13.5" customHeight="1">
      <c r="A1489" s="5" t="s">
        <v>849</v>
      </c>
      <c r="B1489" s="5" t="s">
        <v>716</v>
      </c>
      <c r="C1489" s="5" t="str">
        <f>RIGHT(B1489,1)&amp;". "</f>
        <v xml:space="preserve">k. </v>
      </c>
      <c r="D1489" s="5" t="s">
        <v>539</v>
      </c>
      <c r="E1489" s="5" t="s">
        <v>4402</v>
      </c>
      <c r="K1489" s="5" t="s">
        <v>2000</v>
      </c>
      <c r="L1489" s="30" t="str">
        <f t="shared" si="102"/>
        <v>Sorry, question [17.02] N is required!</v>
      </c>
    </row>
    <row r="1490" spans="1:25" ht="13.5" customHeight="1">
      <c r="A1490" s="5" t="s">
        <v>877</v>
      </c>
      <c r="E1490" s="5" t="s">
        <v>39</v>
      </c>
      <c r="J1490" s="5" t="s">
        <v>39</v>
      </c>
      <c r="L1490" s="30" t="str">
        <f>IF(K1490="yes",("Sorry, question " &amp; LEFT(E1490, 7) &amp; " is required!"),"")</f>
        <v/>
      </c>
      <c r="W1490" s="5" t="s">
        <v>1973</v>
      </c>
    </row>
    <row r="1491" spans="1:25" ht="13.5" customHeight="1">
      <c r="A1491" s="5" t="s">
        <v>3176</v>
      </c>
      <c r="B1491" s="5" t="s">
        <v>3478</v>
      </c>
      <c r="E1491" s="5" t="s">
        <v>3481</v>
      </c>
      <c r="F1491" s="5" t="s">
        <v>1325</v>
      </c>
      <c r="J1491" s="92" t="s">
        <v>4388</v>
      </c>
      <c r="K1491" s="5" t="s">
        <v>2000</v>
      </c>
      <c r="L1491" s="30" t="str">
        <f>IF(K1491="yes",("Sorry, question " &amp; LEFT(E1491, 7) &amp; " is required!"),"")</f>
        <v>Sorry, question [17.03_ is required!</v>
      </c>
    </row>
    <row r="1492" spans="1:25" ht="13.5" customHeight="1">
      <c r="A1492" s="5" t="s">
        <v>1058</v>
      </c>
      <c r="B1492" s="5" t="s">
        <v>3479</v>
      </c>
      <c r="E1492" s="5" t="s">
        <v>334</v>
      </c>
      <c r="J1492" s="5" t="s">
        <v>3480</v>
      </c>
      <c r="K1492" s="5" t="s">
        <v>2000</v>
      </c>
      <c r="L1492" s="30" t="str">
        <f>IF(K1492="yes",("Sorry, question " &amp; LEFT(E1492, 7) &amp; " is required!"),"")</f>
        <v>Sorry, question Other,  is required!</v>
      </c>
    </row>
    <row r="1493" spans="1:25" ht="13.5" customHeight="1">
      <c r="A1493" s="5" t="s">
        <v>847</v>
      </c>
      <c r="B1493" s="5" t="s">
        <v>3469</v>
      </c>
      <c r="I1493" s="5" t="s">
        <v>2145</v>
      </c>
      <c r="J1493" s="92" t="s">
        <v>4388</v>
      </c>
      <c r="L1493" s="30" t="str">
        <f>IF(K1493="yes",("Sorry, question " &amp; LEFT(E1493, 7) &amp; " is required!"),"")</f>
        <v/>
      </c>
      <c r="W1493" s="5" t="s">
        <v>1973</v>
      </c>
    </row>
    <row r="1494" spans="1:25" ht="13.5" customHeight="1">
      <c r="A1494" s="5" t="s">
        <v>1056</v>
      </c>
      <c r="B1494" s="5" t="s">
        <v>3470</v>
      </c>
      <c r="E1494" s="5" t="s">
        <v>3482</v>
      </c>
      <c r="L1494" s="30" t="str">
        <f>IF(K1494="yes",("Sorry, question " &amp; LEFT(E1494, 7) &amp; " is required!"),"")</f>
        <v/>
      </c>
    </row>
    <row r="1495" spans="1:25" ht="13.5" customHeight="1">
      <c r="A1495" s="5" t="s">
        <v>1326</v>
      </c>
      <c r="B1495" s="5" t="s">
        <v>3471</v>
      </c>
      <c r="C1495" s="5" t="str">
        <f t="shared" ref="C1495:C1501" si="103">RIGHT(B1495,1)&amp;". "</f>
        <v xml:space="preserve">a. </v>
      </c>
      <c r="D1495" s="5" t="s">
        <v>2211</v>
      </c>
      <c r="E1495" s="5" t="s">
        <v>4403</v>
      </c>
      <c r="K1495" s="5" t="s">
        <v>2000</v>
      </c>
      <c r="L1495" s="30" t="str">
        <f>IF(K1495="yes",("Sorry, question [17.04] " &amp; LEFT(E1495, 1) &amp; " is required!"),"")</f>
        <v>Sorry, question [17.04] A is required!</v>
      </c>
      <c r="Y1495" s="5" t="s">
        <v>1327</v>
      </c>
    </row>
    <row r="1496" spans="1:25" ht="13.5" customHeight="1">
      <c r="A1496" s="5" t="s">
        <v>1326</v>
      </c>
      <c r="B1496" s="5" t="s">
        <v>3472</v>
      </c>
      <c r="C1496" s="5" t="str">
        <f t="shared" si="103"/>
        <v xml:space="preserve">b. </v>
      </c>
      <c r="D1496" s="5" t="s">
        <v>2212</v>
      </c>
      <c r="E1496" s="5" t="s">
        <v>4404</v>
      </c>
      <c r="K1496" s="5" t="s">
        <v>2000</v>
      </c>
      <c r="L1496" s="30" t="str">
        <f t="shared" ref="L1496:L1501" si="104">IF(K1496="yes",("Sorry, question [17.04] " &amp; LEFT(E1496, 1) &amp; " is required!"),"")</f>
        <v>Sorry, question [17.04] B is required!</v>
      </c>
      <c r="Y1496" s="5" t="s">
        <v>1328</v>
      </c>
    </row>
    <row r="1497" spans="1:25" ht="13.5" customHeight="1">
      <c r="A1497" s="5" t="s">
        <v>1326</v>
      </c>
      <c r="B1497" s="5" t="s">
        <v>3473</v>
      </c>
      <c r="C1497" s="5" t="str">
        <f t="shared" si="103"/>
        <v xml:space="preserve">c. </v>
      </c>
      <c r="D1497" s="5" t="s">
        <v>2213</v>
      </c>
      <c r="E1497" s="5" t="s">
        <v>4405</v>
      </c>
      <c r="K1497" s="5" t="s">
        <v>2000</v>
      </c>
      <c r="L1497" s="30" t="str">
        <f t="shared" si="104"/>
        <v>Sorry, question [17.04] C is required!</v>
      </c>
      <c r="Y1497" s="5" t="s">
        <v>1329</v>
      </c>
    </row>
    <row r="1498" spans="1:25" ht="13.5" customHeight="1">
      <c r="A1498" s="5" t="s">
        <v>1326</v>
      </c>
      <c r="B1498" s="5" t="s">
        <v>3474</v>
      </c>
      <c r="C1498" s="5" t="str">
        <f t="shared" si="103"/>
        <v xml:space="preserve">d. </v>
      </c>
      <c r="D1498" s="5" t="s">
        <v>2214</v>
      </c>
      <c r="E1498" s="5" t="s">
        <v>4406</v>
      </c>
      <c r="K1498" s="5" t="s">
        <v>2000</v>
      </c>
      <c r="L1498" s="30" t="str">
        <f t="shared" si="104"/>
        <v>Sorry, question [17.04] D is required!</v>
      </c>
      <c r="Y1498" s="5" t="s">
        <v>1330</v>
      </c>
    </row>
    <row r="1499" spans="1:25" ht="13.5" customHeight="1">
      <c r="A1499" s="5" t="s">
        <v>1326</v>
      </c>
      <c r="B1499" s="5" t="s">
        <v>3475</v>
      </c>
      <c r="C1499" s="5" t="str">
        <f t="shared" si="103"/>
        <v xml:space="preserve">e. </v>
      </c>
      <c r="D1499" s="5" t="s">
        <v>2215</v>
      </c>
      <c r="E1499" s="5" t="s">
        <v>4407</v>
      </c>
      <c r="K1499" s="5" t="s">
        <v>2000</v>
      </c>
      <c r="L1499" s="30" t="str">
        <f t="shared" si="104"/>
        <v>Sorry, question [17.04] E is required!</v>
      </c>
      <c r="Y1499" s="5" t="s">
        <v>1331</v>
      </c>
    </row>
    <row r="1500" spans="1:25" ht="13.5" customHeight="1">
      <c r="A1500" s="5" t="s">
        <v>1326</v>
      </c>
      <c r="B1500" s="5" t="s">
        <v>3476</v>
      </c>
      <c r="C1500" s="5" t="str">
        <f t="shared" si="103"/>
        <v xml:space="preserve">f. </v>
      </c>
      <c r="D1500" s="5" t="s">
        <v>2216</v>
      </c>
      <c r="E1500" s="5" t="s">
        <v>4408</v>
      </c>
      <c r="K1500" s="5" t="s">
        <v>2000</v>
      </c>
      <c r="L1500" s="30" t="str">
        <f t="shared" si="104"/>
        <v>Sorry, question [17.04] F is required!</v>
      </c>
      <c r="Y1500" s="5" t="s">
        <v>1332</v>
      </c>
    </row>
    <row r="1501" spans="1:25" ht="13.5" customHeight="1">
      <c r="A1501" s="5" t="s">
        <v>1326</v>
      </c>
      <c r="B1501" s="5" t="s">
        <v>3477</v>
      </c>
      <c r="C1501" s="5" t="str">
        <f t="shared" si="103"/>
        <v xml:space="preserve">g. </v>
      </c>
      <c r="D1501" s="5" t="s">
        <v>2217</v>
      </c>
      <c r="E1501" s="5" t="s">
        <v>4409</v>
      </c>
      <c r="K1501" s="5" t="s">
        <v>2000</v>
      </c>
      <c r="L1501" s="30" t="str">
        <f t="shared" si="104"/>
        <v>Sorry, question [17.04] G is required!</v>
      </c>
      <c r="Y1501" s="5" t="s">
        <v>1333</v>
      </c>
    </row>
    <row r="1502" spans="1:25" ht="13.5" customHeight="1">
      <c r="A1502" s="5" t="s">
        <v>877</v>
      </c>
      <c r="J1502" s="5" t="s">
        <v>39</v>
      </c>
      <c r="L1502" s="30" t="str">
        <f>IF(K1502="yes",("Sorry, question " &amp; LEFT(E1502, 7) &amp; " is required!"),"")</f>
        <v/>
      </c>
      <c r="W1502" s="5" t="s">
        <v>1973</v>
      </c>
    </row>
    <row r="1503" spans="1:25" ht="13.5" customHeight="1">
      <c r="A1503" s="5" t="s">
        <v>847</v>
      </c>
      <c r="B1503" s="5" t="s">
        <v>2210</v>
      </c>
      <c r="I1503" s="5" t="s">
        <v>2145</v>
      </c>
      <c r="L1503" s="30" t="str">
        <f>IF(K1503="yes",("Sorry, question " &amp; LEFT(E1503, 7) &amp; " is required!"),"")</f>
        <v/>
      </c>
      <c r="W1503" s="5" t="s">
        <v>1973</v>
      </c>
    </row>
    <row r="1504" spans="1:25" ht="13.5" customHeight="1">
      <c r="A1504" s="5" t="s">
        <v>1056</v>
      </c>
      <c r="B1504" s="5" t="s">
        <v>3449</v>
      </c>
      <c r="E1504" s="5" t="s">
        <v>3483</v>
      </c>
      <c r="L1504" s="30" t="str">
        <f>IF(K1504="yes",("Sorry, question " &amp; LEFT(E1504, 7) &amp; " is required!"),"")</f>
        <v/>
      </c>
    </row>
    <row r="1505" spans="1:23" ht="13.5" customHeight="1">
      <c r="A1505" s="5" t="s">
        <v>1334</v>
      </c>
      <c r="B1505" s="5" t="s">
        <v>717</v>
      </c>
      <c r="D1505" s="5" t="s">
        <v>3188</v>
      </c>
      <c r="E1505" s="5" t="s">
        <v>4410</v>
      </c>
      <c r="K1505" s="5" t="s">
        <v>2000</v>
      </c>
      <c r="L1505" s="30" t="str">
        <f>IF(K1505="yes",("Sorry, question [17.05] " &amp; MID(E1505, 4,1) &amp; " is required!"),"")</f>
        <v>Sorry, question [17.05] I is required!</v>
      </c>
    </row>
    <row r="1506" spans="1:23" ht="13.5" customHeight="1">
      <c r="A1506" s="5" t="s">
        <v>1334</v>
      </c>
      <c r="B1506" s="5" t="s">
        <v>718</v>
      </c>
      <c r="D1506" s="5" t="s">
        <v>3189</v>
      </c>
      <c r="E1506" s="5" t="s">
        <v>4411</v>
      </c>
      <c r="K1506" s="5" t="s">
        <v>2000</v>
      </c>
      <c r="L1506" s="30" t="str">
        <f t="shared" ref="L1506:L1532" si="105">IF(K1506="yes",("Sorry, question [17.05] " &amp; MID(E1506, 4,1) &amp; " is required!"),"")</f>
        <v>Sorry, question [17.05] A is required!</v>
      </c>
    </row>
    <row r="1507" spans="1:23" ht="13.5" customHeight="1">
      <c r="A1507" s="5" t="s">
        <v>1334</v>
      </c>
      <c r="B1507" s="5" t="s">
        <v>719</v>
      </c>
      <c r="D1507" s="5" t="s">
        <v>3190</v>
      </c>
      <c r="E1507" s="5" t="s">
        <v>4412</v>
      </c>
      <c r="K1507" s="5" t="s">
        <v>2000</v>
      </c>
      <c r="L1507" s="30" t="str">
        <f t="shared" si="105"/>
        <v>Sorry, question [17.05] I is required!</v>
      </c>
    </row>
    <row r="1508" spans="1:23" ht="13.5" customHeight="1">
      <c r="A1508" s="5" t="s">
        <v>1334</v>
      </c>
      <c r="B1508" s="5" t="s">
        <v>720</v>
      </c>
      <c r="D1508" s="5" t="s">
        <v>3191</v>
      </c>
      <c r="E1508" s="5" t="s">
        <v>4413</v>
      </c>
      <c r="K1508" s="5" t="s">
        <v>2000</v>
      </c>
      <c r="L1508" s="30" t="str">
        <f t="shared" si="105"/>
        <v>Sorry, question [17.05] I is required!</v>
      </c>
    </row>
    <row r="1509" spans="1:23" ht="13.5" customHeight="1">
      <c r="A1509" s="5" t="s">
        <v>1334</v>
      </c>
      <c r="B1509" s="5" t="s">
        <v>721</v>
      </c>
      <c r="D1509" s="5" t="s">
        <v>3192</v>
      </c>
      <c r="E1509" s="5" t="s">
        <v>4414</v>
      </c>
      <c r="K1509" s="5" t="s">
        <v>2000</v>
      </c>
      <c r="L1509" s="30" t="str">
        <f t="shared" si="105"/>
        <v>Sorry, question [17.05] H is required!</v>
      </c>
    </row>
    <row r="1510" spans="1:23" ht="13.5" customHeight="1">
      <c r="A1510" s="5" t="s">
        <v>1334</v>
      </c>
      <c r="B1510" s="5" t="s">
        <v>722</v>
      </c>
      <c r="D1510" s="5" t="s">
        <v>3193</v>
      </c>
      <c r="E1510" s="5" t="s">
        <v>4415</v>
      </c>
      <c r="K1510" s="5" t="s">
        <v>2000</v>
      </c>
      <c r="L1510" s="30" t="str">
        <f t="shared" si="105"/>
        <v>Sorry, question [17.05] F is required!</v>
      </c>
    </row>
    <row r="1511" spans="1:23" ht="13.5" customHeight="1">
      <c r="A1511" s="5" t="s">
        <v>1334</v>
      </c>
      <c r="B1511" s="5" t="s">
        <v>723</v>
      </c>
      <c r="D1511" s="5" t="s">
        <v>3194</v>
      </c>
      <c r="E1511" s="5" t="s">
        <v>4416</v>
      </c>
      <c r="K1511" s="5" t="s">
        <v>2000</v>
      </c>
      <c r="L1511" s="30" t="str">
        <f t="shared" si="105"/>
        <v>Sorry, question [17.05] A is required!</v>
      </c>
    </row>
    <row r="1512" spans="1:23" ht="13.5" customHeight="1">
      <c r="A1512" s="5" t="s">
        <v>1334</v>
      </c>
      <c r="B1512" s="5" t="s">
        <v>3450</v>
      </c>
      <c r="D1512" s="5" t="s">
        <v>3195</v>
      </c>
      <c r="E1512" s="5" t="s">
        <v>4417</v>
      </c>
      <c r="K1512" s="5" t="s">
        <v>2000</v>
      </c>
      <c r="L1512" s="30" t="str">
        <f t="shared" si="105"/>
        <v>Sorry, question [17.05] I is required!</v>
      </c>
    </row>
    <row r="1513" spans="1:23" ht="13.5" customHeight="1">
      <c r="A1513" s="5" t="s">
        <v>877</v>
      </c>
      <c r="E1513" s="5" t="s">
        <v>39</v>
      </c>
      <c r="J1513" s="5" t="s">
        <v>39</v>
      </c>
      <c r="L1513" s="30" t="str">
        <f t="shared" si="105"/>
        <v/>
      </c>
      <c r="W1513" s="5" t="s">
        <v>1973</v>
      </c>
    </row>
    <row r="1514" spans="1:23" ht="13.5" customHeight="1">
      <c r="A1514" s="5" t="s">
        <v>847</v>
      </c>
      <c r="B1514" s="5" t="s">
        <v>3451</v>
      </c>
      <c r="I1514" s="5" t="s">
        <v>2145</v>
      </c>
      <c r="L1514" s="30" t="str">
        <f t="shared" si="105"/>
        <v/>
      </c>
      <c r="W1514" s="5" t="s">
        <v>1973</v>
      </c>
    </row>
    <row r="1515" spans="1:23" ht="13.5" customHeight="1">
      <c r="A1515" s="5" t="s">
        <v>1334</v>
      </c>
      <c r="B1515" s="5" t="s">
        <v>3452</v>
      </c>
      <c r="D1515" s="5" t="s">
        <v>3196</v>
      </c>
      <c r="E1515" s="5" t="s">
        <v>4418</v>
      </c>
      <c r="L1515" s="30" t="str">
        <f t="shared" si="105"/>
        <v/>
      </c>
    </row>
    <row r="1516" spans="1:23" ht="13.5" customHeight="1">
      <c r="A1516" s="5" t="s">
        <v>1334</v>
      </c>
      <c r="B1516" s="5" t="s">
        <v>3453</v>
      </c>
      <c r="D1516" s="5" t="s">
        <v>3197</v>
      </c>
      <c r="E1516" s="5" t="s">
        <v>4419</v>
      </c>
      <c r="K1516" s="5" t="s">
        <v>2000</v>
      </c>
      <c r="L1516" s="30" t="str">
        <f t="shared" si="105"/>
        <v>Sorry, question [17.05] I is required!</v>
      </c>
    </row>
    <row r="1517" spans="1:23" ht="13.5" customHeight="1">
      <c r="A1517" s="5" t="s">
        <v>1334</v>
      </c>
      <c r="B1517" s="5" t="s">
        <v>3454</v>
      </c>
      <c r="D1517" s="5" t="s">
        <v>3198</v>
      </c>
      <c r="E1517" s="5" t="s">
        <v>4420</v>
      </c>
      <c r="K1517" s="5" t="s">
        <v>2000</v>
      </c>
      <c r="L1517" s="30" t="str">
        <f t="shared" si="105"/>
        <v>Sorry, question [17.05] T is required!</v>
      </c>
    </row>
    <row r="1518" spans="1:23" ht="13.5" customHeight="1">
      <c r="A1518" s="5" t="s">
        <v>1334</v>
      </c>
      <c r="B1518" s="5" t="s">
        <v>3455</v>
      </c>
      <c r="D1518" s="5" t="s">
        <v>3199</v>
      </c>
      <c r="E1518" s="5" t="s">
        <v>4421</v>
      </c>
      <c r="K1518" s="5" t="s">
        <v>2000</v>
      </c>
      <c r="L1518" s="30" t="str">
        <f t="shared" si="105"/>
        <v>Sorry, question [17.05] T is required!</v>
      </c>
    </row>
    <row r="1519" spans="1:23" ht="13.5" customHeight="1">
      <c r="A1519" s="5" t="s">
        <v>1334</v>
      </c>
      <c r="B1519" s="5" t="s">
        <v>3456</v>
      </c>
      <c r="D1519" s="5" t="s">
        <v>3200</v>
      </c>
      <c r="E1519" s="5" t="s">
        <v>4422</v>
      </c>
      <c r="K1519" s="5" t="s">
        <v>2000</v>
      </c>
      <c r="L1519" s="30" t="str">
        <f t="shared" si="105"/>
        <v>Sorry, question [17.05] I is required!</v>
      </c>
    </row>
    <row r="1520" spans="1:23" ht="13.5" customHeight="1">
      <c r="A1520" s="5" t="s">
        <v>1334</v>
      </c>
      <c r="B1520" s="5" t="s">
        <v>3457</v>
      </c>
      <c r="D1520" s="5" t="s">
        <v>3201</v>
      </c>
      <c r="E1520" s="5" t="s">
        <v>4423</v>
      </c>
      <c r="K1520" s="5" t="s">
        <v>2000</v>
      </c>
      <c r="L1520" s="30" t="str">
        <f t="shared" si="105"/>
        <v>Sorry, question [17.05] A is required!</v>
      </c>
    </row>
    <row r="1521" spans="1:23" ht="13.5" customHeight="1">
      <c r="A1521" s="5" t="s">
        <v>1334</v>
      </c>
      <c r="B1521" s="5" t="s">
        <v>3458</v>
      </c>
      <c r="D1521" s="5" t="s">
        <v>3202</v>
      </c>
      <c r="E1521" s="5" t="s">
        <v>4424</v>
      </c>
      <c r="K1521" s="5" t="s">
        <v>2000</v>
      </c>
      <c r="L1521" s="30" t="str">
        <f t="shared" si="105"/>
        <v>Sorry, question [17.05] M is required!</v>
      </c>
    </row>
    <row r="1522" spans="1:23" ht="13.5" customHeight="1">
      <c r="A1522" s="5" t="s">
        <v>1334</v>
      </c>
      <c r="B1522" s="5" t="s">
        <v>3459</v>
      </c>
      <c r="D1522" s="5" t="s">
        <v>3203</v>
      </c>
      <c r="E1522" s="5" t="s">
        <v>4425</v>
      </c>
      <c r="K1522" s="5" t="s">
        <v>2000</v>
      </c>
      <c r="L1522" s="30" t="str">
        <f t="shared" si="105"/>
        <v>Sorry, question [17.05] T is required!</v>
      </c>
    </row>
    <row r="1523" spans="1:23" ht="13.5" customHeight="1">
      <c r="A1523" s="5" t="s">
        <v>877</v>
      </c>
      <c r="E1523" s="5" t="s">
        <v>39</v>
      </c>
      <c r="J1523" s="5" t="s">
        <v>39</v>
      </c>
      <c r="L1523" s="30" t="str">
        <f t="shared" si="105"/>
        <v/>
      </c>
      <c r="W1523" s="5" t="s">
        <v>1973</v>
      </c>
    </row>
    <row r="1524" spans="1:23" ht="13.5" customHeight="1">
      <c r="A1524" s="5" t="s">
        <v>847</v>
      </c>
      <c r="B1524" s="5" t="s">
        <v>3460</v>
      </c>
      <c r="I1524" s="5" t="s">
        <v>2145</v>
      </c>
      <c r="L1524" s="30" t="str">
        <f t="shared" si="105"/>
        <v/>
      </c>
      <c r="W1524" s="5" t="s">
        <v>1973</v>
      </c>
    </row>
    <row r="1525" spans="1:23" ht="13.5" customHeight="1">
      <c r="A1525" s="5" t="s">
        <v>1334</v>
      </c>
      <c r="B1525" s="5" t="s">
        <v>3461</v>
      </c>
      <c r="D1525" s="5" t="s">
        <v>3204</v>
      </c>
      <c r="E1525" s="5" t="s">
        <v>4426</v>
      </c>
      <c r="K1525" s="5" t="s">
        <v>2000</v>
      </c>
      <c r="L1525" s="30" t="str">
        <f t="shared" si="105"/>
        <v>Sorry, question [17.05] W is required!</v>
      </c>
    </row>
    <row r="1526" spans="1:23" ht="13.5" customHeight="1">
      <c r="A1526" s="5" t="s">
        <v>1334</v>
      </c>
      <c r="B1526" s="5" t="s">
        <v>3462</v>
      </c>
      <c r="D1526" s="5" t="s">
        <v>3205</v>
      </c>
      <c r="E1526" s="5" t="s">
        <v>4427</v>
      </c>
      <c r="K1526" s="5" t="s">
        <v>2000</v>
      </c>
      <c r="L1526" s="30" t="str">
        <f t="shared" si="105"/>
        <v>Sorry, question [17.05] I is required!</v>
      </c>
    </row>
    <row r="1527" spans="1:23" ht="13.5" customHeight="1">
      <c r="A1527" s="5" t="s">
        <v>1334</v>
      </c>
      <c r="B1527" s="5" t="s">
        <v>3463</v>
      </c>
      <c r="D1527" s="5" t="s">
        <v>3206</v>
      </c>
      <c r="E1527" s="5" t="s">
        <v>4428</v>
      </c>
      <c r="K1527" s="5" t="s">
        <v>2000</v>
      </c>
      <c r="L1527" s="30" t="str">
        <f t="shared" si="105"/>
        <v>Sorry, question [17.05] T is required!</v>
      </c>
    </row>
    <row r="1528" spans="1:23" ht="13.5" customHeight="1">
      <c r="A1528" s="5" t="s">
        <v>1334</v>
      </c>
      <c r="B1528" s="5" t="s">
        <v>3464</v>
      </c>
      <c r="D1528" s="5" t="s">
        <v>3207</v>
      </c>
      <c r="E1528" s="5" t="s">
        <v>4429</v>
      </c>
      <c r="K1528" s="5" t="s">
        <v>2000</v>
      </c>
      <c r="L1528" s="30" t="str">
        <f t="shared" si="105"/>
        <v>Sorry, question [17.05] H is required!</v>
      </c>
    </row>
    <row r="1529" spans="1:23" ht="13.5" customHeight="1">
      <c r="A1529" s="5" t="s">
        <v>1334</v>
      </c>
      <c r="B1529" s="5" t="s">
        <v>3465</v>
      </c>
      <c r="D1529" s="5" t="s">
        <v>3208</v>
      </c>
      <c r="E1529" s="5" t="s">
        <v>4430</v>
      </c>
      <c r="K1529" s="5" t="s">
        <v>2000</v>
      </c>
      <c r="L1529" s="30" t="str">
        <f t="shared" si="105"/>
        <v>Sorry, question [17.05] H is required!</v>
      </c>
    </row>
    <row r="1530" spans="1:23" ht="13.5" customHeight="1">
      <c r="A1530" s="5" t="s">
        <v>1334</v>
      </c>
      <c r="B1530" s="5" t="s">
        <v>3466</v>
      </c>
      <c r="D1530" s="5" t="s">
        <v>3209</v>
      </c>
      <c r="E1530" s="5" t="s">
        <v>4431</v>
      </c>
      <c r="K1530" s="5" t="s">
        <v>2000</v>
      </c>
      <c r="L1530" s="30" t="str">
        <f t="shared" si="105"/>
        <v>Sorry, question [17.05] I is required!</v>
      </c>
    </row>
    <row r="1531" spans="1:23" ht="13.5" customHeight="1">
      <c r="A1531" s="5" t="s">
        <v>1334</v>
      </c>
      <c r="B1531" s="5" t="s">
        <v>3467</v>
      </c>
      <c r="D1531" s="5" t="s">
        <v>3210</v>
      </c>
      <c r="E1531" s="5" t="s">
        <v>4432</v>
      </c>
      <c r="K1531" s="5" t="s">
        <v>2000</v>
      </c>
      <c r="L1531" s="30" t="str">
        <f t="shared" si="105"/>
        <v>Sorry, question [17.05] F is required!</v>
      </c>
    </row>
    <row r="1532" spans="1:23" ht="13.5" customHeight="1">
      <c r="A1532" s="5" t="s">
        <v>1334</v>
      </c>
      <c r="B1532" s="5" t="s">
        <v>3468</v>
      </c>
      <c r="D1532" s="5" t="s">
        <v>3211</v>
      </c>
      <c r="E1532" s="5" t="s">
        <v>4433</v>
      </c>
      <c r="K1532" s="5" t="s">
        <v>2000</v>
      </c>
      <c r="L1532" s="30" t="str">
        <f t="shared" si="105"/>
        <v>Sorry, question [17.05] I is required!</v>
      </c>
    </row>
    <row r="1533" spans="1:23" ht="13.5" customHeight="1">
      <c r="A1533" s="5" t="s">
        <v>877</v>
      </c>
      <c r="E1533" s="5" t="s">
        <v>39</v>
      </c>
      <c r="J1533" s="5" t="s">
        <v>39</v>
      </c>
      <c r="L1533" s="30" t="str">
        <f t="shared" ref="L1533:L1570" si="106">IF(K1533="yes",("Sorry, question " &amp; LEFT(E1533, 7) &amp; " is required!"),"")</f>
        <v/>
      </c>
      <c r="W1533" s="5" t="s">
        <v>1973</v>
      </c>
    </row>
    <row r="1534" spans="1:23" ht="13.5" customHeight="1">
      <c r="A1534" s="5" t="s">
        <v>847</v>
      </c>
      <c r="B1534" s="5" t="s">
        <v>2218</v>
      </c>
      <c r="I1534" s="5" t="s">
        <v>1055</v>
      </c>
      <c r="L1534" s="30" t="str">
        <f t="shared" si="106"/>
        <v/>
      </c>
      <c r="W1534" s="5" t="s">
        <v>1973</v>
      </c>
    </row>
    <row r="1535" spans="1:23" ht="13.5" customHeight="1">
      <c r="A1535" s="5" t="s">
        <v>1062</v>
      </c>
      <c r="B1535" s="5" t="s">
        <v>2220</v>
      </c>
      <c r="C1535" s="5" t="str">
        <f>"["&amp;SUBSTITUTE(MID(B1535,4,5),"_",".")&amp;RIGHT(B1535,2)&amp;"] "</f>
        <v xml:space="preserve">[17.05_n] </v>
      </c>
      <c r="D1535" s="5" t="s">
        <v>2226</v>
      </c>
      <c r="E1535" s="5" t="str">
        <f t="shared" ref="E1535:E1541" si="107">C1535&amp;D1535</f>
        <v>[17.05_n] Do you know about the new role of the TBAs/Community Birth Companions according to the government?</v>
      </c>
      <c r="I1535" s="92" t="s">
        <v>3929</v>
      </c>
      <c r="K1535" s="5" t="s">
        <v>2000</v>
      </c>
      <c r="L1535" s="30" t="str">
        <f>IF(K1535="yes",("Sorry, question " &amp; LEFT(E1535, 10) &amp; " is required!"),"")</f>
        <v>Sorry, question [17.05_n]  is required!</v>
      </c>
    </row>
    <row r="1536" spans="1:23" ht="13.5" customHeight="1">
      <c r="A1536" s="5" t="s">
        <v>2219</v>
      </c>
      <c r="B1536" s="5" t="s">
        <v>2221</v>
      </c>
      <c r="C1536" s="5" t="str">
        <f>"["&amp;SUBSTITUTE(MID(B1536,4,5),"_",".")&amp;RIGHT(B1536,2)&amp;"] "</f>
        <v xml:space="preserve">[17.06_n] </v>
      </c>
      <c r="D1536" s="5" t="s">
        <v>2227</v>
      </c>
      <c r="E1536" s="5" t="str">
        <f t="shared" si="107"/>
        <v>[17.06_n] Can you explain to me the new role of the TBA/Community Birth Companions?</v>
      </c>
      <c r="J1536" s="5" t="s">
        <v>2242</v>
      </c>
      <c r="K1536" s="5" t="s">
        <v>2000</v>
      </c>
      <c r="L1536" s="30" t="str">
        <f>IF(K1536="yes",("Sorry, question " &amp; LEFT(E1536, 10) &amp; " is required!"),"")</f>
        <v>Sorry, question [17.06_n]  is required!</v>
      </c>
    </row>
    <row r="1537" spans="1:23" ht="13.5" customHeight="1">
      <c r="A1537" s="5" t="s">
        <v>1058</v>
      </c>
      <c r="B1537" s="5" t="s">
        <v>2236</v>
      </c>
      <c r="D1537" s="5" t="s">
        <v>2237</v>
      </c>
      <c r="E1537" s="5" t="str">
        <f t="shared" si="107"/>
        <v>Please specify Other</v>
      </c>
      <c r="F1537" s="5" t="s">
        <v>2237</v>
      </c>
      <c r="I1537" s="5" t="s">
        <v>2015</v>
      </c>
      <c r="J1537" s="5" t="s">
        <v>3233</v>
      </c>
      <c r="L1537" s="30" t="str">
        <f t="shared" si="106"/>
        <v/>
      </c>
    </row>
    <row r="1538" spans="1:23" ht="13.5" customHeight="1">
      <c r="A1538" s="5" t="s">
        <v>1062</v>
      </c>
      <c r="B1538" s="5" t="s">
        <v>2222</v>
      </c>
      <c r="C1538" s="5" t="str">
        <f>"["&amp;SUBSTITUTE(MID(B1538,4,5),"_",".")&amp;RIGHT(B1538,2)&amp;"] "</f>
        <v xml:space="preserve">[17.07_n] </v>
      </c>
      <c r="D1538" s="5" t="s">
        <v>2228</v>
      </c>
      <c r="E1538" s="5" t="str">
        <f t="shared" si="107"/>
        <v>[17.07_n] Do you think this is a good change?</v>
      </c>
      <c r="I1538" s="92" t="s">
        <v>3929</v>
      </c>
      <c r="J1538" s="5" t="s">
        <v>2242</v>
      </c>
      <c r="K1538" s="5" t="s">
        <v>2000</v>
      </c>
      <c r="L1538" s="30" t="str">
        <f>IF(K1538="yes",("Sorry, question " &amp; LEFT(E1538, 10) &amp; " is required!"),"")</f>
        <v>Sorry, question [17.07_n]  is required!</v>
      </c>
    </row>
    <row r="1539" spans="1:23" ht="13.5" customHeight="1">
      <c r="A1539" s="5" t="s">
        <v>1062</v>
      </c>
      <c r="B1539" s="5" t="s">
        <v>2223</v>
      </c>
      <c r="C1539" s="5" t="str">
        <f>"["&amp;SUBSTITUTE(MID(B1539,4,5),"_",".")&amp;RIGHT(B1539,2)&amp;"] "</f>
        <v xml:space="preserve">[17.08_n] </v>
      </c>
      <c r="D1539" s="5" t="s">
        <v>2229</v>
      </c>
      <c r="E1539" s="5" t="str">
        <f t="shared" si="107"/>
        <v>[17.08_n] Has this change made you more likely to deliver at a facility?</v>
      </c>
      <c r="I1539" s="92" t="s">
        <v>3929</v>
      </c>
      <c r="J1539" s="5" t="s">
        <v>2242</v>
      </c>
      <c r="K1539" s="5" t="s">
        <v>2000</v>
      </c>
      <c r="L1539" s="30" t="str">
        <f>IF(K1539="yes",("Sorry, question " &amp; LEFT(E1539, 10) &amp; " is required!"),"")</f>
        <v>Sorry, question [17.08_n]  is required!</v>
      </c>
    </row>
    <row r="1540" spans="1:23" ht="13.5" customHeight="1">
      <c r="A1540" s="5" t="s">
        <v>1062</v>
      </c>
      <c r="B1540" s="5" t="s">
        <v>2224</v>
      </c>
      <c r="C1540" s="5" t="str">
        <f>"["&amp;SUBSTITUTE(MID(B1540,4,5),"_",".")&amp;RIGHT(B1540,2)&amp;"] "</f>
        <v xml:space="preserve">[17.09_n] </v>
      </c>
      <c r="D1540" s="5" t="s">
        <v>2230</v>
      </c>
      <c r="E1540" s="5" t="str">
        <f t="shared" si="107"/>
        <v>[17.09_n] Has the TBA/Community Birth Companion counselled you on delivering at a health facility?</v>
      </c>
      <c r="I1540" s="92" t="s">
        <v>3929</v>
      </c>
      <c r="J1540" s="5" t="s">
        <v>2957</v>
      </c>
      <c r="K1540" s="5" t="s">
        <v>2000</v>
      </c>
      <c r="L1540" s="30" t="str">
        <f>IF(K1540="yes",("Sorry, question " &amp; LEFT(E1540, 10) &amp; " is required!"),"")</f>
        <v>Sorry, question [17.09_n]  is required!</v>
      </c>
    </row>
    <row r="1541" spans="1:23" ht="13.5" customHeight="1">
      <c r="A1541" s="5" t="s">
        <v>2854</v>
      </c>
      <c r="B1541" s="5" t="s">
        <v>2225</v>
      </c>
      <c r="C1541" s="5" t="str">
        <f>"["&amp;SUBSTITUTE(MID(B1541,4,5),"_",".")&amp;RIGHT(B1541,2)&amp;"] "</f>
        <v xml:space="preserve">[17.10_n] </v>
      </c>
      <c r="D1541" s="5" t="s">
        <v>2231</v>
      </c>
      <c r="E1541" s="5" t="str">
        <f t="shared" si="107"/>
        <v>[17.10_n] In the past year, would you say there has been a change in the level of activity of your TBA/ CBC?</v>
      </c>
      <c r="K1541" s="5" t="s">
        <v>2000</v>
      </c>
      <c r="L1541" s="30" t="str">
        <f>IF(K1541="yes",("Sorry, question " &amp; LEFT(E1541, 10) &amp; " is required!"),"")</f>
        <v>Sorry, question [17.10_n]  is required!</v>
      </c>
    </row>
    <row r="1542" spans="1:23" ht="13.5" customHeight="1">
      <c r="A1542" s="5" t="s">
        <v>877</v>
      </c>
      <c r="E1542" s="5" t="s">
        <v>39</v>
      </c>
      <c r="J1542" s="5" t="s">
        <v>39</v>
      </c>
      <c r="L1542" s="30" t="str">
        <f t="shared" si="106"/>
        <v/>
      </c>
      <c r="W1542" s="5" t="s">
        <v>1973</v>
      </c>
    </row>
    <row r="1543" spans="1:23" ht="13.5" customHeight="1">
      <c r="A1543" s="5" t="s">
        <v>1321</v>
      </c>
      <c r="L1543" s="30" t="str">
        <f t="shared" si="106"/>
        <v/>
      </c>
      <c r="W1543" s="5" t="s">
        <v>1972</v>
      </c>
    </row>
    <row r="1544" spans="1:23" ht="13.5" customHeight="1">
      <c r="L1544" s="30" t="str">
        <f t="shared" si="106"/>
        <v/>
      </c>
    </row>
    <row r="1545" spans="1:23" ht="15.75" customHeight="1">
      <c r="A1545" s="5" t="s">
        <v>1722</v>
      </c>
      <c r="B1545" s="5" t="s">
        <v>2995</v>
      </c>
      <c r="E1545" s="5" t="s">
        <v>2996</v>
      </c>
      <c r="I1545" s="5" t="s">
        <v>1972</v>
      </c>
      <c r="J1545" s="5" t="s">
        <v>4191</v>
      </c>
      <c r="L1545" s="30" t="str">
        <f t="shared" si="106"/>
        <v/>
      </c>
      <c r="W1545" s="5" t="s">
        <v>1972</v>
      </c>
    </row>
    <row r="1546" spans="1:23" ht="13.5" customHeight="1">
      <c r="A1546" s="5" t="s">
        <v>11</v>
      </c>
      <c r="B1546" s="5" t="s">
        <v>3096</v>
      </c>
      <c r="I1546" s="5" t="s">
        <v>4435</v>
      </c>
      <c r="L1546" s="30" t="str">
        <f t="shared" si="106"/>
        <v/>
      </c>
      <c r="W1546" s="5" t="s">
        <v>1973</v>
      </c>
    </row>
    <row r="1547" spans="1:23" ht="13.5" customHeight="1">
      <c r="A1547" s="5" t="s">
        <v>1056</v>
      </c>
      <c r="B1547" s="5" t="s">
        <v>3002</v>
      </c>
      <c r="E1547" s="44" t="s">
        <v>3611</v>
      </c>
      <c r="I1547" s="5" t="s">
        <v>3586</v>
      </c>
      <c r="L1547" s="30" t="str">
        <f t="shared" si="106"/>
        <v/>
      </c>
    </row>
    <row r="1548" spans="1:23" ht="15.75" customHeight="1">
      <c r="A1548" s="5" t="s">
        <v>1056</v>
      </c>
      <c r="B1548" s="5" t="s">
        <v>3533</v>
      </c>
      <c r="E1548" s="5" t="s">
        <v>2997</v>
      </c>
      <c r="I1548" s="5" t="s">
        <v>4434</v>
      </c>
      <c r="L1548" s="30" t="str">
        <f t="shared" si="106"/>
        <v/>
      </c>
    </row>
    <row r="1549" spans="1:23" ht="15.75" customHeight="1">
      <c r="A1549" s="5" t="s">
        <v>1056</v>
      </c>
      <c r="B1549" s="5" t="s">
        <v>3003</v>
      </c>
      <c r="E1549" s="5" t="s">
        <v>3005</v>
      </c>
      <c r="I1549" s="5" t="s">
        <v>3587</v>
      </c>
      <c r="L1549" s="30" t="str">
        <f t="shared" si="106"/>
        <v/>
      </c>
    </row>
    <row r="1550" spans="1:23" ht="15.75" customHeight="1">
      <c r="A1550" s="5" t="s">
        <v>1056</v>
      </c>
      <c r="B1550" s="5" t="s">
        <v>3004</v>
      </c>
      <c r="E1550" s="5" t="s">
        <v>3001</v>
      </c>
      <c r="I1550" s="5" t="s">
        <v>3588</v>
      </c>
      <c r="L1550" s="30" t="str">
        <f t="shared" si="106"/>
        <v/>
      </c>
    </row>
    <row r="1551" spans="1:23" s="27" customFormat="1" ht="15.75" customHeight="1">
      <c r="A1551" s="27" t="s">
        <v>1059</v>
      </c>
      <c r="B1551" s="27" t="s">
        <v>3006</v>
      </c>
      <c r="I1551" s="27" t="s">
        <v>3589</v>
      </c>
      <c r="L1551" s="30" t="str">
        <f t="shared" si="106"/>
        <v/>
      </c>
    </row>
    <row r="1552" spans="1:23" ht="14.25">
      <c r="A1552" s="5" t="s">
        <v>19</v>
      </c>
      <c r="B1552" s="5" t="s">
        <v>2999</v>
      </c>
      <c r="L1552" s="30" t="str">
        <f t="shared" si="106"/>
        <v/>
      </c>
      <c r="O1552" s="5" t="s">
        <v>1411</v>
      </c>
    </row>
    <row r="1553" spans="1:23" ht="15.75" customHeight="1">
      <c r="A1553" s="5" t="s">
        <v>2075</v>
      </c>
      <c r="B1553" s="5" t="s">
        <v>2998</v>
      </c>
      <c r="E1553" s="5" t="s">
        <v>2079</v>
      </c>
      <c r="I1553" s="5" t="s">
        <v>4169</v>
      </c>
      <c r="L1553" s="30" t="str">
        <f t="shared" si="106"/>
        <v/>
      </c>
    </row>
    <row r="1554" spans="1:23" ht="15.75" customHeight="1">
      <c r="A1554" s="5" t="s">
        <v>1058</v>
      </c>
      <c r="B1554" s="5" t="s">
        <v>3000</v>
      </c>
      <c r="E1554" s="5" t="s">
        <v>3001</v>
      </c>
      <c r="I1554" s="5" t="s">
        <v>3590</v>
      </c>
      <c r="L1554" s="30" t="str">
        <f t="shared" si="106"/>
        <v/>
      </c>
    </row>
    <row r="1555" spans="1:23" ht="13.5" customHeight="1">
      <c r="A1555" s="28" t="s">
        <v>1066</v>
      </c>
      <c r="L1555" s="30" t="str">
        <f t="shared" si="106"/>
        <v/>
      </c>
    </row>
    <row r="1556" spans="1:23" ht="13.5" customHeight="1">
      <c r="A1556" s="5" t="s">
        <v>3591</v>
      </c>
      <c r="E1556" s="5" t="s">
        <v>39</v>
      </c>
      <c r="J1556" s="5" t="s">
        <v>39</v>
      </c>
      <c r="L1556" s="30" t="str">
        <f t="shared" si="106"/>
        <v/>
      </c>
      <c r="W1556" s="5" t="s">
        <v>1973</v>
      </c>
    </row>
    <row r="1557" spans="1:23" ht="13.5" customHeight="1">
      <c r="A1557" s="5" t="s">
        <v>12</v>
      </c>
      <c r="L1557" s="30" t="str">
        <f t="shared" si="106"/>
        <v/>
      </c>
      <c r="W1557" s="5" t="s">
        <v>1972</v>
      </c>
    </row>
    <row r="1558" spans="1:23" ht="13.5" customHeight="1">
      <c r="L1558" s="30"/>
    </row>
    <row r="1559" spans="1:23" ht="15.75" customHeight="1">
      <c r="A1559" s="5" t="s">
        <v>1722</v>
      </c>
      <c r="B1559" s="5" t="s">
        <v>2004</v>
      </c>
      <c r="E1559" s="5" t="s">
        <v>2948</v>
      </c>
      <c r="I1559" s="5" t="s">
        <v>1972</v>
      </c>
      <c r="L1559" s="30" t="str">
        <f t="shared" si="106"/>
        <v/>
      </c>
      <c r="W1559" s="5" t="s">
        <v>1972</v>
      </c>
    </row>
    <row r="1560" spans="1:23" ht="15.75" customHeight="1">
      <c r="A1560" s="5" t="s">
        <v>1722</v>
      </c>
      <c r="B1560" s="5" t="s">
        <v>2194</v>
      </c>
      <c r="I1560" s="5" t="s">
        <v>1055</v>
      </c>
      <c r="L1560" s="30" t="str">
        <f t="shared" si="106"/>
        <v/>
      </c>
      <c r="W1560" s="5" t="s">
        <v>1973</v>
      </c>
    </row>
    <row r="1561" spans="1:23" ht="15.75" customHeight="1">
      <c r="A1561" s="5" t="s">
        <v>1723</v>
      </c>
      <c r="B1561" s="5" t="s">
        <v>1946</v>
      </c>
      <c r="E1561" s="5" t="s">
        <v>1724</v>
      </c>
      <c r="I1561" s="5" t="s">
        <v>2198</v>
      </c>
      <c r="K1561" s="5" t="s">
        <v>1911</v>
      </c>
      <c r="L1561" s="30" t="str">
        <f>IF(K1561="yes",("Sorry, question " &amp; LEFT(E1561, 25) &amp; " is required!"),"")</f>
        <v>Sorry, question RECORD GPS Coordinates is required!</v>
      </c>
    </row>
    <row r="1562" spans="1:23" ht="15.75" customHeight="1">
      <c r="A1562" s="5" t="s">
        <v>1725</v>
      </c>
      <c r="B1562" s="5" t="s">
        <v>1947</v>
      </c>
      <c r="E1562" s="5" t="s">
        <v>1726</v>
      </c>
      <c r="K1562" s="5" t="s">
        <v>1911</v>
      </c>
      <c r="L1562" s="30" t="str">
        <f>IF(K1562="yes",("Sorry, question " &amp; LEFT(E1562, 23) &amp; " is required!"),"")</f>
        <v>Sorry, question RESULT OF THE INTERVIEW is required!</v>
      </c>
    </row>
    <row r="1563" spans="1:23" ht="15.75" customHeight="1">
      <c r="A1563" s="5" t="s">
        <v>1727</v>
      </c>
      <c r="B1563" s="5" t="s">
        <v>1948</v>
      </c>
      <c r="E1563" s="5" t="s">
        <v>59</v>
      </c>
      <c r="J1563" s="5" t="s">
        <v>1950</v>
      </c>
      <c r="L1563" s="30" t="str">
        <f t="shared" si="106"/>
        <v/>
      </c>
    </row>
    <row r="1564" spans="1:23" ht="15.75" customHeight="1">
      <c r="A1564" s="5" t="s">
        <v>12</v>
      </c>
      <c r="L1564" s="30" t="str">
        <f t="shared" si="106"/>
        <v/>
      </c>
      <c r="W1564" s="5" t="s">
        <v>1973</v>
      </c>
    </row>
    <row r="1565" spans="1:23" ht="15.75" customHeight="1">
      <c r="A1565" s="5" t="s">
        <v>1722</v>
      </c>
      <c r="B1565" s="5" t="s">
        <v>2195</v>
      </c>
      <c r="I1565" s="5" t="s">
        <v>1055</v>
      </c>
      <c r="L1565" s="30" t="str">
        <f t="shared" si="106"/>
        <v/>
      </c>
      <c r="W1565" s="5" t="s">
        <v>1973</v>
      </c>
    </row>
    <row r="1566" spans="1:23" ht="15.75" customHeight="1">
      <c r="A1566" s="5" t="s">
        <v>1728</v>
      </c>
      <c r="B1566" s="5" t="s">
        <v>1731</v>
      </c>
      <c r="E1566" s="5" t="s">
        <v>1729</v>
      </c>
      <c r="K1566" s="5" t="s">
        <v>1911</v>
      </c>
      <c r="L1566" s="30" t="str">
        <f>IF(K1566="yes",("Sorry, question " &amp; LEFT(E1566, 15) &amp; " is required!"),"")</f>
        <v>Sorry, question TRANSLATOR USED is required!</v>
      </c>
    </row>
    <row r="1567" spans="1:23" ht="15.75" customHeight="1">
      <c r="A1567" s="5" t="s">
        <v>1730</v>
      </c>
      <c r="B1567" s="5" t="s">
        <v>1732</v>
      </c>
      <c r="E1567" s="5" t="s">
        <v>2005</v>
      </c>
      <c r="K1567" s="5" t="s">
        <v>1911</v>
      </c>
      <c r="L1567" s="30" t="str">
        <f>IF(K1567="yes",("Sorry, question " &amp; LEFT(E1567, 14) &amp; " is required!"),"")</f>
        <v>Sorry, question LANGUAGE USED  is required!</v>
      </c>
    </row>
    <row r="1568" spans="1:23" ht="15.75" customHeight="1">
      <c r="A1568" s="5" t="s">
        <v>1727</v>
      </c>
      <c r="B1568" s="5" t="s">
        <v>1949</v>
      </c>
      <c r="E1568" s="5" t="s">
        <v>59</v>
      </c>
      <c r="J1568" s="5" t="s">
        <v>1951</v>
      </c>
      <c r="L1568" s="30" t="str">
        <f t="shared" si="106"/>
        <v/>
      </c>
    </row>
    <row r="1569" spans="1:23" ht="15.75" customHeight="1">
      <c r="A1569" s="5" t="s">
        <v>1058</v>
      </c>
      <c r="B1569" s="5" t="s">
        <v>2339</v>
      </c>
      <c r="E1569" s="5" t="s">
        <v>2340</v>
      </c>
      <c r="I1569" s="5" t="s">
        <v>2342</v>
      </c>
      <c r="L1569" s="30" t="str">
        <f t="shared" si="106"/>
        <v/>
      </c>
    </row>
    <row r="1570" spans="1:23" ht="15.75" customHeight="1">
      <c r="A1570" s="5" t="s">
        <v>1058</v>
      </c>
      <c r="B1570" s="5" t="s">
        <v>2196</v>
      </c>
      <c r="E1570" s="5" t="s">
        <v>2341</v>
      </c>
      <c r="I1570" s="5" t="s">
        <v>2197</v>
      </c>
      <c r="L1570" s="30" t="str">
        <f t="shared" si="106"/>
        <v/>
      </c>
    </row>
    <row r="1571" spans="1:23" ht="15.75" customHeight="1">
      <c r="A1571" s="5" t="s">
        <v>12</v>
      </c>
      <c r="W1571" s="5" t="s">
        <v>1973</v>
      </c>
    </row>
    <row r="1572" spans="1:23" ht="15.75" customHeight="1">
      <c r="A1572" s="5" t="s">
        <v>12</v>
      </c>
      <c r="W1572" s="5" t="s">
        <v>1972</v>
      </c>
    </row>
  </sheetData>
  <autoFilter ref="A1:X1"/>
  <phoneticPr fontId="2"/>
  <conditionalFormatting sqref="J1559:J1726 J618:J619 J992:J994 J1011:J1014 J503 J506:J507 M831 J996:J1003 J1230:J1290 J1292:J1297 J1299:J1303 J1305:J1309 J1311:J1314 J1316:J1319 J1103:J1112 J1114:J1125 J1195:J1214 J1219 J1221:J1223 J1324:J1367 J159:J161 J164:J227 J232:J234 J237 J284 J339:J353 J386:J407 J500 J513:J515 J549:J565 J681:J697 J858:J864 J286:J287 J748:J778 J939:J948 J951:J989 J1005:J1009 J1019:J1065 J1067 J1069:J1075 J1080:J1100 J509 J570:J615 J633:J679 J1:J23 J25:J28 J114:J135 J239:J255 J261:J282 J364:J367 J700:J744 J781:J856 J866:J908 J911:J932 J1472:J1544 J30:J83 J85:J86 J97:J111 J88:J92 J140:J153 J291:J313 J315 J317 J319:J330 J369:J382 J621:J627 J1130:J1182 J94:J95 J413:J440 J442:J490 J1390:J1467 J520:J546">
    <cfRule type="expression" dxfId="2181" priority="12128">
      <formula>$J$1 = "relevant"</formula>
    </cfRule>
  </conditionalFormatting>
  <conditionalFormatting sqref="E1559:F1726 E618:F619 E992:F994 E1011:F1014 F1445:F1450 D1445:D1450 D982:D984 E996:F1003 E506:F506 E507 E1219:F1219 F428 E159:F161 E232:F234 E237:F237 E284:F284 E339:F350 E500:F500 E513:F515 E858:F864 E286:F287 E939:F939 E940 E941:F948 E951:F989 E1005:F1009 E1067:F1067 E1069:F1075 E1080:F1100 E1472:F1544 E334:F334 N304:N312 E570:F615 E1:F23 E25:F28 E30:F63 E114:F135 E164:F227 E239:F256 E259:F282 E364:F367 E413:F427 E429:F440 E520:F546 E549:F565 E632:F679 E681:F697 E700:F744 E748:F778 E781:F856 E866:F908 E911:F932 E1019:F1065 E1103:F1125 E1130:F1180 E1191:F1214 E1221:F1319 E1324:F1368 E1390:F1444 E1451:F1467 E85:F86 E65:F83 F64 E97:F111 E88:F92 E140:F153 E291:F313 E315:F315 E317:F317 E319:F325 E352:F353 F351 E621:F627 E94:F95 E327:F330 E326 E369:F407 E442:F490 E1182:F1188 E1181">
    <cfRule type="expression" dxfId="2180" priority="12124">
      <formula>$A1 = "calculate"</formula>
    </cfRule>
  </conditionalFormatting>
  <conditionalFormatting sqref="M1559:M1726 M618:M619 M992:M994 M1011:M1014 M1390:M1467 M503 M996:M1003 M506:M507 M1302:M1304 M1306:M1311 M1316:M1319 M1235:M1236 M1240:M1241 M1245:M1246 M1251 M1255:M1256 M1260:M1261 M1265:M1266 M1270:M1271 M1275:M1276 M1280:M1281 M1285:M1286 M1290:M1300 M1103:M1125 M1191:M1214 M1219 M1221:M1233 M1324:M1333 M1340:M1367 M159:M161 M164:M227 M232:M234 M237 M284 M339:M353 M386:M407 M413:M440 M500 M513:M515 M549:M565 M681:M697 M726:M744 M858:M864 M866:M908 M286:M287 M748:M778 M939:M948 M951:M989 M1005:M1009 M1019:M1065 M1067 M1069:M1075 M1080:M1100 M1130:M1188 M1472:M1544 M520:M546 M570:M615 M633:M679 M1:M23 M25:M28 M30:M83 M114:M135 M239:M255 M261:M282 M364:M367 M700:M724 M781:M856 M911:M932 M85:M86 M97:M111 M88:M92 M140:M153 M291:M313 M315 M317 M319:M330 M369:M383 M621:M627 M94:M95 M442:M490">
    <cfRule type="expression" dxfId="2179" priority="12127">
      <formula>$M$1 = "constraint"</formula>
    </cfRule>
  </conditionalFormatting>
  <conditionalFormatting sqref="I1559:I1726 I1324:I1333 I618:I619 I992:I994 I1011:I1014 I996:I1003 I1219 I1340:I1367 I159:I161 I232:I234 I237 I284 I500 I513:I515 I549:I565 I681:I697 I286:I287 I951:I989 I1005:I1009 I1019:I1065 I1067 I1069:I1075 I164:I227 I520:I546 I570:I615 I633:I679 I1:I23 I25:I28 I30:I83 I114:I135 I239:I255 I261:I282 I339:I353 I364:I367 I413:I440 I700:I724 I726:I744 I748:I778 I781:I856 I858:I864 I866:I908 I911:I932 I939:I948 I1080:I1100 I1103:I1125 I1130:I1188 I1191:I1214 I1221:I1319 I1390:I1467 I1472:I1544 I85:I86 I97:I111 I88:I92 I140:I153 I291:I313 I315 I317 I319:I330 I369:I407 I621:I627 I94:I95 I442:I490">
    <cfRule type="expression" dxfId="2178" priority="12125">
      <formula>$I$1 = "appearance"</formula>
    </cfRule>
  </conditionalFormatting>
  <conditionalFormatting sqref="K1559:K1726 K618:K619 K992:K994 K1011:K1014 K1390:K1467 K503 K506:K507 K996:K1003 K1103:K1125 K1191:K1214 K1219 K1221:K1319 K1324:K1367 K159:K161 K164:K227 K232:K234 K237 K284 K339:K353 K413:K440 K500 K513:K515 K549:K565 K681:K697 K858:K864 K866:K908 K286:K287 K748:K778 K939:K948 K951:K989 K1005:K1009 K1019:K1065 K1067 K1069:K1075 K1080:K1100 K1130:K1188 K1472:K1544 K509 K520:K546 K570:K615 K633:K679 K1:K23 K25:K28 K30:K83 K114:K135 K239:K255 K261:K282 K364:K367 K700:K744 K781:K856 K911:K932 K85:K86 K97:K111 K88:K92 K140:K153 K291:K313 K315 K317 K319:K330 K369:K407 K442:K490 K621:K627 K94:K95">
    <cfRule type="expression" dxfId="2177" priority="12126">
      <formula>$K$1 = "required"</formula>
    </cfRule>
  </conditionalFormatting>
  <conditionalFormatting sqref="O1559:O1726 O1390:O1467 O618 O992:O994 O1011:O1014 O503 O506:O507 O996:O1003 O1223:O1319 O1103:O1125 O1191:O1214 O1219 O1221 O1324:O1367 O159:O161 O164:O227 O232:O234 O237 O284 O339:O353 O413:O440 O500 O513:O515 O549:O565 O681:O697 O858:O864 O866:O908 O286:O287 O748:O778 O939:O948 O951:O989 O1005:O1009 O1019:O1065 O1067 O1069:O1075 O1080:O1100 O1130:O1188 O1472:O1544 O509 O520:O546 O570:O615 O633:O679 O21:O23 O1:O15 O25:O28 O30:O83 O114:O135 O239:O255 O261:O282 O364:O367 O700:O744 O781:O856 O911:O932 O85:O86 O97:O111 O88:O92 O140:O153 O291:O313 O315 O317 O319:O330 O369:O407 O442:O490 O621:O627">
    <cfRule type="expression" dxfId="2176" priority="12129">
      <formula xml:space="preserve"> $O$1 = "calculation"</formula>
    </cfRule>
  </conditionalFormatting>
  <conditionalFormatting sqref="J162:J163">
    <cfRule type="expression" dxfId="2175" priority="4500">
      <formula>$J$1 = "relevant"</formula>
    </cfRule>
  </conditionalFormatting>
  <conditionalFormatting sqref="E162:F163">
    <cfRule type="expression" dxfId="2174" priority="4496">
      <formula>$A162 = "calculate"</formula>
    </cfRule>
  </conditionalFormatting>
  <conditionalFormatting sqref="M162:M163">
    <cfRule type="expression" dxfId="2173" priority="4499">
      <formula>$M$1 = "constraint"</formula>
    </cfRule>
  </conditionalFormatting>
  <conditionalFormatting sqref="I162:I163">
    <cfRule type="expression" dxfId="2172" priority="4497">
      <formula>$I$1 = "appearance"</formula>
    </cfRule>
  </conditionalFormatting>
  <conditionalFormatting sqref="K162:K163">
    <cfRule type="expression" dxfId="2171" priority="4498">
      <formula>$K$1 = "required"</formula>
    </cfRule>
  </conditionalFormatting>
  <conditionalFormatting sqref="O162:O163">
    <cfRule type="expression" dxfId="2170" priority="4501">
      <formula xml:space="preserve"> $O$1 = "calculation"</formula>
    </cfRule>
  </conditionalFormatting>
  <conditionalFormatting sqref="B162:B163">
    <cfRule type="duplicateValues" dxfId="2169" priority="4503"/>
  </conditionalFormatting>
  <conditionalFormatting sqref="J235:J236">
    <cfRule type="expression" dxfId="2168" priority="4484">
      <formula>$J$1 = "relevant"</formula>
    </cfRule>
  </conditionalFormatting>
  <conditionalFormatting sqref="E235:F236">
    <cfRule type="expression" dxfId="2167" priority="4480">
      <formula>$A235 = "calculate"</formula>
    </cfRule>
  </conditionalFormatting>
  <conditionalFormatting sqref="M235:M236">
    <cfRule type="expression" dxfId="2166" priority="4483">
      <formula>$M$1 = "constraint"</formula>
    </cfRule>
  </conditionalFormatting>
  <conditionalFormatting sqref="I235:I236">
    <cfRule type="expression" dxfId="2165" priority="4481">
      <formula>$I$1 = "appearance"</formula>
    </cfRule>
  </conditionalFormatting>
  <conditionalFormatting sqref="K235:K236">
    <cfRule type="expression" dxfId="2164" priority="4482">
      <formula>$K$1 = "required"</formula>
    </cfRule>
  </conditionalFormatting>
  <conditionalFormatting sqref="O235:O236">
    <cfRule type="expression" dxfId="2163" priority="4485">
      <formula xml:space="preserve"> $O$1 = "calculation"</formula>
    </cfRule>
  </conditionalFormatting>
  <conditionalFormatting sqref="B235:B236">
    <cfRule type="duplicateValues" dxfId="2162" priority="4487"/>
  </conditionalFormatting>
  <conditionalFormatting sqref="J156:J157">
    <cfRule type="expression" dxfId="2161" priority="4308">
      <formula>$J$1 = "relevant"</formula>
    </cfRule>
  </conditionalFormatting>
  <conditionalFormatting sqref="E156:F157">
    <cfRule type="expression" dxfId="2160" priority="4305">
      <formula>$A156 = "calculate"</formula>
    </cfRule>
  </conditionalFormatting>
  <conditionalFormatting sqref="M156:M157">
    <cfRule type="expression" dxfId="2159" priority="4307">
      <formula>$M$1 = "constraint"</formula>
    </cfRule>
  </conditionalFormatting>
  <conditionalFormatting sqref="K156:K157">
    <cfRule type="expression" dxfId="2158" priority="4306">
      <formula>$K$1 = "required"</formula>
    </cfRule>
  </conditionalFormatting>
  <conditionalFormatting sqref="O156:O157">
    <cfRule type="expression" dxfId="2157" priority="4309">
      <formula xml:space="preserve"> $O$1 = "calculation"</formula>
    </cfRule>
  </conditionalFormatting>
  <conditionalFormatting sqref="B156:B157">
    <cfRule type="duplicateValues" dxfId="2156" priority="4310"/>
  </conditionalFormatting>
  <conditionalFormatting sqref="J158">
    <cfRule type="expression" dxfId="2155" priority="4301">
      <formula>$J$1 = "relevant"</formula>
    </cfRule>
  </conditionalFormatting>
  <conditionalFormatting sqref="E158:F158">
    <cfRule type="expression" dxfId="2154" priority="4297">
      <formula>$A158 = "calculate"</formula>
    </cfRule>
  </conditionalFormatting>
  <conditionalFormatting sqref="M158">
    <cfRule type="expression" dxfId="2153" priority="4300">
      <formula>$M$1 = "constraint"</formula>
    </cfRule>
  </conditionalFormatting>
  <conditionalFormatting sqref="I158">
    <cfRule type="expression" dxfId="2152" priority="4298">
      <formula>$I$1 = "appearance"</formula>
    </cfRule>
  </conditionalFormatting>
  <conditionalFormatting sqref="K158">
    <cfRule type="expression" dxfId="2151" priority="4299">
      <formula>$K$1 = "required"</formula>
    </cfRule>
  </conditionalFormatting>
  <conditionalFormatting sqref="O158">
    <cfRule type="expression" dxfId="2150" priority="4302">
      <formula xml:space="preserve"> $O$1 = "calculation"</formula>
    </cfRule>
  </conditionalFormatting>
  <conditionalFormatting sqref="B158">
    <cfRule type="duplicateValues" dxfId="2149" priority="4304"/>
  </conditionalFormatting>
  <conditionalFormatting sqref="J154:J155">
    <cfRule type="expression" dxfId="2148" priority="4292">
      <formula>$J$1 = "relevant"</formula>
    </cfRule>
  </conditionalFormatting>
  <conditionalFormatting sqref="E154:F155">
    <cfRule type="expression" dxfId="2147" priority="4288">
      <formula>$A154 = "calculate"</formula>
    </cfRule>
  </conditionalFormatting>
  <conditionalFormatting sqref="M154:M155">
    <cfRule type="expression" dxfId="2146" priority="4291">
      <formula>$M$1 = "constraint"</formula>
    </cfRule>
  </conditionalFormatting>
  <conditionalFormatting sqref="I154:I155">
    <cfRule type="expression" dxfId="2145" priority="4289">
      <formula>$I$1 = "appearance"</formula>
    </cfRule>
  </conditionalFormatting>
  <conditionalFormatting sqref="K154:K155">
    <cfRule type="expression" dxfId="2144" priority="4290">
      <formula>$K$1 = "required"</formula>
    </cfRule>
  </conditionalFormatting>
  <conditionalFormatting sqref="O154:O155">
    <cfRule type="expression" dxfId="2143" priority="4293">
      <formula xml:space="preserve"> $O$1 = "calculation"</formula>
    </cfRule>
  </conditionalFormatting>
  <conditionalFormatting sqref="B154:B155">
    <cfRule type="duplicateValues" dxfId="2142" priority="4295"/>
  </conditionalFormatting>
  <conditionalFormatting sqref="J229:J230">
    <cfRule type="expression" dxfId="2141" priority="4275">
      <formula>$J$1 = "relevant"</formula>
    </cfRule>
  </conditionalFormatting>
  <conditionalFormatting sqref="E229:F230">
    <cfRule type="expression" dxfId="2140" priority="4272">
      <formula>$A229 = "calculate"</formula>
    </cfRule>
  </conditionalFormatting>
  <conditionalFormatting sqref="M229:M230">
    <cfRule type="expression" dxfId="2139" priority="4274">
      <formula>$M$1 = "constraint"</formula>
    </cfRule>
  </conditionalFormatting>
  <conditionalFormatting sqref="K229:K230">
    <cfRule type="expression" dxfId="2138" priority="4273">
      <formula>$K$1 = "required"</formula>
    </cfRule>
  </conditionalFormatting>
  <conditionalFormatting sqref="O229:O230">
    <cfRule type="expression" dxfId="2137" priority="4276">
      <formula xml:space="preserve"> $O$1 = "calculation"</formula>
    </cfRule>
  </conditionalFormatting>
  <conditionalFormatting sqref="B229:B230">
    <cfRule type="duplicateValues" dxfId="2136" priority="4277"/>
  </conditionalFormatting>
  <conditionalFormatting sqref="J231">
    <cfRule type="expression" dxfId="2135" priority="4268">
      <formula>$J$1 = "relevant"</formula>
    </cfRule>
  </conditionalFormatting>
  <conditionalFormatting sqref="E231:F231">
    <cfRule type="expression" dxfId="2134" priority="4264">
      <formula>$A231 = "calculate"</formula>
    </cfRule>
  </conditionalFormatting>
  <conditionalFormatting sqref="M231">
    <cfRule type="expression" dxfId="2133" priority="4267">
      <formula>$M$1 = "constraint"</formula>
    </cfRule>
  </conditionalFormatting>
  <conditionalFormatting sqref="I231">
    <cfRule type="expression" dxfId="2132" priority="4265">
      <formula>$I$1 = "appearance"</formula>
    </cfRule>
  </conditionalFormatting>
  <conditionalFormatting sqref="K231">
    <cfRule type="expression" dxfId="2131" priority="4266">
      <formula>$K$1 = "required"</formula>
    </cfRule>
  </conditionalFormatting>
  <conditionalFormatting sqref="O231">
    <cfRule type="expression" dxfId="2130" priority="4269">
      <formula xml:space="preserve"> $O$1 = "calculation"</formula>
    </cfRule>
  </conditionalFormatting>
  <conditionalFormatting sqref="B231">
    <cfRule type="duplicateValues" dxfId="2129" priority="4271"/>
  </conditionalFormatting>
  <conditionalFormatting sqref="J228">
    <cfRule type="expression" dxfId="2128" priority="4259">
      <formula>$J$1 = "relevant"</formula>
    </cfRule>
  </conditionalFormatting>
  <conditionalFormatting sqref="E228:F228">
    <cfRule type="expression" dxfId="2127" priority="4255">
      <formula>$A228 = "calculate"</formula>
    </cfRule>
  </conditionalFormatting>
  <conditionalFormatting sqref="M228">
    <cfRule type="expression" dxfId="2126" priority="4258">
      <formula>$M$1 = "constraint"</formula>
    </cfRule>
  </conditionalFormatting>
  <conditionalFormatting sqref="I228">
    <cfRule type="expression" dxfId="2125" priority="4256">
      <formula>$I$1 = "appearance"</formula>
    </cfRule>
  </conditionalFormatting>
  <conditionalFormatting sqref="K228">
    <cfRule type="expression" dxfId="2124" priority="4257">
      <formula>$K$1 = "required"</formula>
    </cfRule>
  </conditionalFormatting>
  <conditionalFormatting sqref="O228">
    <cfRule type="expression" dxfId="2123" priority="4260">
      <formula xml:space="preserve"> $O$1 = "calculation"</formula>
    </cfRule>
  </conditionalFormatting>
  <conditionalFormatting sqref="B228">
    <cfRule type="duplicateValues" dxfId="2122" priority="4262"/>
  </conditionalFormatting>
  <conditionalFormatting sqref="J332:J333">
    <cfRule type="expression" dxfId="2121" priority="4242">
      <formula>$J$1 = "relevant"</formula>
    </cfRule>
  </conditionalFormatting>
  <conditionalFormatting sqref="E332:F333">
    <cfRule type="expression" dxfId="2120" priority="4239">
      <formula>$A332 = "calculate"</formula>
    </cfRule>
  </conditionalFormatting>
  <conditionalFormatting sqref="M332:M333">
    <cfRule type="expression" dxfId="2119" priority="4241">
      <formula>$M$1 = "constraint"</formula>
    </cfRule>
  </conditionalFormatting>
  <conditionalFormatting sqref="K332:K333">
    <cfRule type="expression" dxfId="2118" priority="4240">
      <formula>$K$1 = "required"</formula>
    </cfRule>
  </conditionalFormatting>
  <conditionalFormatting sqref="O332:O333">
    <cfRule type="expression" dxfId="2117" priority="4243">
      <formula xml:space="preserve"> $O$1 = "calculation"</formula>
    </cfRule>
  </conditionalFormatting>
  <conditionalFormatting sqref="B332:B333">
    <cfRule type="duplicateValues" dxfId="2116" priority="4244"/>
  </conditionalFormatting>
  <conditionalFormatting sqref="J334">
    <cfRule type="expression" dxfId="2115" priority="4235">
      <formula>$J$1 = "relevant"</formula>
    </cfRule>
  </conditionalFormatting>
  <conditionalFormatting sqref="M334">
    <cfRule type="expression" dxfId="2114" priority="4234">
      <formula>$M$1 = "constraint"</formula>
    </cfRule>
  </conditionalFormatting>
  <conditionalFormatting sqref="I334">
    <cfRule type="expression" dxfId="2113" priority="4232">
      <formula>$I$1 = "appearance"</formula>
    </cfRule>
  </conditionalFormatting>
  <conditionalFormatting sqref="K334">
    <cfRule type="expression" dxfId="2112" priority="4233">
      <formula>$K$1 = "required"</formula>
    </cfRule>
  </conditionalFormatting>
  <conditionalFormatting sqref="O334">
    <cfRule type="expression" dxfId="2111" priority="4236">
      <formula xml:space="preserve"> $O$1 = "calculation"</formula>
    </cfRule>
  </conditionalFormatting>
  <conditionalFormatting sqref="J331">
    <cfRule type="expression" dxfId="2110" priority="4226">
      <formula>$J$1 = "relevant"</formula>
    </cfRule>
  </conditionalFormatting>
  <conditionalFormatting sqref="E331:F331">
    <cfRule type="expression" dxfId="2109" priority="4222">
      <formula>$A331 = "calculate"</formula>
    </cfRule>
  </conditionalFormatting>
  <conditionalFormatting sqref="M331">
    <cfRule type="expression" dxfId="2108" priority="4225">
      <formula>$M$1 = "constraint"</formula>
    </cfRule>
  </conditionalFormatting>
  <conditionalFormatting sqref="I331">
    <cfRule type="expression" dxfId="2107" priority="4223">
      <formula>$I$1 = "appearance"</formula>
    </cfRule>
  </conditionalFormatting>
  <conditionalFormatting sqref="K331">
    <cfRule type="expression" dxfId="2106" priority="4224">
      <formula>$K$1 = "required"</formula>
    </cfRule>
  </conditionalFormatting>
  <conditionalFormatting sqref="O331">
    <cfRule type="expression" dxfId="2105" priority="4227">
      <formula xml:space="preserve"> $O$1 = "calculation"</formula>
    </cfRule>
  </conditionalFormatting>
  <conditionalFormatting sqref="B331">
    <cfRule type="duplicateValues" dxfId="2104" priority="4229"/>
  </conditionalFormatting>
  <conditionalFormatting sqref="J355:J356">
    <cfRule type="expression" dxfId="2103" priority="4209">
      <formula>$J$1 = "relevant"</formula>
    </cfRule>
  </conditionalFormatting>
  <conditionalFormatting sqref="E355:F356">
    <cfRule type="expression" dxfId="2102" priority="4206">
      <formula>$A355 = "calculate"</formula>
    </cfRule>
  </conditionalFormatting>
  <conditionalFormatting sqref="M355:M356">
    <cfRule type="expression" dxfId="2101" priority="4208">
      <formula>$M$1 = "constraint"</formula>
    </cfRule>
  </conditionalFormatting>
  <conditionalFormatting sqref="K355:K356">
    <cfRule type="expression" dxfId="2100" priority="4207">
      <formula>$K$1 = "required"</formula>
    </cfRule>
  </conditionalFormatting>
  <conditionalFormatting sqref="O355:O356">
    <cfRule type="expression" dxfId="2099" priority="4210">
      <formula xml:space="preserve"> $O$1 = "calculation"</formula>
    </cfRule>
  </conditionalFormatting>
  <conditionalFormatting sqref="B355:B356">
    <cfRule type="duplicateValues" dxfId="2098" priority="4211"/>
  </conditionalFormatting>
  <conditionalFormatting sqref="J357:J358 J363">
    <cfRule type="expression" dxfId="2097" priority="4202">
      <formula>$J$1 = "relevant"</formula>
    </cfRule>
  </conditionalFormatting>
  <conditionalFormatting sqref="E357:F358 E363:F363">
    <cfRule type="expression" dxfId="2096" priority="4198">
      <formula>$A357 = "calculate"</formula>
    </cfRule>
  </conditionalFormatting>
  <conditionalFormatting sqref="M357:M358 M363">
    <cfRule type="expression" dxfId="2095" priority="4201">
      <formula>$M$1 = "constraint"</formula>
    </cfRule>
  </conditionalFormatting>
  <conditionalFormatting sqref="I357:I358 I363">
    <cfRule type="expression" dxfId="2094" priority="4199">
      <formula>$I$1 = "appearance"</formula>
    </cfRule>
  </conditionalFormatting>
  <conditionalFormatting sqref="K357:K358 K363">
    <cfRule type="expression" dxfId="2093" priority="4200">
      <formula>$K$1 = "required"</formula>
    </cfRule>
  </conditionalFormatting>
  <conditionalFormatting sqref="O357:O358 O363">
    <cfRule type="expression" dxfId="2092" priority="4203">
      <formula xml:space="preserve"> $O$1 = "calculation"</formula>
    </cfRule>
  </conditionalFormatting>
  <conditionalFormatting sqref="B357:B358 B363">
    <cfRule type="duplicateValues" dxfId="2091" priority="4205"/>
  </conditionalFormatting>
  <conditionalFormatting sqref="J354">
    <cfRule type="expression" dxfId="2090" priority="4193">
      <formula>$J$1 = "relevant"</formula>
    </cfRule>
  </conditionalFormatting>
  <conditionalFormatting sqref="E354:F354">
    <cfRule type="expression" dxfId="2089" priority="4189">
      <formula>$A354 = "calculate"</formula>
    </cfRule>
  </conditionalFormatting>
  <conditionalFormatting sqref="M354">
    <cfRule type="expression" dxfId="2088" priority="4192">
      <formula>$M$1 = "constraint"</formula>
    </cfRule>
  </conditionalFormatting>
  <conditionalFormatting sqref="I354">
    <cfRule type="expression" dxfId="2087" priority="4190">
      <formula>$I$1 = "appearance"</formula>
    </cfRule>
  </conditionalFormatting>
  <conditionalFormatting sqref="K354">
    <cfRule type="expression" dxfId="2086" priority="4191">
      <formula>$K$1 = "required"</formula>
    </cfRule>
  </conditionalFormatting>
  <conditionalFormatting sqref="O354">
    <cfRule type="expression" dxfId="2085" priority="4194">
      <formula xml:space="preserve"> $O$1 = "calculation"</formula>
    </cfRule>
  </conditionalFormatting>
  <conditionalFormatting sqref="B354">
    <cfRule type="duplicateValues" dxfId="2084" priority="4196"/>
  </conditionalFormatting>
  <conditionalFormatting sqref="J409:J410">
    <cfRule type="expression" dxfId="2083" priority="4176">
      <formula>$J$1 = "relevant"</formula>
    </cfRule>
  </conditionalFormatting>
  <conditionalFormatting sqref="E409:F410">
    <cfRule type="expression" dxfId="2082" priority="4173">
      <formula>$A409 = "calculate"</formula>
    </cfRule>
  </conditionalFormatting>
  <conditionalFormatting sqref="M409:M410">
    <cfRule type="expression" dxfId="2081" priority="4175">
      <formula>$M$1 = "constraint"</formula>
    </cfRule>
  </conditionalFormatting>
  <conditionalFormatting sqref="K409:K410">
    <cfRule type="expression" dxfId="2080" priority="4174">
      <formula>$K$1 = "required"</formula>
    </cfRule>
  </conditionalFormatting>
  <conditionalFormatting sqref="O409:O410">
    <cfRule type="expression" dxfId="2079" priority="4177">
      <formula xml:space="preserve"> $O$1 = "calculation"</formula>
    </cfRule>
  </conditionalFormatting>
  <conditionalFormatting sqref="B409:B410">
    <cfRule type="duplicateValues" dxfId="2078" priority="4178"/>
  </conditionalFormatting>
  <conditionalFormatting sqref="J411">
    <cfRule type="expression" dxfId="2077" priority="4169">
      <formula>$J$1 = "relevant"</formula>
    </cfRule>
  </conditionalFormatting>
  <conditionalFormatting sqref="E411:F411">
    <cfRule type="expression" dxfId="2076" priority="4165">
      <formula>$A411 = "calculate"</formula>
    </cfRule>
  </conditionalFormatting>
  <conditionalFormatting sqref="M411">
    <cfRule type="expression" dxfId="2075" priority="4168">
      <formula>$M$1 = "constraint"</formula>
    </cfRule>
  </conditionalFormatting>
  <conditionalFormatting sqref="I411">
    <cfRule type="expression" dxfId="2074" priority="4166">
      <formula>$I$1 = "appearance"</formula>
    </cfRule>
  </conditionalFormatting>
  <conditionalFormatting sqref="K411">
    <cfRule type="expression" dxfId="2073" priority="4167">
      <formula>$K$1 = "required"</formula>
    </cfRule>
  </conditionalFormatting>
  <conditionalFormatting sqref="O411">
    <cfRule type="expression" dxfId="2072" priority="4170">
      <formula xml:space="preserve"> $O$1 = "calculation"</formula>
    </cfRule>
  </conditionalFormatting>
  <conditionalFormatting sqref="B411">
    <cfRule type="duplicateValues" dxfId="2071" priority="4172"/>
  </conditionalFormatting>
  <conditionalFormatting sqref="J408">
    <cfRule type="expression" dxfId="2070" priority="4160">
      <formula>$J$1 = "relevant"</formula>
    </cfRule>
  </conditionalFormatting>
  <conditionalFormatting sqref="E408:F408">
    <cfRule type="expression" dxfId="2069" priority="4156">
      <formula>$A408 = "calculate"</formula>
    </cfRule>
  </conditionalFormatting>
  <conditionalFormatting sqref="M408">
    <cfRule type="expression" dxfId="2068" priority="4159">
      <formula>$M$1 = "constraint"</formula>
    </cfRule>
  </conditionalFormatting>
  <conditionalFormatting sqref="I408">
    <cfRule type="expression" dxfId="2067" priority="4157">
      <formula>$I$1 = "appearance"</formula>
    </cfRule>
  </conditionalFormatting>
  <conditionalFormatting sqref="K408">
    <cfRule type="expression" dxfId="2066" priority="4158">
      <formula>$K$1 = "required"</formula>
    </cfRule>
  </conditionalFormatting>
  <conditionalFormatting sqref="O408">
    <cfRule type="expression" dxfId="2065" priority="4161">
      <formula xml:space="preserve"> $O$1 = "calculation"</formula>
    </cfRule>
  </conditionalFormatting>
  <conditionalFormatting sqref="B408">
    <cfRule type="duplicateValues" dxfId="2064" priority="4163"/>
  </conditionalFormatting>
  <conditionalFormatting sqref="J517:J518">
    <cfRule type="expression" dxfId="2063" priority="4143">
      <formula>$J$1 = "relevant"</formula>
    </cfRule>
  </conditionalFormatting>
  <conditionalFormatting sqref="E517:F518">
    <cfRule type="expression" dxfId="2062" priority="4140">
      <formula>$A517 = "calculate"</formula>
    </cfRule>
  </conditionalFormatting>
  <conditionalFormatting sqref="M517:M518">
    <cfRule type="expression" dxfId="2061" priority="4142">
      <formula>$M$1 = "constraint"</formula>
    </cfRule>
  </conditionalFormatting>
  <conditionalFormatting sqref="K517:K518">
    <cfRule type="expression" dxfId="2060" priority="4141">
      <formula>$K$1 = "required"</formula>
    </cfRule>
  </conditionalFormatting>
  <conditionalFormatting sqref="O517:O518">
    <cfRule type="expression" dxfId="2059" priority="4144">
      <formula xml:space="preserve"> $O$1 = "calculation"</formula>
    </cfRule>
  </conditionalFormatting>
  <conditionalFormatting sqref="B517:B518">
    <cfRule type="duplicateValues" dxfId="2058" priority="4145"/>
  </conditionalFormatting>
  <conditionalFormatting sqref="J519">
    <cfRule type="expression" dxfId="2057" priority="4136">
      <formula>$J$1 = "relevant"</formula>
    </cfRule>
  </conditionalFormatting>
  <conditionalFormatting sqref="E519:F519">
    <cfRule type="expression" dxfId="2056" priority="4132">
      <formula>$A519 = "calculate"</formula>
    </cfRule>
  </conditionalFormatting>
  <conditionalFormatting sqref="M519">
    <cfRule type="expression" dxfId="2055" priority="4135">
      <formula>$M$1 = "constraint"</formula>
    </cfRule>
  </conditionalFormatting>
  <conditionalFormatting sqref="I519">
    <cfRule type="expression" dxfId="2054" priority="4133">
      <formula>$I$1 = "appearance"</formula>
    </cfRule>
  </conditionalFormatting>
  <conditionalFormatting sqref="K519">
    <cfRule type="expression" dxfId="2053" priority="4134">
      <formula>$K$1 = "required"</formula>
    </cfRule>
  </conditionalFormatting>
  <conditionalFormatting sqref="O519">
    <cfRule type="expression" dxfId="2052" priority="4137">
      <formula xml:space="preserve"> $O$1 = "calculation"</formula>
    </cfRule>
  </conditionalFormatting>
  <conditionalFormatting sqref="B519">
    <cfRule type="duplicateValues" dxfId="2051" priority="4139"/>
  </conditionalFormatting>
  <conditionalFormatting sqref="J516">
    <cfRule type="expression" dxfId="2050" priority="4127">
      <formula>$J$1 = "relevant"</formula>
    </cfRule>
  </conditionalFormatting>
  <conditionalFormatting sqref="E516:F516">
    <cfRule type="expression" dxfId="2049" priority="4123">
      <formula>$A516 = "calculate"</formula>
    </cfRule>
  </conditionalFormatting>
  <conditionalFormatting sqref="M516">
    <cfRule type="expression" dxfId="2048" priority="4126">
      <formula>$M$1 = "constraint"</formula>
    </cfRule>
  </conditionalFormatting>
  <conditionalFormatting sqref="I516">
    <cfRule type="expression" dxfId="2047" priority="4124">
      <formula>$I$1 = "appearance"</formula>
    </cfRule>
  </conditionalFormatting>
  <conditionalFormatting sqref="K516">
    <cfRule type="expression" dxfId="2046" priority="4125">
      <formula>$K$1 = "required"</formula>
    </cfRule>
  </conditionalFormatting>
  <conditionalFormatting sqref="O516">
    <cfRule type="expression" dxfId="2045" priority="4128">
      <formula xml:space="preserve"> $O$1 = "calculation"</formula>
    </cfRule>
  </conditionalFormatting>
  <conditionalFormatting sqref="B516">
    <cfRule type="duplicateValues" dxfId="2044" priority="4130"/>
  </conditionalFormatting>
  <conditionalFormatting sqref="J567:J568">
    <cfRule type="expression" dxfId="2043" priority="4110">
      <formula>$J$1 = "relevant"</formula>
    </cfRule>
  </conditionalFormatting>
  <conditionalFormatting sqref="E567:F568">
    <cfRule type="expression" dxfId="2042" priority="4107">
      <formula>$A567 = "calculate"</formula>
    </cfRule>
  </conditionalFormatting>
  <conditionalFormatting sqref="M567:M568">
    <cfRule type="expression" dxfId="2041" priority="4109">
      <formula>$M$1 = "constraint"</formula>
    </cfRule>
  </conditionalFormatting>
  <conditionalFormatting sqref="K567:K568">
    <cfRule type="expression" dxfId="2040" priority="4108">
      <formula>$K$1 = "required"</formula>
    </cfRule>
  </conditionalFormatting>
  <conditionalFormatting sqref="O567:O568">
    <cfRule type="expression" dxfId="2039" priority="4111">
      <formula xml:space="preserve"> $O$1 = "calculation"</formula>
    </cfRule>
  </conditionalFormatting>
  <conditionalFormatting sqref="B567:B568">
    <cfRule type="duplicateValues" dxfId="2038" priority="4112"/>
  </conditionalFormatting>
  <conditionalFormatting sqref="J569">
    <cfRule type="expression" dxfId="2037" priority="4103">
      <formula>$J$1 = "relevant"</formula>
    </cfRule>
  </conditionalFormatting>
  <conditionalFormatting sqref="E569:F569">
    <cfRule type="expression" dxfId="2036" priority="4099">
      <formula>$A569 = "calculate"</formula>
    </cfRule>
  </conditionalFormatting>
  <conditionalFormatting sqref="M569">
    <cfRule type="expression" dxfId="2035" priority="4102">
      <formula>$M$1 = "constraint"</formula>
    </cfRule>
  </conditionalFormatting>
  <conditionalFormatting sqref="I569">
    <cfRule type="expression" dxfId="2034" priority="4100">
      <formula>$I$1 = "appearance"</formula>
    </cfRule>
  </conditionalFormatting>
  <conditionalFormatting sqref="K569">
    <cfRule type="expression" dxfId="2033" priority="4101">
      <formula>$K$1 = "required"</formula>
    </cfRule>
  </conditionalFormatting>
  <conditionalFormatting sqref="O569">
    <cfRule type="expression" dxfId="2032" priority="4104">
      <formula xml:space="preserve"> $O$1 = "calculation"</formula>
    </cfRule>
  </conditionalFormatting>
  <conditionalFormatting sqref="B569">
    <cfRule type="duplicateValues" dxfId="2031" priority="4106"/>
  </conditionalFormatting>
  <conditionalFormatting sqref="J566">
    <cfRule type="expression" dxfId="2030" priority="4094">
      <formula>$J$1 = "relevant"</formula>
    </cfRule>
  </conditionalFormatting>
  <conditionalFormatting sqref="E566:F566">
    <cfRule type="expression" dxfId="2029" priority="4090">
      <formula>$A566 = "calculate"</formula>
    </cfRule>
  </conditionalFormatting>
  <conditionalFormatting sqref="M566">
    <cfRule type="expression" dxfId="2028" priority="4093">
      <formula>$M$1 = "constraint"</formula>
    </cfRule>
  </conditionalFormatting>
  <conditionalFormatting sqref="I566">
    <cfRule type="expression" dxfId="2027" priority="4091">
      <formula>$I$1 = "appearance"</formula>
    </cfRule>
  </conditionalFormatting>
  <conditionalFormatting sqref="K566">
    <cfRule type="expression" dxfId="2026" priority="4092">
      <formula>$K$1 = "required"</formula>
    </cfRule>
  </conditionalFormatting>
  <conditionalFormatting sqref="O566">
    <cfRule type="expression" dxfId="2025" priority="4095">
      <formula xml:space="preserve"> $O$1 = "calculation"</formula>
    </cfRule>
  </conditionalFormatting>
  <conditionalFormatting sqref="B566">
    <cfRule type="duplicateValues" dxfId="2024" priority="4097"/>
  </conditionalFormatting>
  <conditionalFormatting sqref="J629:J630">
    <cfRule type="expression" dxfId="2023" priority="4044">
      <formula>$J$1 = "relevant"</formula>
    </cfRule>
  </conditionalFormatting>
  <conditionalFormatting sqref="E629:F630">
    <cfRule type="expression" dxfId="2022" priority="4041">
      <formula>$A629 = "calculate"</formula>
    </cfRule>
  </conditionalFormatting>
  <conditionalFormatting sqref="M629:M630">
    <cfRule type="expression" dxfId="2021" priority="4043">
      <formula>$M$1 = "constraint"</formula>
    </cfRule>
  </conditionalFormatting>
  <conditionalFormatting sqref="K629:K630">
    <cfRule type="expression" dxfId="2020" priority="4042">
      <formula>$K$1 = "required"</formula>
    </cfRule>
  </conditionalFormatting>
  <conditionalFormatting sqref="O629:O630">
    <cfRule type="expression" dxfId="2019" priority="4045">
      <formula xml:space="preserve"> $O$1 = "calculation"</formula>
    </cfRule>
  </conditionalFormatting>
  <conditionalFormatting sqref="B629:B630">
    <cfRule type="duplicateValues" dxfId="2018" priority="4046"/>
  </conditionalFormatting>
  <conditionalFormatting sqref="J631">
    <cfRule type="expression" dxfId="2017" priority="4037">
      <formula>$J$1 = "relevant"</formula>
    </cfRule>
  </conditionalFormatting>
  <conditionalFormatting sqref="E631:F631">
    <cfRule type="expression" dxfId="2016" priority="4033">
      <formula>$A631 = "calculate"</formula>
    </cfRule>
  </conditionalFormatting>
  <conditionalFormatting sqref="M631">
    <cfRule type="expression" dxfId="2015" priority="4036">
      <formula>$M$1 = "constraint"</formula>
    </cfRule>
  </conditionalFormatting>
  <conditionalFormatting sqref="I631">
    <cfRule type="expression" dxfId="2014" priority="4034">
      <formula>$I$1 = "appearance"</formula>
    </cfRule>
  </conditionalFormatting>
  <conditionalFormatting sqref="K631">
    <cfRule type="expression" dxfId="2013" priority="4035">
      <formula>$K$1 = "required"</formula>
    </cfRule>
  </conditionalFormatting>
  <conditionalFormatting sqref="O631">
    <cfRule type="expression" dxfId="2012" priority="4038">
      <formula xml:space="preserve"> $O$1 = "calculation"</formula>
    </cfRule>
  </conditionalFormatting>
  <conditionalFormatting sqref="B631">
    <cfRule type="duplicateValues" dxfId="2011" priority="4040"/>
  </conditionalFormatting>
  <conditionalFormatting sqref="J628">
    <cfRule type="expression" dxfId="2010" priority="4028">
      <formula>$J$1 = "relevant"</formula>
    </cfRule>
  </conditionalFormatting>
  <conditionalFormatting sqref="E628:F628">
    <cfRule type="expression" dxfId="2009" priority="4024">
      <formula>$A628 = "calculate"</formula>
    </cfRule>
  </conditionalFormatting>
  <conditionalFormatting sqref="M628">
    <cfRule type="expression" dxfId="2008" priority="4027">
      <formula>$M$1 = "constraint"</formula>
    </cfRule>
  </conditionalFormatting>
  <conditionalFormatting sqref="I628">
    <cfRule type="expression" dxfId="2007" priority="4025">
      <formula>$I$1 = "appearance"</formula>
    </cfRule>
  </conditionalFormatting>
  <conditionalFormatting sqref="K628">
    <cfRule type="expression" dxfId="2006" priority="4026">
      <formula>$K$1 = "required"</formula>
    </cfRule>
  </conditionalFormatting>
  <conditionalFormatting sqref="O628">
    <cfRule type="expression" dxfId="2005" priority="4029">
      <formula xml:space="preserve"> $O$1 = "calculation"</formula>
    </cfRule>
  </conditionalFormatting>
  <conditionalFormatting sqref="B628">
    <cfRule type="duplicateValues" dxfId="2004" priority="4031"/>
  </conditionalFormatting>
  <conditionalFormatting sqref="J1016:J1017">
    <cfRule type="expression" dxfId="2003" priority="4010">
      <formula>$J$1 = "relevant"</formula>
    </cfRule>
  </conditionalFormatting>
  <conditionalFormatting sqref="E1016:F1017">
    <cfRule type="expression" dxfId="2002" priority="4007">
      <formula>$A1016 = "calculate"</formula>
    </cfRule>
  </conditionalFormatting>
  <conditionalFormatting sqref="M1016:M1017">
    <cfRule type="expression" dxfId="2001" priority="4009">
      <formula>$M$1 = "constraint"</formula>
    </cfRule>
  </conditionalFormatting>
  <conditionalFormatting sqref="K1016:K1017">
    <cfRule type="expression" dxfId="2000" priority="4008">
      <formula>$K$1 = "required"</formula>
    </cfRule>
  </conditionalFormatting>
  <conditionalFormatting sqref="O1016:O1017">
    <cfRule type="expression" dxfId="1999" priority="4011">
      <formula xml:space="preserve"> $O$1 = "calculation"</formula>
    </cfRule>
  </conditionalFormatting>
  <conditionalFormatting sqref="B1016:B1017">
    <cfRule type="duplicateValues" dxfId="1998" priority="4012"/>
  </conditionalFormatting>
  <conditionalFormatting sqref="J1018">
    <cfRule type="expression" dxfId="1997" priority="4003">
      <formula>$J$1 = "relevant"</formula>
    </cfRule>
  </conditionalFormatting>
  <conditionalFormatting sqref="E1018:F1018">
    <cfRule type="expression" dxfId="1996" priority="3999">
      <formula>$A1018 = "calculate"</formula>
    </cfRule>
  </conditionalFormatting>
  <conditionalFormatting sqref="M1018">
    <cfRule type="expression" dxfId="1995" priority="4002">
      <formula>$M$1 = "constraint"</formula>
    </cfRule>
  </conditionalFormatting>
  <conditionalFormatting sqref="I1018">
    <cfRule type="expression" dxfId="1994" priority="4000">
      <formula>$I$1 = "appearance"</formula>
    </cfRule>
  </conditionalFormatting>
  <conditionalFormatting sqref="K1018">
    <cfRule type="expression" dxfId="1993" priority="4001">
      <formula>$K$1 = "required"</formula>
    </cfRule>
  </conditionalFormatting>
  <conditionalFormatting sqref="O1018">
    <cfRule type="expression" dxfId="1992" priority="4004">
      <formula xml:space="preserve"> $O$1 = "calculation"</formula>
    </cfRule>
  </conditionalFormatting>
  <conditionalFormatting sqref="B1018">
    <cfRule type="duplicateValues" dxfId="1991" priority="4006"/>
  </conditionalFormatting>
  <conditionalFormatting sqref="J1015">
    <cfRule type="expression" dxfId="1990" priority="3994">
      <formula>$J$1 = "relevant"</formula>
    </cfRule>
  </conditionalFormatting>
  <conditionalFormatting sqref="E1015:F1015">
    <cfRule type="expression" dxfId="1989" priority="3990">
      <formula>$A1015 = "calculate"</formula>
    </cfRule>
  </conditionalFormatting>
  <conditionalFormatting sqref="M1015">
    <cfRule type="expression" dxfId="1988" priority="3993">
      <formula>$M$1 = "constraint"</formula>
    </cfRule>
  </conditionalFormatting>
  <conditionalFormatting sqref="I1015">
    <cfRule type="expression" dxfId="1987" priority="3991">
      <formula>$I$1 = "appearance"</formula>
    </cfRule>
  </conditionalFormatting>
  <conditionalFormatting sqref="K1015">
    <cfRule type="expression" dxfId="1986" priority="3992">
      <formula>$K$1 = "required"</formula>
    </cfRule>
  </conditionalFormatting>
  <conditionalFormatting sqref="O1015">
    <cfRule type="expression" dxfId="1985" priority="3995">
      <formula xml:space="preserve"> $O$1 = "calculation"</formula>
    </cfRule>
  </conditionalFormatting>
  <conditionalFormatting sqref="B1015">
    <cfRule type="duplicateValues" dxfId="1984" priority="3997"/>
  </conditionalFormatting>
  <conditionalFormatting sqref="B1015:B1018">
    <cfRule type="duplicateValues" dxfId="1983" priority="3988"/>
  </conditionalFormatting>
  <conditionalFormatting sqref="J1077:J1078">
    <cfRule type="expression" dxfId="1982" priority="3976">
      <formula>$J$1 = "relevant"</formula>
    </cfRule>
  </conditionalFormatting>
  <conditionalFormatting sqref="E1077:F1077 F1078">
    <cfRule type="expression" dxfId="1981" priority="3973">
      <formula>$A1077 = "calculate"</formula>
    </cfRule>
  </conditionalFormatting>
  <conditionalFormatting sqref="M1077:M1078">
    <cfRule type="expression" dxfId="1980" priority="3975">
      <formula>$M$1 = "constraint"</formula>
    </cfRule>
  </conditionalFormatting>
  <conditionalFormatting sqref="K1077:K1078">
    <cfRule type="expression" dxfId="1979" priority="3974">
      <formula>$K$1 = "required"</formula>
    </cfRule>
  </conditionalFormatting>
  <conditionalFormatting sqref="O1077:O1078">
    <cfRule type="expression" dxfId="1978" priority="3977">
      <formula xml:space="preserve"> $O$1 = "calculation"</formula>
    </cfRule>
  </conditionalFormatting>
  <conditionalFormatting sqref="B1077:B1078">
    <cfRule type="duplicateValues" dxfId="1977" priority="3978"/>
  </conditionalFormatting>
  <conditionalFormatting sqref="J1079">
    <cfRule type="expression" dxfId="1976" priority="3969">
      <formula>$J$1 = "relevant"</formula>
    </cfRule>
  </conditionalFormatting>
  <conditionalFormatting sqref="E1079:F1079">
    <cfRule type="expression" dxfId="1975" priority="3965">
      <formula>$A1079 = "calculate"</formula>
    </cfRule>
  </conditionalFormatting>
  <conditionalFormatting sqref="M1079">
    <cfRule type="expression" dxfId="1974" priority="3968">
      <formula>$M$1 = "constraint"</formula>
    </cfRule>
  </conditionalFormatting>
  <conditionalFormatting sqref="I1079">
    <cfRule type="expression" dxfId="1973" priority="3966">
      <formula>$I$1 = "appearance"</formula>
    </cfRule>
  </conditionalFormatting>
  <conditionalFormatting sqref="K1079">
    <cfRule type="expression" dxfId="1972" priority="3967">
      <formula>$K$1 = "required"</formula>
    </cfRule>
  </conditionalFormatting>
  <conditionalFormatting sqref="O1079">
    <cfRule type="expression" dxfId="1971" priority="3970">
      <formula xml:space="preserve"> $O$1 = "calculation"</formula>
    </cfRule>
  </conditionalFormatting>
  <conditionalFormatting sqref="B1079">
    <cfRule type="duplicateValues" dxfId="1970" priority="3972"/>
  </conditionalFormatting>
  <conditionalFormatting sqref="J1076">
    <cfRule type="expression" dxfId="1969" priority="3960">
      <formula>$J$1 = "relevant"</formula>
    </cfRule>
  </conditionalFormatting>
  <conditionalFormatting sqref="E1076:F1076">
    <cfRule type="expression" dxfId="1968" priority="3956">
      <formula>$A1076 = "calculate"</formula>
    </cfRule>
  </conditionalFormatting>
  <conditionalFormatting sqref="M1076">
    <cfRule type="expression" dxfId="1967" priority="3959">
      <formula>$M$1 = "constraint"</formula>
    </cfRule>
  </conditionalFormatting>
  <conditionalFormatting sqref="I1076">
    <cfRule type="expression" dxfId="1966" priority="3957">
      <formula>$I$1 = "appearance"</formula>
    </cfRule>
  </conditionalFormatting>
  <conditionalFormatting sqref="K1076">
    <cfRule type="expression" dxfId="1965" priority="3958">
      <formula>$K$1 = "required"</formula>
    </cfRule>
  </conditionalFormatting>
  <conditionalFormatting sqref="O1076">
    <cfRule type="expression" dxfId="1964" priority="3961">
      <formula xml:space="preserve"> $O$1 = "calculation"</formula>
    </cfRule>
  </conditionalFormatting>
  <conditionalFormatting sqref="B1076">
    <cfRule type="duplicateValues" dxfId="1963" priority="3963"/>
  </conditionalFormatting>
  <conditionalFormatting sqref="B1076:B1079">
    <cfRule type="duplicateValues" dxfId="1962" priority="3954"/>
  </conditionalFormatting>
  <conditionalFormatting sqref="J1127:J1128">
    <cfRule type="expression" dxfId="1961" priority="3942">
      <formula>$J$1 = "relevant"</formula>
    </cfRule>
  </conditionalFormatting>
  <conditionalFormatting sqref="E1127:F1128">
    <cfRule type="expression" dxfId="1960" priority="3939">
      <formula>$A1127 = "calculate"</formula>
    </cfRule>
  </conditionalFormatting>
  <conditionalFormatting sqref="M1127:M1128">
    <cfRule type="expression" dxfId="1959" priority="3941">
      <formula>$M$1 = "constraint"</formula>
    </cfRule>
  </conditionalFormatting>
  <conditionalFormatting sqref="K1127:K1128">
    <cfRule type="expression" dxfId="1958" priority="3940">
      <formula>$K$1 = "required"</formula>
    </cfRule>
  </conditionalFormatting>
  <conditionalFormatting sqref="O1127:O1128">
    <cfRule type="expression" dxfId="1957" priority="3943">
      <formula xml:space="preserve"> $O$1 = "calculation"</formula>
    </cfRule>
  </conditionalFormatting>
  <conditionalFormatting sqref="B1127:B1128">
    <cfRule type="duplicateValues" dxfId="1956" priority="3944"/>
  </conditionalFormatting>
  <conditionalFormatting sqref="J1129">
    <cfRule type="expression" dxfId="1955" priority="3935">
      <formula>$J$1 = "relevant"</formula>
    </cfRule>
  </conditionalFormatting>
  <conditionalFormatting sqref="E1129:F1129">
    <cfRule type="expression" dxfId="1954" priority="3931">
      <formula>$A1129 = "calculate"</formula>
    </cfRule>
  </conditionalFormatting>
  <conditionalFormatting sqref="M1129">
    <cfRule type="expression" dxfId="1953" priority="3934">
      <formula>$M$1 = "constraint"</formula>
    </cfRule>
  </conditionalFormatting>
  <conditionalFormatting sqref="I1129">
    <cfRule type="expression" dxfId="1952" priority="3932">
      <formula>$I$1 = "appearance"</formula>
    </cfRule>
  </conditionalFormatting>
  <conditionalFormatting sqref="K1129">
    <cfRule type="expression" dxfId="1951" priority="3933">
      <formula>$K$1 = "required"</formula>
    </cfRule>
  </conditionalFormatting>
  <conditionalFormatting sqref="O1129">
    <cfRule type="expression" dxfId="1950" priority="3936">
      <formula xml:space="preserve"> $O$1 = "calculation"</formula>
    </cfRule>
  </conditionalFormatting>
  <conditionalFormatting sqref="B1129">
    <cfRule type="duplicateValues" dxfId="1949" priority="3938"/>
  </conditionalFormatting>
  <conditionalFormatting sqref="J1126">
    <cfRule type="expression" dxfId="1948" priority="3926">
      <formula>$J$1 = "relevant"</formula>
    </cfRule>
  </conditionalFormatting>
  <conditionalFormatting sqref="E1126:F1126">
    <cfRule type="expression" dxfId="1947" priority="3922">
      <formula>$A1126 = "calculate"</formula>
    </cfRule>
  </conditionalFormatting>
  <conditionalFormatting sqref="M1126">
    <cfRule type="expression" dxfId="1946" priority="3925">
      <formula>$M$1 = "constraint"</formula>
    </cfRule>
  </conditionalFormatting>
  <conditionalFormatting sqref="I1126">
    <cfRule type="expression" dxfId="1945" priority="3923">
      <formula>$I$1 = "appearance"</formula>
    </cfRule>
  </conditionalFormatting>
  <conditionalFormatting sqref="K1126">
    <cfRule type="expression" dxfId="1944" priority="3924">
      <formula>$K$1 = "required"</formula>
    </cfRule>
  </conditionalFormatting>
  <conditionalFormatting sqref="O1126">
    <cfRule type="expression" dxfId="1943" priority="3927">
      <formula xml:space="preserve"> $O$1 = "calculation"</formula>
    </cfRule>
  </conditionalFormatting>
  <conditionalFormatting sqref="B1126">
    <cfRule type="duplicateValues" dxfId="1942" priority="3929"/>
  </conditionalFormatting>
  <conditionalFormatting sqref="B1126:B1129">
    <cfRule type="duplicateValues" dxfId="1941" priority="3920"/>
  </conditionalFormatting>
  <conditionalFormatting sqref="J1216:J1217">
    <cfRule type="expression" dxfId="1940" priority="3908">
      <formula>$J$1 = "relevant"</formula>
    </cfRule>
  </conditionalFormatting>
  <conditionalFormatting sqref="E1216:F1217">
    <cfRule type="expression" dxfId="1939" priority="3905">
      <formula>$A1216 = "calculate"</formula>
    </cfRule>
  </conditionalFormatting>
  <conditionalFormatting sqref="M1216:M1217">
    <cfRule type="expression" dxfId="1938" priority="3907">
      <formula>$M$1 = "constraint"</formula>
    </cfRule>
  </conditionalFormatting>
  <conditionalFormatting sqref="K1216:K1217">
    <cfRule type="expression" dxfId="1937" priority="3906">
      <formula>$K$1 = "required"</formula>
    </cfRule>
  </conditionalFormatting>
  <conditionalFormatting sqref="O1216:O1217">
    <cfRule type="expression" dxfId="1936" priority="3909">
      <formula xml:space="preserve"> $O$1 = "calculation"</formula>
    </cfRule>
  </conditionalFormatting>
  <conditionalFormatting sqref="B1216:B1217">
    <cfRule type="duplicateValues" dxfId="1935" priority="3910"/>
  </conditionalFormatting>
  <conditionalFormatting sqref="J1218">
    <cfRule type="expression" dxfId="1934" priority="3901">
      <formula>$J$1 = "relevant"</formula>
    </cfRule>
  </conditionalFormatting>
  <conditionalFormatting sqref="E1218:F1218">
    <cfRule type="expression" dxfId="1933" priority="3897">
      <formula>$A1218 = "calculate"</formula>
    </cfRule>
  </conditionalFormatting>
  <conditionalFormatting sqref="M1218">
    <cfRule type="expression" dxfId="1932" priority="3900">
      <formula>$M$1 = "constraint"</formula>
    </cfRule>
  </conditionalFormatting>
  <conditionalFormatting sqref="I1218">
    <cfRule type="expression" dxfId="1931" priority="3898">
      <formula>$I$1 = "appearance"</formula>
    </cfRule>
  </conditionalFormatting>
  <conditionalFormatting sqref="K1218">
    <cfRule type="expression" dxfId="1930" priority="3899">
      <formula>$K$1 = "required"</formula>
    </cfRule>
  </conditionalFormatting>
  <conditionalFormatting sqref="O1218">
    <cfRule type="expression" dxfId="1929" priority="3902">
      <formula xml:space="preserve"> $O$1 = "calculation"</formula>
    </cfRule>
  </conditionalFormatting>
  <conditionalFormatting sqref="B1218">
    <cfRule type="duplicateValues" dxfId="1928" priority="3904"/>
  </conditionalFormatting>
  <conditionalFormatting sqref="J1215">
    <cfRule type="expression" dxfId="1927" priority="3892">
      <formula>$J$1 = "relevant"</formula>
    </cfRule>
  </conditionalFormatting>
  <conditionalFormatting sqref="E1215:F1215">
    <cfRule type="expression" dxfId="1926" priority="3888">
      <formula>$A1215 = "calculate"</formula>
    </cfRule>
  </conditionalFormatting>
  <conditionalFormatting sqref="M1215">
    <cfRule type="expression" dxfId="1925" priority="3891">
      <formula>$M$1 = "constraint"</formula>
    </cfRule>
  </conditionalFormatting>
  <conditionalFormatting sqref="I1215">
    <cfRule type="expression" dxfId="1924" priority="3889">
      <formula>$I$1 = "appearance"</formula>
    </cfRule>
  </conditionalFormatting>
  <conditionalFormatting sqref="K1215">
    <cfRule type="expression" dxfId="1923" priority="3890">
      <formula>$K$1 = "required"</formula>
    </cfRule>
  </conditionalFormatting>
  <conditionalFormatting sqref="O1215">
    <cfRule type="expression" dxfId="1922" priority="3893">
      <formula xml:space="preserve"> $O$1 = "calculation"</formula>
    </cfRule>
  </conditionalFormatting>
  <conditionalFormatting sqref="B1215">
    <cfRule type="duplicateValues" dxfId="1921" priority="3895"/>
  </conditionalFormatting>
  <conditionalFormatting sqref="B1215:B1218">
    <cfRule type="duplicateValues" dxfId="1920" priority="3886"/>
  </conditionalFormatting>
  <conditionalFormatting sqref="J1321:J1322">
    <cfRule type="expression" dxfId="1919" priority="3874">
      <formula>$J$1 = "relevant"</formula>
    </cfRule>
  </conditionalFormatting>
  <conditionalFormatting sqref="E1321:F1322">
    <cfRule type="expression" dxfId="1918" priority="3871">
      <formula>$A1321 = "calculate"</formula>
    </cfRule>
  </conditionalFormatting>
  <conditionalFormatting sqref="M1321:M1322">
    <cfRule type="expression" dxfId="1917" priority="3873">
      <formula>$M$1 = "constraint"</formula>
    </cfRule>
  </conditionalFormatting>
  <conditionalFormatting sqref="K1321:K1322">
    <cfRule type="expression" dxfId="1916" priority="3872">
      <formula>$K$1 = "required"</formula>
    </cfRule>
  </conditionalFormatting>
  <conditionalFormatting sqref="O1321:O1322">
    <cfRule type="expression" dxfId="1915" priority="3875">
      <formula xml:space="preserve"> $O$1 = "calculation"</formula>
    </cfRule>
  </conditionalFormatting>
  <conditionalFormatting sqref="B1321:B1322">
    <cfRule type="duplicateValues" dxfId="1914" priority="3876"/>
  </conditionalFormatting>
  <conditionalFormatting sqref="J1323">
    <cfRule type="expression" dxfId="1913" priority="3867">
      <formula>$J$1 = "relevant"</formula>
    </cfRule>
  </conditionalFormatting>
  <conditionalFormatting sqref="E1323:F1323">
    <cfRule type="expression" dxfId="1912" priority="3863">
      <formula>$A1323 = "calculate"</formula>
    </cfRule>
  </conditionalFormatting>
  <conditionalFormatting sqref="M1323">
    <cfRule type="expression" dxfId="1911" priority="3866">
      <formula>$M$1 = "constraint"</formula>
    </cfRule>
  </conditionalFormatting>
  <conditionalFormatting sqref="I1323">
    <cfRule type="expression" dxfId="1910" priority="3864">
      <formula>$I$1 = "appearance"</formula>
    </cfRule>
  </conditionalFormatting>
  <conditionalFormatting sqref="K1323">
    <cfRule type="expression" dxfId="1909" priority="3865">
      <formula>$K$1 = "required"</formula>
    </cfRule>
  </conditionalFormatting>
  <conditionalFormatting sqref="O1323">
    <cfRule type="expression" dxfId="1908" priority="3868">
      <formula xml:space="preserve"> $O$1 = "calculation"</formula>
    </cfRule>
  </conditionalFormatting>
  <conditionalFormatting sqref="B1323">
    <cfRule type="duplicateValues" dxfId="1907" priority="3870"/>
  </conditionalFormatting>
  <conditionalFormatting sqref="J1320">
    <cfRule type="expression" dxfId="1906" priority="3858">
      <formula>$J$1 = "relevant"</formula>
    </cfRule>
  </conditionalFormatting>
  <conditionalFormatting sqref="E1320:F1320">
    <cfRule type="expression" dxfId="1905" priority="3854">
      <formula>$A1320 = "calculate"</formula>
    </cfRule>
  </conditionalFormatting>
  <conditionalFormatting sqref="M1320">
    <cfRule type="expression" dxfId="1904" priority="3857">
      <formula>$M$1 = "constraint"</formula>
    </cfRule>
  </conditionalFormatting>
  <conditionalFormatting sqref="I1320">
    <cfRule type="expression" dxfId="1903" priority="3855">
      <formula>$I$1 = "appearance"</formula>
    </cfRule>
  </conditionalFormatting>
  <conditionalFormatting sqref="K1320">
    <cfRule type="expression" dxfId="1902" priority="3856">
      <formula>$K$1 = "required"</formula>
    </cfRule>
  </conditionalFormatting>
  <conditionalFormatting sqref="O1320">
    <cfRule type="expression" dxfId="1901" priority="3859">
      <formula xml:space="preserve"> $O$1 = "calculation"</formula>
    </cfRule>
  </conditionalFormatting>
  <conditionalFormatting sqref="B1320">
    <cfRule type="duplicateValues" dxfId="1900" priority="3861"/>
  </conditionalFormatting>
  <conditionalFormatting sqref="B1320:B1323">
    <cfRule type="duplicateValues" dxfId="1899" priority="3852"/>
  </conditionalFormatting>
  <conditionalFormatting sqref="S1313:S1317">
    <cfRule type="expression" dxfId="1898" priority="3817">
      <formula xml:space="preserve"> $O$1 = "calculation"</formula>
    </cfRule>
  </conditionalFormatting>
  <conditionalFormatting sqref="O1469:O1470">
    <cfRule type="expression" dxfId="1897" priority="3777">
      <formula xml:space="preserve"> $O$1 = "calculation"</formula>
    </cfRule>
  </conditionalFormatting>
  <conditionalFormatting sqref="J1469:J1470">
    <cfRule type="expression" dxfId="1896" priority="3776">
      <formula>$J$1 = "relevant"</formula>
    </cfRule>
  </conditionalFormatting>
  <conditionalFormatting sqref="E1469:F1470">
    <cfRule type="expression" dxfId="1895" priority="3773">
      <formula>$A1469 = "calculate"</formula>
    </cfRule>
  </conditionalFormatting>
  <conditionalFormatting sqref="M1469:M1470">
    <cfRule type="expression" dxfId="1894" priority="3775">
      <formula>$M$1 = "constraint"</formula>
    </cfRule>
  </conditionalFormatting>
  <conditionalFormatting sqref="K1469:K1470">
    <cfRule type="expression" dxfId="1893" priority="3774">
      <formula>$K$1 = "required"</formula>
    </cfRule>
  </conditionalFormatting>
  <conditionalFormatting sqref="B1469:B1470">
    <cfRule type="duplicateValues" dxfId="1892" priority="3778"/>
  </conditionalFormatting>
  <conditionalFormatting sqref="J1471">
    <cfRule type="expression" dxfId="1891" priority="3769">
      <formula>$J$1 = "relevant"</formula>
    </cfRule>
  </conditionalFormatting>
  <conditionalFormatting sqref="E1471:F1471">
    <cfRule type="expression" dxfId="1890" priority="3765">
      <formula>$A1471 = "calculate"</formula>
    </cfRule>
  </conditionalFormatting>
  <conditionalFormatting sqref="M1471">
    <cfRule type="expression" dxfId="1889" priority="3768">
      <formula>$M$1 = "constraint"</formula>
    </cfRule>
  </conditionalFormatting>
  <conditionalFormatting sqref="I1471">
    <cfRule type="expression" dxfId="1888" priority="3766">
      <formula>$I$1 = "appearance"</formula>
    </cfRule>
  </conditionalFormatting>
  <conditionalFormatting sqref="K1471">
    <cfRule type="expression" dxfId="1887" priority="3767">
      <formula>$K$1 = "required"</formula>
    </cfRule>
  </conditionalFormatting>
  <conditionalFormatting sqref="O1471">
    <cfRule type="expression" dxfId="1886" priority="3770">
      <formula xml:space="preserve"> $O$1 = "calculation"</formula>
    </cfRule>
  </conditionalFormatting>
  <conditionalFormatting sqref="B1471">
    <cfRule type="duplicateValues" dxfId="1885" priority="3772"/>
  </conditionalFormatting>
  <conditionalFormatting sqref="J1468">
    <cfRule type="expression" dxfId="1884" priority="3760">
      <formula>$J$1 = "relevant"</formula>
    </cfRule>
  </conditionalFormatting>
  <conditionalFormatting sqref="E1468:F1468">
    <cfRule type="expression" dxfId="1883" priority="3756">
      <formula>$A1468 = "calculate"</formula>
    </cfRule>
  </conditionalFormatting>
  <conditionalFormatting sqref="M1468">
    <cfRule type="expression" dxfId="1882" priority="3759">
      <formula>$M$1 = "constraint"</formula>
    </cfRule>
  </conditionalFormatting>
  <conditionalFormatting sqref="I1468">
    <cfRule type="expression" dxfId="1881" priority="3757">
      <formula>$I$1 = "appearance"</formula>
    </cfRule>
  </conditionalFormatting>
  <conditionalFormatting sqref="K1468">
    <cfRule type="expression" dxfId="1880" priority="3758">
      <formula>$K$1 = "required"</formula>
    </cfRule>
  </conditionalFormatting>
  <conditionalFormatting sqref="O1468">
    <cfRule type="expression" dxfId="1879" priority="3761">
      <formula xml:space="preserve"> $O$1 = "calculation"</formula>
    </cfRule>
  </conditionalFormatting>
  <conditionalFormatting sqref="B1468">
    <cfRule type="duplicateValues" dxfId="1878" priority="3763"/>
  </conditionalFormatting>
  <conditionalFormatting sqref="B1468:B1471">
    <cfRule type="duplicateValues" dxfId="1877" priority="3754"/>
  </conditionalFormatting>
  <conditionalFormatting sqref="J257">
    <cfRule type="expression" dxfId="1876" priority="3699">
      <formula>$J$1 = "relevant"</formula>
    </cfRule>
  </conditionalFormatting>
  <conditionalFormatting sqref="E257:F257">
    <cfRule type="expression" dxfId="1875" priority="3695">
      <formula>$A257 = "calculate"</formula>
    </cfRule>
  </conditionalFormatting>
  <conditionalFormatting sqref="M257">
    <cfRule type="expression" dxfId="1874" priority="3698">
      <formula>$M$1 = "constraint"</formula>
    </cfRule>
  </conditionalFormatting>
  <conditionalFormatting sqref="I257">
    <cfRule type="expression" dxfId="1873" priority="3696">
      <formula>$I$1 = "appearance"</formula>
    </cfRule>
  </conditionalFormatting>
  <conditionalFormatting sqref="K257">
    <cfRule type="expression" dxfId="1872" priority="3697">
      <formula>$K$1 = "required"</formula>
    </cfRule>
  </conditionalFormatting>
  <conditionalFormatting sqref="O257">
    <cfRule type="expression" dxfId="1871" priority="3700">
      <formula xml:space="preserve"> $O$1 = "calculation"</formula>
    </cfRule>
  </conditionalFormatting>
  <conditionalFormatting sqref="J259:J260">
    <cfRule type="expression" dxfId="1870" priority="3689">
      <formula>$J$1 = "relevant"</formula>
    </cfRule>
  </conditionalFormatting>
  <conditionalFormatting sqref="M259:M260">
    <cfRule type="expression" dxfId="1869" priority="3688">
      <formula>$M$1 = "constraint"</formula>
    </cfRule>
  </conditionalFormatting>
  <conditionalFormatting sqref="I259:I260">
    <cfRule type="expression" dxfId="1868" priority="3686">
      <formula>$I$1 = "appearance"</formula>
    </cfRule>
  </conditionalFormatting>
  <conditionalFormatting sqref="K259:K260">
    <cfRule type="expression" dxfId="1867" priority="3687">
      <formula>$K$1 = "required"</formula>
    </cfRule>
  </conditionalFormatting>
  <conditionalFormatting sqref="O259:O260">
    <cfRule type="expression" dxfId="1866" priority="3690">
      <formula xml:space="preserve"> $O$1 = "calculation"</formula>
    </cfRule>
  </conditionalFormatting>
  <conditionalFormatting sqref="B257">
    <cfRule type="duplicateValues" dxfId="1865" priority="15203"/>
  </conditionalFormatting>
  <conditionalFormatting sqref="B257">
    <cfRule type="duplicateValues" dxfId="1864" priority="15204"/>
  </conditionalFormatting>
  <conditionalFormatting sqref="J412">
    <cfRule type="expression" dxfId="1863" priority="3570">
      <formula>$J$1 = "relevant"</formula>
    </cfRule>
  </conditionalFormatting>
  <conditionalFormatting sqref="E412:F412">
    <cfRule type="expression" dxfId="1862" priority="3566">
      <formula>$A412 = "calculate"</formula>
    </cfRule>
  </conditionalFormatting>
  <conditionalFormatting sqref="M412">
    <cfRule type="expression" dxfId="1861" priority="3569">
      <formula>$M$1 = "constraint"</formula>
    </cfRule>
  </conditionalFormatting>
  <conditionalFormatting sqref="I412">
    <cfRule type="expression" dxfId="1860" priority="3567">
      <formula>$I$1 = "appearance"</formula>
    </cfRule>
  </conditionalFormatting>
  <conditionalFormatting sqref="K412">
    <cfRule type="expression" dxfId="1859" priority="3568">
      <formula>$K$1 = "required"</formula>
    </cfRule>
  </conditionalFormatting>
  <conditionalFormatting sqref="O412">
    <cfRule type="expression" dxfId="1858" priority="3571">
      <formula xml:space="preserve"> $O$1 = "calculation"</formula>
    </cfRule>
  </conditionalFormatting>
  <conditionalFormatting sqref="B412">
    <cfRule type="duplicateValues" dxfId="1857" priority="3573"/>
  </conditionalFormatting>
  <conditionalFormatting sqref="B412">
    <cfRule type="duplicateValues" dxfId="1856" priority="3574"/>
  </conditionalFormatting>
  <conditionalFormatting sqref="B412">
    <cfRule type="duplicateValues" dxfId="1855" priority="3556"/>
  </conditionalFormatting>
  <conditionalFormatting sqref="B412">
    <cfRule type="duplicateValues" dxfId="1854" priority="3557"/>
  </conditionalFormatting>
  <conditionalFormatting sqref="J616">
    <cfRule type="expression" dxfId="1853" priority="3549">
      <formula>$J$1 = "relevant"</formula>
    </cfRule>
  </conditionalFormatting>
  <conditionalFormatting sqref="E616:F616">
    <cfRule type="expression" dxfId="1852" priority="3545">
      <formula>$A616 = "calculate"</formula>
    </cfRule>
  </conditionalFormatting>
  <conditionalFormatting sqref="M616">
    <cfRule type="expression" dxfId="1851" priority="3548">
      <formula>$M$1 = "constraint"</formula>
    </cfRule>
  </conditionalFormatting>
  <conditionalFormatting sqref="I616">
    <cfRule type="expression" dxfId="1850" priority="3546">
      <formula>$I$1 = "appearance"</formula>
    </cfRule>
  </conditionalFormatting>
  <conditionalFormatting sqref="K616">
    <cfRule type="expression" dxfId="1849" priority="3547">
      <formula>$K$1 = "required"</formula>
    </cfRule>
  </conditionalFormatting>
  <conditionalFormatting sqref="B616">
    <cfRule type="duplicateValues" dxfId="1848" priority="3552"/>
  </conditionalFormatting>
  <conditionalFormatting sqref="B616">
    <cfRule type="duplicateValues" dxfId="1847" priority="3553"/>
  </conditionalFormatting>
  <conditionalFormatting sqref="J617">
    <cfRule type="expression" dxfId="1846" priority="3532">
      <formula>$J$1 = "relevant"</formula>
    </cfRule>
  </conditionalFormatting>
  <conditionalFormatting sqref="E617:F617">
    <cfRule type="expression" dxfId="1845" priority="3528">
      <formula>$A617 = "calculate"</formula>
    </cfRule>
  </conditionalFormatting>
  <conditionalFormatting sqref="M617">
    <cfRule type="expression" dxfId="1844" priority="3531">
      <formula>$M$1 = "constraint"</formula>
    </cfRule>
  </conditionalFormatting>
  <conditionalFormatting sqref="I617">
    <cfRule type="expression" dxfId="1843" priority="3529">
      <formula>$I$1 = "appearance"</formula>
    </cfRule>
  </conditionalFormatting>
  <conditionalFormatting sqref="K617">
    <cfRule type="expression" dxfId="1842" priority="3530">
      <formula>$K$1 = "required"</formula>
    </cfRule>
  </conditionalFormatting>
  <conditionalFormatting sqref="B617">
    <cfRule type="duplicateValues" dxfId="1841" priority="3535"/>
  </conditionalFormatting>
  <conditionalFormatting sqref="B617">
    <cfRule type="duplicateValues" dxfId="1840" priority="3536"/>
  </conditionalFormatting>
  <conditionalFormatting sqref="O616">
    <cfRule type="expression" dxfId="1839" priority="3518">
      <formula xml:space="preserve"> $O$1 = "calculation"</formula>
    </cfRule>
  </conditionalFormatting>
  <conditionalFormatting sqref="O617">
    <cfRule type="expression" dxfId="1838" priority="3508">
      <formula xml:space="preserve"> $O$1 = "calculation"</formula>
    </cfRule>
  </conditionalFormatting>
  <conditionalFormatting sqref="J620">
    <cfRule type="expression" dxfId="1837" priority="3495">
      <formula>$J$1 = "relevant"</formula>
    </cfRule>
  </conditionalFormatting>
  <conditionalFormatting sqref="E620:F620">
    <cfRule type="expression" dxfId="1836" priority="3491">
      <formula>$A620 = "calculate"</formula>
    </cfRule>
  </conditionalFormatting>
  <conditionalFormatting sqref="M620">
    <cfRule type="expression" dxfId="1835" priority="3494">
      <formula>$M$1 = "constraint"</formula>
    </cfRule>
  </conditionalFormatting>
  <conditionalFormatting sqref="I620">
    <cfRule type="expression" dxfId="1834" priority="3492">
      <formula>$I$1 = "appearance"</formula>
    </cfRule>
  </conditionalFormatting>
  <conditionalFormatting sqref="K620">
    <cfRule type="expression" dxfId="1833" priority="3493">
      <formula>$K$1 = "required"</formula>
    </cfRule>
  </conditionalFormatting>
  <conditionalFormatting sqref="O620">
    <cfRule type="expression" dxfId="1832" priority="3496">
      <formula xml:space="preserve"> $O$1 = "calculation"</formula>
    </cfRule>
  </conditionalFormatting>
  <conditionalFormatting sqref="B620">
    <cfRule type="duplicateValues" dxfId="1831" priority="3498"/>
  </conditionalFormatting>
  <conditionalFormatting sqref="B620">
    <cfRule type="duplicateValues" dxfId="1830" priority="3499"/>
  </conditionalFormatting>
  <conditionalFormatting sqref="O619">
    <cfRule type="expression" dxfId="1829" priority="3481">
      <formula xml:space="preserve"> $O$1 = "calculation"</formula>
    </cfRule>
  </conditionalFormatting>
  <conditionalFormatting sqref="N831">
    <cfRule type="expression" dxfId="1828" priority="3471">
      <formula>$A831 = "calculate"</formula>
    </cfRule>
  </conditionalFormatting>
  <conditionalFormatting sqref="N679">
    <cfRule type="expression" dxfId="1827" priority="3470">
      <formula>$A679 = "calculate"</formula>
    </cfRule>
  </conditionalFormatting>
  <conditionalFormatting sqref="J990">
    <cfRule type="expression" dxfId="1826" priority="3465">
      <formula>$J$1 = "relevant"</formula>
    </cfRule>
  </conditionalFormatting>
  <conditionalFormatting sqref="E990:F991">
    <cfRule type="expression" dxfId="1825" priority="3461">
      <formula>$A990 = "calculate"</formula>
    </cfRule>
  </conditionalFormatting>
  <conditionalFormatting sqref="M990:M991">
    <cfRule type="expression" dxfId="1824" priority="3464">
      <formula>$M$1 = "constraint"</formula>
    </cfRule>
  </conditionalFormatting>
  <conditionalFormatting sqref="I990:I991">
    <cfRule type="expression" dxfId="1823" priority="3462">
      <formula>$I$1 = "appearance"</formula>
    </cfRule>
  </conditionalFormatting>
  <conditionalFormatting sqref="K990:K991">
    <cfRule type="expression" dxfId="1822" priority="3463">
      <formula>$K$1 = "required"</formula>
    </cfRule>
  </conditionalFormatting>
  <conditionalFormatting sqref="O990:O991">
    <cfRule type="expression" dxfId="1821" priority="3466">
      <formula xml:space="preserve"> $O$1 = "calculation"</formula>
    </cfRule>
  </conditionalFormatting>
  <conditionalFormatting sqref="B990:B991">
    <cfRule type="duplicateValues" dxfId="1820" priority="3468"/>
  </conditionalFormatting>
  <conditionalFormatting sqref="B990:B991">
    <cfRule type="duplicateValues" dxfId="1819" priority="3469"/>
  </conditionalFormatting>
  <conditionalFormatting sqref="J991">
    <cfRule type="expression" dxfId="1818" priority="3451">
      <formula>$J$1 = "relevant"</formula>
    </cfRule>
  </conditionalFormatting>
  <conditionalFormatting sqref="E1010:F1010">
    <cfRule type="expression" dxfId="1817" priority="3434">
      <formula>$A1010 = "calculate"</formula>
    </cfRule>
  </conditionalFormatting>
  <conditionalFormatting sqref="M1010">
    <cfRule type="expression" dxfId="1816" priority="3437">
      <formula>$M$1 = "constraint"</formula>
    </cfRule>
  </conditionalFormatting>
  <conditionalFormatting sqref="I1010">
    <cfRule type="expression" dxfId="1815" priority="3435">
      <formula>$I$1 = "appearance"</formula>
    </cfRule>
  </conditionalFormatting>
  <conditionalFormatting sqref="K1010">
    <cfRule type="expression" dxfId="1814" priority="3436">
      <formula>$K$1 = "required"</formula>
    </cfRule>
  </conditionalFormatting>
  <conditionalFormatting sqref="O1010">
    <cfRule type="expression" dxfId="1813" priority="3439">
      <formula xml:space="preserve"> $O$1 = "calculation"</formula>
    </cfRule>
  </conditionalFormatting>
  <conditionalFormatting sqref="B1010">
    <cfRule type="duplicateValues" dxfId="1812" priority="3441"/>
  </conditionalFormatting>
  <conditionalFormatting sqref="B1010">
    <cfRule type="duplicateValues" dxfId="1811" priority="3442"/>
  </conditionalFormatting>
  <conditionalFormatting sqref="J1010">
    <cfRule type="expression" dxfId="1810" priority="3424">
      <formula>$J$1 = "relevant"</formula>
    </cfRule>
  </conditionalFormatting>
  <conditionalFormatting sqref="K1187:K1188 K1191">
    <cfRule type="expression" dxfId="1809" priority="3415">
      <formula>$M$1 = "constraint"</formula>
    </cfRule>
  </conditionalFormatting>
  <conditionalFormatting sqref="D683:D686">
    <cfRule type="expression" dxfId="1808" priority="3414">
      <formula>$A683 = "calculate"</formula>
    </cfRule>
  </conditionalFormatting>
  <conditionalFormatting sqref="D754">
    <cfRule type="expression" dxfId="1807" priority="3413">
      <formula>$A754 = "calculate"</formula>
    </cfRule>
  </conditionalFormatting>
  <conditionalFormatting sqref="D921:D927">
    <cfRule type="expression" dxfId="1806" priority="3412">
      <formula>$A921 = "calculate"</formula>
    </cfRule>
  </conditionalFormatting>
  <conditionalFormatting sqref="D467:D470">
    <cfRule type="expression" dxfId="1805" priority="3402">
      <formula>$A467 = "calculate"</formula>
    </cfRule>
  </conditionalFormatting>
  <conditionalFormatting sqref="D951:D957">
    <cfRule type="expression" dxfId="1804" priority="3401">
      <formula>$A951 = "calculate"</formula>
    </cfRule>
  </conditionalFormatting>
  <conditionalFormatting sqref="D960:D968">
    <cfRule type="expression" dxfId="1803" priority="3400">
      <formula>$A960 = "calculate"</formula>
    </cfRule>
  </conditionalFormatting>
  <conditionalFormatting sqref="D971:D979">
    <cfRule type="expression" dxfId="1802" priority="3399">
      <formula>$A971 = "calculate"</formula>
    </cfRule>
  </conditionalFormatting>
  <conditionalFormatting sqref="J491:J494">
    <cfRule type="expression" dxfId="1801" priority="3394">
      <formula>$J$1 = "relevant"</formula>
    </cfRule>
  </conditionalFormatting>
  <conditionalFormatting sqref="E491:F491 F492:F494">
    <cfRule type="expression" dxfId="1800" priority="3390">
      <formula>$A491 = "calculate"</formula>
    </cfRule>
  </conditionalFormatting>
  <conditionalFormatting sqref="M491:M494">
    <cfRule type="expression" dxfId="1799" priority="3393">
      <formula>$M$1 = "constraint"</formula>
    </cfRule>
  </conditionalFormatting>
  <conditionalFormatting sqref="I491:I494">
    <cfRule type="expression" dxfId="1798" priority="3391">
      <formula>$I$1 = "appearance"</formula>
    </cfRule>
  </conditionalFormatting>
  <conditionalFormatting sqref="K491:K494">
    <cfRule type="expression" dxfId="1797" priority="3392">
      <formula>$K$1 = "required"</formula>
    </cfRule>
  </conditionalFormatting>
  <conditionalFormatting sqref="O491:O494">
    <cfRule type="expression" dxfId="1796" priority="3395">
      <formula xml:space="preserve"> $O$1 = "calculation"</formula>
    </cfRule>
  </conditionalFormatting>
  <conditionalFormatting sqref="B491">
    <cfRule type="duplicateValues" dxfId="1795" priority="3397"/>
  </conditionalFormatting>
  <conditionalFormatting sqref="B491">
    <cfRule type="duplicateValues" dxfId="1794" priority="3398"/>
  </conditionalFormatting>
  <conditionalFormatting sqref="B492:B494">
    <cfRule type="duplicateValues" dxfId="1793" priority="3380"/>
  </conditionalFormatting>
  <conditionalFormatting sqref="B492:B494">
    <cfRule type="duplicateValues" dxfId="1792" priority="3381"/>
  </conditionalFormatting>
  <conditionalFormatting sqref="E492:E494">
    <cfRule type="expression" dxfId="1791" priority="3369">
      <formula>$A492 = "calculate"</formula>
    </cfRule>
  </conditionalFormatting>
  <conditionalFormatting sqref="J495:J496">
    <cfRule type="expression" dxfId="1790" priority="3356">
      <formula>$J$1 = "relevant"</formula>
    </cfRule>
  </conditionalFormatting>
  <conditionalFormatting sqref="E495:F496 F503 E509">
    <cfRule type="expression" dxfId="1789" priority="3352">
      <formula>$A495 = "calculate"</formula>
    </cfRule>
  </conditionalFormatting>
  <conditionalFormatting sqref="M495:M496">
    <cfRule type="expression" dxfId="1788" priority="3355">
      <formula>$M$1 = "constraint"</formula>
    </cfRule>
  </conditionalFormatting>
  <conditionalFormatting sqref="I495:I496 I503 I506:I507 I509">
    <cfRule type="expression" dxfId="1787" priority="3353">
      <formula>$I$1 = "appearance"</formula>
    </cfRule>
  </conditionalFormatting>
  <conditionalFormatting sqref="K495:K496">
    <cfRule type="expression" dxfId="1786" priority="3354">
      <formula>$K$1 = "required"</formula>
    </cfRule>
  </conditionalFormatting>
  <conditionalFormatting sqref="O495:O496">
    <cfRule type="expression" dxfId="1785" priority="3357">
      <formula xml:space="preserve"> $O$1 = "calculation"</formula>
    </cfRule>
  </conditionalFormatting>
  <conditionalFormatting sqref="B495:B496">
    <cfRule type="duplicateValues" dxfId="1784" priority="3359"/>
  </conditionalFormatting>
  <conditionalFormatting sqref="B495:B496">
    <cfRule type="duplicateValues" dxfId="1783" priority="3360"/>
  </conditionalFormatting>
  <conditionalFormatting sqref="B503">
    <cfRule type="duplicateValues" dxfId="1782" priority="3342"/>
  </conditionalFormatting>
  <conditionalFormatting sqref="B503">
    <cfRule type="duplicateValues" dxfId="1781" priority="3343"/>
  </conditionalFormatting>
  <conditionalFormatting sqref="E503">
    <cfRule type="expression" dxfId="1780" priority="3331">
      <formula>$A503 = "calculate"</formula>
    </cfRule>
  </conditionalFormatting>
  <conditionalFormatting sqref="J498:J499">
    <cfRule type="expression" dxfId="1779" priority="3318">
      <formula>$J$1 = "relevant"</formula>
    </cfRule>
  </conditionalFormatting>
  <conditionalFormatting sqref="E498:F499">
    <cfRule type="expression" dxfId="1778" priority="3314">
      <formula>$A498 = "calculate"</formula>
    </cfRule>
  </conditionalFormatting>
  <conditionalFormatting sqref="M498:M499">
    <cfRule type="expression" dxfId="1777" priority="3317">
      <formula>$M$1 = "constraint"</formula>
    </cfRule>
  </conditionalFormatting>
  <conditionalFormatting sqref="I498:I499">
    <cfRule type="expression" dxfId="1776" priority="3315">
      <formula>$I$1 = "appearance"</formula>
    </cfRule>
  </conditionalFormatting>
  <conditionalFormatting sqref="K498:K499">
    <cfRule type="expression" dxfId="1775" priority="3316">
      <formula>$K$1 = "required"</formula>
    </cfRule>
  </conditionalFormatting>
  <conditionalFormatting sqref="O498:O499">
    <cfRule type="expression" dxfId="1774" priority="3319">
      <formula xml:space="preserve"> $O$1 = "calculation"</formula>
    </cfRule>
  </conditionalFormatting>
  <conditionalFormatting sqref="B498:B499">
    <cfRule type="duplicateValues" dxfId="1773" priority="3321"/>
  </conditionalFormatting>
  <conditionalFormatting sqref="B498:B499">
    <cfRule type="duplicateValues" dxfId="1772" priority="3322"/>
  </conditionalFormatting>
  <conditionalFormatting sqref="J504">
    <cfRule type="expression" dxfId="1771" priority="3301">
      <formula>$J$1 = "relevant"</formula>
    </cfRule>
  </conditionalFormatting>
  <conditionalFormatting sqref="E504:F504">
    <cfRule type="expression" dxfId="1770" priority="3297">
      <formula>$A504 = "calculate"</formula>
    </cfRule>
  </conditionalFormatting>
  <conditionalFormatting sqref="M504">
    <cfRule type="expression" dxfId="1769" priority="3300">
      <formula>$M$1 = "constraint"</formula>
    </cfRule>
  </conditionalFormatting>
  <conditionalFormatting sqref="I504">
    <cfRule type="expression" dxfId="1768" priority="3298">
      <formula>$I$1 = "appearance"</formula>
    </cfRule>
  </conditionalFormatting>
  <conditionalFormatting sqref="K504">
    <cfRule type="expression" dxfId="1767" priority="3299">
      <formula>$K$1 = "required"</formula>
    </cfRule>
  </conditionalFormatting>
  <conditionalFormatting sqref="O504">
    <cfRule type="expression" dxfId="1766" priority="3302">
      <formula xml:space="preserve"> $O$1 = "calculation"</formula>
    </cfRule>
  </conditionalFormatting>
  <conditionalFormatting sqref="B504">
    <cfRule type="duplicateValues" dxfId="1765" priority="3304"/>
  </conditionalFormatting>
  <conditionalFormatting sqref="B504">
    <cfRule type="duplicateValues" dxfId="1764" priority="3305"/>
  </conditionalFormatting>
  <conditionalFormatting sqref="J505">
    <cfRule type="expression" dxfId="1763" priority="3203">
      <formula>$J$1 = "relevant"</formula>
    </cfRule>
  </conditionalFormatting>
  <conditionalFormatting sqref="E505:F505">
    <cfRule type="expression" dxfId="1762" priority="3199">
      <formula>$A505 = "calculate"</formula>
    </cfRule>
  </conditionalFormatting>
  <conditionalFormatting sqref="M505">
    <cfRule type="expression" dxfId="1761" priority="3202">
      <formula>$M$1 = "constraint"</formula>
    </cfRule>
  </conditionalFormatting>
  <conditionalFormatting sqref="I505">
    <cfRule type="expression" dxfId="1760" priority="3200">
      <formula>$I$1 = "appearance"</formula>
    </cfRule>
  </conditionalFormatting>
  <conditionalFormatting sqref="K505">
    <cfRule type="expression" dxfId="1759" priority="3201">
      <formula>$K$1 = "required"</formula>
    </cfRule>
  </conditionalFormatting>
  <conditionalFormatting sqref="O505">
    <cfRule type="expression" dxfId="1758" priority="3204">
      <formula xml:space="preserve"> $O$1 = "calculation"</formula>
    </cfRule>
  </conditionalFormatting>
  <conditionalFormatting sqref="B505">
    <cfRule type="duplicateValues" dxfId="1757" priority="3206"/>
  </conditionalFormatting>
  <conditionalFormatting sqref="B505">
    <cfRule type="duplicateValues" dxfId="1756" priority="3207"/>
  </conditionalFormatting>
  <conditionalFormatting sqref="B506">
    <cfRule type="duplicateValues" dxfId="1755" priority="3189"/>
  </conditionalFormatting>
  <conditionalFormatting sqref="B506">
    <cfRule type="duplicateValues" dxfId="1754" priority="3190"/>
  </conditionalFormatting>
  <conditionalFormatting sqref="B507">
    <cfRule type="duplicateValues" dxfId="1753" priority="3178"/>
  </conditionalFormatting>
  <conditionalFormatting sqref="B507">
    <cfRule type="duplicateValues" dxfId="1752" priority="3179"/>
  </conditionalFormatting>
  <conditionalFormatting sqref="B509">
    <cfRule type="duplicateValues" dxfId="1751" priority="3167"/>
  </conditionalFormatting>
  <conditionalFormatting sqref="B509">
    <cfRule type="duplicateValues" dxfId="1750" priority="3168"/>
  </conditionalFormatting>
  <conditionalFormatting sqref="J511:J512">
    <cfRule type="expression" dxfId="1749" priority="3153">
      <formula>$J$1 = "relevant"</formula>
    </cfRule>
  </conditionalFormatting>
  <conditionalFormatting sqref="E511:F512">
    <cfRule type="expression" dxfId="1748" priority="3149">
      <formula>$A511 = "calculate"</formula>
    </cfRule>
  </conditionalFormatting>
  <conditionalFormatting sqref="M511:M512">
    <cfRule type="expression" dxfId="1747" priority="3152">
      <formula>$M$1 = "constraint"</formula>
    </cfRule>
  </conditionalFormatting>
  <conditionalFormatting sqref="I511:I512">
    <cfRule type="expression" dxfId="1746" priority="3150">
      <formula>$I$1 = "appearance"</formula>
    </cfRule>
  </conditionalFormatting>
  <conditionalFormatting sqref="K511:K512">
    <cfRule type="expression" dxfId="1745" priority="3151">
      <formula>$K$1 = "required"</formula>
    </cfRule>
  </conditionalFormatting>
  <conditionalFormatting sqref="O511:O512">
    <cfRule type="expression" dxfId="1744" priority="3154">
      <formula xml:space="preserve"> $O$1 = "calculation"</formula>
    </cfRule>
  </conditionalFormatting>
  <conditionalFormatting sqref="B511:B512">
    <cfRule type="duplicateValues" dxfId="1743" priority="3156"/>
  </conditionalFormatting>
  <conditionalFormatting sqref="B511:B512">
    <cfRule type="duplicateValues" dxfId="1742" priority="3157"/>
  </conditionalFormatting>
  <conditionalFormatting sqref="J497">
    <cfRule type="expression" dxfId="1741" priority="3136">
      <formula>$J$1 = "relevant"</formula>
    </cfRule>
  </conditionalFormatting>
  <conditionalFormatting sqref="E497:F497">
    <cfRule type="expression" dxfId="1740" priority="3132">
      <formula>$A497 = "calculate"</formula>
    </cfRule>
  </conditionalFormatting>
  <conditionalFormatting sqref="M497">
    <cfRule type="expression" dxfId="1739" priority="3135">
      <formula>$M$1 = "constraint"</formula>
    </cfRule>
  </conditionalFormatting>
  <conditionalFormatting sqref="I497">
    <cfRule type="expression" dxfId="1738" priority="3133">
      <formula>$I$1 = "appearance"</formula>
    </cfRule>
  </conditionalFormatting>
  <conditionalFormatting sqref="K497">
    <cfRule type="expression" dxfId="1737" priority="3134">
      <formula>$K$1 = "required"</formula>
    </cfRule>
  </conditionalFormatting>
  <conditionalFormatting sqref="O497">
    <cfRule type="expression" dxfId="1736" priority="3137">
      <formula xml:space="preserve"> $O$1 = "calculation"</formula>
    </cfRule>
  </conditionalFormatting>
  <conditionalFormatting sqref="B497">
    <cfRule type="duplicateValues" dxfId="1735" priority="3139"/>
  </conditionalFormatting>
  <conditionalFormatting sqref="B497">
    <cfRule type="duplicateValues" dxfId="1734" priority="3140"/>
  </conditionalFormatting>
  <conditionalFormatting sqref="B500">
    <cfRule type="duplicateValues" dxfId="1733" priority="3089"/>
  </conditionalFormatting>
  <conditionalFormatting sqref="B500">
    <cfRule type="duplicateValues" dxfId="1732" priority="3090"/>
  </conditionalFormatting>
  <conditionalFormatting sqref="J547:J548">
    <cfRule type="expression" dxfId="1731" priority="3058">
      <formula>$J$1 = "relevant"</formula>
    </cfRule>
  </conditionalFormatting>
  <conditionalFormatting sqref="E547:F548">
    <cfRule type="expression" dxfId="1730" priority="3054">
      <formula>$A547 = "calculate"</formula>
    </cfRule>
  </conditionalFormatting>
  <conditionalFormatting sqref="M547:M548">
    <cfRule type="expression" dxfId="1729" priority="3057">
      <formula>$M$1 = "constraint"</formula>
    </cfRule>
  </conditionalFormatting>
  <conditionalFormatting sqref="I547:I548">
    <cfRule type="expression" dxfId="1728" priority="3055">
      <formula>$I$1 = "appearance"</formula>
    </cfRule>
  </conditionalFormatting>
  <conditionalFormatting sqref="K547:K548">
    <cfRule type="expression" dxfId="1727" priority="3056">
      <formula>$K$1 = "required"</formula>
    </cfRule>
  </conditionalFormatting>
  <conditionalFormatting sqref="O547:O548">
    <cfRule type="expression" dxfId="1726" priority="3059">
      <formula xml:space="preserve"> $O$1 = "calculation"</formula>
    </cfRule>
  </conditionalFormatting>
  <conditionalFormatting sqref="B547:B548">
    <cfRule type="duplicateValues" dxfId="1725" priority="3061"/>
  </conditionalFormatting>
  <conditionalFormatting sqref="B547:B548">
    <cfRule type="duplicateValues" dxfId="1724" priority="3062"/>
  </conditionalFormatting>
  <conditionalFormatting sqref="A1:X15 C16:N20 P16:X20 A21:X23 A25:X28 A30:X63 A65:X86 A64:D64 F64:X64 A88:X92 A94:X95 A97:X135 A156:F157 H156:I157 A229:F230 H229:I230 A231:I237 J152:K237 A152:I155 A158:I228 A283 M288:M290 M291:N291 M286:N287 A292:N303 A284:K291 M284:X285 A238:K282 N288 M152:X282 A140:X151 O286:X303 M304:X312 M319:X321 A319:K321 A304:K312 A313:X318 M324:X324 A324:K324 K325:K327 H332:I333 A332:F333 K328:N334 A334:I334 A335:K338 M335:X338 H355:I356 A355:F356 A357:I358 K340:K358 M340:N358 J339:J358 O339:X358 K339:N339 A339:I350 H409:I410 A409:F410 M504:X504 M505:N506 O503:X503 M503 H517:I518 A517:F518 A511:I516 O505:X507 O509:X509 G509:K509 A509:E509 J511:K520 A519:I520 A521:K522 H567:I568 A567:F568 A569:I571 A572:K572 M508:X508 J372:J382 A510:K510 A523:I566 A322:X323 A325:I325 J325:J334 O325:X334 A352:I354 A351:D351 F351:I351 H629:I630 A629:F630 A631:I631 J573:K631 M676 M677:N679 N727 M728:N744 A857:B857 O857 A940:E940 G940:K940 H1016:I1017 A1016:F1017 A995:E995 H1077:I1078 A1077:F1078 J1005:K1065 A1069:I1076 H1127:I1128 A1127:F1128 O1101:X1102 M1101:M1102 A1101:K1101 J1069:K1100 H1216:I1217 A1216:F1217 M1103:X1188 O1189:X1190 M1189:M1190 A1189:K1189 M1191:X1219 A1218:I1219 H1321:I1322 A1321:F1322 M1302:X1304 O1301:X1301 M1306:X1311 O1305:X1305 O1312:X1315 M1220 O1220:X1220 M1301 M1305 M1312:M1315 A1220:K1221 A1066:K1068 M633:N675 O633:X679 M510:X632 J1222:K1367 H1469:I1470 A1469:F1470 A1445:D1450 F1445:I1450 A1370:F1372 A1377:K1389 A1559:I1626 M1559:N1570 J1559:K1570 O1559:X1626 J1571:N1626 H1547:I1547 A1547:F1547 A1548:I1554 W1557:W1558 A1557:A1558 O1556:X1556 M1556 A1556:K1556 M1377:X1554 H1370:K1372 M1316:X1372 M1375:X1375 A1375:K1375 A1368:K1369 O700:X744 M700:N726 A941:K994 G995:K995 A996:K1004 A1005:I1015 A1018:I1065 A1079:I1100 A1102:I1126 A1129:I1180 J1190:K1219 A1190:I1215 A1222:I1320 A1323:I1367 A1390:I1444 A1451:I1468 A1471:I1546 M680:X699 M745:X856 A632:K856 A858:K939 A573:I628 M858:X1100 J1102:K1188 A96:D96 F96:X96 A136:K139 M136:X139 A359:K371 K372:K441 A411:I441 A327:I331 A326:E326 G326:I326 M325:N327 A372:I408 M359:X502 J386:J440 A442:K508 J1390:K1554 J523:K571 M1221:X1300 A1182:I1188 A1181:E1181 G1181:I1181">
    <cfRule type="expression" dxfId="1723" priority="17259">
      <formula>AND($R$1="disabled",$R1="yes")</formula>
    </cfRule>
    <cfRule type="expression" dxfId="1722" priority="17260">
      <formula xml:space="preserve"> AND($A1 = "begin group",$W1 = "section")</formula>
    </cfRule>
    <cfRule type="expression" dxfId="1721" priority="17261">
      <formula>AND($A1 = "end group", $W1 = "section")</formula>
    </cfRule>
    <cfRule type="expression" dxfId="1720" priority="17262">
      <formula xml:space="preserve"> AND($A1="begin group",$W1="gg")</formula>
    </cfRule>
    <cfRule type="expression" dxfId="1719" priority="17263">
      <formula xml:space="preserve"> AND($A1 = "end group",$W1 = "gg")</formula>
    </cfRule>
    <cfRule type="expression" dxfId="1718" priority="17264">
      <formula>AND($A1="begin group",$W1="ggg")</formula>
    </cfRule>
    <cfRule type="expression" dxfId="1717" priority="17265">
      <formula>AND($A1="end group",$W1="ggg")</formula>
    </cfRule>
  </conditionalFormatting>
  <conditionalFormatting sqref="M676 A1559:I1726 M1559:N1570 A1445:D1450 F1445:I1450 M677:N679 M726:N726 A156:F157 A229:F230 A332:F333 A355:F356 A409:F410 A517:F518 A567:F568 A629:F630 A1016:F1017 A1077:F1077 A1127:F1128 A1216:F1217 A1321:F1322 A1469:F1470 J1559:K1570 K325:K327 O1559:X1726 J1571:N1726 H156:I157 H229:I230 H332:I333 H355:I356 H409:I410 H517:I518 H567:I568 H629:I630 H1016:I1017 H1077:I1078 H1127:I1128 H1216:I1217 H1321:I1322 A1323:I1333 H1469:I1470 N727 M996:X1003 M503 M505:N506 A503:K507 A996:K1003 J1222:K1223 M1223:X1233 M1222:N1222 P1222:X1222 J1230:K1290 K1224:K1229 J1292:K1297 K1291 J1299:K1303 K1298 J1305:K1309 K1304 J1311:K1314 K1310 A1078:D1078 F1078 M1302:X1304 O1301:X1301 M1306:X1311 O1305:X1305 O1312:X1315 M1235:X1236 N1234:X1234 M1240:X1241 M1245:X1246 M1251:X1251 M1255:X1256 M1260:X1261 M1265:X1266 M1270:X1271 M1275:X1276 M1280:X1281 M1285:X1286 M1290:X1300 K1315 N1237:X1239 N1242:X1244 N1247:X1250 N1252:X1254 N1257:X1259 N1262:X1264 N1267:X1269 N1272:X1274 N1277:X1279 N1282:X1284 N1287:X1289 N384:N385 J1103:K1112 K1113 K1183:K1188 J1195:K1219 M1191:X1219 M1221:X1221 A1218:I1219 A1221:K1221 M1316:X1333 N1334:X1339 A725:H725 J725:K725 A1334:H1339 J1316:K1367 A428:D428 F428:I428 K1191:K1194 A231:I237 M284:X284 A284:K284 A291:K291 M291:X291 M340:N358 A357:I358 M386:N440 K340:K358 M504:X504 O503:X503 A511:I516 A631:I631 M728:N744 M681:X697 M858:X864 M866:X908 J152:K237 A152:I155 A286:K287 M286:X287 O505:X507 M748:X778 A940:E940 G940:K940 M939:X948 M951:X994 A951:K994 J1005:K1065 M1005:X1065 M1067:X1067 A1067:K1067 A1069:I1076 J1069:K1100 M1069:X1100 M1103:X1188 M1390:X1544 K328:N334 A334:I334 M319:X321 O339:X358 J339:J358 K339:N339 A292:X303 A313:X313 A319:K321 O509:X509 G509:K509 A509:E509 J511:K520 A519:I520 A569:I571 A521:K522 A572:K572 M633:N675 O633:X679 C16:N20 P16:X20 A21:X23 A1:X15 A25:X28 A1368:K1368 M1340:X1368 A114:X135 A158:I228 A239:K257 M239:X257 A259:K282 M259:X282 A339:I350 M363:X367 A363:K367 J372:J382 M372:N383 K372:K440 O372:X440 A411:I427 A429:I440 A523:I566 A632:K679 A681:K697 A700:K724 O700:X744 M700:N724 A726:K744 A748:K778 M781:X856 A781:K856 A858:K864 A866:K908 A911:K932 A939:K939 A941:K948 A1005:I1015 A1018:I1065 A1079:I1100 A1103:I1126 A1129:I1180 A1191:I1215 A1222:I1320 A1340:I1367 A1390:I1444 A1451:I1468 A1471:I1544 A30:X63 A85:X86 A65:X83 A64:D64 F64:X64 A97:X111 A88:X92 M152:X237 A140:X151 M304:X312 A304:K312 A315:X315 A317:X317 A322:X323 A325:I325 O325:X334 J325:J334 M324:X324 A324:K324 A352:I354 A351:D351 F351:I351 A369:K371 M369:X371 J573:K631 M511:X632 A573:I628 M911:X932 J1114:K1182 A94:X94 A327:I331 A326:E326 G326:I326 M325:N327 A372:I408 M442:X500 J386:J440 A442:K500 J1390:K1544 J523:K571 A1182:I1188 A1181:E1181 G1181:I1181">
    <cfRule type="expression" dxfId="1716" priority="18092">
      <formula>AND($A1 = "begin repeat",$W1 = "rr")</formula>
    </cfRule>
    <cfRule type="expression" dxfId="1715" priority="18093">
      <formula>AND($A1 = "end repeat", $W1 = "rr")</formula>
    </cfRule>
  </conditionalFormatting>
  <conditionalFormatting sqref="N676">
    <cfRule type="expression" dxfId="1714" priority="18332">
      <formula>AND($R$1="disabled",$R676="yes")</formula>
    </cfRule>
    <cfRule type="expression" dxfId="1713" priority="18333">
      <formula xml:space="preserve"> AND($A676 = "begin group",$W676 = "section")</formula>
    </cfRule>
    <cfRule type="expression" dxfId="1712" priority="18334">
      <formula>AND($A676 = "end group", $W676 = "section")</formula>
    </cfRule>
    <cfRule type="expression" dxfId="1711" priority="18335">
      <formula xml:space="preserve"> AND($A676="begin group",$W676="gg")</formula>
    </cfRule>
    <cfRule type="expression" dxfId="1710" priority="18336">
      <formula xml:space="preserve"> AND($A676 = "end group",$W676 = "gg")</formula>
    </cfRule>
    <cfRule type="expression" dxfId="1709" priority="18337">
      <formula>AND($A676="begin group",$W676="ggg")</formula>
    </cfRule>
    <cfRule type="expression" dxfId="1708" priority="18338">
      <formula>AND($A676="end group",$W676="ggg")</formula>
    </cfRule>
    <cfRule type="expression" dxfId="1707" priority="18339">
      <formula>AND($A676 = "begin repeat",$W676 = "rr")</formula>
    </cfRule>
    <cfRule type="expression" dxfId="1706" priority="18340">
      <formula>AND($A676 = "end repeat", $W676 = "rr")</formula>
    </cfRule>
  </conditionalFormatting>
  <conditionalFormatting sqref="M727">
    <cfRule type="expression" dxfId="1705" priority="18350">
      <formula>AND($R$1="disabled",$R725="yes")</formula>
    </cfRule>
    <cfRule type="expression" dxfId="1704" priority="18351">
      <formula xml:space="preserve"> AND($A725 = "begin group",$W725 = "section")</formula>
    </cfRule>
    <cfRule type="expression" dxfId="1703" priority="18352">
      <formula>AND($A725 = "end group", $W725 = "section")</formula>
    </cfRule>
    <cfRule type="expression" dxfId="1702" priority="18353">
      <formula xml:space="preserve"> AND($A725="begin group",$W725="gg")</formula>
    </cfRule>
    <cfRule type="expression" dxfId="1701" priority="18354">
      <formula xml:space="preserve"> AND($A725 = "end group",$W725 = "gg")</formula>
    </cfRule>
    <cfRule type="expression" dxfId="1700" priority="18355">
      <formula>AND($A725="begin group",$W725="ggg")</formula>
    </cfRule>
    <cfRule type="expression" dxfId="1699" priority="18356">
      <formula>AND($A725="end group",$W725="ggg")</formula>
    </cfRule>
  </conditionalFormatting>
  <conditionalFormatting sqref="M727">
    <cfRule type="expression" dxfId="1698" priority="18357">
      <formula>AND($A725 = "begin repeat",$W725 = "rr")</formula>
    </cfRule>
    <cfRule type="expression" dxfId="1697" priority="18358">
      <formula>AND($A725 = "end repeat", $W725 = "rr")</formula>
    </cfRule>
  </conditionalFormatting>
  <conditionalFormatting sqref="J502">
    <cfRule type="expression" dxfId="1696" priority="3032">
      <formula>$J$1 = "relevant"</formula>
    </cfRule>
  </conditionalFormatting>
  <conditionalFormatting sqref="E502:F502">
    <cfRule type="expression" dxfId="1695" priority="3028">
      <formula>$A502 = "calculate"</formula>
    </cfRule>
  </conditionalFormatting>
  <conditionalFormatting sqref="M502">
    <cfRule type="expression" dxfId="1694" priority="3031">
      <formula>$M$1 = "constraint"</formula>
    </cfRule>
  </conditionalFormatting>
  <conditionalFormatting sqref="I502">
    <cfRule type="expression" dxfId="1693" priority="3029">
      <formula>$I$1 = "appearance"</formula>
    </cfRule>
  </conditionalFormatting>
  <conditionalFormatting sqref="K502">
    <cfRule type="expression" dxfId="1692" priority="3030">
      <formula>$K$1 = "required"</formula>
    </cfRule>
  </conditionalFormatting>
  <conditionalFormatting sqref="O502">
    <cfRule type="expression" dxfId="1691" priority="3033">
      <formula xml:space="preserve"> $O$1 = "calculation"</formula>
    </cfRule>
  </conditionalFormatting>
  <conditionalFormatting sqref="B502">
    <cfRule type="duplicateValues" dxfId="1690" priority="3034"/>
  </conditionalFormatting>
  <conditionalFormatting sqref="B502">
    <cfRule type="duplicateValues" dxfId="1689" priority="3035"/>
  </conditionalFormatting>
  <conditionalFormatting sqref="M502:X502 A502:K502">
    <cfRule type="expression" dxfId="1688" priority="3043">
      <formula>AND($A502 = "begin repeat",$W502 = "rr")</formula>
    </cfRule>
    <cfRule type="expression" dxfId="1687" priority="3044">
      <formula>AND($A502 = "end repeat", $W502 = "rr")</formula>
    </cfRule>
  </conditionalFormatting>
  <conditionalFormatting sqref="J501">
    <cfRule type="expression" dxfId="1686" priority="3015">
      <formula>$J$1 = "relevant"</formula>
    </cfRule>
  </conditionalFormatting>
  <conditionalFormatting sqref="E501:F501">
    <cfRule type="expression" dxfId="1685" priority="3011">
      <formula>$A501 = "calculate"</formula>
    </cfRule>
  </conditionalFormatting>
  <conditionalFormatting sqref="M501">
    <cfRule type="expression" dxfId="1684" priority="3014">
      <formula>$M$1 = "constraint"</formula>
    </cfRule>
  </conditionalFormatting>
  <conditionalFormatting sqref="I501">
    <cfRule type="expression" dxfId="1683" priority="3012">
      <formula>$I$1 = "appearance"</formula>
    </cfRule>
  </conditionalFormatting>
  <conditionalFormatting sqref="K501">
    <cfRule type="expression" dxfId="1682" priority="3013">
      <formula>$K$1 = "required"</formula>
    </cfRule>
  </conditionalFormatting>
  <conditionalFormatting sqref="O501">
    <cfRule type="expression" dxfId="1681" priority="3016">
      <formula xml:space="preserve"> $O$1 = "calculation"</formula>
    </cfRule>
  </conditionalFormatting>
  <conditionalFormatting sqref="B501">
    <cfRule type="duplicateValues" dxfId="1680" priority="3017"/>
  </conditionalFormatting>
  <conditionalFormatting sqref="B501">
    <cfRule type="duplicateValues" dxfId="1679" priority="3018"/>
  </conditionalFormatting>
  <conditionalFormatting sqref="A501:K501 M501:X501">
    <cfRule type="expression" dxfId="1678" priority="3026">
      <formula>AND($A501 = "begin repeat",$W501 = "rr")</formula>
    </cfRule>
    <cfRule type="expression" dxfId="1677" priority="3027">
      <formula>AND($A501 = "end repeat", $W501 = "rr")</formula>
    </cfRule>
  </conditionalFormatting>
  <conditionalFormatting sqref="F1010">
    <cfRule type="expression" dxfId="1676" priority="3010">
      <formula>$A1010 = "calculate"</formula>
    </cfRule>
  </conditionalFormatting>
  <conditionalFormatting sqref="I1010">
    <cfRule type="expression" dxfId="1675" priority="3009">
      <formula>$I$1 = "appearance"</formula>
    </cfRule>
  </conditionalFormatting>
  <conditionalFormatting sqref="N319:N321">
    <cfRule type="expression" dxfId="1674" priority="3001">
      <formula>$A319 = "calculate"</formula>
    </cfRule>
  </conditionalFormatting>
  <conditionalFormatting sqref="N340">
    <cfRule type="expression" dxfId="1673" priority="3000">
      <formula>$A340 = "calculate"</formula>
    </cfRule>
  </conditionalFormatting>
  <conditionalFormatting sqref="N341">
    <cfRule type="expression" dxfId="1672" priority="2999">
      <formula>$A341 = "calculate"</formula>
    </cfRule>
  </conditionalFormatting>
  <conditionalFormatting sqref="N342">
    <cfRule type="expression" dxfId="1671" priority="2998">
      <formula>$A342 = "calculate"</formula>
    </cfRule>
  </conditionalFormatting>
  <conditionalFormatting sqref="N343">
    <cfRule type="expression" dxfId="1670" priority="2997">
      <formula>$A343 = "calculate"</formula>
    </cfRule>
  </conditionalFormatting>
  <conditionalFormatting sqref="N344">
    <cfRule type="expression" dxfId="1669" priority="2996">
      <formula>$A344 = "calculate"</formula>
    </cfRule>
  </conditionalFormatting>
  <conditionalFormatting sqref="N345">
    <cfRule type="expression" dxfId="1668" priority="2995">
      <formula>$A345 = "calculate"</formula>
    </cfRule>
  </conditionalFormatting>
  <conditionalFormatting sqref="N346:N349">
    <cfRule type="expression" dxfId="1667" priority="2994">
      <formula>$A346 = "calculate"</formula>
    </cfRule>
  </conditionalFormatting>
  <conditionalFormatting sqref="J680">
    <cfRule type="expression" dxfId="1666" priority="2981">
      <formula>$J$1 = "relevant"</formula>
    </cfRule>
  </conditionalFormatting>
  <conditionalFormatting sqref="E680:F680">
    <cfRule type="expression" dxfId="1665" priority="2977">
      <formula>$A680 = "calculate"</formula>
    </cfRule>
  </conditionalFormatting>
  <conditionalFormatting sqref="M680">
    <cfRule type="expression" dxfId="1664" priority="2980">
      <formula>$M$1 = "constraint"</formula>
    </cfRule>
  </conditionalFormatting>
  <conditionalFormatting sqref="I680">
    <cfRule type="expression" dxfId="1663" priority="2978">
      <formula>$I$1 = "appearance"</formula>
    </cfRule>
  </conditionalFormatting>
  <conditionalFormatting sqref="K680">
    <cfRule type="expression" dxfId="1662" priority="2979">
      <formula>$K$1 = "required"</formula>
    </cfRule>
  </conditionalFormatting>
  <conditionalFormatting sqref="O680">
    <cfRule type="expression" dxfId="1661" priority="2982">
      <formula xml:space="preserve"> $O$1 = "calculation"</formula>
    </cfRule>
  </conditionalFormatting>
  <conditionalFormatting sqref="B680">
    <cfRule type="duplicateValues" dxfId="1660" priority="2983"/>
  </conditionalFormatting>
  <conditionalFormatting sqref="B680">
    <cfRule type="duplicateValues" dxfId="1659" priority="2984"/>
  </conditionalFormatting>
  <conditionalFormatting sqref="N680">
    <cfRule type="expression" dxfId="1658" priority="2976">
      <formula>$A680 = "calculate"</formula>
    </cfRule>
  </conditionalFormatting>
  <conditionalFormatting sqref="M680:X680 A680:K680">
    <cfRule type="expression" dxfId="1657" priority="2992">
      <formula>AND($A680 = "begin repeat",$W680 = "rr")</formula>
    </cfRule>
    <cfRule type="expression" dxfId="1656" priority="2993">
      <formula>AND($A680 = "end repeat", $W680 = "rr")</formula>
    </cfRule>
  </conditionalFormatting>
  <conditionalFormatting sqref="J995">
    <cfRule type="expression" dxfId="1655" priority="2945">
      <formula>$J$1 = "relevant"</formula>
    </cfRule>
  </conditionalFormatting>
  <conditionalFormatting sqref="E995">
    <cfRule type="expression" dxfId="1654" priority="2941">
      <formula>$A995 = "calculate"</formula>
    </cfRule>
  </conditionalFormatting>
  <conditionalFormatting sqref="M995">
    <cfRule type="expression" dxfId="1653" priority="2944">
      <formula>$M$1 = "constraint"</formula>
    </cfRule>
  </conditionalFormatting>
  <conditionalFormatting sqref="I995">
    <cfRule type="expression" dxfId="1652" priority="2942">
      <formula>$I$1 = "appearance"</formula>
    </cfRule>
  </conditionalFormatting>
  <conditionalFormatting sqref="K995">
    <cfRule type="expression" dxfId="1651" priority="2943">
      <formula>$K$1 = "required"</formula>
    </cfRule>
  </conditionalFormatting>
  <conditionalFormatting sqref="O995">
    <cfRule type="expression" dxfId="1650" priority="2946">
      <formula xml:space="preserve"> $O$1 = "calculation"</formula>
    </cfRule>
  </conditionalFormatting>
  <conditionalFormatting sqref="B995">
    <cfRule type="duplicateValues" dxfId="1649" priority="2947"/>
  </conditionalFormatting>
  <conditionalFormatting sqref="B995">
    <cfRule type="duplicateValues" dxfId="1648" priority="2948"/>
  </conditionalFormatting>
  <conditionalFormatting sqref="A995:E995 M995:X995 G995:K995">
    <cfRule type="expression" dxfId="1647" priority="2956">
      <formula>AND($A995 = "begin repeat",$W995 = "rr")</formula>
    </cfRule>
    <cfRule type="expression" dxfId="1646" priority="2957">
      <formula>AND($A995 = "end repeat", $W995 = "rr")</formula>
    </cfRule>
  </conditionalFormatting>
  <conditionalFormatting sqref="F507">
    <cfRule type="expression" dxfId="1645" priority="18713">
      <formula>$A507 = "calculate"</formula>
    </cfRule>
  </conditionalFormatting>
  <conditionalFormatting sqref="M507">
    <cfRule type="expression" dxfId="1644" priority="19676">
      <formula>AND($R$1="disabled",$R509="yes")</formula>
    </cfRule>
    <cfRule type="expression" dxfId="1643" priority="19677">
      <formula xml:space="preserve"> AND($A509 = "begin group",$W509 = "section")</formula>
    </cfRule>
    <cfRule type="expression" dxfId="1642" priority="19678">
      <formula>AND($A509 = "end group", $W509 = "section")</formula>
    </cfRule>
    <cfRule type="expression" dxfId="1641" priority="19679">
      <formula xml:space="preserve"> AND($A509="begin group",$W509="gg")</formula>
    </cfRule>
    <cfRule type="expression" dxfId="1640" priority="19680">
      <formula xml:space="preserve"> AND($A509 = "end group",$W509 = "gg")</formula>
    </cfRule>
    <cfRule type="expression" dxfId="1639" priority="19681">
      <formula>AND($A509="begin group",$W509="ggg")</formula>
    </cfRule>
    <cfRule type="expression" dxfId="1638" priority="19682">
      <formula>AND($A509="end group",$W509="ggg")</formula>
    </cfRule>
  </conditionalFormatting>
  <conditionalFormatting sqref="M507">
    <cfRule type="expression" dxfId="1637" priority="19743">
      <formula>AND($A509 = "begin repeat",$W509 = "rr")</formula>
    </cfRule>
    <cfRule type="expression" dxfId="1636" priority="19744">
      <formula>AND($A509 = "end repeat", $W509 = "rr")</formula>
    </cfRule>
  </conditionalFormatting>
  <conditionalFormatting sqref="O573">
    <cfRule type="expression" dxfId="1635" priority="2939">
      <formula xml:space="preserve"> $O$1 = "calculation"</formula>
    </cfRule>
  </conditionalFormatting>
  <conditionalFormatting sqref="J256">
    <cfRule type="expression" dxfId="1634" priority="2926">
      <formula>$J$1 = "relevant"</formula>
    </cfRule>
  </conditionalFormatting>
  <conditionalFormatting sqref="M256">
    <cfRule type="expression" dxfId="1633" priority="2925">
      <formula>$M$1 = "constraint"</formula>
    </cfRule>
  </conditionalFormatting>
  <conditionalFormatting sqref="I256">
    <cfRule type="expression" dxfId="1632" priority="2923">
      <formula>$I$1 = "appearance"</formula>
    </cfRule>
  </conditionalFormatting>
  <conditionalFormatting sqref="K256">
    <cfRule type="expression" dxfId="1631" priority="2924">
      <formula>$K$1 = "required"</formula>
    </cfRule>
  </conditionalFormatting>
  <conditionalFormatting sqref="O256">
    <cfRule type="expression" dxfId="1630" priority="2927">
      <formula xml:space="preserve"> $O$1 = "calculation"</formula>
    </cfRule>
  </conditionalFormatting>
  <conditionalFormatting sqref="A283">
    <cfRule type="expression" dxfId="1629" priority="2903">
      <formula>AND($A283 = "begin repeat",$W283 = "rr")</formula>
    </cfRule>
    <cfRule type="expression" dxfId="1628" priority="2904">
      <formula>AND($A283 = "end repeat", $W283 = "rr")</formula>
    </cfRule>
  </conditionalFormatting>
  <conditionalFormatting sqref="B259:B260">
    <cfRule type="duplicateValues" dxfId="1627" priority="21594"/>
  </conditionalFormatting>
  <conditionalFormatting sqref="B259:B260">
    <cfRule type="duplicateValues" dxfId="1626" priority="21595"/>
  </conditionalFormatting>
  <conditionalFormatting sqref="J995">
    <cfRule type="expression" dxfId="1625" priority="2718">
      <formula>$J$1 = "relevant"</formula>
    </cfRule>
  </conditionalFormatting>
  <conditionalFormatting sqref="J995">
    <cfRule type="expression" dxfId="1624" priority="2719">
      <formula>AND($A995 = "begin repeat",$W995 = "rr")</formula>
    </cfRule>
    <cfRule type="expression" dxfId="1623" priority="2720">
      <formula>AND($A995 = "end repeat", $W995 = "rr")</formula>
    </cfRule>
  </conditionalFormatting>
  <conditionalFormatting sqref="I287">
    <cfRule type="expression" dxfId="1622" priority="2717">
      <formula>$I$1 = "appearance"</formula>
    </cfRule>
  </conditionalFormatting>
  <conditionalFormatting sqref="I286">
    <cfRule type="expression" dxfId="1621" priority="2716">
      <formula>$I$1 = "appearance"</formula>
    </cfRule>
  </conditionalFormatting>
  <conditionalFormatting sqref="J1220">
    <cfRule type="expression" dxfId="1620" priority="2686">
      <formula>$J$1 = "relevant"</formula>
    </cfRule>
  </conditionalFormatting>
  <conditionalFormatting sqref="E1220:F1220">
    <cfRule type="expression" dxfId="1619" priority="2684">
      <formula>$A1220 = "calculate"</formula>
    </cfRule>
  </conditionalFormatting>
  <conditionalFormatting sqref="M1220">
    <cfRule type="expression" dxfId="1618" priority="2685">
      <formula>$M$1 = "constraint"</formula>
    </cfRule>
  </conditionalFormatting>
  <conditionalFormatting sqref="O1220">
    <cfRule type="expression" dxfId="1617" priority="2687">
      <formula xml:space="preserve"> $O$1 = "calculation"</formula>
    </cfRule>
  </conditionalFormatting>
  <conditionalFormatting sqref="B1220">
    <cfRule type="duplicateValues" dxfId="1616" priority="2688"/>
  </conditionalFormatting>
  <conditionalFormatting sqref="B1220">
    <cfRule type="duplicateValues" dxfId="1615" priority="2689"/>
  </conditionalFormatting>
  <conditionalFormatting sqref="O1220:X1220 M1220 J1220 A1220:H1220">
    <cfRule type="expression" dxfId="1614" priority="2682">
      <formula>AND($A1220 = "begin repeat",$W1220 = "rr")</formula>
    </cfRule>
    <cfRule type="expression" dxfId="1613" priority="2683">
      <formula>AND($A1220 = "end repeat", $W1220 = "rr")</formula>
    </cfRule>
  </conditionalFormatting>
  <conditionalFormatting sqref="N289:N290 N1101:N1102 N1189:N1190 N1220 N1301 N1305 N1312:N1315 N1556">
    <cfRule type="expression" dxfId="1612" priority="2690">
      <formula>AND($Q$1="disabled",$Q289="yes")</formula>
    </cfRule>
    <cfRule type="expression" dxfId="1611" priority="2691">
      <formula xml:space="preserve"> AND($A289 = "begin group",$V289 = "section")</formula>
    </cfRule>
    <cfRule type="expression" dxfId="1610" priority="2692">
      <formula>AND($A289 = "end group", $V289 = "section")</formula>
    </cfRule>
    <cfRule type="expression" dxfId="1609" priority="2693">
      <formula xml:space="preserve"> AND($A289="begin group",$V289="gg")</formula>
    </cfRule>
    <cfRule type="expression" dxfId="1608" priority="2694">
      <formula xml:space="preserve"> AND($A289 = "end group",$V289 = "gg")</formula>
    </cfRule>
    <cfRule type="expression" dxfId="1607" priority="2695">
      <formula>AND($A289="begin group",$V289="ggg")</formula>
    </cfRule>
    <cfRule type="expression" dxfId="1606" priority="2696">
      <formula>AND($A289="end group",$V289="ggg")</formula>
    </cfRule>
  </conditionalFormatting>
  <conditionalFormatting sqref="N1220">
    <cfRule type="expression" dxfId="1605" priority="2697">
      <formula>AND($A1220 = "begin repeat",$V1220 = "rr")</formula>
    </cfRule>
    <cfRule type="expression" dxfId="1604" priority="2698">
      <formula>AND($A1220 = "end repeat", $V1220 = "rr")</formula>
    </cfRule>
  </conditionalFormatting>
  <conditionalFormatting sqref="K1220">
    <cfRule type="expression" dxfId="1603" priority="2674">
      <formula>$K$1 = "required"</formula>
    </cfRule>
  </conditionalFormatting>
  <conditionalFormatting sqref="K1220">
    <cfRule type="expression" dxfId="1602" priority="2672">
      <formula>AND($A1220 = "begin repeat",$W1220 = "rr")</formula>
    </cfRule>
    <cfRule type="expression" dxfId="1601" priority="2673">
      <formula>AND($A1220 = "end repeat", $W1220 = "rr")</formula>
    </cfRule>
  </conditionalFormatting>
  <conditionalFormatting sqref="I1220">
    <cfRule type="expression" dxfId="1600" priority="2664">
      <formula>$I$1 = "appearance"</formula>
    </cfRule>
  </conditionalFormatting>
  <conditionalFormatting sqref="I1220">
    <cfRule type="expression" dxfId="1599" priority="2662">
      <formula>AND($A1220 = "begin repeat",$W1220 = "rr")</formula>
    </cfRule>
    <cfRule type="expression" dxfId="1598" priority="2663">
      <formula>AND($A1220 = "end repeat", $W1220 = "rr")</formula>
    </cfRule>
  </conditionalFormatting>
  <conditionalFormatting sqref="O1222">
    <cfRule type="expression" dxfId="1597" priority="2654">
      <formula xml:space="preserve"> $O$1 = "calculation"</formula>
    </cfRule>
  </conditionalFormatting>
  <conditionalFormatting sqref="O1222">
    <cfRule type="expression" dxfId="1596" priority="2652">
      <formula>AND($A1222 = "begin repeat",$W1222 = "rr")</formula>
    </cfRule>
    <cfRule type="expression" dxfId="1595" priority="2653">
      <formula>AND($A1222 = "end repeat", $W1222 = "rr")</formula>
    </cfRule>
  </conditionalFormatting>
  <conditionalFormatting sqref="J1224:J1229">
    <cfRule type="expression" dxfId="1594" priority="2644">
      <formula>$J$1 = "relevant"</formula>
    </cfRule>
  </conditionalFormatting>
  <conditionalFormatting sqref="J1224:J1229">
    <cfRule type="expression" dxfId="1593" priority="2642">
      <formula>AND($A1224 = "begin repeat",$W1224 = "rr")</formula>
    </cfRule>
    <cfRule type="expression" dxfId="1592" priority="2643">
      <formula>AND($A1224 = "end repeat", $W1224 = "rr")</formula>
    </cfRule>
  </conditionalFormatting>
  <conditionalFormatting sqref="J1310">
    <cfRule type="expression" dxfId="1591" priority="2594">
      <formula>$J$1 = "relevant"</formula>
    </cfRule>
  </conditionalFormatting>
  <conditionalFormatting sqref="J1310">
    <cfRule type="expression" dxfId="1590" priority="2592">
      <formula>AND($A1310 = "begin repeat",$W1310 = "rr")</formula>
    </cfRule>
    <cfRule type="expression" dxfId="1589" priority="2593">
      <formula>AND($A1310 = "end repeat", $W1310 = "rr")</formula>
    </cfRule>
  </conditionalFormatting>
  <conditionalFormatting sqref="J1291">
    <cfRule type="expression" dxfId="1588" priority="2624">
      <formula>$J$1 = "relevant"</formula>
    </cfRule>
  </conditionalFormatting>
  <conditionalFormatting sqref="J1291">
    <cfRule type="expression" dxfId="1587" priority="2622">
      <formula>AND($A1291 = "begin repeat",$W1291 = "rr")</formula>
    </cfRule>
    <cfRule type="expression" dxfId="1586" priority="2623">
      <formula>AND($A1291 = "end repeat", $W1291 = "rr")</formula>
    </cfRule>
  </conditionalFormatting>
  <conditionalFormatting sqref="J1298">
    <cfRule type="expression" dxfId="1585" priority="2614">
      <formula>$J$1 = "relevant"</formula>
    </cfRule>
  </conditionalFormatting>
  <conditionalFormatting sqref="J1298">
    <cfRule type="expression" dxfId="1584" priority="2612">
      <formula>AND($A1298 = "begin repeat",$W1298 = "rr")</formula>
    </cfRule>
    <cfRule type="expression" dxfId="1583" priority="2613">
      <formula>AND($A1298 = "end repeat", $W1298 = "rr")</formula>
    </cfRule>
  </conditionalFormatting>
  <conditionalFormatting sqref="J1304">
    <cfRule type="expression" dxfId="1582" priority="2604">
      <formula>$J$1 = "relevant"</formula>
    </cfRule>
  </conditionalFormatting>
  <conditionalFormatting sqref="J1304">
    <cfRule type="expression" dxfId="1581" priority="2602">
      <formula>AND($A1304 = "begin repeat",$W1304 = "rr")</formula>
    </cfRule>
    <cfRule type="expression" dxfId="1580" priority="2603">
      <formula>AND($A1304 = "end repeat", $W1304 = "rr")</formula>
    </cfRule>
  </conditionalFormatting>
  <conditionalFormatting sqref="E1078">
    <cfRule type="expression" dxfId="1579" priority="2565">
      <formula>$A1078 = "calculate"</formula>
    </cfRule>
  </conditionalFormatting>
  <conditionalFormatting sqref="E1078">
    <cfRule type="expression" dxfId="1578" priority="2563">
      <formula>AND($A1078 = "begin repeat",$W1078 = "rr")</formula>
    </cfRule>
    <cfRule type="expression" dxfId="1577" priority="2564">
      <formula>AND($A1078 = "end repeat", $W1078 = "rr")</formula>
    </cfRule>
  </conditionalFormatting>
  <conditionalFormatting sqref="M1301">
    <cfRule type="expression" dxfId="1576" priority="2546">
      <formula>$M$1 = "constraint"</formula>
    </cfRule>
  </conditionalFormatting>
  <conditionalFormatting sqref="M1301">
    <cfRule type="expression" dxfId="1575" priority="2544">
      <formula>AND($A1301 = "begin repeat",$W1301 = "rr")</formula>
    </cfRule>
    <cfRule type="expression" dxfId="1574" priority="2545">
      <formula>AND($A1301 = "end repeat", $W1301 = "rr")</formula>
    </cfRule>
  </conditionalFormatting>
  <conditionalFormatting sqref="N1301">
    <cfRule type="expression" dxfId="1573" priority="2554">
      <formula>AND($A1301 = "begin repeat",$V1301 = "rr")</formula>
    </cfRule>
    <cfRule type="expression" dxfId="1572" priority="2555">
      <formula>AND($A1301 = "end repeat", $V1301 = "rr")</formula>
    </cfRule>
  </conditionalFormatting>
  <conditionalFormatting sqref="M1305">
    <cfRule type="expression" dxfId="1571" priority="2527">
      <formula>$M$1 = "constraint"</formula>
    </cfRule>
  </conditionalFormatting>
  <conditionalFormatting sqref="M1305">
    <cfRule type="expression" dxfId="1570" priority="2525">
      <formula>AND($A1305 = "begin repeat",$W1305 = "rr")</formula>
    </cfRule>
    <cfRule type="expression" dxfId="1569" priority="2526">
      <formula>AND($A1305 = "end repeat", $W1305 = "rr")</formula>
    </cfRule>
  </conditionalFormatting>
  <conditionalFormatting sqref="N1305">
    <cfRule type="expression" dxfId="1568" priority="2535">
      <formula>AND($A1305 = "begin repeat",$V1305 = "rr")</formula>
    </cfRule>
    <cfRule type="expression" dxfId="1567" priority="2536">
      <formula>AND($A1305 = "end repeat", $V1305 = "rr")</formula>
    </cfRule>
  </conditionalFormatting>
  <conditionalFormatting sqref="M1312:M1315">
    <cfRule type="expression" dxfId="1566" priority="2508">
      <formula>$M$1 = "constraint"</formula>
    </cfRule>
  </conditionalFormatting>
  <conditionalFormatting sqref="M1312:M1315">
    <cfRule type="expression" dxfId="1565" priority="2506">
      <formula>AND($A1312 = "begin repeat",$W1312 = "rr")</formula>
    </cfRule>
    <cfRule type="expression" dxfId="1564" priority="2507">
      <formula>AND($A1312 = "end repeat", $W1312 = "rr")</formula>
    </cfRule>
  </conditionalFormatting>
  <conditionalFormatting sqref="N1312:N1315">
    <cfRule type="expression" dxfId="1563" priority="2516">
      <formula>AND($A1312 = "begin repeat",$V1312 = "rr")</formula>
    </cfRule>
    <cfRule type="expression" dxfId="1562" priority="2517">
      <formula>AND($A1312 = "end repeat", $V1312 = "rr")</formula>
    </cfRule>
  </conditionalFormatting>
  <conditionalFormatting sqref="M1250 M1234">
    <cfRule type="expression" dxfId="1561" priority="2498">
      <formula>$M$1 = "constraint"</formula>
    </cfRule>
  </conditionalFormatting>
  <conditionalFormatting sqref="M1250 M1234">
    <cfRule type="expression" dxfId="1560" priority="2496">
      <formula>AND($A1234 = "begin repeat",$W1234 = "rr")</formula>
    </cfRule>
    <cfRule type="expression" dxfId="1559" priority="2497">
      <formula>AND($A1234 = "end repeat", $W1234 = "rr")</formula>
    </cfRule>
  </conditionalFormatting>
  <conditionalFormatting sqref="J1315">
    <cfRule type="expression" dxfId="1558" priority="2478">
      <formula>$J$1 = "relevant"</formula>
    </cfRule>
  </conditionalFormatting>
  <conditionalFormatting sqref="J1315">
    <cfRule type="expression" dxfId="1557" priority="2476">
      <formula>AND($A1315 = "begin repeat",$W1315 = "rr")</formula>
    </cfRule>
    <cfRule type="expression" dxfId="1556" priority="2477">
      <formula>AND($A1315 = "end repeat", $W1315 = "rr")</formula>
    </cfRule>
  </conditionalFormatting>
  <conditionalFormatting sqref="M1237:M1238">
    <cfRule type="expression" dxfId="1555" priority="2459">
      <formula>$M$1 = "constraint"</formula>
    </cfRule>
  </conditionalFormatting>
  <conditionalFormatting sqref="M1237:M1238">
    <cfRule type="expression" dxfId="1554" priority="2467">
      <formula>AND($A1237 = "begin repeat",$W1237 = "rr")</formula>
    </cfRule>
    <cfRule type="expression" dxfId="1553" priority="2468">
      <formula>AND($A1237 = "end repeat", $W1237 = "rr")</formula>
    </cfRule>
  </conditionalFormatting>
  <conditionalFormatting sqref="M1239">
    <cfRule type="expression" dxfId="1552" priority="2458">
      <formula>$M$1 = "constraint"</formula>
    </cfRule>
  </conditionalFormatting>
  <conditionalFormatting sqref="M1239">
    <cfRule type="expression" dxfId="1551" priority="2456">
      <formula>AND($A1239 = "begin repeat",$W1239 = "rr")</formula>
    </cfRule>
    <cfRule type="expression" dxfId="1550" priority="2457">
      <formula>AND($A1239 = "end repeat", $W1239 = "rr")</formula>
    </cfRule>
  </conditionalFormatting>
  <conditionalFormatting sqref="M1242:M1243">
    <cfRule type="expression" dxfId="1549" priority="2439">
      <formula>$M$1 = "constraint"</formula>
    </cfRule>
  </conditionalFormatting>
  <conditionalFormatting sqref="M1242:M1243">
    <cfRule type="expression" dxfId="1548" priority="2447">
      <formula>AND($A1242 = "begin repeat",$W1242 = "rr")</formula>
    </cfRule>
    <cfRule type="expression" dxfId="1547" priority="2448">
      <formula>AND($A1242 = "end repeat", $W1242 = "rr")</formula>
    </cfRule>
  </conditionalFormatting>
  <conditionalFormatting sqref="M1244">
    <cfRule type="expression" dxfId="1546" priority="2438">
      <formula>$M$1 = "constraint"</formula>
    </cfRule>
  </conditionalFormatting>
  <conditionalFormatting sqref="M1244">
    <cfRule type="expression" dxfId="1545" priority="2436">
      <formula>AND($A1244 = "begin repeat",$W1244 = "rr")</formula>
    </cfRule>
    <cfRule type="expression" dxfId="1544" priority="2437">
      <formula>AND($A1244 = "end repeat", $W1244 = "rr")</formula>
    </cfRule>
  </conditionalFormatting>
  <conditionalFormatting sqref="M1247:M1248">
    <cfRule type="expression" dxfId="1543" priority="2419">
      <formula>$M$1 = "constraint"</formula>
    </cfRule>
  </conditionalFormatting>
  <conditionalFormatting sqref="M1247:M1248">
    <cfRule type="expression" dxfId="1542" priority="2427">
      <formula>AND($A1247 = "begin repeat",$W1247 = "rr")</formula>
    </cfRule>
    <cfRule type="expression" dxfId="1541" priority="2428">
      <formula>AND($A1247 = "end repeat", $W1247 = "rr")</formula>
    </cfRule>
  </conditionalFormatting>
  <conditionalFormatting sqref="M1249">
    <cfRule type="expression" dxfId="1540" priority="2418">
      <formula>$M$1 = "constraint"</formula>
    </cfRule>
  </conditionalFormatting>
  <conditionalFormatting sqref="M1249">
    <cfRule type="expression" dxfId="1539" priority="2416">
      <formula>AND($A1249 = "begin repeat",$W1249 = "rr")</formula>
    </cfRule>
    <cfRule type="expression" dxfId="1538" priority="2417">
      <formula>AND($A1249 = "end repeat", $W1249 = "rr")</formula>
    </cfRule>
  </conditionalFormatting>
  <conditionalFormatting sqref="M1252:M1253">
    <cfRule type="expression" dxfId="1537" priority="2399">
      <formula>$M$1 = "constraint"</formula>
    </cfRule>
  </conditionalFormatting>
  <conditionalFormatting sqref="M1252:M1253">
    <cfRule type="expression" dxfId="1536" priority="2407">
      <formula>AND($A1252 = "begin repeat",$W1252 = "rr")</formula>
    </cfRule>
    <cfRule type="expression" dxfId="1535" priority="2408">
      <formula>AND($A1252 = "end repeat", $W1252 = "rr")</formula>
    </cfRule>
  </conditionalFormatting>
  <conditionalFormatting sqref="M1254">
    <cfRule type="expression" dxfId="1534" priority="2398">
      <formula>$M$1 = "constraint"</formula>
    </cfRule>
  </conditionalFormatting>
  <conditionalFormatting sqref="M1254">
    <cfRule type="expression" dxfId="1533" priority="2396">
      <formula>AND($A1254 = "begin repeat",$W1254 = "rr")</formula>
    </cfRule>
    <cfRule type="expression" dxfId="1532" priority="2397">
      <formula>AND($A1254 = "end repeat", $W1254 = "rr")</formula>
    </cfRule>
  </conditionalFormatting>
  <conditionalFormatting sqref="M1257:M1258">
    <cfRule type="expression" dxfId="1531" priority="2379">
      <formula>$M$1 = "constraint"</formula>
    </cfRule>
  </conditionalFormatting>
  <conditionalFormatting sqref="M1257:M1258">
    <cfRule type="expression" dxfId="1530" priority="2387">
      <formula>AND($A1257 = "begin repeat",$W1257 = "rr")</formula>
    </cfRule>
    <cfRule type="expression" dxfId="1529" priority="2388">
      <formula>AND($A1257 = "end repeat", $W1257 = "rr")</formula>
    </cfRule>
  </conditionalFormatting>
  <conditionalFormatting sqref="M1259">
    <cfRule type="expression" dxfId="1528" priority="2378">
      <formula>$M$1 = "constraint"</formula>
    </cfRule>
  </conditionalFormatting>
  <conditionalFormatting sqref="M1259">
    <cfRule type="expression" dxfId="1527" priority="2376">
      <formula>AND($A1259 = "begin repeat",$W1259 = "rr")</formula>
    </cfRule>
    <cfRule type="expression" dxfId="1526" priority="2377">
      <formula>AND($A1259 = "end repeat", $W1259 = "rr")</formula>
    </cfRule>
  </conditionalFormatting>
  <conditionalFormatting sqref="M1262:M1263">
    <cfRule type="expression" dxfId="1525" priority="2359">
      <formula>$M$1 = "constraint"</formula>
    </cfRule>
  </conditionalFormatting>
  <conditionalFormatting sqref="M1262:M1263">
    <cfRule type="expression" dxfId="1524" priority="2367">
      <formula>AND($A1262 = "begin repeat",$W1262 = "rr")</formula>
    </cfRule>
    <cfRule type="expression" dxfId="1523" priority="2368">
      <formula>AND($A1262 = "end repeat", $W1262 = "rr")</formula>
    </cfRule>
  </conditionalFormatting>
  <conditionalFormatting sqref="M1264">
    <cfRule type="expression" dxfId="1522" priority="2358">
      <formula>$M$1 = "constraint"</formula>
    </cfRule>
  </conditionalFormatting>
  <conditionalFormatting sqref="M1264">
    <cfRule type="expression" dxfId="1521" priority="2356">
      <formula>AND($A1264 = "begin repeat",$W1264 = "rr")</formula>
    </cfRule>
    <cfRule type="expression" dxfId="1520" priority="2357">
      <formula>AND($A1264 = "end repeat", $W1264 = "rr")</formula>
    </cfRule>
  </conditionalFormatting>
  <conditionalFormatting sqref="M1267:M1268">
    <cfRule type="expression" dxfId="1519" priority="2339">
      <formula>$M$1 = "constraint"</formula>
    </cfRule>
  </conditionalFormatting>
  <conditionalFormatting sqref="M1267:M1268">
    <cfRule type="expression" dxfId="1518" priority="2347">
      <formula>AND($A1267 = "begin repeat",$W1267 = "rr")</formula>
    </cfRule>
    <cfRule type="expression" dxfId="1517" priority="2348">
      <formula>AND($A1267 = "end repeat", $W1267 = "rr")</formula>
    </cfRule>
  </conditionalFormatting>
  <conditionalFormatting sqref="M1269">
    <cfRule type="expression" dxfId="1516" priority="2338">
      <formula>$M$1 = "constraint"</formula>
    </cfRule>
  </conditionalFormatting>
  <conditionalFormatting sqref="M1269">
    <cfRule type="expression" dxfId="1515" priority="2336">
      <formula>AND($A1269 = "begin repeat",$W1269 = "rr")</formula>
    </cfRule>
    <cfRule type="expression" dxfId="1514" priority="2337">
      <formula>AND($A1269 = "end repeat", $W1269 = "rr")</formula>
    </cfRule>
  </conditionalFormatting>
  <conditionalFormatting sqref="M1272:M1273">
    <cfRule type="expression" dxfId="1513" priority="2319">
      <formula>$M$1 = "constraint"</formula>
    </cfRule>
  </conditionalFormatting>
  <conditionalFormatting sqref="M1272:M1273">
    <cfRule type="expression" dxfId="1512" priority="2327">
      <formula>AND($A1272 = "begin repeat",$W1272 = "rr")</formula>
    </cfRule>
    <cfRule type="expression" dxfId="1511" priority="2328">
      <formula>AND($A1272 = "end repeat", $W1272 = "rr")</formula>
    </cfRule>
  </conditionalFormatting>
  <conditionalFormatting sqref="M1274">
    <cfRule type="expression" dxfId="1510" priority="2318">
      <formula>$M$1 = "constraint"</formula>
    </cfRule>
  </conditionalFormatting>
  <conditionalFormatting sqref="M1274">
    <cfRule type="expression" dxfId="1509" priority="2316">
      <formula>AND($A1274 = "begin repeat",$W1274 = "rr")</formula>
    </cfRule>
    <cfRule type="expression" dxfId="1508" priority="2317">
      <formula>AND($A1274 = "end repeat", $W1274 = "rr")</formula>
    </cfRule>
  </conditionalFormatting>
  <conditionalFormatting sqref="M1277:M1278">
    <cfRule type="expression" dxfId="1507" priority="2299">
      <formula>$M$1 = "constraint"</formula>
    </cfRule>
  </conditionalFormatting>
  <conditionalFormatting sqref="M1277:M1278">
    <cfRule type="expression" dxfId="1506" priority="2307">
      <formula>AND($A1277 = "begin repeat",$W1277 = "rr")</formula>
    </cfRule>
    <cfRule type="expression" dxfId="1505" priority="2308">
      <formula>AND($A1277 = "end repeat", $W1277 = "rr")</formula>
    </cfRule>
  </conditionalFormatting>
  <conditionalFormatting sqref="M1279">
    <cfRule type="expression" dxfId="1504" priority="2298">
      <formula>$M$1 = "constraint"</formula>
    </cfRule>
  </conditionalFormatting>
  <conditionalFormatting sqref="M1279">
    <cfRule type="expression" dxfId="1503" priority="2296">
      <formula>AND($A1279 = "begin repeat",$W1279 = "rr")</formula>
    </cfRule>
    <cfRule type="expression" dxfId="1502" priority="2297">
      <formula>AND($A1279 = "end repeat", $W1279 = "rr")</formula>
    </cfRule>
  </conditionalFormatting>
  <conditionalFormatting sqref="M1282:M1283">
    <cfRule type="expression" dxfId="1501" priority="2279">
      <formula>$M$1 = "constraint"</formula>
    </cfRule>
  </conditionalFormatting>
  <conditionalFormatting sqref="M1282:M1283">
    <cfRule type="expression" dxfId="1500" priority="2287">
      <formula>AND($A1282 = "begin repeat",$W1282 = "rr")</formula>
    </cfRule>
    <cfRule type="expression" dxfId="1499" priority="2288">
      <formula>AND($A1282 = "end repeat", $W1282 = "rr")</formula>
    </cfRule>
  </conditionalFormatting>
  <conditionalFormatting sqref="M1284">
    <cfRule type="expression" dxfId="1498" priority="2278">
      <formula>$M$1 = "constraint"</formula>
    </cfRule>
  </conditionalFormatting>
  <conditionalFormatting sqref="M1284">
    <cfRule type="expression" dxfId="1497" priority="2276">
      <formula>AND($A1284 = "begin repeat",$W1284 = "rr")</formula>
    </cfRule>
    <cfRule type="expression" dxfId="1496" priority="2277">
      <formula>AND($A1284 = "end repeat", $W1284 = "rr")</formula>
    </cfRule>
  </conditionalFormatting>
  <conditionalFormatting sqref="M1287:M1288">
    <cfRule type="expression" dxfId="1495" priority="2259">
      <formula>$M$1 = "constraint"</formula>
    </cfRule>
  </conditionalFormatting>
  <conditionalFormatting sqref="M1287:M1288">
    <cfRule type="expression" dxfId="1494" priority="2267">
      <formula>AND($A1287 = "begin repeat",$W1287 = "rr")</formula>
    </cfRule>
    <cfRule type="expression" dxfId="1493" priority="2268">
      <formula>AND($A1287 = "end repeat", $W1287 = "rr")</formula>
    </cfRule>
  </conditionalFormatting>
  <conditionalFormatting sqref="M1289">
    <cfRule type="expression" dxfId="1492" priority="2258">
      <formula>$M$1 = "constraint"</formula>
    </cfRule>
  </conditionalFormatting>
  <conditionalFormatting sqref="M1289">
    <cfRule type="expression" dxfId="1491" priority="2256">
      <formula>AND($A1289 = "begin repeat",$W1289 = "rr")</formula>
    </cfRule>
    <cfRule type="expression" dxfId="1490" priority="2257">
      <formula>AND($A1289 = "end repeat", $W1289 = "rr")</formula>
    </cfRule>
  </conditionalFormatting>
  <conditionalFormatting sqref="K499">
    <cfRule type="expression" dxfId="1489" priority="2248">
      <formula>$K$1 = "required"</formula>
    </cfRule>
  </conditionalFormatting>
  <conditionalFormatting sqref="M384:M385">
    <cfRule type="expression" dxfId="1488" priority="2222">
      <formula>$M$1 = "constraint"</formula>
    </cfRule>
  </conditionalFormatting>
  <conditionalFormatting sqref="M384:M385">
    <cfRule type="expression" dxfId="1487" priority="2220">
      <formula>AND($A384 = "begin repeat",$W384 = "rr")</formula>
    </cfRule>
    <cfRule type="expression" dxfId="1486" priority="2221">
      <formula>AND($A384 = "end repeat", $W384 = "rr")</formula>
    </cfRule>
  </conditionalFormatting>
  <conditionalFormatting sqref="J1553:J1554 J1548:J1551">
    <cfRule type="expression" dxfId="1485" priority="2197">
      <formula>$J$1 = "relevant"</formula>
    </cfRule>
  </conditionalFormatting>
  <conditionalFormatting sqref="E1553:F1554 E1545:F1545 E1547:F1551">
    <cfRule type="expression" dxfId="1484" priority="2193">
      <formula>$A1545 = "calculate"</formula>
    </cfRule>
  </conditionalFormatting>
  <conditionalFormatting sqref="M1553:M1554 M1548:M1551">
    <cfRule type="expression" dxfId="1483" priority="2196">
      <formula>$M$1 = "constraint"</formula>
    </cfRule>
  </conditionalFormatting>
  <conditionalFormatting sqref="I1548:I1551">
    <cfRule type="expression" dxfId="1482" priority="2194">
      <formula>$I$1 = "appearance"</formula>
    </cfRule>
  </conditionalFormatting>
  <conditionalFormatting sqref="K1553:K1554 K1548:K1551">
    <cfRule type="expression" dxfId="1481" priority="2195">
      <formula>$K$1 = "required"</formula>
    </cfRule>
  </conditionalFormatting>
  <conditionalFormatting sqref="O1553:O1554 O1548:O1551">
    <cfRule type="expression" dxfId="1480" priority="2198">
      <formula xml:space="preserve"> $O$1 = "calculation"</formula>
    </cfRule>
  </conditionalFormatting>
  <conditionalFormatting sqref="J1545">
    <cfRule type="expression" dxfId="1479" priority="2190">
      <formula>$J$1 = "relevant"</formula>
    </cfRule>
  </conditionalFormatting>
  <conditionalFormatting sqref="M1545">
    <cfRule type="expression" dxfId="1478" priority="2189">
      <formula>$M$1 = "constraint"</formula>
    </cfRule>
  </conditionalFormatting>
  <conditionalFormatting sqref="I1553 I1545">
    <cfRule type="expression" dxfId="1477" priority="2187">
      <formula>$I$1 = "appearance"</formula>
    </cfRule>
  </conditionalFormatting>
  <conditionalFormatting sqref="K1545">
    <cfRule type="expression" dxfId="1476" priority="2188">
      <formula>$K$1 = "required"</formula>
    </cfRule>
  </conditionalFormatting>
  <conditionalFormatting sqref="O1545">
    <cfRule type="expression" dxfId="1475" priority="2191">
      <formula xml:space="preserve"> $O$1 = "calculation"</formula>
    </cfRule>
  </conditionalFormatting>
  <conditionalFormatting sqref="B1553:B1554 B1545 B1548:B1551">
    <cfRule type="duplicateValues" dxfId="1474" priority="2192"/>
  </conditionalFormatting>
  <conditionalFormatting sqref="I1553 I1545">
    <cfRule type="expression" dxfId="1473" priority="2186">
      <formula>$I$1 = "appearance"</formula>
    </cfRule>
  </conditionalFormatting>
  <conditionalFormatting sqref="I1553">
    <cfRule type="expression" dxfId="1472" priority="2183">
      <formula>$I$1 = "appearance"</formula>
    </cfRule>
  </conditionalFormatting>
  <conditionalFormatting sqref="K1553">
    <cfRule type="expression" dxfId="1471" priority="2184">
      <formula>$K$1 = "required"</formula>
    </cfRule>
  </conditionalFormatting>
  <conditionalFormatting sqref="B1553">
    <cfRule type="duplicateValues" dxfId="1470" priority="2185"/>
  </conditionalFormatting>
  <conditionalFormatting sqref="J1552">
    <cfRule type="expression" dxfId="1469" priority="2180">
      <formula>$J$1 = "relevant"</formula>
    </cfRule>
  </conditionalFormatting>
  <conditionalFormatting sqref="E1552:F1552">
    <cfRule type="expression" dxfId="1468" priority="2176">
      <formula>$A1552 = "calculate"</formula>
    </cfRule>
  </conditionalFormatting>
  <conditionalFormatting sqref="M1552">
    <cfRule type="expression" dxfId="1467" priority="2179">
      <formula>$M$1 = "constraint"</formula>
    </cfRule>
  </conditionalFormatting>
  <conditionalFormatting sqref="I1552">
    <cfRule type="expression" dxfId="1466" priority="2177">
      <formula>$I$1 = "appearance"</formula>
    </cfRule>
  </conditionalFormatting>
  <conditionalFormatting sqref="K1552">
    <cfRule type="expression" dxfId="1465" priority="2178">
      <formula>$K$1 = "required"</formula>
    </cfRule>
  </conditionalFormatting>
  <conditionalFormatting sqref="O1552">
    <cfRule type="expression" dxfId="1464" priority="2181">
      <formula xml:space="preserve"> $O$1 = "calculation"</formula>
    </cfRule>
  </conditionalFormatting>
  <conditionalFormatting sqref="B1552">
    <cfRule type="duplicateValues" dxfId="1463" priority="2182"/>
  </conditionalFormatting>
  <conditionalFormatting sqref="I1554">
    <cfRule type="expression" dxfId="1462" priority="2175">
      <formula>$I$1 = "appearance"</formula>
    </cfRule>
  </conditionalFormatting>
  <conditionalFormatting sqref="I1554">
    <cfRule type="expression" dxfId="1461" priority="2174">
      <formula>$I$1 = "appearance"</formula>
    </cfRule>
  </conditionalFormatting>
  <conditionalFormatting sqref="I1554">
    <cfRule type="expression" dxfId="1460" priority="2173">
      <formula>$I$1 = "appearance"</formula>
    </cfRule>
  </conditionalFormatting>
  <conditionalFormatting sqref="J1547">
    <cfRule type="expression" dxfId="1459" priority="2171">
      <formula>$J$1 = "relevant"</formula>
    </cfRule>
  </conditionalFormatting>
  <conditionalFormatting sqref="M1547">
    <cfRule type="expression" dxfId="1458" priority="2170">
      <formula>$M$1 = "constraint"</formula>
    </cfRule>
  </conditionalFormatting>
  <conditionalFormatting sqref="K1547">
    <cfRule type="expression" dxfId="1457" priority="2169">
      <formula>$K$1 = "required"</formula>
    </cfRule>
  </conditionalFormatting>
  <conditionalFormatting sqref="O1547">
    <cfRule type="expression" dxfId="1456" priority="2172">
      <formula xml:space="preserve"> $O$1 = "calculation"</formula>
    </cfRule>
  </conditionalFormatting>
  <conditionalFormatting sqref="J1546">
    <cfRule type="expression" dxfId="1455" priority="2166">
      <formula>$J$1 = "relevant"</formula>
    </cfRule>
  </conditionalFormatting>
  <conditionalFormatting sqref="E1546:F1546">
    <cfRule type="expression" dxfId="1454" priority="2162">
      <formula>$A1546 = "calculate"</formula>
    </cfRule>
  </conditionalFormatting>
  <conditionalFormatting sqref="M1546">
    <cfRule type="expression" dxfId="1453" priority="2165">
      <formula>$M$1 = "constraint"</formula>
    </cfRule>
  </conditionalFormatting>
  <conditionalFormatting sqref="I1546">
    <cfRule type="expression" dxfId="1452" priority="2163">
      <formula>$I$1 = "appearance"</formula>
    </cfRule>
  </conditionalFormatting>
  <conditionalFormatting sqref="K1546">
    <cfRule type="expression" dxfId="1451" priority="2164">
      <formula>$K$1 = "required"</formula>
    </cfRule>
  </conditionalFormatting>
  <conditionalFormatting sqref="O1546">
    <cfRule type="expression" dxfId="1450" priority="2167">
      <formula xml:space="preserve"> $O$1 = "calculation"</formula>
    </cfRule>
  </conditionalFormatting>
  <conditionalFormatting sqref="B1546">
    <cfRule type="duplicateValues" dxfId="1449" priority="2168"/>
  </conditionalFormatting>
  <conditionalFormatting sqref="B1547">
    <cfRule type="duplicateValues" dxfId="1448" priority="2199"/>
  </conditionalFormatting>
  <conditionalFormatting sqref="H1547:I1547 A1547:F1547 A1545:I1546 A1548:I1554 J1545:K1554 M1545:X1554 W1557:W1558 A1557:A1558">
    <cfRule type="expression" dxfId="1447" priority="2207">
      <formula>AND($A1545 = "begin repeat",$W1545 = "rr")</formula>
    </cfRule>
    <cfRule type="expression" dxfId="1446" priority="2208">
      <formula>AND($A1545 = "end repeat", $W1545 = "rr")</formula>
    </cfRule>
  </conditionalFormatting>
  <conditionalFormatting sqref="I1546">
    <cfRule type="expression" dxfId="1445" priority="2161">
      <formula>$I$1 = "appearance"</formula>
    </cfRule>
  </conditionalFormatting>
  <conditionalFormatting sqref="I1546">
    <cfRule type="expression" dxfId="1444" priority="2160">
      <formula>$I$1 = "appearance"</formula>
    </cfRule>
  </conditionalFormatting>
  <conditionalFormatting sqref="B1546:B1547">
    <cfRule type="duplicateValues" dxfId="1443" priority="2209"/>
  </conditionalFormatting>
  <conditionalFormatting sqref="B1548:B1555 B1545 B1557:B1558">
    <cfRule type="duplicateValues" dxfId="1442" priority="2210"/>
  </conditionalFormatting>
  <conditionalFormatting sqref="J1556">
    <cfRule type="expression" dxfId="1441" priority="2147">
      <formula>$J$1 = "relevant"</formula>
    </cfRule>
  </conditionalFormatting>
  <conditionalFormatting sqref="E1556:F1556">
    <cfRule type="expression" dxfId="1440" priority="2143">
      <formula>$A1556 = "calculate"</formula>
    </cfRule>
  </conditionalFormatting>
  <conditionalFormatting sqref="M1556">
    <cfRule type="expression" dxfId="1439" priority="2146">
      <formula>$M$1 = "constraint"</formula>
    </cfRule>
  </conditionalFormatting>
  <conditionalFormatting sqref="I1556">
    <cfRule type="expression" dxfId="1438" priority="2144">
      <formula>$I$1 = "appearance"</formula>
    </cfRule>
  </conditionalFormatting>
  <conditionalFormatting sqref="K1556">
    <cfRule type="expression" dxfId="1437" priority="2145">
      <formula>$K$1 = "required"</formula>
    </cfRule>
  </conditionalFormatting>
  <conditionalFormatting sqref="O1556">
    <cfRule type="expression" dxfId="1436" priority="2148">
      <formula xml:space="preserve"> $O$1 = "calculation"</formula>
    </cfRule>
  </conditionalFormatting>
  <conditionalFormatting sqref="B1556">
    <cfRule type="duplicateValues" dxfId="1435" priority="2149"/>
  </conditionalFormatting>
  <conditionalFormatting sqref="B1556">
    <cfRule type="duplicateValues" dxfId="1434" priority="2150"/>
  </conditionalFormatting>
  <conditionalFormatting sqref="O1556:X1556 M1556 A1556:K1556">
    <cfRule type="expression" dxfId="1433" priority="2141">
      <formula>AND($A1556 = "begin repeat",$W1556 = "rr")</formula>
    </cfRule>
    <cfRule type="expression" dxfId="1432" priority="2142">
      <formula>AND($A1556 = "end repeat", $W1556 = "rr")</formula>
    </cfRule>
  </conditionalFormatting>
  <conditionalFormatting sqref="N1556">
    <cfRule type="expression" dxfId="1431" priority="2158">
      <formula>AND($A1556 = "begin repeat",$V1556 = "rr")</formula>
    </cfRule>
    <cfRule type="expression" dxfId="1430" priority="2159">
      <formula>AND($A1556 = "end repeat", $V1556 = "rr")</formula>
    </cfRule>
  </conditionalFormatting>
  <conditionalFormatting sqref="J865">
    <cfRule type="expression" dxfId="1429" priority="2121">
      <formula>$J$1 = "relevant"</formula>
    </cfRule>
  </conditionalFormatting>
  <conditionalFormatting sqref="E865:F865">
    <cfRule type="expression" dxfId="1428" priority="2117">
      <formula>$A865 = "calculate"</formula>
    </cfRule>
  </conditionalFormatting>
  <conditionalFormatting sqref="M865">
    <cfRule type="expression" dxfId="1427" priority="2120">
      <formula>$M$1 = "constraint"</formula>
    </cfRule>
  </conditionalFormatting>
  <conditionalFormatting sqref="I865">
    <cfRule type="expression" dxfId="1426" priority="2118">
      <formula>$I$1 = "appearance"</formula>
    </cfRule>
  </conditionalFormatting>
  <conditionalFormatting sqref="K865">
    <cfRule type="expression" dxfId="1425" priority="2119">
      <formula>$K$1 = "required"</formula>
    </cfRule>
  </conditionalFormatting>
  <conditionalFormatting sqref="O865">
    <cfRule type="expression" dxfId="1424" priority="2122">
      <formula xml:space="preserve"> $O$1 = "calculation"</formula>
    </cfRule>
  </conditionalFormatting>
  <conditionalFormatting sqref="B865">
    <cfRule type="duplicateValues" dxfId="1423" priority="2123"/>
  </conditionalFormatting>
  <conditionalFormatting sqref="M865:X865 A865:K865">
    <cfRule type="expression" dxfId="1422" priority="2131">
      <formula>AND($A865 = "begin repeat",$W865 = "rr")</formula>
    </cfRule>
    <cfRule type="expression" dxfId="1421" priority="2132">
      <formula>AND($A865 = "end repeat", $W865 = "rr")</formula>
    </cfRule>
  </conditionalFormatting>
  <conditionalFormatting sqref="B865">
    <cfRule type="duplicateValues" dxfId="1420" priority="2133"/>
  </conditionalFormatting>
  <conditionalFormatting sqref="J1101:J1102">
    <cfRule type="expression" dxfId="1419" priority="2104">
      <formula>$J$1 = "relevant"</formula>
    </cfRule>
  </conditionalFormatting>
  <conditionalFormatting sqref="E1101:F1102">
    <cfRule type="expression" dxfId="1418" priority="2100">
      <formula>$A1101 = "calculate"</formula>
    </cfRule>
  </conditionalFormatting>
  <conditionalFormatting sqref="M1101:M1102">
    <cfRule type="expression" dxfId="1417" priority="2103">
      <formula>$M$1 = "constraint"</formula>
    </cfRule>
  </conditionalFormatting>
  <conditionalFormatting sqref="I1101">
    <cfRule type="expression" dxfId="1416" priority="2101">
      <formula>$I$1 = "appearance"</formula>
    </cfRule>
  </conditionalFormatting>
  <conditionalFormatting sqref="K1101:K1102">
    <cfRule type="expression" dxfId="1415" priority="2102">
      <formula>$K$1 = "required"</formula>
    </cfRule>
  </conditionalFormatting>
  <conditionalFormatting sqref="O1101:O1102">
    <cfRule type="expression" dxfId="1414" priority="2105">
      <formula xml:space="preserve"> $O$1 = "calculation"</formula>
    </cfRule>
  </conditionalFormatting>
  <conditionalFormatting sqref="B1101:B1102">
    <cfRule type="duplicateValues" dxfId="1413" priority="2106"/>
  </conditionalFormatting>
  <conditionalFormatting sqref="B1101:B1102">
    <cfRule type="duplicateValues" dxfId="1412" priority="2107"/>
  </conditionalFormatting>
  <conditionalFormatting sqref="O1101:X1102 M1101:M1102 A1101:K1101 A1102:H1102 J1102:K1102">
    <cfRule type="expression" dxfId="1411" priority="2098">
      <formula>AND($A1101 = "begin repeat",$W1101 = "rr")</formula>
    </cfRule>
    <cfRule type="expression" dxfId="1410" priority="2099">
      <formula>AND($A1101 = "end repeat", $W1101 = "rr")</formula>
    </cfRule>
  </conditionalFormatting>
  <conditionalFormatting sqref="N1101:N1102">
    <cfRule type="expression" dxfId="1409" priority="2115">
      <formula>AND($A1101 = "begin repeat",$V1101 = "rr")</formula>
    </cfRule>
    <cfRule type="expression" dxfId="1408" priority="2116">
      <formula>AND($A1101 = "end repeat", $V1101 = "rr")</formula>
    </cfRule>
  </conditionalFormatting>
  <conditionalFormatting sqref="I1102">
    <cfRule type="expression" dxfId="1407" priority="2090">
      <formula>$I$1 = "appearance"</formula>
    </cfRule>
  </conditionalFormatting>
  <conditionalFormatting sqref="I1102">
    <cfRule type="expression" dxfId="1406" priority="2088">
      <formula>AND($A1102 = "begin repeat",$W1102 = "rr")</formula>
    </cfRule>
    <cfRule type="expression" dxfId="1405" priority="2089">
      <formula>AND($A1102 = "end repeat", $W1102 = "rr")</formula>
    </cfRule>
  </conditionalFormatting>
  <conditionalFormatting sqref="J1113">
    <cfRule type="expression" dxfId="1404" priority="2080">
      <formula>$J$1 = "relevant"</formula>
    </cfRule>
  </conditionalFormatting>
  <conditionalFormatting sqref="J1113">
    <cfRule type="expression" dxfId="1403" priority="2078">
      <formula>AND($A1113 = "begin repeat",$W1113 = "rr")</formula>
    </cfRule>
    <cfRule type="expression" dxfId="1402" priority="2079">
      <formula>AND($A1113 = "end repeat", $W1113 = "rr")</formula>
    </cfRule>
  </conditionalFormatting>
  <conditionalFormatting sqref="J288:J290">
    <cfRule type="expression" dxfId="1401" priority="2058">
      <formula>$J$1 = "relevant"</formula>
    </cfRule>
  </conditionalFormatting>
  <conditionalFormatting sqref="E288:F290">
    <cfRule type="expression" dxfId="1400" priority="2054">
      <formula>$A288 = "calculate"</formula>
    </cfRule>
  </conditionalFormatting>
  <conditionalFormatting sqref="M288:M290">
    <cfRule type="expression" dxfId="1399" priority="2057">
      <formula>$M$1 = "constraint"</formula>
    </cfRule>
  </conditionalFormatting>
  <conditionalFormatting sqref="I288:I290">
    <cfRule type="expression" dxfId="1398" priority="2055">
      <formula>$I$1 = "appearance"</formula>
    </cfRule>
  </conditionalFormatting>
  <conditionalFormatting sqref="K288">
    <cfRule type="expression" dxfId="1397" priority="2056">
      <formula>$K$1 = "required"</formula>
    </cfRule>
  </conditionalFormatting>
  <conditionalFormatting sqref="O288:O290">
    <cfRule type="expression" dxfId="1396" priority="2059">
      <formula xml:space="preserve"> $O$1 = "calculation"</formula>
    </cfRule>
  </conditionalFormatting>
  <conditionalFormatting sqref="B288:B290">
    <cfRule type="duplicateValues" dxfId="1395" priority="2060"/>
  </conditionalFormatting>
  <conditionalFormatting sqref="B288:B290">
    <cfRule type="duplicateValues" dxfId="1394" priority="2061"/>
  </conditionalFormatting>
  <conditionalFormatting sqref="M288:M290 K288 O288:X290 A288:J290">
    <cfRule type="expression" dxfId="1393" priority="2052">
      <formula>AND($A288 = "begin repeat",$W288 = "rr")</formula>
    </cfRule>
    <cfRule type="expression" dxfId="1392" priority="2053">
      <formula>AND($A288 = "end repeat", $W288 = "rr")</formula>
    </cfRule>
  </conditionalFormatting>
  <conditionalFormatting sqref="N289:N290">
    <cfRule type="expression" dxfId="1391" priority="2069">
      <formula>AND($A289 = "begin repeat",$V289 = "rr")</formula>
    </cfRule>
    <cfRule type="expression" dxfId="1390" priority="2070">
      <formula>AND($A289 = "end repeat", $V289 = "rr")</formula>
    </cfRule>
  </conditionalFormatting>
  <conditionalFormatting sqref="K289:K290">
    <cfRule type="expression" dxfId="1389" priority="2044">
      <formula>$K$1 = "required"</formula>
    </cfRule>
  </conditionalFormatting>
  <conditionalFormatting sqref="K289:K290">
    <cfRule type="expression" dxfId="1388" priority="2042">
      <formula>AND($A289 = "begin repeat",$W289 = "rr")</formula>
    </cfRule>
    <cfRule type="expression" dxfId="1387" priority="2043">
      <formula>AND($A289 = "end repeat", $W289 = "rr")</formula>
    </cfRule>
  </conditionalFormatting>
  <conditionalFormatting sqref="E290:F290">
    <cfRule type="expression" dxfId="1386" priority="1962">
      <formula>$A290 = "calculate"</formula>
    </cfRule>
  </conditionalFormatting>
  <conditionalFormatting sqref="E290:F290">
    <cfRule type="expression" dxfId="1385" priority="1963">
      <formula>AND($A290 = "begin repeat",$W290 = "rr")</formula>
    </cfRule>
    <cfRule type="expression" dxfId="1384" priority="1964">
      <formula>AND($A290 = "end repeat", $W290 = "rr")</formula>
    </cfRule>
  </conditionalFormatting>
  <conditionalFormatting sqref="J1189">
    <cfRule type="expression" dxfId="1383" priority="1939">
      <formula>$J$1 = "relevant"</formula>
    </cfRule>
  </conditionalFormatting>
  <conditionalFormatting sqref="E1189:F1190">
    <cfRule type="expression" dxfId="1382" priority="1935">
      <formula>$A1189 = "calculate"</formula>
    </cfRule>
  </conditionalFormatting>
  <conditionalFormatting sqref="M1189:M1190">
    <cfRule type="expression" dxfId="1381" priority="1938">
      <formula>$M$1 = "constraint"</formula>
    </cfRule>
  </conditionalFormatting>
  <conditionalFormatting sqref="I1189:I1190">
    <cfRule type="expression" dxfId="1380" priority="1936">
      <formula>$I$1 = "appearance"</formula>
    </cfRule>
  </conditionalFormatting>
  <conditionalFormatting sqref="K1189:K1190">
    <cfRule type="expression" dxfId="1379" priority="1937">
      <formula>$K$1 = "required"</formula>
    </cfRule>
  </conditionalFormatting>
  <conditionalFormatting sqref="O1189:O1190">
    <cfRule type="expression" dxfId="1378" priority="1940">
      <formula xml:space="preserve"> $O$1 = "calculation"</formula>
    </cfRule>
  </conditionalFormatting>
  <conditionalFormatting sqref="B1189:B1190">
    <cfRule type="duplicateValues" dxfId="1377" priority="1941"/>
  </conditionalFormatting>
  <conditionalFormatting sqref="B1189:B1190">
    <cfRule type="duplicateValues" dxfId="1376" priority="1942"/>
  </conditionalFormatting>
  <conditionalFormatting sqref="O1189:X1190 A1189:K1189 M1189:M1190 A1190:I1190 K1190">
    <cfRule type="expression" dxfId="1375" priority="1933">
      <formula>AND($A1189 = "begin repeat",$W1189 = "rr")</formula>
    </cfRule>
    <cfRule type="expression" dxfId="1374" priority="1934">
      <formula>AND($A1189 = "end repeat", $W1189 = "rr")</formula>
    </cfRule>
  </conditionalFormatting>
  <conditionalFormatting sqref="N1189:N1190">
    <cfRule type="expression" dxfId="1373" priority="1950">
      <formula>AND($A1189 = "begin repeat",$V1189 = "rr")</formula>
    </cfRule>
    <cfRule type="expression" dxfId="1372" priority="1951">
      <formula>AND($A1189 = "end repeat", $V1189 = "rr")</formula>
    </cfRule>
  </conditionalFormatting>
  <conditionalFormatting sqref="J1183:J1188">
    <cfRule type="expression" dxfId="1371" priority="1925">
      <formula>$J$1 = "relevant"</formula>
    </cfRule>
  </conditionalFormatting>
  <conditionalFormatting sqref="J1183:J1188">
    <cfRule type="expression" dxfId="1370" priority="1923">
      <formula>AND($A1183 = "begin repeat",$W1183 = "rr")</formula>
    </cfRule>
    <cfRule type="expression" dxfId="1369" priority="1924">
      <formula>AND($A1183 = "end repeat", $W1183 = "rr")</formula>
    </cfRule>
  </conditionalFormatting>
  <conditionalFormatting sqref="B858 B856">
    <cfRule type="duplicateValues" dxfId="1368" priority="23203"/>
  </conditionalFormatting>
  <conditionalFormatting sqref="B858 B856">
    <cfRule type="duplicateValues" dxfId="1367" priority="23205"/>
  </conditionalFormatting>
  <conditionalFormatting sqref="B857">
    <cfRule type="duplicateValues" dxfId="1366" priority="1888"/>
  </conditionalFormatting>
  <conditionalFormatting sqref="A857:B857">
    <cfRule type="expression" dxfId="1365" priority="1896">
      <formula>AND($A857 = "begin repeat",$W857 = "rr")</formula>
    </cfRule>
    <cfRule type="expression" dxfId="1364" priority="1897">
      <formula>AND($A857 = "end repeat", $W857 = "rr")</formula>
    </cfRule>
  </conditionalFormatting>
  <conditionalFormatting sqref="B857">
    <cfRule type="duplicateValues" dxfId="1363" priority="1898"/>
  </conditionalFormatting>
  <conditionalFormatting sqref="O857">
    <cfRule type="expression" dxfId="1362" priority="1878">
      <formula xml:space="preserve"> $O$1 = "calculation"</formula>
    </cfRule>
  </conditionalFormatting>
  <conditionalFormatting sqref="O857">
    <cfRule type="expression" dxfId="1361" priority="1886">
      <formula>AND($A857 = "begin repeat",$W857 = "rr")</formula>
    </cfRule>
    <cfRule type="expression" dxfId="1360" priority="1887">
      <formula>AND($A857 = "end repeat", $W857 = "rr")</formula>
    </cfRule>
  </conditionalFormatting>
  <conditionalFormatting sqref="M1239">
    <cfRule type="expression" dxfId="1359" priority="1877">
      <formula>$M$1 = "constraint"</formula>
    </cfRule>
  </conditionalFormatting>
  <conditionalFormatting sqref="M1239">
    <cfRule type="expression" dxfId="1358" priority="1875">
      <formula>AND($A1239 = "begin repeat",$W1239 = "rr")</formula>
    </cfRule>
    <cfRule type="expression" dxfId="1357" priority="1876">
      <formula>AND($A1239 = "end repeat", $W1239 = "rr")</formula>
    </cfRule>
  </conditionalFormatting>
  <conditionalFormatting sqref="M1244">
    <cfRule type="expression" dxfId="1356" priority="1874">
      <formula>$M$1 = "constraint"</formula>
    </cfRule>
  </conditionalFormatting>
  <conditionalFormatting sqref="M1244">
    <cfRule type="expression" dxfId="1355" priority="1872">
      <formula>AND($A1244 = "begin repeat",$W1244 = "rr")</formula>
    </cfRule>
    <cfRule type="expression" dxfId="1354" priority="1873">
      <formula>AND($A1244 = "end repeat", $W1244 = "rr")</formula>
    </cfRule>
  </conditionalFormatting>
  <conditionalFormatting sqref="M1249">
    <cfRule type="expression" dxfId="1353" priority="1871">
      <formula>$M$1 = "constraint"</formula>
    </cfRule>
  </conditionalFormatting>
  <conditionalFormatting sqref="M1249">
    <cfRule type="expression" dxfId="1352" priority="1869">
      <formula>AND($A1249 = "begin repeat",$W1249 = "rr")</formula>
    </cfRule>
    <cfRule type="expression" dxfId="1351" priority="1870">
      <formula>AND($A1249 = "end repeat", $W1249 = "rr")</formula>
    </cfRule>
  </conditionalFormatting>
  <conditionalFormatting sqref="O1221">
    <cfRule type="expression" dxfId="1350" priority="1820">
      <formula xml:space="preserve"> $O$1 = "calculation"</formula>
    </cfRule>
  </conditionalFormatting>
  <conditionalFormatting sqref="O1221">
    <cfRule type="expression" dxfId="1349" priority="1818">
      <formula>AND($A1221 = "begin repeat",$W1221 = "rr")</formula>
    </cfRule>
    <cfRule type="expression" dxfId="1348" priority="1819">
      <formula>AND($A1221 = "end repeat", $W1221 = "rr")</formula>
    </cfRule>
  </conditionalFormatting>
  <conditionalFormatting sqref="M725">
    <cfRule type="expression" dxfId="1347" priority="1808">
      <formula>$M$1 = "constraint"</formula>
    </cfRule>
  </conditionalFormatting>
  <conditionalFormatting sqref="M725:N725">
    <cfRule type="expression" dxfId="1346" priority="1816">
      <formula>AND($A725 = "begin repeat",$W725 = "rr")</formula>
    </cfRule>
    <cfRule type="expression" dxfId="1345" priority="1817">
      <formula>AND($A725 = "end repeat", $W725 = "rr")</formula>
    </cfRule>
  </conditionalFormatting>
  <conditionalFormatting sqref="I1334:I1339">
    <cfRule type="expression" dxfId="1344" priority="1797">
      <formula>$I$1 = "appearance"</formula>
    </cfRule>
  </conditionalFormatting>
  <conditionalFormatting sqref="I1334:I1339">
    <cfRule type="expression" dxfId="1343" priority="1795">
      <formula>AND($A1334 = "begin repeat",$W1334 = "rr")</formula>
    </cfRule>
    <cfRule type="expression" dxfId="1342" priority="1796">
      <formula>AND($A1334 = "end repeat", $W1334 = "rr")</formula>
    </cfRule>
  </conditionalFormatting>
  <conditionalFormatting sqref="I725">
    <cfRule type="expression" dxfId="1341" priority="1768">
      <formula>$I$1 = "appearance"</formula>
    </cfRule>
  </conditionalFormatting>
  <conditionalFormatting sqref="I725">
    <cfRule type="expression" dxfId="1340" priority="1776">
      <formula>AND($A725 = "begin repeat",$W725 = "rr")</formula>
    </cfRule>
    <cfRule type="expression" dxfId="1339" priority="1777">
      <formula>AND($A725 = "end repeat", $W725 = "rr")</formula>
    </cfRule>
  </conditionalFormatting>
  <conditionalFormatting sqref="M1334:M1339">
    <cfRule type="expression" dxfId="1338" priority="1758">
      <formula>$M$1 = "constraint"</formula>
    </cfRule>
  </conditionalFormatting>
  <conditionalFormatting sqref="M1334:M1339">
    <cfRule type="expression" dxfId="1337" priority="1766">
      <formula>AND($A1334 = "begin repeat",$W1334 = "rr")</formula>
    </cfRule>
    <cfRule type="expression" dxfId="1336" priority="1767">
      <formula>AND($A1334 = "end repeat", $W1334 = "rr")</formula>
    </cfRule>
  </conditionalFormatting>
  <conditionalFormatting sqref="E428">
    <cfRule type="expression" dxfId="1335" priority="1747">
      <formula>$A428 = "calculate"</formula>
    </cfRule>
  </conditionalFormatting>
  <conditionalFormatting sqref="E428">
    <cfRule type="expression" dxfId="1334" priority="1745">
      <formula>AND($A428 = "begin repeat",$W428 = "rr")</formula>
    </cfRule>
    <cfRule type="expression" dxfId="1333" priority="1746">
      <formula>AND($A428 = "end repeat", $W428 = "rr")</formula>
    </cfRule>
  </conditionalFormatting>
  <conditionalFormatting sqref="J1191:J1194">
    <cfRule type="expression" dxfId="1332" priority="1728">
      <formula>$J$1 = "relevant"</formula>
    </cfRule>
  </conditionalFormatting>
  <conditionalFormatting sqref="J1191:J1194">
    <cfRule type="expression" dxfId="1331" priority="1736">
      <formula>AND($A1191 = "begin repeat",$W1191 = "rr")</formula>
    </cfRule>
    <cfRule type="expression" dxfId="1330" priority="1737">
      <formula>AND($A1191 = "end repeat", $W1191 = "rr")</formula>
    </cfRule>
  </conditionalFormatting>
  <conditionalFormatting sqref="J1190">
    <cfRule type="expression" dxfId="1329" priority="1727">
      <formula>$J$1 = "relevant"</formula>
    </cfRule>
  </conditionalFormatting>
  <conditionalFormatting sqref="J1190">
    <cfRule type="expression" dxfId="1328" priority="1725">
      <formula>AND($A1190 = "begin repeat",$W1190 = "rr")</formula>
    </cfRule>
    <cfRule type="expression" dxfId="1327" priority="1726">
      <formula>AND($A1190 = "end repeat", $W1190 = "rr")</formula>
    </cfRule>
  </conditionalFormatting>
  <conditionalFormatting sqref="J1368">
    <cfRule type="expression" dxfId="1326" priority="1681">
      <formula>$J$1 = "relevant"</formula>
    </cfRule>
  </conditionalFormatting>
  <conditionalFormatting sqref="E1372:F1372">
    <cfRule type="expression" dxfId="1325" priority="1677">
      <formula>$A1372 = "calculate"</formula>
    </cfRule>
  </conditionalFormatting>
  <conditionalFormatting sqref="M1368">
    <cfRule type="expression" dxfId="1324" priority="1680">
      <formula>$M$1 = "constraint"</formula>
    </cfRule>
  </conditionalFormatting>
  <conditionalFormatting sqref="I1368">
    <cfRule type="expression" dxfId="1323" priority="1678">
      <formula>$I$1 = "appearance"</formula>
    </cfRule>
  </conditionalFormatting>
  <conditionalFormatting sqref="K1368">
    <cfRule type="expression" dxfId="1322" priority="1679">
      <formula>$K$1 = "required"</formula>
    </cfRule>
  </conditionalFormatting>
  <conditionalFormatting sqref="O1368">
    <cfRule type="expression" dxfId="1321" priority="1682">
      <formula xml:space="preserve"> $O$1 = "calculation"</formula>
    </cfRule>
  </conditionalFormatting>
  <conditionalFormatting sqref="J1370:J1371">
    <cfRule type="expression" dxfId="1320" priority="1674">
      <formula>$J$1 = "relevant"</formula>
    </cfRule>
  </conditionalFormatting>
  <conditionalFormatting sqref="E1370:F1371">
    <cfRule type="expression" dxfId="1319" priority="1671">
      <formula>$A1370 = "calculate"</formula>
    </cfRule>
  </conditionalFormatting>
  <conditionalFormatting sqref="M1370:M1371">
    <cfRule type="expression" dxfId="1318" priority="1673">
      <formula>$M$1 = "constraint"</formula>
    </cfRule>
  </conditionalFormatting>
  <conditionalFormatting sqref="K1370:K1371">
    <cfRule type="expression" dxfId="1317" priority="1672">
      <formula>$K$1 = "required"</formula>
    </cfRule>
  </conditionalFormatting>
  <conditionalFormatting sqref="O1370:O1371">
    <cfRule type="expression" dxfId="1316" priority="1675">
      <formula xml:space="preserve"> $O$1 = "calculation"</formula>
    </cfRule>
  </conditionalFormatting>
  <conditionalFormatting sqref="B1370:B1371">
    <cfRule type="duplicateValues" dxfId="1315" priority="1676"/>
  </conditionalFormatting>
  <conditionalFormatting sqref="B1370:B1371">
    <cfRule type="duplicateValues" dxfId="1314" priority="1656"/>
  </conditionalFormatting>
  <conditionalFormatting sqref="A1370:F1372 M1370:X1372 H1370:K1372">
    <cfRule type="expression" dxfId="1313" priority="1690">
      <formula>AND($A1370 = "begin repeat",$W1370 = "rr")</formula>
    </cfRule>
    <cfRule type="expression" dxfId="1312" priority="1691">
      <formula>AND($A1370 = "end repeat", $W1370 = "rr")</formula>
    </cfRule>
  </conditionalFormatting>
  <conditionalFormatting sqref="J1372:J1374">
    <cfRule type="expression" dxfId="1311" priority="1654">
      <formula>$J$1 = "relevant"</formula>
    </cfRule>
  </conditionalFormatting>
  <conditionalFormatting sqref="M1372:M1374">
    <cfRule type="expression" dxfId="1310" priority="1653">
      <formula>$M$1 = "constraint"</formula>
    </cfRule>
  </conditionalFormatting>
  <conditionalFormatting sqref="K1372:K1374">
    <cfRule type="expression" dxfId="1309" priority="1652">
      <formula>$K$1 = "required"</formula>
    </cfRule>
  </conditionalFormatting>
  <conditionalFormatting sqref="O1372:O1374">
    <cfRule type="expression" dxfId="1308" priority="1655">
      <formula xml:space="preserve"> $O$1 = "calculation"</formula>
    </cfRule>
  </conditionalFormatting>
  <conditionalFormatting sqref="B1368">
    <cfRule type="duplicateValues" dxfId="1307" priority="1692"/>
  </conditionalFormatting>
  <conditionalFormatting sqref="B1368">
    <cfRule type="duplicateValues" dxfId="1306" priority="1693"/>
  </conditionalFormatting>
  <conditionalFormatting sqref="B1372:B1374">
    <cfRule type="duplicateValues" dxfId="1305" priority="1694"/>
  </conditionalFormatting>
  <conditionalFormatting sqref="B1372:B1374">
    <cfRule type="duplicateValues" dxfId="1304" priority="1695"/>
  </conditionalFormatting>
  <conditionalFormatting sqref="E1373:F1373">
    <cfRule type="expression" dxfId="1303" priority="1696">
      <formula>$A1374 = "calculate"</formula>
    </cfRule>
  </conditionalFormatting>
  <conditionalFormatting sqref="E1374:F1374">
    <cfRule type="expression" dxfId="1302" priority="1697">
      <formula>#REF! = "calculate"</formula>
    </cfRule>
  </conditionalFormatting>
  <conditionalFormatting sqref="A1373:A1374">
    <cfRule type="expression" dxfId="1301" priority="1698">
      <formula>AND($R$1="disabled",$R1372="yes")</formula>
    </cfRule>
    <cfRule type="expression" dxfId="1300" priority="1699">
      <formula xml:space="preserve"> AND($A1373 = "begin group",$W1372 = "section")</formula>
    </cfRule>
    <cfRule type="expression" dxfId="1299" priority="1700">
      <formula>AND($A1373 = "end group", $W1372 = "section")</formula>
    </cfRule>
    <cfRule type="expression" dxfId="1298" priority="1701">
      <formula xml:space="preserve"> AND($A1373="begin group",$W1372="gg")</formula>
    </cfRule>
    <cfRule type="expression" dxfId="1297" priority="1702">
      <formula xml:space="preserve"> AND($A1373 = "end group",$W1372 = "gg")</formula>
    </cfRule>
    <cfRule type="expression" dxfId="1296" priority="1703">
      <formula>AND($A1373="begin group",$W1372="ggg")</formula>
    </cfRule>
    <cfRule type="expression" dxfId="1295" priority="1704">
      <formula>AND($A1373="end group",$W1372="ggg")</formula>
    </cfRule>
  </conditionalFormatting>
  <conditionalFormatting sqref="B1373:F1373 H1373:K1373 M1373:X1373">
    <cfRule type="expression" dxfId="1294" priority="1705">
      <formula>AND($R$1="disabled",$R1373="yes")</formula>
    </cfRule>
    <cfRule type="expression" dxfId="1293" priority="1706">
      <formula xml:space="preserve"> AND($A1374 = "begin group",$W1373 = "section")</formula>
    </cfRule>
    <cfRule type="expression" dxfId="1292" priority="1707">
      <formula>AND($A1374 = "end group", $W1373 = "section")</formula>
    </cfRule>
    <cfRule type="expression" dxfId="1291" priority="1708">
      <formula xml:space="preserve"> AND($A1374="begin group",$W1373="gg")</formula>
    </cfRule>
    <cfRule type="expression" dxfId="1290" priority="1709">
      <formula xml:space="preserve"> AND($A1374 = "end group",$W1373 = "gg")</formula>
    </cfRule>
    <cfRule type="expression" dxfId="1289" priority="1710">
      <formula>AND($A1374="begin group",$W1373="ggg")</formula>
    </cfRule>
    <cfRule type="expression" dxfId="1288" priority="1711">
      <formula>AND($A1374="end group",$W1373="ggg")</formula>
    </cfRule>
  </conditionalFormatting>
  <conditionalFormatting sqref="H1374:K1374 M1374:X1374 B1374:F1374">
    <cfRule type="expression" dxfId="1287" priority="1712">
      <formula>AND($R$1="disabled",$R1374="yes")</formula>
    </cfRule>
    <cfRule type="expression" dxfId="1286" priority="1713">
      <formula xml:space="preserve"> AND(#REF! = "begin group",$W1374 = "section")</formula>
    </cfRule>
    <cfRule type="expression" dxfId="1285" priority="1714">
      <formula>AND(#REF! = "end group", $W1374 = "section")</formula>
    </cfRule>
    <cfRule type="expression" dxfId="1284" priority="1715">
      <formula xml:space="preserve"> AND(#REF!="begin group",$W1374="gg")</formula>
    </cfRule>
    <cfRule type="expression" dxfId="1283" priority="1716">
      <formula xml:space="preserve"> AND(#REF! = "end group",$W1374 = "gg")</formula>
    </cfRule>
    <cfRule type="expression" dxfId="1282" priority="1717">
      <formula>AND(#REF!="begin group",$W1374="ggg")</formula>
    </cfRule>
    <cfRule type="expression" dxfId="1281" priority="1718">
      <formula>AND(#REF!="end group",$W1374="ggg")</formula>
    </cfRule>
  </conditionalFormatting>
  <conditionalFormatting sqref="A1374">
    <cfRule type="expression" dxfId="1280" priority="1719">
      <formula>AND($A1374 = "begin repeat",$W1373 = "rr")</formula>
    </cfRule>
    <cfRule type="expression" dxfId="1279" priority="1720">
      <formula>AND($A1374 = "end repeat", $W1373 = "rr")</formula>
    </cfRule>
  </conditionalFormatting>
  <conditionalFormatting sqref="B1373:F1373 H1373:K1373 M1373:X1373">
    <cfRule type="expression" dxfId="1278" priority="1721">
      <formula>AND($A1374 = "begin repeat",$W1373 = "rr")</formula>
    </cfRule>
    <cfRule type="expression" dxfId="1277" priority="1722">
      <formula>AND($A1374 = "end repeat", $W1373 = "rr")</formula>
    </cfRule>
  </conditionalFormatting>
  <conditionalFormatting sqref="H1374:K1374 M1374:X1374 B1374:F1374">
    <cfRule type="expression" dxfId="1276" priority="1723">
      <formula>AND(#REF! = "begin repeat",$W1374 = "rr")</formula>
    </cfRule>
    <cfRule type="expression" dxfId="1275" priority="1724">
      <formula>AND(#REF! = "end repeat", $W1374 = "rr")</formula>
    </cfRule>
  </conditionalFormatting>
  <conditionalFormatting sqref="A1373">
    <cfRule type="expression" dxfId="1274" priority="1650">
      <formula>AND($A1373 = "begin repeat",$W1372 = "rr")</formula>
    </cfRule>
    <cfRule type="expression" dxfId="1273" priority="1651">
      <formula>AND($A1373 = "end repeat", $W1372 = "rr")</formula>
    </cfRule>
  </conditionalFormatting>
  <conditionalFormatting sqref="J1377:J1378">
    <cfRule type="expression" dxfId="1272" priority="1629">
      <formula>$J$1 = "relevant"</formula>
    </cfRule>
  </conditionalFormatting>
  <conditionalFormatting sqref="E1377:F1378">
    <cfRule type="expression" dxfId="1271" priority="1625">
      <formula>$A1377 = "calculate"</formula>
    </cfRule>
  </conditionalFormatting>
  <conditionalFormatting sqref="M1377:M1378">
    <cfRule type="expression" dxfId="1270" priority="1628">
      <formula>$M$1 = "constraint"</formula>
    </cfRule>
  </conditionalFormatting>
  <conditionalFormatting sqref="I1377:I1378">
    <cfRule type="expression" dxfId="1269" priority="1626">
      <formula>$I$1 = "appearance"</formula>
    </cfRule>
  </conditionalFormatting>
  <conditionalFormatting sqref="K1377:K1378">
    <cfRule type="expression" dxfId="1268" priority="1627">
      <formula>$K$1 = "required"</formula>
    </cfRule>
  </conditionalFormatting>
  <conditionalFormatting sqref="O1377:O1378">
    <cfRule type="expression" dxfId="1267" priority="1630">
      <formula xml:space="preserve"> $O$1 = "calculation"</formula>
    </cfRule>
  </conditionalFormatting>
  <conditionalFormatting sqref="J1382:J1389">
    <cfRule type="expression" dxfId="1266" priority="1622">
      <formula>$J$1 = "relevant"</formula>
    </cfRule>
  </conditionalFormatting>
  <conditionalFormatting sqref="E1382:F1389">
    <cfRule type="expression" dxfId="1265" priority="1618">
      <formula>$A1382 = "calculate"</formula>
    </cfRule>
  </conditionalFormatting>
  <conditionalFormatting sqref="M1382:M1389">
    <cfRule type="expression" dxfId="1264" priority="1621">
      <formula>$M$1 = "constraint"</formula>
    </cfRule>
  </conditionalFormatting>
  <conditionalFormatting sqref="I1382:I1389">
    <cfRule type="expression" dxfId="1263" priority="1619">
      <formula>$I$1 = "appearance"</formula>
    </cfRule>
  </conditionalFormatting>
  <conditionalFormatting sqref="K1382:K1389">
    <cfRule type="expression" dxfId="1262" priority="1620">
      <formula>$K$1 = "required"</formula>
    </cfRule>
  </conditionalFormatting>
  <conditionalFormatting sqref="O1382">
    <cfRule type="expression" dxfId="1261" priority="1623">
      <formula xml:space="preserve"> $O$1 = "calculation"</formula>
    </cfRule>
  </conditionalFormatting>
  <conditionalFormatting sqref="B1382:B1389">
    <cfRule type="duplicateValues" dxfId="1260" priority="1624"/>
  </conditionalFormatting>
  <conditionalFormatting sqref="B1382:B1389">
    <cfRule type="duplicateValues" dxfId="1259" priority="1617"/>
  </conditionalFormatting>
  <conditionalFormatting sqref="V1383:V1384">
    <cfRule type="expression" dxfId="1258" priority="1616">
      <formula xml:space="preserve"> $O$1 = "calculation"</formula>
    </cfRule>
  </conditionalFormatting>
  <conditionalFormatting sqref="M1382:X1382 M1383:N1389 P1383:X1389 A1382:K1389 A1377:K1378 M1377:X1378">
    <cfRule type="expression" dxfId="1257" priority="1638">
      <formula>AND($A1377 = "begin repeat",$W1377 = "rr")</formula>
    </cfRule>
    <cfRule type="expression" dxfId="1256" priority="1639">
      <formula>AND($A1377 = "end repeat", $W1377 = "rr")</formula>
    </cfRule>
  </conditionalFormatting>
  <conditionalFormatting sqref="O1382">
    <cfRule type="expression" dxfId="1255" priority="1615">
      <formula xml:space="preserve"> $O$1 = "calculation"</formula>
    </cfRule>
  </conditionalFormatting>
  <conditionalFormatting sqref="J1379:J1381">
    <cfRule type="expression" dxfId="1254" priority="1610">
      <formula>$J$1 = "relevant"</formula>
    </cfRule>
  </conditionalFormatting>
  <conditionalFormatting sqref="E1379:F1381">
    <cfRule type="expression" dxfId="1253" priority="1606">
      <formula>$A1379 = "calculate"</formula>
    </cfRule>
  </conditionalFormatting>
  <conditionalFormatting sqref="M1379:M1381">
    <cfRule type="expression" dxfId="1252" priority="1609">
      <formula>$M$1 = "constraint"</formula>
    </cfRule>
  </conditionalFormatting>
  <conditionalFormatting sqref="I1379:I1381">
    <cfRule type="expression" dxfId="1251" priority="1607">
      <formula>$I$1 = "appearance"</formula>
    </cfRule>
  </conditionalFormatting>
  <conditionalFormatting sqref="K1379:K1381">
    <cfRule type="expression" dxfId="1250" priority="1608">
      <formula>$K$1 = "required"</formula>
    </cfRule>
  </conditionalFormatting>
  <conditionalFormatting sqref="O1379:O1381">
    <cfRule type="expression" dxfId="1249" priority="1611">
      <formula xml:space="preserve"> $O$1 = "calculation"</formula>
    </cfRule>
  </conditionalFormatting>
  <conditionalFormatting sqref="B1379:B1381">
    <cfRule type="duplicateValues" dxfId="1248" priority="1612"/>
  </conditionalFormatting>
  <conditionalFormatting sqref="B1379:B1381">
    <cfRule type="duplicateValues" dxfId="1247" priority="1605"/>
  </conditionalFormatting>
  <conditionalFormatting sqref="V1380:V1381">
    <cfRule type="expression" dxfId="1246" priority="1604">
      <formula xml:space="preserve"> $O$1 = "calculation"</formula>
    </cfRule>
  </conditionalFormatting>
  <conditionalFormatting sqref="O1380:O1381">
    <cfRule type="expression" dxfId="1245" priority="1603">
      <formula xml:space="preserve"> $O$1 = "calculation"</formula>
    </cfRule>
  </conditionalFormatting>
  <conditionalFormatting sqref="M1379:X1381 A1379:K1381">
    <cfRule type="expression" dxfId="1244" priority="1613">
      <formula>AND($A1379 = "begin repeat",$W1379 = "rr")</formula>
    </cfRule>
    <cfRule type="expression" dxfId="1243" priority="1614">
      <formula>AND($A1379 = "end repeat", $W1379 = "rr")</formula>
    </cfRule>
  </conditionalFormatting>
  <conditionalFormatting sqref="O1379">
    <cfRule type="expression" dxfId="1242" priority="1602">
      <formula xml:space="preserve"> $O$1 = "calculation"</formula>
    </cfRule>
  </conditionalFormatting>
  <conditionalFormatting sqref="O1383:O1389">
    <cfRule type="expression" dxfId="1241" priority="1599">
      <formula xml:space="preserve"> $O$1 = "calculation"</formula>
    </cfRule>
  </conditionalFormatting>
  <conditionalFormatting sqref="O1383:O1389">
    <cfRule type="expression" dxfId="1240" priority="1598">
      <formula xml:space="preserve"> $O$1 = "calculation"</formula>
    </cfRule>
  </conditionalFormatting>
  <conditionalFormatting sqref="O1383:O1389">
    <cfRule type="expression" dxfId="1239" priority="1600">
      <formula>AND($A1383 = "begin repeat",$W1383 = "rr")</formula>
    </cfRule>
    <cfRule type="expression" dxfId="1238" priority="1601">
      <formula>AND($A1383 = "end repeat", $W1383 = "rr")</formula>
    </cfRule>
  </conditionalFormatting>
  <conditionalFormatting sqref="B1377:B1378">
    <cfRule type="duplicateValues" dxfId="1237" priority="1640"/>
  </conditionalFormatting>
  <conditionalFormatting sqref="B1377:B1378">
    <cfRule type="duplicateValues" dxfId="1236" priority="1641"/>
  </conditionalFormatting>
  <conditionalFormatting sqref="B256">
    <cfRule type="duplicateValues" dxfId="1235" priority="25950"/>
  </conditionalFormatting>
  <conditionalFormatting sqref="B256">
    <cfRule type="duplicateValues" dxfId="1234" priority="25951"/>
  </conditionalFormatting>
  <conditionalFormatting sqref="J238">
    <cfRule type="expression" dxfId="1233" priority="1585">
      <formula>$J$1 = "relevant"</formula>
    </cfRule>
  </conditionalFormatting>
  <conditionalFormatting sqref="F238">
    <cfRule type="expression" dxfId="1232" priority="1581">
      <formula>$A238 = "calculate"</formula>
    </cfRule>
  </conditionalFormatting>
  <conditionalFormatting sqref="M238">
    <cfRule type="expression" dxfId="1231" priority="1584">
      <formula>$M$1 = "constraint"</formula>
    </cfRule>
  </conditionalFormatting>
  <conditionalFormatting sqref="I238">
    <cfRule type="expression" dxfId="1230" priority="1582">
      <formula>$I$1 = "appearance"</formula>
    </cfRule>
  </conditionalFormatting>
  <conditionalFormatting sqref="K238">
    <cfRule type="expression" dxfId="1229" priority="1583">
      <formula>$K$1 = "required"</formula>
    </cfRule>
  </conditionalFormatting>
  <conditionalFormatting sqref="O238">
    <cfRule type="expression" dxfId="1228" priority="1586">
      <formula xml:space="preserve"> $O$1 = "calculation"</formula>
    </cfRule>
  </conditionalFormatting>
  <conditionalFormatting sqref="A238:D238 M238:X238 F238:K238">
    <cfRule type="expression" dxfId="1227" priority="1594">
      <formula>AND($A238 = "begin repeat",$W238 = "rr")</formula>
    </cfRule>
    <cfRule type="expression" dxfId="1226" priority="1595">
      <formula>AND($A238 = "end repeat", $W238 = "rr")</formula>
    </cfRule>
  </conditionalFormatting>
  <conditionalFormatting sqref="B238">
    <cfRule type="duplicateValues" dxfId="1225" priority="1596"/>
  </conditionalFormatting>
  <conditionalFormatting sqref="B238">
    <cfRule type="duplicateValues" dxfId="1224" priority="1597"/>
  </conditionalFormatting>
  <conditionalFormatting sqref="E238">
    <cfRule type="expression" dxfId="1223" priority="1571">
      <formula>$A238 = "calculate"</formula>
    </cfRule>
  </conditionalFormatting>
  <conditionalFormatting sqref="E238">
    <cfRule type="expression" dxfId="1222" priority="1579">
      <formula>AND($A238 = "begin repeat",$W238 = "rr")</formula>
    </cfRule>
    <cfRule type="expression" dxfId="1221" priority="1580">
      <formula>AND($A238 = "end repeat", $W238 = "rr")</formula>
    </cfRule>
  </conditionalFormatting>
  <conditionalFormatting sqref="J285">
    <cfRule type="expression" dxfId="1220" priority="1541">
      <formula>$J$1 = "relevant"</formula>
    </cfRule>
  </conditionalFormatting>
  <conditionalFormatting sqref="E285:F285">
    <cfRule type="expression" dxfId="1219" priority="1537">
      <formula>$A285 = "calculate"</formula>
    </cfRule>
  </conditionalFormatting>
  <conditionalFormatting sqref="M285">
    <cfRule type="expression" dxfId="1218" priority="1540">
      <formula>$M$1 = "constraint"</formula>
    </cfRule>
  </conditionalFormatting>
  <conditionalFormatting sqref="I285">
    <cfRule type="expression" dxfId="1217" priority="1538">
      <formula>$I$1 = "appearance"</formula>
    </cfRule>
  </conditionalFormatting>
  <conditionalFormatting sqref="K285">
    <cfRule type="expression" dxfId="1216" priority="1539">
      <formula>$K$1 = "required"</formula>
    </cfRule>
  </conditionalFormatting>
  <conditionalFormatting sqref="O285">
    <cfRule type="expression" dxfId="1215" priority="1542">
      <formula xml:space="preserve"> $O$1 = "calculation"</formula>
    </cfRule>
  </conditionalFormatting>
  <conditionalFormatting sqref="A285:K285 M285:X285">
    <cfRule type="expression" dxfId="1214" priority="1550">
      <formula>AND($A285 = "begin repeat",$W285 = "rr")</formula>
    </cfRule>
    <cfRule type="expression" dxfId="1213" priority="1551">
      <formula>AND($A285 = "end repeat", $W285 = "rr")</formula>
    </cfRule>
  </conditionalFormatting>
  <conditionalFormatting sqref="B285">
    <cfRule type="duplicateValues" dxfId="1212" priority="1552"/>
  </conditionalFormatting>
  <conditionalFormatting sqref="B285">
    <cfRule type="duplicateValues" dxfId="1211" priority="1553"/>
  </conditionalFormatting>
  <conditionalFormatting sqref="I285">
    <cfRule type="expression" dxfId="1210" priority="1536">
      <formula>$I$1 = "appearance"</formula>
    </cfRule>
  </conditionalFormatting>
  <conditionalFormatting sqref="J318">
    <cfRule type="expression" dxfId="1209" priority="1523">
      <formula>$J$1 = "relevant"</formula>
    </cfRule>
  </conditionalFormatting>
  <conditionalFormatting sqref="E318:F318">
    <cfRule type="expression" dxfId="1208" priority="1519">
      <formula>$A318 = "calculate"</formula>
    </cfRule>
  </conditionalFormatting>
  <conditionalFormatting sqref="M318">
    <cfRule type="expression" dxfId="1207" priority="1522">
      <formula>$M$1 = "constraint"</formula>
    </cfRule>
  </conditionalFormatting>
  <conditionalFormatting sqref="I318">
    <cfRule type="expression" dxfId="1206" priority="1520">
      <formula>$I$1 = "appearance"</formula>
    </cfRule>
  </conditionalFormatting>
  <conditionalFormatting sqref="K318">
    <cfRule type="expression" dxfId="1205" priority="1521">
      <formula>$K$1 = "required"</formula>
    </cfRule>
  </conditionalFormatting>
  <conditionalFormatting sqref="O318">
    <cfRule type="expression" dxfId="1204" priority="1524">
      <formula xml:space="preserve"> $O$1 = "calculation"</formula>
    </cfRule>
  </conditionalFormatting>
  <conditionalFormatting sqref="A318:X318">
    <cfRule type="expression" dxfId="1203" priority="1532">
      <formula>AND($A318 = "begin repeat",$W318 = "rr")</formula>
    </cfRule>
    <cfRule type="expression" dxfId="1202" priority="1533">
      <formula>AND($A318 = "end repeat", $W318 = "rr")</formula>
    </cfRule>
  </conditionalFormatting>
  <conditionalFormatting sqref="B318">
    <cfRule type="duplicateValues" dxfId="1201" priority="1534"/>
  </conditionalFormatting>
  <conditionalFormatting sqref="B318">
    <cfRule type="duplicateValues" dxfId="1200" priority="1535"/>
  </conditionalFormatting>
  <conditionalFormatting sqref="J335:J337">
    <cfRule type="expression" dxfId="1199" priority="1506">
      <formula>$J$1 = "relevant"</formula>
    </cfRule>
  </conditionalFormatting>
  <conditionalFormatting sqref="E335:F337">
    <cfRule type="expression" dxfId="1198" priority="1502">
      <formula>$A335 = "calculate"</formula>
    </cfRule>
  </conditionalFormatting>
  <conditionalFormatting sqref="M335:M337">
    <cfRule type="expression" dxfId="1197" priority="1505">
      <formula>$M$1 = "constraint"</formula>
    </cfRule>
  </conditionalFormatting>
  <conditionalFormatting sqref="I335:I337">
    <cfRule type="expression" dxfId="1196" priority="1503">
      <formula>$I$1 = "appearance"</formula>
    </cfRule>
  </conditionalFormatting>
  <conditionalFormatting sqref="K335:K337">
    <cfRule type="expression" dxfId="1195" priority="1504">
      <formula>$K$1 = "required"</formula>
    </cfRule>
  </conditionalFormatting>
  <conditionalFormatting sqref="O335:O337">
    <cfRule type="expression" dxfId="1194" priority="1507">
      <formula xml:space="preserve"> $O$1 = "calculation"</formula>
    </cfRule>
  </conditionalFormatting>
  <conditionalFormatting sqref="J338">
    <cfRule type="expression" dxfId="1193" priority="1499">
      <formula>$J$1 = "relevant"</formula>
    </cfRule>
  </conditionalFormatting>
  <conditionalFormatting sqref="E338:F338">
    <cfRule type="expression" dxfId="1192" priority="1495">
      <formula>$A338 = "calculate"</formula>
    </cfRule>
  </conditionalFormatting>
  <conditionalFormatting sqref="M338">
    <cfRule type="expression" dxfId="1191" priority="1498">
      <formula>$M$1 = "constraint"</formula>
    </cfRule>
  </conditionalFormatting>
  <conditionalFormatting sqref="I338">
    <cfRule type="expression" dxfId="1190" priority="1496">
      <formula>$I$1 = "appearance"</formula>
    </cfRule>
  </conditionalFormatting>
  <conditionalFormatting sqref="K338">
    <cfRule type="expression" dxfId="1189" priority="1497">
      <formula>$K$1 = "required"</formula>
    </cfRule>
  </conditionalFormatting>
  <conditionalFormatting sqref="O338">
    <cfRule type="expression" dxfId="1188" priority="1500">
      <formula xml:space="preserve"> $O$1 = "calculation"</formula>
    </cfRule>
  </conditionalFormatting>
  <conditionalFormatting sqref="B338">
    <cfRule type="duplicateValues" dxfId="1187" priority="1501"/>
  </conditionalFormatting>
  <conditionalFormatting sqref="A335:K338 M335:X338">
    <cfRule type="expression" dxfId="1186" priority="1515">
      <formula>AND($A335 = "begin repeat",$W335 = "rr")</formula>
    </cfRule>
    <cfRule type="expression" dxfId="1185" priority="1516">
      <formula>AND($A335 = "end repeat", $W335 = "rr")</formula>
    </cfRule>
  </conditionalFormatting>
  <conditionalFormatting sqref="B335:B337">
    <cfRule type="duplicateValues" dxfId="1184" priority="1517"/>
  </conditionalFormatting>
  <conditionalFormatting sqref="B335:B338">
    <cfRule type="duplicateValues" dxfId="1183" priority="1518"/>
  </conditionalFormatting>
  <conditionalFormatting sqref="J359:J361">
    <cfRule type="expression" dxfId="1182" priority="1482">
      <formula>$J$1 = "relevant"</formula>
    </cfRule>
  </conditionalFormatting>
  <conditionalFormatting sqref="E359:F361">
    <cfRule type="expression" dxfId="1181" priority="1478">
      <formula>$A359 = "calculate"</formula>
    </cfRule>
  </conditionalFormatting>
  <conditionalFormatting sqref="M359:M361">
    <cfRule type="expression" dxfId="1180" priority="1481">
      <formula>$M$1 = "constraint"</formula>
    </cfRule>
  </conditionalFormatting>
  <conditionalFormatting sqref="I359:I361">
    <cfRule type="expression" dxfId="1179" priority="1479">
      <formula>$I$1 = "appearance"</formula>
    </cfRule>
  </conditionalFormatting>
  <conditionalFormatting sqref="K359:K361">
    <cfRule type="expression" dxfId="1178" priority="1480">
      <formula>$K$1 = "required"</formula>
    </cfRule>
  </conditionalFormatting>
  <conditionalFormatting sqref="O359:O361">
    <cfRule type="expression" dxfId="1177" priority="1483">
      <formula xml:space="preserve"> $O$1 = "calculation"</formula>
    </cfRule>
  </conditionalFormatting>
  <conditionalFormatting sqref="J362">
    <cfRule type="expression" dxfId="1176" priority="1475">
      <formula>$J$1 = "relevant"</formula>
    </cfRule>
  </conditionalFormatting>
  <conditionalFormatting sqref="E362:F362">
    <cfRule type="expression" dxfId="1175" priority="1471">
      <formula>$A362 = "calculate"</formula>
    </cfRule>
  </conditionalFormatting>
  <conditionalFormatting sqref="M362">
    <cfRule type="expression" dxfId="1174" priority="1474">
      <formula>$M$1 = "constraint"</formula>
    </cfRule>
  </conditionalFormatting>
  <conditionalFormatting sqref="I362">
    <cfRule type="expression" dxfId="1173" priority="1472">
      <formula>$I$1 = "appearance"</formula>
    </cfRule>
  </conditionalFormatting>
  <conditionalFormatting sqref="K362">
    <cfRule type="expression" dxfId="1172" priority="1473">
      <formula>$K$1 = "required"</formula>
    </cfRule>
  </conditionalFormatting>
  <conditionalFormatting sqref="O362">
    <cfRule type="expression" dxfId="1171" priority="1476">
      <formula xml:space="preserve"> $O$1 = "calculation"</formula>
    </cfRule>
  </conditionalFormatting>
  <conditionalFormatting sqref="B362">
    <cfRule type="duplicateValues" dxfId="1170" priority="1477"/>
  </conditionalFormatting>
  <conditionalFormatting sqref="A359:K362 M359:X362">
    <cfRule type="expression" dxfId="1169" priority="1491">
      <formula>AND($A359 = "begin repeat",$W359 = "rr")</formula>
    </cfRule>
    <cfRule type="expression" dxfId="1168" priority="1492">
      <formula>AND($A359 = "end repeat", $W359 = "rr")</formula>
    </cfRule>
  </conditionalFormatting>
  <conditionalFormatting sqref="B359:B361">
    <cfRule type="duplicateValues" dxfId="1167" priority="1493"/>
  </conditionalFormatting>
  <conditionalFormatting sqref="B359:B362">
    <cfRule type="duplicateValues" dxfId="1166" priority="1494"/>
  </conditionalFormatting>
  <conditionalFormatting sqref="J745">
    <cfRule type="expression" dxfId="1165" priority="1458">
      <formula>$J$1 = "relevant"</formula>
    </cfRule>
  </conditionalFormatting>
  <conditionalFormatting sqref="E745:F745">
    <cfRule type="expression" dxfId="1164" priority="1454">
      <formula>$A745 = "calculate"</formula>
    </cfRule>
  </conditionalFormatting>
  <conditionalFormatting sqref="M745">
    <cfRule type="expression" dxfId="1163" priority="1457">
      <formula>$M$1 = "constraint"</formula>
    </cfRule>
  </conditionalFormatting>
  <conditionalFormatting sqref="I745">
    <cfRule type="expression" dxfId="1162" priority="1455">
      <formula>$I$1 = "appearance"</formula>
    </cfRule>
  </conditionalFormatting>
  <conditionalFormatting sqref="K745">
    <cfRule type="expression" dxfId="1161" priority="1456">
      <formula>$K$1 = "required"</formula>
    </cfRule>
  </conditionalFormatting>
  <conditionalFormatting sqref="O745">
    <cfRule type="expression" dxfId="1160" priority="1459">
      <formula xml:space="preserve"> $O$1 = "calculation"</formula>
    </cfRule>
  </conditionalFormatting>
  <conditionalFormatting sqref="A745:K745 M745:X745">
    <cfRule type="expression" dxfId="1159" priority="1467">
      <formula>AND($A745 = "begin repeat",$W745 = "rr")</formula>
    </cfRule>
    <cfRule type="expression" dxfId="1158" priority="1468">
      <formula>AND($A745 = "end repeat", $W745 = "rr")</formula>
    </cfRule>
  </conditionalFormatting>
  <conditionalFormatting sqref="B745">
    <cfRule type="duplicateValues" dxfId="1157" priority="1469"/>
  </conditionalFormatting>
  <conditionalFormatting sqref="B745">
    <cfRule type="duplicateValues" dxfId="1156" priority="1470"/>
  </conditionalFormatting>
  <conditionalFormatting sqref="J746">
    <cfRule type="expression" dxfId="1155" priority="1441">
      <formula>$J$1 = "relevant"</formula>
    </cfRule>
  </conditionalFormatting>
  <conditionalFormatting sqref="E746:F746">
    <cfRule type="expression" dxfId="1154" priority="1437">
      <formula>$A746 = "calculate"</formula>
    </cfRule>
  </conditionalFormatting>
  <conditionalFormatting sqref="M746">
    <cfRule type="expression" dxfId="1153" priority="1440">
      <formula>$M$1 = "constraint"</formula>
    </cfRule>
  </conditionalFormatting>
  <conditionalFormatting sqref="I746">
    <cfRule type="expression" dxfId="1152" priority="1438">
      <formula>$I$1 = "appearance"</formula>
    </cfRule>
  </conditionalFormatting>
  <conditionalFormatting sqref="K746">
    <cfRule type="expression" dxfId="1151" priority="1439">
      <formula>$K$1 = "required"</formula>
    </cfRule>
  </conditionalFormatting>
  <conditionalFormatting sqref="O746">
    <cfRule type="expression" dxfId="1150" priority="1442">
      <formula xml:space="preserve"> $O$1 = "calculation"</formula>
    </cfRule>
  </conditionalFormatting>
  <conditionalFormatting sqref="A746:K746 M746:X746">
    <cfRule type="expression" dxfId="1149" priority="1450">
      <formula>AND($A746 = "begin repeat",$W746 = "rr")</formula>
    </cfRule>
    <cfRule type="expression" dxfId="1148" priority="1451">
      <formula>AND($A746 = "end repeat", $W746 = "rr")</formula>
    </cfRule>
  </conditionalFormatting>
  <conditionalFormatting sqref="B746">
    <cfRule type="duplicateValues" dxfId="1147" priority="1452"/>
  </conditionalFormatting>
  <conditionalFormatting sqref="B746">
    <cfRule type="duplicateValues" dxfId="1146" priority="1453"/>
  </conditionalFormatting>
  <conditionalFormatting sqref="J747">
    <cfRule type="expression" dxfId="1145" priority="1424">
      <formula>$J$1 = "relevant"</formula>
    </cfRule>
  </conditionalFormatting>
  <conditionalFormatting sqref="E747:F747">
    <cfRule type="expression" dxfId="1144" priority="1420">
      <formula>$A747 = "calculate"</formula>
    </cfRule>
  </conditionalFormatting>
  <conditionalFormatting sqref="M747">
    <cfRule type="expression" dxfId="1143" priority="1423">
      <formula>$M$1 = "constraint"</formula>
    </cfRule>
  </conditionalFormatting>
  <conditionalFormatting sqref="I747">
    <cfRule type="expression" dxfId="1142" priority="1421">
      <formula>$I$1 = "appearance"</formula>
    </cfRule>
  </conditionalFormatting>
  <conditionalFormatting sqref="K747">
    <cfRule type="expression" dxfId="1141" priority="1422">
      <formula>$K$1 = "required"</formula>
    </cfRule>
  </conditionalFormatting>
  <conditionalFormatting sqref="O747">
    <cfRule type="expression" dxfId="1140" priority="1425">
      <formula xml:space="preserve"> $O$1 = "calculation"</formula>
    </cfRule>
  </conditionalFormatting>
  <conditionalFormatting sqref="A747:K747 M747:X747">
    <cfRule type="expression" dxfId="1139" priority="1433">
      <formula>AND($A747 = "begin repeat",$W747 = "rr")</formula>
    </cfRule>
    <cfRule type="expression" dxfId="1138" priority="1434">
      <formula>AND($A747 = "end repeat", $W747 = "rr")</formula>
    </cfRule>
  </conditionalFormatting>
  <conditionalFormatting sqref="B747">
    <cfRule type="duplicateValues" dxfId="1137" priority="1435"/>
  </conditionalFormatting>
  <conditionalFormatting sqref="B747">
    <cfRule type="duplicateValues" dxfId="1136" priority="1436"/>
  </conditionalFormatting>
  <conditionalFormatting sqref="J934:J938">
    <cfRule type="expression" dxfId="1135" priority="1407">
      <formula>$J$1 = "relevant"</formula>
    </cfRule>
  </conditionalFormatting>
  <conditionalFormatting sqref="E934:F938">
    <cfRule type="expression" dxfId="1134" priority="1403">
      <formula>$A934 = "calculate"</formula>
    </cfRule>
  </conditionalFormatting>
  <conditionalFormatting sqref="M934:M938">
    <cfRule type="expression" dxfId="1133" priority="1406">
      <formula>$M$1 = "constraint"</formula>
    </cfRule>
  </conditionalFormatting>
  <conditionalFormatting sqref="I934:I938">
    <cfRule type="expression" dxfId="1132" priority="1404">
      <formula>$I$1 = "appearance"</formula>
    </cfRule>
  </conditionalFormatting>
  <conditionalFormatting sqref="K934:K938">
    <cfRule type="expression" dxfId="1131" priority="1405">
      <formula>$K$1 = "required"</formula>
    </cfRule>
  </conditionalFormatting>
  <conditionalFormatting sqref="O934:O938">
    <cfRule type="expression" dxfId="1130" priority="1408">
      <formula xml:space="preserve"> $O$1 = "calculation"</formula>
    </cfRule>
  </conditionalFormatting>
  <conditionalFormatting sqref="M934:X938 A934:K938">
    <cfRule type="expression" dxfId="1129" priority="1416">
      <formula>AND($A934 = "begin repeat",$W934 = "rr")</formula>
    </cfRule>
    <cfRule type="expression" dxfId="1128" priority="1417">
      <formula>AND($A934 = "end repeat", $W934 = "rr")</formula>
    </cfRule>
  </conditionalFormatting>
  <conditionalFormatting sqref="B934:B938">
    <cfRule type="duplicateValues" dxfId="1127" priority="30152"/>
  </conditionalFormatting>
  <conditionalFormatting sqref="B934:B938">
    <cfRule type="duplicateValues" dxfId="1126" priority="30153"/>
  </conditionalFormatting>
  <conditionalFormatting sqref="J949:J950">
    <cfRule type="expression" dxfId="1125" priority="1380">
      <formula>$J$1 = "relevant"</formula>
    </cfRule>
  </conditionalFormatting>
  <conditionalFormatting sqref="E949:F950">
    <cfRule type="expression" dxfId="1124" priority="1376">
      <formula>$A949 = "calculate"</formula>
    </cfRule>
  </conditionalFormatting>
  <conditionalFormatting sqref="M949:M950">
    <cfRule type="expression" dxfId="1123" priority="1379">
      <formula>$M$1 = "constraint"</formula>
    </cfRule>
  </conditionalFormatting>
  <conditionalFormatting sqref="I949:I950">
    <cfRule type="expression" dxfId="1122" priority="1377">
      <formula>$I$1 = "appearance"</formula>
    </cfRule>
  </conditionalFormatting>
  <conditionalFormatting sqref="K949:K950">
    <cfRule type="expression" dxfId="1121" priority="1378">
      <formula>$K$1 = "required"</formula>
    </cfRule>
  </conditionalFormatting>
  <conditionalFormatting sqref="O949:O950">
    <cfRule type="expression" dxfId="1120" priority="1381">
      <formula xml:space="preserve"> $O$1 = "calculation"</formula>
    </cfRule>
  </conditionalFormatting>
  <conditionalFormatting sqref="M949:X950 A949:K950">
    <cfRule type="expression" dxfId="1119" priority="1389">
      <formula>AND($A949 = "begin repeat",$W949 = "rr")</formula>
    </cfRule>
    <cfRule type="expression" dxfId="1118" priority="1390">
      <formula>AND($A949 = "end repeat", $W949 = "rr")</formula>
    </cfRule>
  </conditionalFormatting>
  <conditionalFormatting sqref="B949:B950">
    <cfRule type="duplicateValues" dxfId="1117" priority="1391"/>
  </conditionalFormatting>
  <conditionalFormatting sqref="B949:B950">
    <cfRule type="duplicateValues" dxfId="1116" priority="1392"/>
  </conditionalFormatting>
  <conditionalFormatting sqref="B981:B985">
    <cfRule type="duplicateValues" dxfId="1115" priority="31441"/>
  </conditionalFormatting>
  <conditionalFormatting sqref="B981:B985">
    <cfRule type="duplicateValues" dxfId="1114" priority="31442"/>
  </conditionalFormatting>
  <conditionalFormatting sqref="J991">
    <cfRule type="expression" dxfId="1113" priority="1375">
      <formula>$J$1 = "relevant"</formula>
    </cfRule>
  </conditionalFormatting>
  <conditionalFormatting sqref="J1004">
    <cfRule type="expression" dxfId="1112" priority="1362">
      <formula>$J$1 = "relevant"</formula>
    </cfRule>
  </conditionalFormatting>
  <conditionalFormatting sqref="E1004:F1004">
    <cfRule type="expression" dxfId="1111" priority="1358">
      <formula>$A1004 = "calculate"</formula>
    </cfRule>
  </conditionalFormatting>
  <conditionalFormatting sqref="M1004">
    <cfRule type="expression" dxfId="1110" priority="1361">
      <formula>$M$1 = "constraint"</formula>
    </cfRule>
  </conditionalFormatting>
  <conditionalFormatting sqref="I1004">
    <cfRule type="expression" dxfId="1109" priority="1359">
      <formula>$I$1 = "appearance"</formula>
    </cfRule>
  </conditionalFormatting>
  <conditionalFormatting sqref="K1004">
    <cfRule type="expression" dxfId="1108" priority="1360">
      <formula>$K$1 = "required"</formula>
    </cfRule>
  </conditionalFormatting>
  <conditionalFormatting sqref="O1004">
    <cfRule type="expression" dxfId="1107" priority="1363">
      <formula xml:space="preserve"> $O$1 = "calculation"</formula>
    </cfRule>
  </conditionalFormatting>
  <conditionalFormatting sqref="M1004:X1004 A1004:K1004">
    <cfRule type="expression" dxfId="1106" priority="1371">
      <formula>AND($A1004 = "begin repeat",$W1004 = "rr")</formula>
    </cfRule>
    <cfRule type="expression" dxfId="1105" priority="1372">
      <formula>AND($A1004 = "end repeat", $W1004 = "rr")</formula>
    </cfRule>
  </conditionalFormatting>
  <conditionalFormatting sqref="B1004">
    <cfRule type="duplicateValues" dxfId="1104" priority="1373"/>
  </conditionalFormatting>
  <conditionalFormatting sqref="B1004">
    <cfRule type="duplicateValues" dxfId="1103" priority="1374"/>
  </conditionalFormatting>
  <conditionalFormatting sqref="J1066">
    <cfRule type="expression" dxfId="1102" priority="1345">
      <formula>$J$1 = "relevant"</formula>
    </cfRule>
  </conditionalFormatting>
  <conditionalFormatting sqref="E1066:F1066">
    <cfRule type="expression" dxfId="1101" priority="1341">
      <formula>$A1066 = "calculate"</formula>
    </cfRule>
  </conditionalFormatting>
  <conditionalFormatting sqref="M1066">
    <cfRule type="expression" dxfId="1100" priority="1344">
      <formula>$M$1 = "constraint"</formula>
    </cfRule>
  </conditionalFormatting>
  <conditionalFormatting sqref="I1066">
    <cfRule type="expression" dxfId="1099" priority="1342">
      <formula>$I$1 = "appearance"</formula>
    </cfRule>
  </conditionalFormatting>
  <conditionalFormatting sqref="K1066">
    <cfRule type="expression" dxfId="1098" priority="1343">
      <formula>$K$1 = "required"</formula>
    </cfRule>
  </conditionalFormatting>
  <conditionalFormatting sqref="O1066">
    <cfRule type="expression" dxfId="1097" priority="1346">
      <formula xml:space="preserve"> $O$1 = "calculation"</formula>
    </cfRule>
  </conditionalFormatting>
  <conditionalFormatting sqref="M1066:X1066 A1066:K1066">
    <cfRule type="expression" dxfId="1096" priority="1354">
      <formula>AND($A1066 = "begin repeat",$W1066 = "rr")</formula>
    </cfRule>
    <cfRule type="expression" dxfId="1095" priority="1355">
      <formula>AND($A1066 = "end repeat", $W1066 = "rr")</formula>
    </cfRule>
  </conditionalFormatting>
  <conditionalFormatting sqref="B1066">
    <cfRule type="duplicateValues" dxfId="1094" priority="1356"/>
  </conditionalFormatting>
  <conditionalFormatting sqref="B1066">
    <cfRule type="duplicateValues" dxfId="1093" priority="1357"/>
  </conditionalFormatting>
  <conditionalFormatting sqref="J1068">
    <cfRule type="expression" dxfId="1092" priority="1328">
      <formula>$J$1 = "relevant"</formula>
    </cfRule>
  </conditionalFormatting>
  <conditionalFormatting sqref="E1068:F1068">
    <cfRule type="expression" dxfId="1091" priority="1324">
      <formula>$A1068 = "calculate"</formula>
    </cfRule>
  </conditionalFormatting>
  <conditionalFormatting sqref="M1068">
    <cfRule type="expression" dxfId="1090" priority="1327">
      <formula>$M$1 = "constraint"</formula>
    </cfRule>
  </conditionalFormatting>
  <conditionalFormatting sqref="I1068">
    <cfRule type="expression" dxfId="1089" priority="1325">
      <formula>$I$1 = "appearance"</formula>
    </cfRule>
  </conditionalFormatting>
  <conditionalFormatting sqref="K1068">
    <cfRule type="expression" dxfId="1088" priority="1326">
      <formula>$K$1 = "required"</formula>
    </cfRule>
  </conditionalFormatting>
  <conditionalFormatting sqref="O1068">
    <cfRule type="expression" dxfId="1087" priority="1329">
      <formula xml:space="preserve"> $O$1 = "calculation"</formula>
    </cfRule>
  </conditionalFormatting>
  <conditionalFormatting sqref="A1068:K1068 M1068:X1068">
    <cfRule type="expression" dxfId="1086" priority="1337">
      <formula>AND($A1068 = "begin repeat",$W1068 = "rr")</formula>
    </cfRule>
    <cfRule type="expression" dxfId="1085" priority="1338">
      <formula>AND($A1068 = "end repeat", $W1068 = "rr")</formula>
    </cfRule>
  </conditionalFormatting>
  <conditionalFormatting sqref="B1068">
    <cfRule type="duplicateValues" dxfId="1084" priority="1339"/>
  </conditionalFormatting>
  <conditionalFormatting sqref="B1068">
    <cfRule type="duplicateValues" dxfId="1083" priority="1340"/>
  </conditionalFormatting>
  <conditionalFormatting sqref="B334">
    <cfRule type="duplicateValues" dxfId="1082" priority="31443"/>
  </conditionalFormatting>
  <conditionalFormatting sqref="J933">
    <cfRule type="expression" dxfId="1081" priority="1311">
      <formula>$J$1 = "relevant"</formula>
    </cfRule>
  </conditionalFormatting>
  <conditionalFormatting sqref="E933:F933">
    <cfRule type="expression" dxfId="1080" priority="1307">
      <formula>$A933 = "calculate"</formula>
    </cfRule>
  </conditionalFormatting>
  <conditionalFormatting sqref="M933">
    <cfRule type="expression" dxfId="1079" priority="1310">
      <formula>$M$1 = "constraint"</formula>
    </cfRule>
  </conditionalFormatting>
  <conditionalFormatting sqref="I933">
    <cfRule type="expression" dxfId="1078" priority="1308">
      <formula>$I$1 = "appearance"</formula>
    </cfRule>
  </conditionalFormatting>
  <conditionalFormatting sqref="K933">
    <cfRule type="expression" dxfId="1077" priority="1309">
      <formula>$K$1 = "required"</formula>
    </cfRule>
  </conditionalFormatting>
  <conditionalFormatting sqref="O933">
    <cfRule type="expression" dxfId="1076" priority="1312">
      <formula xml:space="preserve"> $O$1 = "calculation"</formula>
    </cfRule>
  </conditionalFormatting>
  <conditionalFormatting sqref="M933:X933 A933:K933">
    <cfRule type="expression" dxfId="1075" priority="1320">
      <formula>AND($A933 = "begin repeat",$W933 = "rr")</formula>
    </cfRule>
    <cfRule type="expression" dxfId="1074" priority="1321">
      <formula>AND($A933 = "end repeat", $W933 = "rr")</formula>
    </cfRule>
  </conditionalFormatting>
  <conditionalFormatting sqref="B933">
    <cfRule type="duplicateValues" dxfId="1073" priority="1322"/>
  </conditionalFormatting>
  <conditionalFormatting sqref="B933">
    <cfRule type="duplicateValues" dxfId="1072" priority="1323"/>
  </conditionalFormatting>
  <conditionalFormatting sqref="I292">
    <cfRule type="expression" dxfId="1071" priority="1306">
      <formula>$I$1 = "appearance"</formula>
    </cfRule>
  </conditionalFormatting>
  <conditionalFormatting sqref="I304">
    <cfRule type="expression" dxfId="1070" priority="1305">
      <formula>$I$1 = "appearance"</formula>
    </cfRule>
  </conditionalFormatting>
  <conditionalFormatting sqref="I294">
    <cfRule type="expression" dxfId="1069" priority="1303">
      <formula>$I$1 = "appearance"</formula>
    </cfRule>
  </conditionalFormatting>
  <conditionalFormatting sqref="I492">
    <cfRule type="expression" dxfId="1068" priority="1302">
      <formula>$I$1 = "appearance"</formula>
    </cfRule>
  </conditionalFormatting>
  <conditionalFormatting sqref="I506">
    <cfRule type="expression" dxfId="1067" priority="1301">
      <formula>$I$1 = "appearance"</formula>
    </cfRule>
  </conditionalFormatting>
  <conditionalFormatting sqref="I506">
    <cfRule type="expression" dxfId="1066" priority="1300">
      <formula>$I$1 = "appearance"</formula>
    </cfRule>
  </conditionalFormatting>
  <conditionalFormatting sqref="J508">
    <cfRule type="expression" dxfId="1065" priority="1287">
      <formula>$J$1 = "relevant"</formula>
    </cfRule>
  </conditionalFormatting>
  <conditionalFormatting sqref="E508:F508">
    <cfRule type="expression" dxfId="1064" priority="1283">
      <formula>$A508 = "calculate"</formula>
    </cfRule>
  </conditionalFormatting>
  <conditionalFormatting sqref="M508">
    <cfRule type="expression" dxfId="1063" priority="1286">
      <formula>$M$1 = "constraint"</formula>
    </cfRule>
  </conditionalFormatting>
  <conditionalFormatting sqref="I508">
    <cfRule type="expression" dxfId="1062" priority="1284">
      <formula>$I$1 = "appearance"</formula>
    </cfRule>
  </conditionalFormatting>
  <conditionalFormatting sqref="K508">
    <cfRule type="expression" dxfId="1061" priority="1285">
      <formula>$K$1 = "required"</formula>
    </cfRule>
  </conditionalFormatting>
  <conditionalFormatting sqref="O508">
    <cfRule type="expression" dxfId="1060" priority="1288">
      <formula xml:space="preserve"> $O$1 = "calculation"</formula>
    </cfRule>
  </conditionalFormatting>
  <conditionalFormatting sqref="M508:X508 A508:K508">
    <cfRule type="expression" dxfId="1059" priority="1296">
      <formula>AND($A508 = "begin repeat",$W508 = "rr")</formula>
    </cfRule>
    <cfRule type="expression" dxfId="1058" priority="1297">
      <formula>AND($A508 = "end repeat", $W508 = "rr")</formula>
    </cfRule>
  </conditionalFormatting>
  <conditionalFormatting sqref="B508">
    <cfRule type="duplicateValues" dxfId="1057" priority="1298"/>
  </conditionalFormatting>
  <conditionalFormatting sqref="B508">
    <cfRule type="duplicateValues" dxfId="1056" priority="1299"/>
  </conditionalFormatting>
  <conditionalFormatting sqref="J510">
    <cfRule type="expression" dxfId="1055" priority="1270">
      <formula>$J$1 = "relevant"</formula>
    </cfRule>
  </conditionalFormatting>
  <conditionalFormatting sqref="E510:F510">
    <cfRule type="expression" dxfId="1054" priority="1266">
      <formula>$A510 = "calculate"</formula>
    </cfRule>
  </conditionalFormatting>
  <conditionalFormatting sqref="M510">
    <cfRule type="expression" dxfId="1053" priority="1269">
      <formula>$M$1 = "constraint"</formula>
    </cfRule>
  </conditionalFormatting>
  <conditionalFormatting sqref="I510">
    <cfRule type="expression" dxfId="1052" priority="1267">
      <formula>$I$1 = "appearance"</formula>
    </cfRule>
  </conditionalFormatting>
  <conditionalFormatting sqref="K510">
    <cfRule type="expression" dxfId="1051" priority="1268">
      <formula>$K$1 = "required"</formula>
    </cfRule>
  </conditionalFormatting>
  <conditionalFormatting sqref="O510">
    <cfRule type="expression" dxfId="1050" priority="1271">
      <formula xml:space="preserve"> $O$1 = "calculation"</formula>
    </cfRule>
  </conditionalFormatting>
  <conditionalFormatting sqref="M510:X510 A510:K510">
    <cfRule type="expression" dxfId="1049" priority="1279">
      <formula>AND($A510 = "begin repeat",$W510 = "rr")</formula>
    </cfRule>
    <cfRule type="expression" dxfId="1048" priority="1280">
      <formula>AND($A510 = "end repeat", $W510 = "rr")</formula>
    </cfRule>
  </conditionalFormatting>
  <conditionalFormatting sqref="B510">
    <cfRule type="duplicateValues" dxfId="1047" priority="1281"/>
  </conditionalFormatting>
  <conditionalFormatting sqref="B510">
    <cfRule type="duplicateValues" dxfId="1046" priority="1282"/>
  </conditionalFormatting>
  <conditionalFormatting sqref="I524">
    <cfRule type="expression" dxfId="1045" priority="1154">
      <formula>$I$1 = "appearance"</formula>
    </cfRule>
  </conditionalFormatting>
  <conditionalFormatting sqref="I524">
    <cfRule type="expression" dxfId="1044" priority="1153">
      <formula>$I$1 = "appearance"</formula>
    </cfRule>
  </conditionalFormatting>
  <conditionalFormatting sqref="I524">
    <cfRule type="expression" dxfId="1043" priority="1152">
      <formula>$I$1 = "appearance"</formula>
    </cfRule>
  </conditionalFormatting>
  <conditionalFormatting sqref="I532">
    <cfRule type="expression" dxfId="1042" priority="1151">
      <formula>$I$1 = "appearance"</formula>
    </cfRule>
  </conditionalFormatting>
  <conditionalFormatting sqref="I532">
    <cfRule type="expression" dxfId="1041" priority="1150">
      <formula>$I$1 = "appearance"</formula>
    </cfRule>
  </conditionalFormatting>
  <conditionalFormatting sqref="I532">
    <cfRule type="expression" dxfId="1040" priority="1149">
      <formula>$I$1 = "appearance"</formula>
    </cfRule>
  </conditionalFormatting>
  <conditionalFormatting sqref="I533">
    <cfRule type="expression" dxfId="1039" priority="1148">
      <formula>$I$1 = "appearance"</formula>
    </cfRule>
  </conditionalFormatting>
  <conditionalFormatting sqref="I533">
    <cfRule type="expression" dxfId="1038" priority="1147">
      <formula>$I$1 = "appearance"</formula>
    </cfRule>
  </conditionalFormatting>
  <conditionalFormatting sqref="I533">
    <cfRule type="expression" dxfId="1037" priority="1146">
      <formula>$I$1 = "appearance"</formula>
    </cfRule>
  </conditionalFormatting>
  <conditionalFormatting sqref="I545">
    <cfRule type="expression" dxfId="1036" priority="1145">
      <formula>$I$1 = "appearance"</formula>
    </cfRule>
  </conditionalFormatting>
  <conditionalFormatting sqref="I545">
    <cfRule type="expression" dxfId="1035" priority="1144">
      <formula>$I$1 = "appearance"</formula>
    </cfRule>
  </conditionalFormatting>
  <conditionalFormatting sqref="I545">
    <cfRule type="expression" dxfId="1034" priority="1143">
      <formula>$I$1 = "appearance"</formula>
    </cfRule>
  </conditionalFormatting>
  <conditionalFormatting sqref="I546">
    <cfRule type="expression" dxfId="1033" priority="1142">
      <formula>$I$1 = "appearance"</formula>
    </cfRule>
  </conditionalFormatting>
  <conditionalFormatting sqref="I546">
    <cfRule type="expression" dxfId="1032" priority="1141">
      <formula>$I$1 = "appearance"</formula>
    </cfRule>
  </conditionalFormatting>
  <conditionalFormatting sqref="I546">
    <cfRule type="expression" dxfId="1031" priority="1140">
      <formula>$I$1 = "appearance"</formula>
    </cfRule>
  </conditionalFormatting>
  <conditionalFormatting sqref="J632">
    <cfRule type="expression" dxfId="1030" priority="1093">
      <formula>$J$1 = "relevant"</formula>
    </cfRule>
  </conditionalFormatting>
  <conditionalFormatting sqref="M632">
    <cfRule type="expression" dxfId="1029" priority="1092">
      <formula>$M$1 = "constraint"</formula>
    </cfRule>
  </conditionalFormatting>
  <conditionalFormatting sqref="I632">
    <cfRule type="expression" dxfId="1028" priority="1090">
      <formula>$I$1 = "appearance"</formula>
    </cfRule>
  </conditionalFormatting>
  <conditionalFormatting sqref="K632">
    <cfRule type="expression" dxfId="1027" priority="1091">
      <formula>$K$1 = "required"</formula>
    </cfRule>
  </conditionalFormatting>
  <conditionalFormatting sqref="O632">
    <cfRule type="expression" dxfId="1026" priority="1094">
      <formula xml:space="preserve"> $O$1 = "calculation"</formula>
    </cfRule>
  </conditionalFormatting>
  <conditionalFormatting sqref="J84">
    <cfRule type="expression" dxfId="1025" priority="1076">
      <formula>$J$1 = "relevant"</formula>
    </cfRule>
  </conditionalFormatting>
  <conditionalFormatting sqref="E84:F84">
    <cfRule type="expression" dxfId="1024" priority="1072">
      <formula>$A84 = "calculate"</formula>
    </cfRule>
  </conditionalFormatting>
  <conditionalFormatting sqref="M84">
    <cfRule type="expression" dxfId="1023" priority="1075">
      <formula>$M$1 = "constraint"</formula>
    </cfRule>
  </conditionalFormatting>
  <conditionalFormatting sqref="I84">
    <cfRule type="expression" dxfId="1022" priority="1073">
      <formula>$I$1 = "appearance"</formula>
    </cfRule>
  </conditionalFormatting>
  <conditionalFormatting sqref="K84">
    <cfRule type="expression" dxfId="1021" priority="1074">
      <formula>$K$1 = "required"</formula>
    </cfRule>
  </conditionalFormatting>
  <conditionalFormatting sqref="O84">
    <cfRule type="expression" dxfId="1020" priority="1077">
      <formula xml:space="preserve"> $O$1 = "calculation"</formula>
    </cfRule>
  </conditionalFormatting>
  <conditionalFormatting sqref="A84:X84">
    <cfRule type="expression" dxfId="1019" priority="1085">
      <formula>AND($A84 = "begin repeat",$W84 = "rr")</formula>
    </cfRule>
    <cfRule type="expression" dxfId="1018" priority="1086">
      <formula>AND($A84 = "end repeat", $W84 = "rr")</formula>
    </cfRule>
  </conditionalFormatting>
  <conditionalFormatting sqref="B84">
    <cfRule type="duplicateValues" dxfId="1017" priority="1087"/>
  </conditionalFormatting>
  <conditionalFormatting sqref="B84">
    <cfRule type="duplicateValues" dxfId="1016" priority="1088"/>
  </conditionalFormatting>
  <conditionalFormatting sqref="B632">
    <cfRule type="duplicateValues" dxfId="1015" priority="33171"/>
  </conditionalFormatting>
  <conditionalFormatting sqref="B632">
    <cfRule type="duplicateValues" dxfId="1014" priority="33172"/>
  </conditionalFormatting>
  <conditionalFormatting sqref="A19:B19">
    <cfRule type="expression" dxfId="1013" priority="1068">
      <formula>AND($K19="section",$A19="begin group")</formula>
    </cfRule>
    <cfRule type="expression" dxfId="1012" priority="1069">
      <formula>AND($Y$1="disabled",$Y19="yes")</formula>
    </cfRule>
    <cfRule type="expression" dxfId="1011" priority="1070">
      <formula>$A19 = "begin repeat"</formula>
    </cfRule>
    <cfRule type="expression" dxfId="1010" priority="1071">
      <formula>$A19 = "begin group"</formula>
    </cfRule>
  </conditionalFormatting>
  <conditionalFormatting sqref="B20">
    <cfRule type="duplicateValues" dxfId="1009" priority="1055"/>
  </conditionalFormatting>
  <conditionalFormatting sqref="B19:B20">
    <cfRule type="duplicateValues" dxfId="1008" priority="1056"/>
  </conditionalFormatting>
  <conditionalFormatting sqref="B17:B20">
    <cfRule type="duplicateValues" dxfId="1007" priority="1057"/>
  </conditionalFormatting>
  <conditionalFormatting sqref="B19:B20">
    <cfRule type="duplicateValues" dxfId="1006" priority="1054"/>
  </conditionalFormatting>
  <conditionalFormatting sqref="B16">
    <cfRule type="duplicateValues" dxfId="1005" priority="1052"/>
  </conditionalFormatting>
  <conditionalFormatting sqref="B16">
    <cfRule type="duplicateValues" dxfId="1004" priority="1053"/>
  </conditionalFormatting>
  <conditionalFormatting sqref="A20">
    <cfRule type="expression" dxfId="1003" priority="1058">
      <formula>AND($A20="end group",#REF!="section")</formula>
    </cfRule>
    <cfRule type="expression" dxfId="1002" priority="1059">
      <formula>$A20 = "end repeat"</formula>
    </cfRule>
    <cfRule type="expression" dxfId="1001" priority="1060">
      <formula>$A20 = "end group"</formula>
    </cfRule>
  </conditionalFormatting>
  <conditionalFormatting sqref="A19">
    <cfRule type="expression" dxfId="1000" priority="1061">
      <formula>AND($A19="end group",$AC19="section")</formula>
    </cfRule>
    <cfRule type="expression" dxfId="999" priority="1062">
      <formula>$A19 = "end repeat"</formula>
    </cfRule>
    <cfRule type="expression" dxfId="998" priority="1063">
      <formula>$A19 = "end group"</formula>
    </cfRule>
  </conditionalFormatting>
  <conditionalFormatting sqref="A20:B20">
    <cfRule type="expression" dxfId="997" priority="1064">
      <formula>AND($K20="section",$A20="begin group")</formula>
    </cfRule>
    <cfRule type="expression" dxfId="996" priority="1065">
      <formula>AND($Y$1="disabled",#REF!="yes")</formula>
    </cfRule>
    <cfRule type="expression" dxfId="995" priority="1066">
      <formula>$A20 = "begin repeat"</formula>
    </cfRule>
    <cfRule type="expression" dxfId="994" priority="1067">
      <formula>$A20 = "begin group"</formula>
    </cfRule>
  </conditionalFormatting>
  <conditionalFormatting sqref="O16:O20">
    <cfRule type="expression" dxfId="993" priority="1031">
      <formula>$S$1 = "relevant"</formula>
    </cfRule>
  </conditionalFormatting>
  <conditionalFormatting sqref="O16:O20">
    <cfRule type="expression" dxfId="992" priority="1032">
      <formula>AND($I16="section",$A16="begin group")</formula>
    </cfRule>
    <cfRule type="expression" dxfId="991" priority="1033">
      <formula>AND($W$1="disabled",$W16="yes")</formula>
    </cfRule>
    <cfRule type="expression" dxfId="990" priority="1034">
      <formula>$A16 = "begin repeat"</formula>
    </cfRule>
    <cfRule type="expression" dxfId="989" priority="1035">
      <formula>$A16 = "begin group"</formula>
    </cfRule>
  </conditionalFormatting>
  <conditionalFormatting sqref="O16:O20">
    <cfRule type="expression" dxfId="988" priority="1023">
      <formula>$A16 = "begin repeat"</formula>
    </cfRule>
    <cfRule type="expression" dxfId="987" priority="1024">
      <formula xml:space="preserve"> $A16 = "end repeat"</formula>
    </cfRule>
    <cfRule type="expression" dxfId="986" priority="1025">
      <formula xml:space="preserve"> $A16 = "end group"</formula>
    </cfRule>
    <cfRule type="expression" dxfId="985" priority="1026">
      <formula>AND($X$1="disabled",$X16="yes")</formula>
    </cfRule>
    <cfRule type="expression" dxfId="984" priority="1027">
      <formula>$A16 = "begin repeat"</formula>
    </cfRule>
    <cfRule type="expression" dxfId="983" priority="1028">
      <formula xml:space="preserve"> $A16 = "end repeat"</formula>
    </cfRule>
    <cfRule type="expression" dxfId="982" priority="1029">
      <formula xml:space="preserve"> $A16 = "end group"</formula>
    </cfRule>
    <cfRule type="expression" dxfId="981" priority="1030">
      <formula xml:space="preserve"> $A16 = "begin group"</formula>
    </cfRule>
  </conditionalFormatting>
  <conditionalFormatting sqref="O16:O20">
    <cfRule type="expression" dxfId="980" priority="1022">
      <formula>AND($X$1="disabled",$X16="yes")</formula>
    </cfRule>
  </conditionalFormatting>
  <conditionalFormatting sqref="O16:O20">
    <cfRule type="expression" dxfId="979" priority="1021">
      <formula xml:space="preserve"> $T$1 = "calculation"</formula>
    </cfRule>
  </conditionalFormatting>
  <conditionalFormatting sqref="O16:O20">
    <cfRule type="expression" dxfId="978" priority="1020">
      <formula xml:space="preserve"> $T$1 = "calculation"</formula>
    </cfRule>
  </conditionalFormatting>
  <conditionalFormatting sqref="J24">
    <cfRule type="expression" dxfId="977" priority="1007">
      <formula>$J$1 = "relevant"</formula>
    </cfRule>
  </conditionalFormatting>
  <conditionalFormatting sqref="E24:F24">
    <cfRule type="expression" dxfId="976" priority="1003">
      <formula>$A24 = "calculate"</formula>
    </cfRule>
  </conditionalFormatting>
  <conditionalFormatting sqref="M24">
    <cfRule type="expression" dxfId="975" priority="1006">
      <formula>$M$1 = "constraint"</formula>
    </cfRule>
  </conditionalFormatting>
  <conditionalFormatting sqref="I24">
    <cfRule type="expression" dxfId="974" priority="1004">
      <formula>$I$1 = "appearance"</formula>
    </cfRule>
  </conditionalFormatting>
  <conditionalFormatting sqref="K24">
    <cfRule type="expression" dxfId="973" priority="1005">
      <formula>$K$1 = "required"</formula>
    </cfRule>
  </conditionalFormatting>
  <conditionalFormatting sqref="O24">
    <cfRule type="expression" dxfId="972" priority="1008">
      <formula xml:space="preserve"> $O$1 = "calculation"</formula>
    </cfRule>
  </conditionalFormatting>
  <conditionalFormatting sqref="A24:X24">
    <cfRule type="expression" dxfId="971" priority="1009">
      <formula>AND($R$1="disabled",$R24="yes")</formula>
    </cfRule>
    <cfRule type="expression" dxfId="970" priority="1010">
      <formula xml:space="preserve"> AND($A24 = "begin group",$W24 = "section")</formula>
    </cfRule>
    <cfRule type="expression" dxfId="969" priority="1011">
      <formula>AND($A24 = "end group", $W24 = "section")</formula>
    </cfRule>
    <cfRule type="expression" dxfId="968" priority="1012">
      <formula xml:space="preserve"> AND($A24="begin group",$W24="gg")</formula>
    </cfRule>
    <cfRule type="expression" dxfId="967" priority="1013">
      <formula xml:space="preserve"> AND($A24 = "end group",$W24 = "gg")</formula>
    </cfRule>
    <cfRule type="expression" dxfId="966" priority="1014">
      <formula>AND($A24="begin group",$W24="ggg")</formula>
    </cfRule>
    <cfRule type="expression" dxfId="965" priority="1015">
      <formula>AND($A24="end group",$W24="ggg")</formula>
    </cfRule>
  </conditionalFormatting>
  <conditionalFormatting sqref="A24:X24">
    <cfRule type="expression" dxfId="964" priority="1016">
      <formula>AND($A24 = "begin repeat",$W24 = "rr")</formula>
    </cfRule>
    <cfRule type="expression" dxfId="963" priority="1017">
      <formula>AND($A24 = "end repeat", $W24 = "rr")</formula>
    </cfRule>
  </conditionalFormatting>
  <conditionalFormatting sqref="B24">
    <cfRule type="duplicateValues" dxfId="962" priority="1018"/>
  </conditionalFormatting>
  <conditionalFormatting sqref="B24">
    <cfRule type="duplicateValues" dxfId="961" priority="1019"/>
  </conditionalFormatting>
  <conditionalFormatting sqref="J29">
    <cfRule type="expression" dxfId="960" priority="990">
      <formula>$J$1 = "relevant"</formula>
    </cfRule>
  </conditionalFormatting>
  <conditionalFormatting sqref="E29:F29">
    <cfRule type="expression" dxfId="959" priority="986">
      <formula>$A29 = "calculate"</formula>
    </cfRule>
  </conditionalFormatting>
  <conditionalFormatting sqref="M29">
    <cfRule type="expression" dxfId="958" priority="989">
      <formula>$M$1 = "constraint"</formula>
    </cfRule>
  </conditionalFormatting>
  <conditionalFormatting sqref="I29">
    <cfRule type="expression" dxfId="957" priority="987">
      <formula>$I$1 = "appearance"</formula>
    </cfRule>
  </conditionalFormatting>
  <conditionalFormatting sqref="K29">
    <cfRule type="expression" dxfId="956" priority="988">
      <formula>$K$1 = "required"</formula>
    </cfRule>
  </conditionalFormatting>
  <conditionalFormatting sqref="O29">
    <cfRule type="expression" dxfId="955" priority="991">
      <formula xml:space="preserve"> $O$1 = "calculation"</formula>
    </cfRule>
  </conditionalFormatting>
  <conditionalFormatting sqref="A29:X29">
    <cfRule type="expression" dxfId="954" priority="992">
      <formula>AND($R$1="disabled",$R29="yes")</formula>
    </cfRule>
    <cfRule type="expression" dxfId="953" priority="993">
      <formula xml:space="preserve"> AND($A29 = "begin group",$W29 = "section")</formula>
    </cfRule>
    <cfRule type="expression" dxfId="952" priority="994">
      <formula>AND($A29 = "end group", $W29 = "section")</formula>
    </cfRule>
    <cfRule type="expression" dxfId="951" priority="995">
      <formula xml:space="preserve"> AND($A29="begin group",$W29="gg")</formula>
    </cfRule>
    <cfRule type="expression" dxfId="950" priority="996">
      <formula xml:space="preserve"> AND($A29 = "end group",$W29 = "gg")</formula>
    </cfRule>
    <cfRule type="expression" dxfId="949" priority="997">
      <formula>AND($A29="begin group",$W29="ggg")</formula>
    </cfRule>
    <cfRule type="expression" dxfId="948" priority="998">
      <formula>AND($A29="end group",$W29="ggg")</formula>
    </cfRule>
  </conditionalFormatting>
  <conditionalFormatting sqref="A29:X29">
    <cfRule type="expression" dxfId="947" priority="999">
      <formula>AND($A29 = "begin repeat",$W29 = "rr")</formula>
    </cfRule>
    <cfRule type="expression" dxfId="946" priority="1000">
      <formula>AND($A29 = "end repeat", $W29 = "rr")</formula>
    </cfRule>
  </conditionalFormatting>
  <conditionalFormatting sqref="B29">
    <cfRule type="duplicateValues" dxfId="945" priority="1001"/>
  </conditionalFormatting>
  <conditionalFormatting sqref="B29">
    <cfRule type="duplicateValues" dxfId="944" priority="1002"/>
  </conditionalFormatting>
  <conditionalFormatting sqref="J1369">
    <cfRule type="expression" dxfId="943" priority="955">
      <formula>$J$1 = "relevant"</formula>
    </cfRule>
  </conditionalFormatting>
  <conditionalFormatting sqref="E1369:F1369">
    <cfRule type="expression" dxfId="942" priority="951">
      <formula>$A1369 = "calculate"</formula>
    </cfRule>
  </conditionalFormatting>
  <conditionalFormatting sqref="M1369">
    <cfRule type="expression" dxfId="941" priority="954">
      <formula>$M$1 = "constraint"</formula>
    </cfRule>
  </conditionalFormatting>
  <conditionalFormatting sqref="K1369">
    <cfRule type="expression" dxfId="940" priority="953">
      <formula>$K$1 = "required"</formula>
    </cfRule>
  </conditionalFormatting>
  <conditionalFormatting sqref="O1369">
    <cfRule type="expression" dxfId="939" priority="956">
      <formula xml:space="preserve"> $O$1 = "calculation"</formula>
    </cfRule>
  </conditionalFormatting>
  <conditionalFormatting sqref="M1369:X1369 A1369:H1369 J1369:K1369">
    <cfRule type="expression" dxfId="938" priority="964">
      <formula>AND($A1369 = "begin repeat",$W1369 = "rr")</formula>
    </cfRule>
    <cfRule type="expression" dxfId="937" priority="965">
      <formula>AND($A1369 = "end repeat", $W1369 = "rr")</formula>
    </cfRule>
  </conditionalFormatting>
  <conditionalFormatting sqref="B1369">
    <cfRule type="duplicateValues" dxfId="936" priority="966"/>
  </conditionalFormatting>
  <conditionalFormatting sqref="B1369">
    <cfRule type="duplicateValues" dxfId="935" priority="967"/>
  </conditionalFormatting>
  <conditionalFormatting sqref="J1375">
    <cfRule type="expression" dxfId="934" priority="938">
      <formula>$J$1 = "relevant"</formula>
    </cfRule>
  </conditionalFormatting>
  <conditionalFormatting sqref="E1375:F1375">
    <cfRule type="expression" dxfId="933" priority="934">
      <formula>$A1375 = "calculate"</formula>
    </cfRule>
  </conditionalFormatting>
  <conditionalFormatting sqref="M1375">
    <cfRule type="expression" dxfId="932" priority="937">
      <formula>$M$1 = "constraint"</formula>
    </cfRule>
  </conditionalFormatting>
  <conditionalFormatting sqref="I1375">
    <cfRule type="expression" dxfId="931" priority="935">
      <formula>$I$1 = "appearance"</formula>
    </cfRule>
  </conditionalFormatting>
  <conditionalFormatting sqref="K1375">
    <cfRule type="expression" dxfId="930" priority="936">
      <formula>$K$1 = "required"</formula>
    </cfRule>
  </conditionalFormatting>
  <conditionalFormatting sqref="O1375">
    <cfRule type="expression" dxfId="929" priority="939">
      <formula xml:space="preserve"> $O$1 = "calculation"</formula>
    </cfRule>
  </conditionalFormatting>
  <conditionalFormatting sqref="M1375:X1375 A1375:K1375">
    <cfRule type="expression" dxfId="928" priority="947">
      <formula>AND($A1375 = "begin repeat",$W1375 = "rr")</formula>
    </cfRule>
    <cfRule type="expression" dxfId="927" priority="948">
      <formula>AND($A1375 = "end repeat", $W1375 = "rr")</formula>
    </cfRule>
  </conditionalFormatting>
  <conditionalFormatting sqref="B1375">
    <cfRule type="duplicateValues" dxfId="926" priority="949"/>
  </conditionalFormatting>
  <conditionalFormatting sqref="B1375">
    <cfRule type="duplicateValues" dxfId="925" priority="950"/>
  </conditionalFormatting>
  <conditionalFormatting sqref="I1369">
    <cfRule type="expression" dxfId="924" priority="924">
      <formula>$I$1 = "appearance"</formula>
    </cfRule>
  </conditionalFormatting>
  <conditionalFormatting sqref="I1369">
    <cfRule type="expression" dxfId="923" priority="932">
      <formula>AND($A1369 = "begin repeat",$W1369 = "rr")</formula>
    </cfRule>
    <cfRule type="expression" dxfId="922" priority="933">
      <formula>AND($A1369 = "end repeat", $W1369 = "rr")</formula>
    </cfRule>
  </conditionalFormatting>
  <conditionalFormatting sqref="J112:J113">
    <cfRule type="expression" dxfId="921" priority="911">
      <formula>$J$1 = "relevant"</formula>
    </cfRule>
  </conditionalFormatting>
  <conditionalFormatting sqref="E112:F113">
    <cfRule type="expression" dxfId="920" priority="907">
      <formula>$A112 = "calculate"</formula>
    </cfRule>
  </conditionalFormatting>
  <conditionalFormatting sqref="M112:M113">
    <cfRule type="expression" dxfId="919" priority="910">
      <formula>$M$1 = "constraint"</formula>
    </cfRule>
  </conditionalFormatting>
  <conditionalFormatting sqref="I112:I113">
    <cfRule type="expression" dxfId="918" priority="908">
      <formula>$I$1 = "appearance"</formula>
    </cfRule>
  </conditionalFormatting>
  <conditionalFormatting sqref="K112:K113">
    <cfRule type="expression" dxfId="917" priority="909">
      <formula>$K$1 = "required"</formula>
    </cfRule>
  </conditionalFormatting>
  <conditionalFormatting sqref="O112:O113">
    <cfRule type="expression" dxfId="916" priority="912">
      <formula xml:space="preserve"> $O$1 = "calculation"</formula>
    </cfRule>
  </conditionalFormatting>
  <conditionalFormatting sqref="A112:X113">
    <cfRule type="expression" dxfId="915" priority="920">
      <formula>AND($A112 = "begin repeat",$W112 = "rr")</formula>
    </cfRule>
    <cfRule type="expression" dxfId="914" priority="921">
      <formula>AND($A112 = "end repeat", $W112 = "rr")</formula>
    </cfRule>
  </conditionalFormatting>
  <conditionalFormatting sqref="B112:B113">
    <cfRule type="duplicateValues" dxfId="913" priority="922"/>
  </conditionalFormatting>
  <conditionalFormatting sqref="B112:B113">
    <cfRule type="duplicateValues" dxfId="912" priority="923"/>
  </conditionalFormatting>
  <conditionalFormatting sqref="J258">
    <cfRule type="expression" dxfId="911" priority="894">
      <formula>$J$1 = "relevant"</formula>
    </cfRule>
  </conditionalFormatting>
  <conditionalFormatting sqref="E258:F258">
    <cfRule type="expression" dxfId="910" priority="890">
      <formula>$A258 = "calculate"</formula>
    </cfRule>
  </conditionalFormatting>
  <conditionalFormatting sqref="M258">
    <cfRule type="expression" dxfId="909" priority="893">
      <formula>$M$1 = "constraint"</formula>
    </cfRule>
  </conditionalFormatting>
  <conditionalFormatting sqref="I258">
    <cfRule type="expression" dxfId="908" priority="891">
      <formula>$I$1 = "appearance"</formula>
    </cfRule>
  </conditionalFormatting>
  <conditionalFormatting sqref="K258">
    <cfRule type="expression" dxfId="907" priority="892">
      <formula>$K$1 = "required"</formula>
    </cfRule>
  </conditionalFormatting>
  <conditionalFormatting sqref="O258">
    <cfRule type="expression" dxfId="906" priority="895">
      <formula xml:space="preserve"> $O$1 = "calculation"</formula>
    </cfRule>
  </conditionalFormatting>
  <conditionalFormatting sqref="A258:K258 M258:X258">
    <cfRule type="expression" dxfId="905" priority="903">
      <formula>AND($A258 = "begin repeat",$W258 = "rr")</formula>
    </cfRule>
    <cfRule type="expression" dxfId="904" priority="904">
      <formula>AND($A258 = "end repeat", $W258 = "rr")</formula>
    </cfRule>
  </conditionalFormatting>
  <conditionalFormatting sqref="B258">
    <cfRule type="duplicateValues" dxfId="903" priority="905"/>
  </conditionalFormatting>
  <conditionalFormatting sqref="B258">
    <cfRule type="duplicateValues" dxfId="902" priority="906"/>
  </conditionalFormatting>
  <conditionalFormatting sqref="N288">
    <cfRule type="expression" dxfId="901" priority="888">
      <formula>AND($A288 = "begin repeat",$W288 = "rr")</formula>
    </cfRule>
    <cfRule type="expression" dxfId="900" priority="889">
      <formula>AND($A288 = "end repeat", $W288 = "rr")</formula>
    </cfRule>
  </conditionalFormatting>
  <conditionalFormatting sqref="E508:F508">
    <cfRule type="expression" dxfId="899" priority="878">
      <formula>$A508 = "calculate"</formula>
    </cfRule>
  </conditionalFormatting>
  <conditionalFormatting sqref="E508:F508">
    <cfRule type="expression" dxfId="898" priority="879">
      <formula>AND($A508 = "begin repeat",$W508 = "rr")</formula>
    </cfRule>
    <cfRule type="expression" dxfId="897" priority="880">
      <formula>AND($A508 = "end repeat", $W508 = "rr")</formula>
    </cfRule>
  </conditionalFormatting>
  <conditionalFormatting sqref="E510:F510">
    <cfRule type="expression" dxfId="896" priority="875">
      <formula>$A510 = "calculate"</formula>
    </cfRule>
  </conditionalFormatting>
  <conditionalFormatting sqref="E510:F510">
    <cfRule type="expression" dxfId="895" priority="876">
      <formula>AND($A510 = "begin repeat",$W510 = "rr")</formula>
    </cfRule>
    <cfRule type="expression" dxfId="894" priority="877">
      <formula>AND($A510 = "end repeat", $W510 = "rr")</formula>
    </cfRule>
  </conditionalFormatting>
  <conditionalFormatting sqref="J698:J699">
    <cfRule type="expression" dxfId="893" priority="862">
      <formula>$J$1 = "relevant"</formula>
    </cfRule>
  </conditionalFormatting>
  <conditionalFormatting sqref="E698:F699">
    <cfRule type="expression" dxfId="892" priority="858">
      <formula>$A698 = "calculate"</formula>
    </cfRule>
  </conditionalFormatting>
  <conditionalFormatting sqref="M698:M699">
    <cfRule type="expression" dxfId="891" priority="861">
      <formula>$M$1 = "constraint"</formula>
    </cfRule>
  </conditionalFormatting>
  <conditionalFormatting sqref="I698:I699">
    <cfRule type="expression" dxfId="890" priority="859">
      <formula>$I$1 = "appearance"</formula>
    </cfRule>
  </conditionalFormatting>
  <conditionalFormatting sqref="K698:K699">
    <cfRule type="expression" dxfId="889" priority="860">
      <formula>$K$1 = "required"</formula>
    </cfRule>
  </conditionalFormatting>
  <conditionalFormatting sqref="O698:O699">
    <cfRule type="expression" dxfId="888" priority="863">
      <formula xml:space="preserve"> $O$1 = "calculation"</formula>
    </cfRule>
  </conditionalFormatting>
  <conditionalFormatting sqref="M698:X699 A698:K699">
    <cfRule type="expression" dxfId="887" priority="871">
      <formula>AND($A698 = "begin repeat",$W698 = "rr")</formula>
    </cfRule>
    <cfRule type="expression" dxfId="886" priority="872">
      <formula>AND($A698 = "end repeat", $W698 = "rr")</formula>
    </cfRule>
  </conditionalFormatting>
  <conditionalFormatting sqref="B698:B699">
    <cfRule type="duplicateValues" dxfId="885" priority="873"/>
  </conditionalFormatting>
  <conditionalFormatting sqref="B698:B699">
    <cfRule type="duplicateValues" dxfId="884" priority="874"/>
  </conditionalFormatting>
  <conditionalFormatting sqref="J779">
    <cfRule type="expression" dxfId="883" priority="845">
      <formula>$J$1 = "relevant"</formula>
    </cfRule>
  </conditionalFormatting>
  <conditionalFormatting sqref="E779:F780">
    <cfRule type="expression" dxfId="882" priority="841">
      <formula>$A779 = "calculate"</formula>
    </cfRule>
  </conditionalFormatting>
  <conditionalFormatting sqref="M779:M780">
    <cfRule type="expression" dxfId="881" priority="844">
      <formula>$M$1 = "constraint"</formula>
    </cfRule>
  </conditionalFormatting>
  <conditionalFormatting sqref="I779:I780">
    <cfRule type="expression" dxfId="880" priority="842">
      <formula>$I$1 = "appearance"</formula>
    </cfRule>
  </conditionalFormatting>
  <conditionalFormatting sqref="K779:K780">
    <cfRule type="expression" dxfId="879" priority="843">
      <formula>$K$1 = "required"</formula>
    </cfRule>
  </conditionalFormatting>
  <conditionalFormatting sqref="O779:O780">
    <cfRule type="expression" dxfId="878" priority="846">
      <formula xml:space="preserve"> $O$1 = "calculation"</formula>
    </cfRule>
  </conditionalFormatting>
  <conditionalFormatting sqref="M779:X780 A779:K779 A780:I780 K780">
    <cfRule type="expression" dxfId="877" priority="854">
      <formula>AND($A779 = "begin repeat",$W779 = "rr")</formula>
    </cfRule>
    <cfRule type="expression" dxfId="876" priority="855">
      <formula>AND($A779 = "end repeat", $W779 = "rr")</formula>
    </cfRule>
  </conditionalFormatting>
  <conditionalFormatting sqref="B779:B780">
    <cfRule type="duplicateValues" dxfId="875" priority="856"/>
  </conditionalFormatting>
  <conditionalFormatting sqref="B779:B780">
    <cfRule type="duplicateValues" dxfId="874" priority="857"/>
  </conditionalFormatting>
  <conditionalFormatting sqref="J780">
    <cfRule type="expression" dxfId="873" priority="831">
      <formula>$J$1 = "relevant"</formula>
    </cfRule>
  </conditionalFormatting>
  <conditionalFormatting sqref="J780">
    <cfRule type="expression" dxfId="872" priority="839">
      <formula>AND($A780 = "begin repeat",$W780 = "rr")</formula>
    </cfRule>
    <cfRule type="expression" dxfId="871" priority="840">
      <formula>AND($A780 = "end repeat", $W780 = "rr")</formula>
    </cfRule>
  </conditionalFormatting>
  <conditionalFormatting sqref="I865">
    <cfRule type="expression" dxfId="870" priority="828">
      <formula>$I$1 = "appearance"</formula>
    </cfRule>
  </conditionalFormatting>
  <conditionalFormatting sqref="I865">
    <cfRule type="expression" dxfId="869" priority="829">
      <formula>AND($A865 = "begin repeat",$W865 = "rr")</formula>
    </cfRule>
    <cfRule type="expression" dxfId="868" priority="830">
      <formula>AND($A865 = "end repeat", $W865 = "rr")</formula>
    </cfRule>
  </conditionalFormatting>
  <conditionalFormatting sqref="J909:J910">
    <cfRule type="expression" dxfId="867" priority="815">
      <formula>$J$1 = "relevant"</formula>
    </cfRule>
  </conditionalFormatting>
  <conditionalFormatting sqref="E909:F910">
    <cfRule type="expression" dxfId="866" priority="811">
      <formula>$A909 = "calculate"</formula>
    </cfRule>
  </conditionalFormatting>
  <conditionalFormatting sqref="M909:M910">
    <cfRule type="expression" dxfId="865" priority="814">
      <formula>$M$1 = "constraint"</formula>
    </cfRule>
  </conditionalFormatting>
  <conditionalFormatting sqref="I909:I910">
    <cfRule type="expression" dxfId="864" priority="812">
      <formula>$I$1 = "appearance"</formula>
    </cfRule>
  </conditionalFormatting>
  <conditionalFormatting sqref="K909:K910">
    <cfRule type="expression" dxfId="863" priority="813">
      <formula>$K$1 = "required"</formula>
    </cfRule>
  </conditionalFormatting>
  <conditionalFormatting sqref="O909:O910">
    <cfRule type="expression" dxfId="862" priority="816">
      <formula xml:space="preserve"> $O$1 = "calculation"</formula>
    </cfRule>
  </conditionalFormatting>
  <conditionalFormatting sqref="M909:X910 A909:K910">
    <cfRule type="expression" dxfId="861" priority="824">
      <formula>AND($A909 = "begin repeat",$W909 = "rr")</formula>
    </cfRule>
    <cfRule type="expression" dxfId="860" priority="825">
      <formula>AND($A909 = "end repeat", $W909 = "rr")</formula>
    </cfRule>
  </conditionalFormatting>
  <conditionalFormatting sqref="B909:B910">
    <cfRule type="duplicateValues" dxfId="859" priority="826"/>
  </conditionalFormatting>
  <conditionalFormatting sqref="B909:B910">
    <cfRule type="duplicateValues" dxfId="858" priority="827"/>
  </conditionalFormatting>
  <conditionalFormatting sqref="I995">
    <cfRule type="expression" dxfId="857" priority="808">
      <formula>$I$1 = "appearance"</formula>
    </cfRule>
  </conditionalFormatting>
  <conditionalFormatting sqref="I995">
    <cfRule type="expression" dxfId="856" priority="809">
      <formula>AND($A995 = "begin repeat",$W995 = "rr")</formula>
    </cfRule>
    <cfRule type="expression" dxfId="855" priority="810">
      <formula>AND($A995 = "end repeat", $W995 = "rr")</formula>
    </cfRule>
  </conditionalFormatting>
  <conditionalFormatting sqref="I1000">
    <cfRule type="expression" dxfId="854" priority="805">
      <formula>$I$1 = "appearance"</formula>
    </cfRule>
  </conditionalFormatting>
  <conditionalFormatting sqref="I1000">
    <cfRule type="expression" dxfId="853" priority="806">
      <formula>AND($A1000 = "begin repeat",$W1000 = "rr")</formula>
    </cfRule>
    <cfRule type="expression" dxfId="852" priority="807">
      <formula>AND($A1000 = "end repeat", $W1000 = "rr")</formula>
    </cfRule>
  </conditionalFormatting>
  <conditionalFormatting sqref="I1000">
    <cfRule type="expression" dxfId="851" priority="802">
      <formula>$I$1 = "appearance"</formula>
    </cfRule>
  </conditionalFormatting>
  <conditionalFormatting sqref="I1000">
    <cfRule type="expression" dxfId="850" priority="803">
      <formula>AND($A1000 = "begin repeat",$W1000 = "rr")</formula>
    </cfRule>
    <cfRule type="expression" dxfId="849" priority="804">
      <formula>AND($A1000 = "end repeat", $W1000 = "rr")</formula>
    </cfRule>
  </conditionalFormatting>
  <conditionalFormatting sqref="I1001">
    <cfRule type="expression" dxfId="848" priority="799">
      <formula>$I$1 = "appearance"</formula>
    </cfRule>
  </conditionalFormatting>
  <conditionalFormatting sqref="I1001">
    <cfRule type="expression" dxfId="847" priority="800">
      <formula>AND($A1001 = "begin repeat",$W1001 = "rr")</formula>
    </cfRule>
    <cfRule type="expression" dxfId="846" priority="801">
      <formula>AND($A1001 = "end repeat", $W1001 = "rr")</formula>
    </cfRule>
  </conditionalFormatting>
  <conditionalFormatting sqref="I1001">
    <cfRule type="expression" dxfId="845" priority="796">
      <formula>$I$1 = "appearance"</formula>
    </cfRule>
  </conditionalFormatting>
  <conditionalFormatting sqref="I1001">
    <cfRule type="expression" dxfId="844" priority="797">
      <formula>AND($A1001 = "begin repeat",$W1001 = "rr")</formula>
    </cfRule>
    <cfRule type="expression" dxfId="843" priority="798">
      <formula>AND($A1001 = "end repeat", $W1001 = "rr")</formula>
    </cfRule>
  </conditionalFormatting>
  <conditionalFormatting sqref="E1004:F1004">
    <cfRule type="expression" dxfId="842" priority="793">
      <formula>$A1004 = "calculate"</formula>
    </cfRule>
  </conditionalFormatting>
  <conditionalFormatting sqref="E1004:F1004">
    <cfRule type="expression" dxfId="841" priority="794">
      <formula>AND($A1004 = "begin repeat",$W1004 = "rr")</formula>
    </cfRule>
    <cfRule type="expression" dxfId="840" priority="795">
      <formula>AND($A1004 = "end repeat", $W1004 = "rr")</formula>
    </cfRule>
  </conditionalFormatting>
  <conditionalFormatting sqref="E1010:F1010">
    <cfRule type="expression" dxfId="839" priority="792">
      <formula>$A1010 = "calculate"</formula>
    </cfRule>
  </conditionalFormatting>
  <conditionalFormatting sqref="I1083">
    <cfRule type="expression" dxfId="838" priority="789">
      <formula>$I$1 = "appearance"</formula>
    </cfRule>
  </conditionalFormatting>
  <conditionalFormatting sqref="I1083">
    <cfRule type="expression" dxfId="837" priority="790">
      <formula>AND($A1083 = "begin repeat",$W1083 = "rr")</formula>
    </cfRule>
    <cfRule type="expression" dxfId="836" priority="791">
      <formula>AND($A1083 = "end repeat", $W1083 = "rr")</formula>
    </cfRule>
  </conditionalFormatting>
  <conditionalFormatting sqref="I1083">
    <cfRule type="expression" dxfId="835" priority="786">
      <formula>$I$1 = "appearance"</formula>
    </cfRule>
  </conditionalFormatting>
  <conditionalFormatting sqref="I1083">
    <cfRule type="expression" dxfId="834" priority="787">
      <formula>AND($A1083 = "begin repeat",$W1083 = "rr")</formula>
    </cfRule>
    <cfRule type="expression" dxfId="833" priority="788">
      <formula>AND($A1083 = "end repeat", $W1083 = "rr")</formula>
    </cfRule>
  </conditionalFormatting>
  <conditionalFormatting sqref="I1086">
    <cfRule type="expression" dxfId="832" priority="783">
      <formula>$I$1 = "appearance"</formula>
    </cfRule>
  </conditionalFormatting>
  <conditionalFormatting sqref="I1086">
    <cfRule type="expression" dxfId="831" priority="784">
      <formula>AND($A1086 = "begin repeat",$W1086 = "rr")</formula>
    </cfRule>
    <cfRule type="expression" dxfId="830" priority="785">
      <formula>AND($A1086 = "end repeat", $W1086 = "rr")</formula>
    </cfRule>
  </conditionalFormatting>
  <conditionalFormatting sqref="I1086">
    <cfRule type="expression" dxfId="829" priority="780">
      <formula>$I$1 = "appearance"</formula>
    </cfRule>
  </conditionalFormatting>
  <conditionalFormatting sqref="I1086">
    <cfRule type="expression" dxfId="828" priority="781">
      <formula>AND($A1086 = "begin repeat",$W1086 = "rr")</formula>
    </cfRule>
    <cfRule type="expression" dxfId="827" priority="782">
      <formula>AND($A1086 = "end repeat", $W1086 = "rr")</formula>
    </cfRule>
  </conditionalFormatting>
  <conditionalFormatting sqref="I1105">
    <cfRule type="expression" dxfId="826" priority="777">
      <formula>$I$1 = "appearance"</formula>
    </cfRule>
  </conditionalFormatting>
  <conditionalFormatting sqref="I1105">
    <cfRule type="expression" dxfId="825" priority="778">
      <formula>AND($A1105 = "begin repeat",$W1105 = "rr")</formula>
    </cfRule>
    <cfRule type="expression" dxfId="824" priority="779">
      <formula>AND($A1105 = "end repeat", $W1105 = "rr")</formula>
    </cfRule>
  </conditionalFormatting>
  <conditionalFormatting sqref="I1105">
    <cfRule type="expression" dxfId="823" priority="774">
      <formula>$I$1 = "appearance"</formula>
    </cfRule>
  </conditionalFormatting>
  <conditionalFormatting sqref="I1105">
    <cfRule type="expression" dxfId="822" priority="775">
      <formula>AND($A1105 = "begin repeat",$W1105 = "rr")</formula>
    </cfRule>
    <cfRule type="expression" dxfId="821" priority="776">
      <formula>AND($A1105 = "end repeat", $W1105 = "rr")</formula>
    </cfRule>
  </conditionalFormatting>
  <conditionalFormatting sqref="E1102:F1102">
    <cfRule type="expression" dxfId="820" priority="771">
      <formula>$A1102 = "calculate"</formula>
    </cfRule>
  </conditionalFormatting>
  <conditionalFormatting sqref="E1102:F1102">
    <cfRule type="expression" dxfId="819" priority="772">
      <formula>AND($A1102 = "begin repeat",$W1102 = "rr")</formula>
    </cfRule>
    <cfRule type="expression" dxfId="818" priority="773">
      <formula>AND($A1102 = "end repeat", $W1102 = "rr")</formula>
    </cfRule>
  </conditionalFormatting>
  <conditionalFormatting sqref="I1133">
    <cfRule type="expression" dxfId="817" priority="768">
      <formula>$I$1 = "appearance"</formula>
    </cfRule>
  </conditionalFormatting>
  <conditionalFormatting sqref="I1133">
    <cfRule type="expression" dxfId="816" priority="769">
      <formula>AND($A1133 = "begin repeat",$W1133 = "rr")</formula>
    </cfRule>
    <cfRule type="expression" dxfId="815" priority="770">
      <formula>AND($A1133 = "end repeat", $W1133 = "rr")</formula>
    </cfRule>
  </conditionalFormatting>
  <conditionalFormatting sqref="I1133">
    <cfRule type="expression" dxfId="814" priority="765">
      <formula>$I$1 = "appearance"</formula>
    </cfRule>
  </conditionalFormatting>
  <conditionalFormatting sqref="I1133">
    <cfRule type="expression" dxfId="813" priority="766">
      <formula>AND($A1133 = "begin repeat",$W1133 = "rr")</formula>
    </cfRule>
    <cfRule type="expression" dxfId="812" priority="767">
      <formula>AND($A1133 = "end repeat", $W1133 = "rr")</formula>
    </cfRule>
  </conditionalFormatting>
  <conditionalFormatting sqref="I1134">
    <cfRule type="expression" dxfId="811" priority="762">
      <formula>$I$1 = "appearance"</formula>
    </cfRule>
  </conditionalFormatting>
  <conditionalFormatting sqref="I1134">
    <cfRule type="expression" dxfId="810" priority="763">
      <formula>AND($A1134 = "begin repeat",$W1134 = "rr")</formula>
    </cfRule>
    <cfRule type="expression" dxfId="809" priority="764">
      <formula>AND($A1134 = "end repeat", $W1134 = "rr")</formula>
    </cfRule>
  </conditionalFormatting>
  <conditionalFormatting sqref="I1134">
    <cfRule type="expression" dxfId="808" priority="759">
      <formula>$I$1 = "appearance"</formula>
    </cfRule>
  </conditionalFormatting>
  <conditionalFormatting sqref="I1134">
    <cfRule type="expression" dxfId="807" priority="760">
      <formula>AND($A1134 = "begin repeat",$W1134 = "rr")</formula>
    </cfRule>
    <cfRule type="expression" dxfId="806" priority="761">
      <formula>AND($A1134 = "end repeat", $W1134 = "rr")</formula>
    </cfRule>
  </conditionalFormatting>
  <conditionalFormatting sqref="I1138">
    <cfRule type="expression" dxfId="805" priority="756">
      <formula>$I$1 = "appearance"</formula>
    </cfRule>
  </conditionalFormatting>
  <conditionalFormatting sqref="I1138">
    <cfRule type="expression" dxfId="804" priority="757">
      <formula>AND($A1138 = "begin repeat",$W1138 = "rr")</formula>
    </cfRule>
    <cfRule type="expression" dxfId="803" priority="758">
      <formula>AND($A1138 = "end repeat", $W1138 = "rr")</formula>
    </cfRule>
  </conditionalFormatting>
  <conditionalFormatting sqref="I1138">
    <cfRule type="expression" dxfId="802" priority="753">
      <formula>$I$1 = "appearance"</formula>
    </cfRule>
  </conditionalFormatting>
  <conditionalFormatting sqref="I1138">
    <cfRule type="expression" dxfId="801" priority="754">
      <formula>AND($A1138 = "begin repeat",$W1138 = "rr")</formula>
    </cfRule>
    <cfRule type="expression" dxfId="800" priority="755">
      <formula>AND($A1138 = "end repeat", $W1138 = "rr")</formula>
    </cfRule>
  </conditionalFormatting>
  <conditionalFormatting sqref="I1139">
    <cfRule type="expression" dxfId="799" priority="750">
      <formula>$I$1 = "appearance"</formula>
    </cfRule>
  </conditionalFormatting>
  <conditionalFormatting sqref="I1139">
    <cfRule type="expression" dxfId="798" priority="751">
      <formula>AND($A1139 = "begin repeat",$W1139 = "rr")</formula>
    </cfRule>
    <cfRule type="expression" dxfId="797" priority="752">
      <formula>AND($A1139 = "end repeat", $W1139 = "rr")</formula>
    </cfRule>
  </conditionalFormatting>
  <conditionalFormatting sqref="I1139">
    <cfRule type="expression" dxfId="796" priority="747">
      <formula>$I$1 = "appearance"</formula>
    </cfRule>
  </conditionalFormatting>
  <conditionalFormatting sqref="I1139">
    <cfRule type="expression" dxfId="795" priority="748">
      <formula>AND($A1139 = "begin repeat",$W1139 = "rr")</formula>
    </cfRule>
    <cfRule type="expression" dxfId="794" priority="749">
      <formula>AND($A1139 = "end repeat", $W1139 = "rr")</formula>
    </cfRule>
  </conditionalFormatting>
  <conditionalFormatting sqref="I1143">
    <cfRule type="expression" dxfId="793" priority="744">
      <formula>$I$1 = "appearance"</formula>
    </cfRule>
  </conditionalFormatting>
  <conditionalFormatting sqref="I1143">
    <cfRule type="expression" dxfId="792" priority="745">
      <formula>AND($A1143 = "begin repeat",$W1143 = "rr")</formula>
    </cfRule>
    <cfRule type="expression" dxfId="791" priority="746">
      <formula>AND($A1143 = "end repeat", $W1143 = "rr")</formula>
    </cfRule>
  </conditionalFormatting>
  <conditionalFormatting sqref="I1143">
    <cfRule type="expression" dxfId="790" priority="741">
      <formula>$I$1 = "appearance"</formula>
    </cfRule>
  </conditionalFormatting>
  <conditionalFormatting sqref="I1143">
    <cfRule type="expression" dxfId="789" priority="742">
      <formula>AND($A1143 = "begin repeat",$W1143 = "rr")</formula>
    </cfRule>
    <cfRule type="expression" dxfId="788" priority="743">
      <formula>AND($A1143 = "end repeat", $W1143 = "rr")</formula>
    </cfRule>
  </conditionalFormatting>
  <conditionalFormatting sqref="I1144">
    <cfRule type="expression" dxfId="787" priority="738">
      <formula>$I$1 = "appearance"</formula>
    </cfRule>
  </conditionalFormatting>
  <conditionalFormatting sqref="I1144">
    <cfRule type="expression" dxfId="786" priority="739">
      <formula>AND($A1144 = "begin repeat",$W1144 = "rr")</formula>
    </cfRule>
    <cfRule type="expression" dxfId="785" priority="740">
      <formula>AND($A1144 = "end repeat", $W1144 = "rr")</formula>
    </cfRule>
  </conditionalFormatting>
  <conditionalFormatting sqref="I1144">
    <cfRule type="expression" dxfId="784" priority="735">
      <formula>$I$1 = "appearance"</formula>
    </cfRule>
  </conditionalFormatting>
  <conditionalFormatting sqref="I1144">
    <cfRule type="expression" dxfId="783" priority="736">
      <formula>AND($A1144 = "begin repeat",$W1144 = "rr")</formula>
    </cfRule>
    <cfRule type="expression" dxfId="782" priority="737">
      <formula>AND($A1144 = "end repeat", $W1144 = "rr")</formula>
    </cfRule>
  </conditionalFormatting>
  <conditionalFormatting sqref="I1145">
    <cfRule type="expression" dxfId="781" priority="732">
      <formula>$I$1 = "appearance"</formula>
    </cfRule>
  </conditionalFormatting>
  <conditionalFormatting sqref="I1145">
    <cfRule type="expression" dxfId="780" priority="733">
      <formula>AND($A1145 = "begin repeat",$W1145 = "rr")</formula>
    </cfRule>
    <cfRule type="expression" dxfId="779" priority="734">
      <formula>AND($A1145 = "end repeat", $W1145 = "rr")</formula>
    </cfRule>
  </conditionalFormatting>
  <conditionalFormatting sqref="I1145">
    <cfRule type="expression" dxfId="778" priority="729">
      <formula>$I$1 = "appearance"</formula>
    </cfRule>
  </conditionalFormatting>
  <conditionalFormatting sqref="I1145">
    <cfRule type="expression" dxfId="777" priority="730">
      <formula>AND($A1145 = "begin repeat",$W1145 = "rr")</formula>
    </cfRule>
    <cfRule type="expression" dxfId="776" priority="731">
      <formula>AND($A1145 = "end repeat", $W1145 = "rr")</formula>
    </cfRule>
  </conditionalFormatting>
  <conditionalFormatting sqref="I1146">
    <cfRule type="expression" dxfId="775" priority="726">
      <formula>$I$1 = "appearance"</formula>
    </cfRule>
  </conditionalFormatting>
  <conditionalFormatting sqref="I1146">
    <cfRule type="expression" dxfId="774" priority="727">
      <formula>AND($A1146 = "begin repeat",$W1146 = "rr")</formula>
    </cfRule>
    <cfRule type="expression" dxfId="773" priority="728">
      <formula>AND($A1146 = "end repeat", $W1146 = "rr")</formula>
    </cfRule>
  </conditionalFormatting>
  <conditionalFormatting sqref="I1146">
    <cfRule type="expression" dxfId="772" priority="723">
      <formula>$I$1 = "appearance"</formula>
    </cfRule>
  </conditionalFormatting>
  <conditionalFormatting sqref="I1146">
    <cfRule type="expression" dxfId="771" priority="724">
      <formula>AND($A1146 = "begin repeat",$W1146 = "rr")</formula>
    </cfRule>
    <cfRule type="expression" dxfId="770" priority="725">
      <formula>AND($A1146 = "end repeat", $W1146 = "rr")</formula>
    </cfRule>
  </conditionalFormatting>
  <conditionalFormatting sqref="E1148:F1148">
    <cfRule type="expression" dxfId="769" priority="722">
      <formula>$A1148 = "calculate"</formula>
    </cfRule>
  </conditionalFormatting>
  <conditionalFormatting sqref="E1148:F1148">
    <cfRule type="expression" dxfId="768" priority="720">
      <formula>AND($A1148 = "begin repeat",$W1148 = "rr")</formula>
    </cfRule>
    <cfRule type="expression" dxfId="767" priority="721">
      <formula>AND($A1148 = "end repeat", $W1148 = "rr")</formula>
    </cfRule>
  </conditionalFormatting>
  <conditionalFormatting sqref="E1148:F1148">
    <cfRule type="expression" dxfId="766" priority="717">
      <formula>$A1148 = "calculate"</formula>
    </cfRule>
  </conditionalFormatting>
  <conditionalFormatting sqref="E1148:F1148">
    <cfRule type="expression" dxfId="765" priority="718">
      <formula>AND($A1148 = "begin repeat",$W1148 = "rr")</formula>
    </cfRule>
    <cfRule type="expression" dxfId="764" priority="719">
      <formula>AND($A1148 = "end repeat", $W1148 = "rr")</formula>
    </cfRule>
  </conditionalFormatting>
  <conditionalFormatting sqref="I1151">
    <cfRule type="expression" dxfId="763" priority="714">
      <formula>$I$1 = "appearance"</formula>
    </cfRule>
  </conditionalFormatting>
  <conditionalFormatting sqref="I1151">
    <cfRule type="expression" dxfId="762" priority="715">
      <formula>AND($A1151 = "begin repeat",$W1151 = "rr")</formula>
    </cfRule>
    <cfRule type="expression" dxfId="761" priority="716">
      <formula>AND($A1151 = "end repeat", $W1151 = "rr")</formula>
    </cfRule>
  </conditionalFormatting>
  <conditionalFormatting sqref="I1151">
    <cfRule type="expression" dxfId="760" priority="711">
      <formula>$I$1 = "appearance"</formula>
    </cfRule>
  </conditionalFormatting>
  <conditionalFormatting sqref="I1151">
    <cfRule type="expression" dxfId="759" priority="712">
      <formula>AND($A1151 = "begin repeat",$W1151 = "rr")</formula>
    </cfRule>
    <cfRule type="expression" dxfId="758" priority="713">
      <formula>AND($A1151 = "end repeat", $W1151 = "rr")</formula>
    </cfRule>
  </conditionalFormatting>
  <conditionalFormatting sqref="I1154">
    <cfRule type="expression" dxfId="757" priority="708">
      <formula>$I$1 = "appearance"</formula>
    </cfRule>
  </conditionalFormatting>
  <conditionalFormatting sqref="I1154">
    <cfRule type="expression" dxfId="756" priority="709">
      <formula>AND($A1154 = "begin repeat",$W1154 = "rr")</formula>
    </cfRule>
    <cfRule type="expression" dxfId="755" priority="710">
      <formula>AND($A1154 = "end repeat", $W1154 = "rr")</formula>
    </cfRule>
  </conditionalFormatting>
  <conditionalFormatting sqref="I1154">
    <cfRule type="expression" dxfId="754" priority="705">
      <formula>$I$1 = "appearance"</formula>
    </cfRule>
  </conditionalFormatting>
  <conditionalFormatting sqref="I1154">
    <cfRule type="expression" dxfId="753" priority="706">
      <formula>AND($A1154 = "begin repeat",$W1154 = "rr")</formula>
    </cfRule>
    <cfRule type="expression" dxfId="752" priority="707">
      <formula>AND($A1154 = "end repeat", $W1154 = "rr")</formula>
    </cfRule>
  </conditionalFormatting>
  <conditionalFormatting sqref="I1155">
    <cfRule type="expression" dxfId="751" priority="702">
      <formula>$I$1 = "appearance"</formula>
    </cfRule>
  </conditionalFormatting>
  <conditionalFormatting sqref="I1155">
    <cfRule type="expression" dxfId="750" priority="703">
      <formula>AND($A1155 = "begin repeat",$W1155 = "rr")</formula>
    </cfRule>
    <cfRule type="expression" dxfId="749" priority="704">
      <formula>AND($A1155 = "end repeat", $W1155 = "rr")</formula>
    </cfRule>
  </conditionalFormatting>
  <conditionalFormatting sqref="I1155">
    <cfRule type="expression" dxfId="748" priority="699">
      <formula>$I$1 = "appearance"</formula>
    </cfRule>
  </conditionalFormatting>
  <conditionalFormatting sqref="I1155">
    <cfRule type="expression" dxfId="747" priority="700">
      <formula>AND($A1155 = "begin repeat",$W1155 = "rr")</formula>
    </cfRule>
    <cfRule type="expression" dxfId="746" priority="701">
      <formula>AND($A1155 = "end repeat", $W1155 = "rr")</formula>
    </cfRule>
  </conditionalFormatting>
  <conditionalFormatting sqref="I1156">
    <cfRule type="expression" dxfId="745" priority="696">
      <formula>$I$1 = "appearance"</formula>
    </cfRule>
  </conditionalFormatting>
  <conditionalFormatting sqref="I1156">
    <cfRule type="expression" dxfId="744" priority="697">
      <formula>AND($A1156 = "begin repeat",$W1156 = "rr")</formula>
    </cfRule>
    <cfRule type="expression" dxfId="743" priority="698">
      <formula>AND($A1156 = "end repeat", $W1156 = "rr")</formula>
    </cfRule>
  </conditionalFormatting>
  <conditionalFormatting sqref="I1156">
    <cfRule type="expression" dxfId="742" priority="693">
      <formula>$I$1 = "appearance"</formula>
    </cfRule>
  </conditionalFormatting>
  <conditionalFormatting sqref="I1156">
    <cfRule type="expression" dxfId="741" priority="694">
      <formula>AND($A1156 = "begin repeat",$W1156 = "rr")</formula>
    </cfRule>
    <cfRule type="expression" dxfId="740" priority="695">
      <formula>AND($A1156 = "end repeat", $W1156 = "rr")</formula>
    </cfRule>
  </conditionalFormatting>
  <conditionalFormatting sqref="E1160:F1160">
    <cfRule type="expression" dxfId="739" priority="692">
      <formula>$A1160 = "calculate"</formula>
    </cfRule>
  </conditionalFormatting>
  <conditionalFormatting sqref="E1160:F1160">
    <cfRule type="expression" dxfId="738" priority="690">
      <formula>AND($A1160 = "begin repeat",$W1160 = "rr")</formula>
    </cfRule>
    <cfRule type="expression" dxfId="737" priority="691">
      <formula>AND($A1160 = "end repeat", $W1160 = "rr")</formula>
    </cfRule>
  </conditionalFormatting>
  <conditionalFormatting sqref="E1160:F1160">
    <cfRule type="expression" dxfId="736" priority="687">
      <formula>$A1160 = "calculate"</formula>
    </cfRule>
  </conditionalFormatting>
  <conditionalFormatting sqref="E1160:F1160">
    <cfRule type="expression" dxfId="735" priority="688">
      <formula>AND($A1160 = "begin repeat",$W1160 = "rr")</formula>
    </cfRule>
    <cfRule type="expression" dxfId="734" priority="689">
      <formula>AND($A1160 = "end repeat", $W1160 = "rr")</formula>
    </cfRule>
  </conditionalFormatting>
  <conditionalFormatting sqref="E1169:F1169">
    <cfRule type="expression" dxfId="733" priority="686">
      <formula>$A1169 = "calculate"</formula>
    </cfRule>
  </conditionalFormatting>
  <conditionalFormatting sqref="E1169:F1169">
    <cfRule type="expression" dxfId="732" priority="684">
      <formula>AND($A1169 = "begin repeat",$W1169 = "rr")</formula>
    </cfRule>
    <cfRule type="expression" dxfId="731" priority="685">
      <formula>AND($A1169 = "end repeat", $W1169 = "rr")</formula>
    </cfRule>
  </conditionalFormatting>
  <conditionalFormatting sqref="E1169:F1169">
    <cfRule type="expression" dxfId="730" priority="681">
      <formula>$A1169 = "calculate"</formula>
    </cfRule>
  </conditionalFormatting>
  <conditionalFormatting sqref="E1169:F1169">
    <cfRule type="expression" dxfId="729" priority="682">
      <formula>AND($A1169 = "begin repeat",$W1169 = "rr")</formula>
    </cfRule>
    <cfRule type="expression" dxfId="728" priority="683">
      <formula>AND($A1169 = "end repeat", $W1169 = "rr")</formula>
    </cfRule>
  </conditionalFormatting>
  <conditionalFormatting sqref="I1172">
    <cfRule type="expression" dxfId="727" priority="678">
      <formula>$I$1 = "appearance"</formula>
    </cfRule>
  </conditionalFormatting>
  <conditionalFormatting sqref="I1172">
    <cfRule type="expression" dxfId="726" priority="679">
      <formula>AND($A1172 = "begin repeat",$W1172 = "rr")</formula>
    </cfRule>
    <cfRule type="expression" dxfId="725" priority="680">
      <formula>AND($A1172 = "end repeat", $W1172 = "rr")</formula>
    </cfRule>
  </conditionalFormatting>
  <conditionalFormatting sqref="I1172">
    <cfRule type="expression" dxfId="724" priority="675">
      <formula>$I$1 = "appearance"</formula>
    </cfRule>
  </conditionalFormatting>
  <conditionalFormatting sqref="I1172">
    <cfRule type="expression" dxfId="723" priority="676">
      <formula>AND($A1172 = "begin repeat",$W1172 = "rr")</formula>
    </cfRule>
    <cfRule type="expression" dxfId="722" priority="677">
      <formula>AND($A1172 = "end repeat", $W1172 = "rr")</formula>
    </cfRule>
  </conditionalFormatting>
  <conditionalFormatting sqref="I1173">
    <cfRule type="expression" dxfId="721" priority="672">
      <formula>$I$1 = "appearance"</formula>
    </cfRule>
  </conditionalFormatting>
  <conditionalFormatting sqref="I1173">
    <cfRule type="expression" dxfId="720" priority="673">
      <formula>AND($A1173 = "begin repeat",$W1173 = "rr")</formula>
    </cfRule>
    <cfRule type="expression" dxfId="719" priority="674">
      <formula>AND($A1173 = "end repeat", $W1173 = "rr")</formula>
    </cfRule>
  </conditionalFormatting>
  <conditionalFormatting sqref="I1173">
    <cfRule type="expression" dxfId="718" priority="669">
      <formula>$I$1 = "appearance"</formula>
    </cfRule>
  </conditionalFormatting>
  <conditionalFormatting sqref="I1173">
    <cfRule type="expression" dxfId="717" priority="670">
      <formula>AND($A1173 = "begin repeat",$W1173 = "rr")</formula>
    </cfRule>
    <cfRule type="expression" dxfId="716" priority="671">
      <formula>AND($A1173 = "end repeat", $W1173 = "rr")</formula>
    </cfRule>
  </conditionalFormatting>
  <conditionalFormatting sqref="I1174">
    <cfRule type="expression" dxfId="715" priority="666">
      <formula>$I$1 = "appearance"</formula>
    </cfRule>
  </conditionalFormatting>
  <conditionalFormatting sqref="I1174">
    <cfRule type="expression" dxfId="714" priority="667">
      <formula>AND($A1174 = "begin repeat",$W1174 = "rr")</formula>
    </cfRule>
    <cfRule type="expression" dxfId="713" priority="668">
      <formula>AND($A1174 = "end repeat", $W1174 = "rr")</formula>
    </cfRule>
  </conditionalFormatting>
  <conditionalFormatting sqref="I1174">
    <cfRule type="expression" dxfId="712" priority="663">
      <formula>$I$1 = "appearance"</formula>
    </cfRule>
  </conditionalFormatting>
  <conditionalFormatting sqref="I1174">
    <cfRule type="expression" dxfId="711" priority="664">
      <formula>AND($A1174 = "begin repeat",$W1174 = "rr")</formula>
    </cfRule>
    <cfRule type="expression" dxfId="710" priority="665">
      <formula>AND($A1174 = "end repeat", $W1174 = "rr")</formula>
    </cfRule>
  </conditionalFormatting>
  <conditionalFormatting sqref="I1175">
    <cfRule type="expression" dxfId="709" priority="660">
      <formula>$I$1 = "appearance"</formula>
    </cfRule>
  </conditionalFormatting>
  <conditionalFormatting sqref="I1175">
    <cfRule type="expression" dxfId="708" priority="661">
      <formula>AND($A1175 = "begin repeat",$W1175 = "rr")</formula>
    </cfRule>
    <cfRule type="expression" dxfId="707" priority="662">
      <formula>AND($A1175 = "end repeat", $W1175 = "rr")</formula>
    </cfRule>
  </conditionalFormatting>
  <conditionalFormatting sqref="I1175">
    <cfRule type="expression" dxfId="706" priority="657">
      <formula>$I$1 = "appearance"</formula>
    </cfRule>
  </conditionalFormatting>
  <conditionalFormatting sqref="I1175">
    <cfRule type="expression" dxfId="705" priority="658">
      <formula>AND($A1175 = "begin repeat",$W1175 = "rr")</formula>
    </cfRule>
    <cfRule type="expression" dxfId="704" priority="659">
      <formula>AND($A1175 = "end repeat", $W1175 = "rr")</formula>
    </cfRule>
  </conditionalFormatting>
  <conditionalFormatting sqref="J1183">
    <cfRule type="expression" dxfId="703" priority="654">
      <formula>$J$1 = "relevant"</formula>
    </cfRule>
  </conditionalFormatting>
  <conditionalFormatting sqref="J1183">
    <cfRule type="expression" dxfId="702" priority="655">
      <formula>AND($A1183 = "begin repeat",$W1183 = "rr")</formula>
    </cfRule>
    <cfRule type="expression" dxfId="701" priority="656">
      <formula>AND($A1183 = "end repeat", $W1183 = "rr")</formula>
    </cfRule>
  </conditionalFormatting>
  <conditionalFormatting sqref="J1183">
    <cfRule type="expression" dxfId="700" priority="651">
      <formula>$J$1 = "relevant"</formula>
    </cfRule>
  </conditionalFormatting>
  <conditionalFormatting sqref="J1183">
    <cfRule type="expression" dxfId="699" priority="652">
      <formula>AND($A1183 = "begin repeat",$W1183 = "rr")</formula>
    </cfRule>
    <cfRule type="expression" dxfId="698" priority="653">
      <formula>AND($A1183 = "end repeat", $W1183 = "rr")</formula>
    </cfRule>
  </conditionalFormatting>
  <conditionalFormatting sqref="J1184">
    <cfRule type="expression" dxfId="697" priority="648">
      <formula>$J$1 = "relevant"</formula>
    </cfRule>
  </conditionalFormatting>
  <conditionalFormatting sqref="J1184">
    <cfRule type="expression" dxfId="696" priority="649">
      <formula>AND($A1184 = "begin repeat",$W1184 = "rr")</formula>
    </cfRule>
    <cfRule type="expression" dxfId="695" priority="650">
      <formula>AND($A1184 = "end repeat", $W1184 = "rr")</formula>
    </cfRule>
  </conditionalFormatting>
  <conditionalFormatting sqref="J1184">
    <cfRule type="expression" dxfId="694" priority="645">
      <formula>$J$1 = "relevant"</formula>
    </cfRule>
  </conditionalFormatting>
  <conditionalFormatting sqref="J1184">
    <cfRule type="expression" dxfId="693" priority="646">
      <formula>AND($A1184 = "begin repeat",$W1184 = "rr")</formula>
    </cfRule>
    <cfRule type="expression" dxfId="692" priority="647">
      <formula>AND($A1184 = "end repeat", $W1184 = "rr")</formula>
    </cfRule>
  </conditionalFormatting>
  <conditionalFormatting sqref="J1185">
    <cfRule type="expression" dxfId="691" priority="642">
      <formula>$J$1 = "relevant"</formula>
    </cfRule>
  </conditionalFormatting>
  <conditionalFormatting sqref="J1185">
    <cfRule type="expression" dxfId="690" priority="643">
      <formula>AND($A1185 = "begin repeat",$W1185 = "rr")</formula>
    </cfRule>
    <cfRule type="expression" dxfId="689" priority="644">
      <formula>AND($A1185 = "end repeat", $W1185 = "rr")</formula>
    </cfRule>
  </conditionalFormatting>
  <conditionalFormatting sqref="J1185">
    <cfRule type="expression" dxfId="688" priority="639">
      <formula>$J$1 = "relevant"</formula>
    </cfRule>
  </conditionalFormatting>
  <conditionalFormatting sqref="J1185">
    <cfRule type="expression" dxfId="687" priority="640">
      <formula>AND($A1185 = "begin repeat",$W1185 = "rr")</formula>
    </cfRule>
    <cfRule type="expression" dxfId="686" priority="641">
      <formula>AND($A1185 = "end repeat", $W1185 = "rr")</formula>
    </cfRule>
  </conditionalFormatting>
  <conditionalFormatting sqref="J1186">
    <cfRule type="expression" dxfId="685" priority="636">
      <formula>$J$1 = "relevant"</formula>
    </cfRule>
  </conditionalFormatting>
  <conditionalFormatting sqref="J1186">
    <cfRule type="expression" dxfId="684" priority="637">
      <formula>AND($A1186 = "begin repeat",$W1186 = "rr")</formula>
    </cfRule>
    <cfRule type="expression" dxfId="683" priority="638">
      <formula>AND($A1186 = "end repeat", $W1186 = "rr")</formula>
    </cfRule>
  </conditionalFormatting>
  <conditionalFormatting sqref="J1186">
    <cfRule type="expression" dxfId="682" priority="633">
      <formula>$J$1 = "relevant"</formula>
    </cfRule>
  </conditionalFormatting>
  <conditionalFormatting sqref="J1186">
    <cfRule type="expression" dxfId="681" priority="634">
      <formula>AND($A1186 = "begin repeat",$W1186 = "rr")</formula>
    </cfRule>
    <cfRule type="expression" dxfId="680" priority="635">
      <formula>AND($A1186 = "end repeat", $W1186 = "rr")</formula>
    </cfRule>
  </conditionalFormatting>
  <conditionalFormatting sqref="J1187">
    <cfRule type="expression" dxfId="679" priority="630">
      <formula>$J$1 = "relevant"</formula>
    </cfRule>
  </conditionalFormatting>
  <conditionalFormatting sqref="J1187">
    <cfRule type="expression" dxfId="678" priority="631">
      <formula>AND($A1187 = "begin repeat",$W1187 = "rr")</formula>
    </cfRule>
    <cfRule type="expression" dxfId="677" priority="632">
      <formula>AND($A1187 = "end repeat", $W1187 = "rr")</formula>
    </cfRule>
  </conditionalFormatting>
  <conditionalFormatting sqref="J1187">
    <cfRule type="expression" dxfId="676" priority="627">
      <formula>$J$1 = "relevant"</formula>
    </cfRule>
  </conditionalFormatting>
  <conditionalFormatting sqref="J1187">
    <cfRule type="expression" dxfId="675" priority="628">
      <formula>AND($A1187 = "begin repeat",$W1187 = "rr")</formula>
    </cfRule>
    <cfRule type="expression" dxfId="674" priority="629">
      <formula>AND($A1187 = "end repeat", $W1187 = "rr")</formula>
    </cfRule>
  </conditionalFormatting>
  <conditionalFormatting sqref="J1188">
    <cfRule type="expression" dxfId="673" priority="624">
      <formula>$J$1 = "relevant"</formula>
    </cfRule>
  </conditionalFormatting>
  <conditionalFormatting sqref="J1188">
    <cfRule type="expression" dxfId="672" priority="625">
      <formula>AND($A1188 = "begin repeat",$W1188 = "rr")</formula>
    </cfRule>
    <cfRule type="expression" dxfId="671" priority="626">
      <formula>AND($A1188 = "end repeat", $W1188 = "rr")</formula>
    </cfRule>
  </conditionalFormatting>
  <conditionalFormatting sqref="J1188">
    <cfRule type="expression" dxfId="670" priority="621">
      <formula>$J$1 = "relevant"</formula>
    </cfRule>
  </conditionalFormatting>
  <conditionalFormatting sqref="J1188">
    <cfRule type="expression" dxfId="669" priority="622">
      <formula>AND($A1188 = "begin repeat",$W1188 = "rr")</formula>
    </cfRule>
    <cfRule type="expression" dxfId="668" priority="623">
      <formula>AND($A1188 = "end repeat", $W1188 = "rr")</formula>
    </cfRule>
  </conditionalFormatting>
  <conditionalFormatting sqref="J1183">
    <cfRule type="expression" dxfId="667" priority="618">
      <formula>$J$1 = "relevant"</formula>
    </cfRule>
  </conditionalFormatting>
  <conditionalFormatting sqref="J1183">
    <cfRule type="expression" dxfId="666" priority="619">
      <formula>AND($A1183 = "begin repeat",$W1183 = "rr")</formula>
    </cfRule>
    <cfRule type="expression" dxfId="665" priority="620">
      <formula>AND($A1183 = "end repeat", $W1183 = "rr")</formula>
    </cfRule>
  </conditionalFormatting>
  <conditionalFormatting sqref="J1183">
    <cfRule type="expression" dxfId="664" priority="615">
      <formula>$J$1 = "relevant"</formula>
    </cfRule>
  </conditionalFormatting>
  <conditionalFormatting sqref="J1183">
    <cfRule type="expression" dxfId="663" priority="616">
      <formula>AND($A1183 = "begin repeat",$W1183 = "rr")</formula>
    </cfRule>
    <cfRule type="expression" dxfId="662" priority="617">
      <formula>AND($A1183 = "end repeat", $W1183 = "rr")</formula>
    </cfRule>
  </conditionalFormatting>
  <conditionalFormatting sqref="J1184">
    <cfRule type="expression" dxfId="661" priority="612">
      <formula>$J$1 = "relevant"</formula>
    </cfRule>
  </conditionalFormatting>
  <conditionalFormatting sqref="J1184">
    <cfRule type="expression" dxfId="660" priority="613">
      <formula>AND($A1184 = "begin repeat",$W1184 = "rr")</formula>
    </cfRule>
    <cfRule type="expression" dxfId="659" priority="614">
      <formula>AND($A1184 = "end repeat", $W1184 = "rr")</formula>
    </cfRule>
  </conditionalFormatting>
  <conditionalFormatting sqref="J1184">
    <cfRule type="expression" dxfId="658" priority="609">
      <formula>$J$1 = "relevant"</formula>
    </cfRule>
  </conditionalFormatting>
  <conditionalFormatting sqref="J1184">
    <cfRule type="expression" dxfId="657" priority="610">
      <formula>AND($A1184 = "begin repeat",$W1184 = "rr")</formula>
    </cfRule>
    <cfRule type="expression" dxfId="656" priority="611">
      <formula>AND($A1184 = "end repeat", $W1184 = "rr")</formula>
    </cfRule>
  </conditionalFormatting>
  <conditionalFormatting sqref="J1184">
    <cfRule type="expression" dxfId="655" priority="606">
      <formula>$J$1 = "relevant"</formula>
    </cfRule>
  </conditionalFormatting>
  <conditionalFormatting sqref="J1184">
    <cfRule type="expression" dxfId="654" priority="607">
      <formula>AND($A1184 = "begin repeat",$W1184 = "rr")</formula>
    </cfRule>
    <cfRule type="expression" dxfId="653" priority="608">
      <formula>AND($A1184 = "end repeat", $W1184 = "rr")</formula>
    </cfRule>
  </conditionalFormatting>
  <conditionalFormatting sqref="J1184">
    <cfRule type="expression" dxfId="652" priority="603">
      <formula>$J$1 = "relevant"</formula>
    </cfRule>
  </conditionalFormatting>
  <conditionalFormatting sqref="J1184">
    <cfRule type="expression" dxfId="651" priority="604">
      <formula>AND($A1184 = "begin repeat",$W1184 = "rr")</formula>
    </cfRule>
    <cfRule type="expression" dxfId="650" priority="605">
      <formula>AND($A1184 = "end repeat", $W1184 = "rr")</formula>
    </cfRule>
  </conditionalFormatting>
  <conditionalFormatting sqref="J1185">
    <cfRule type="expression" dxfId="649" priority="600">
      <formula>$J$1 = "relevant"</formula>
    </cfRule>
  </conditionalFormatting>
  <conditionalFormatting sqref="J1185">
    <cfRule type="expression" dxfId="648" priority="601">
      <formula>AND($A1185 = "begin repeat",$W1185 = "rr")</formula>
    </cfRule>
    <cfRule type="expression" dxfId="647" priority="602">
      <formula>AND($A1185 = "end repeat", $W1185 = "rr")</formula>
    </cfRule>
  </conditionalFormatting>
  <conditionalFormatting sqref="J1185">
    <cfRule type="expression" dxfId="646" priority="597">
      <formula>$J$1 = "relevant"</formula>
    </cfRule>
  </conditionalFormatting>
  <conditionalFormatting sqref="J1185">
    <cfRule type="expression" dxfId="645" priority="598">
      <formula>AND($A1185 = "begin repeat",$W1185 = "rr")</formula>
    </cfRule>
    <cfRule type="expression" dxfId="644" priority="599">
      <formula>AND($A1185 = "end repeat", $W1185 = "rr")</formula>
    </cfRule>
  </conditionalFormatting>
  <conditionalFormatting sqref="J1185">
    <cfRule type="expression" dxfId="643" priority="594">
      <formula>$J$1 = "relevant"</formula>
    </cfRule>
  </conditionalFormatting>
  <conditionalFormatting sqref="J1185">
    <cfRule type="expression" dxfId="642" priority="595">
      <formula>AND($A1185 = "begin repeat",$W1185 = "rr")</formula>
    </cfRule>
    <cfRule type="expression" dxfId="641" priority="596">
      <formula>AND($A1185 = "end repeat", $W1185 = "rr")</formula>
    </cfRule>
  </conditionalFormatting>
  <conditionalFormatting sqref="J1185">
    <cfRule type="expression" dxfId="640" priority="591">
      <formula>$J$1 = "relevant"</formula>
    </cfRule>
  </conditionalFormatting>
  <conditionalFormatting sqref="J1185">
    <cfRule type="expression" dxfId="639" priority="592">
      <formula>AND($A1185 = "begin repeat",$W1185 = "rr")</formula>
    </cfRule>
    <cfRule type="expression" dxfId="638" priority="593">
      <formula>AND($A1185 = "end repeat", $W1185 = "rr")</formula>
    </cfRule>
  </conditionalFormatting>
  <conditionalFormatting sqref="J1186">
    <cfRule type="expression" dxfId="637" priority="588">
      <formula>$J$1 = "relevant"</formula>
    </cfRule>
  </conditionalFormatting>
  <conditionalFormatting sqref="J1186">
    <cfRule type="expression" dxfId="636" priority="589">
      <formula>AND($A1186 = "begin repeat",$W1186 = "rr")</formula>
    </cfRule>
    <cfRule type="expression" dxfId="635" priority="590">
      <formula>AND($A1186 = "end repeat", $W1186 = "rr")</formula>
    </cfRule>
  </conditionalFormatting>
  <conditionalFormatting sqref="J1186">
    <cfRule type="expression" dxfId="634" priority="585">
      <formula>$J$1 = "relevant"</formula>
    </cfRule>
  </conditionalFormatting>
  <conditionalFormatting sqref="J1186">
    <cfRule type="expression" dxfId="633" priority="586">
      <formula>AND($A1186 = "begin repeat",$W1186 = "rr")</formula>
    </cfRule>
    <cfRule type="expression" dxfId="632" priority="587">
      <formula>AND($A1186 = "end repeat", $W1186 = "rr")</formula>
    </cfRule>
  </conditionalFormatting>
  <conditionalFormatting sqref="J1186">
    <cfRule type="expression" dxfId="631" priority="582">
      <formula>$J$1 = "relevant"</formula>
    </cfRule>
  </conditionalFormatting>
  <conditionalFormatting sqref="J1186">
    <cfRule type="expression" dxfId="630" priority="583">
      <formula>AND($A1186 = "begin repeat",$W1186 = "rr")</formula>
    </cfRule>
    <cfRule type="expression" dxfId="629" priority="584">
      <formula>AND($A1186 = "end repeat", $W1186 = "rr")</formula>
    </cfRule>
  </conditionalFormatting>
  <conditionalFormatting sqref="J1186">
    <cfRule type="expression" dxfId="628" priority="579">
      <formula>$J$1 = "relevant"</formula>
    </cfRule>
  </conditionalFormatting>
  <conditionalFormatting sqref="J1186">
    <cfRule type="expression" dxfId="627" priority="580">
      <formula>AND($A1186 = "begin repeat",$W1186 = "rr")</formula>
    </cfRule>
    <cfRule type="expression" dxfId="626" priority="581">
      <formula>AND($A1186 = "end repeat", $W1186 = "rr")</formula>
    </cfRule>
  </conditionalFormatting>
  <conditionalFormatting sqref="J1187">
    <cfRule type="expression" dxfId="625" priority="576">
      <formula>$J$1 = "relevant"</formula>
    </cfRule>
  </conditionalFormatting>
  <conditionalFormatting sqref="J1187">
    <cfRule type="expression" dxfId="624" priority="577">
      <formula>AND($A1187 = "begin repeat",$W1187 = "rr")</formula>
    </cfRule>
    <cfRule type="expression" dxfId="623" priority="578">
      <formula>AND($A1187 = "end repeat", $W1187 = "rr")</formula>
    </cfRule>
  </conditionalFormatting>
  <conditionalFormatting sqref="J1187">
    <cfRule type="expression" dxfId="622" priority="573">
      <formula>$J$1 = "relevant"</formula>
    </cfRule>
  </conditionalFormatting>
  <conditionalFormatting sqref="J1187">
    <cfRule type="expression" dxfId="621" priority="574">
      <formula>AND($A1187 = "begin repeat",$W1187 = "rr")</formula>
    </cfRule>
    <cfRule type="expression" dxfId="620" priority="575">
      <formula>AND($A1187 = "end repeat", $W1187 = "rr")</formula>
    </cfRule>
  </conditionalFormatting>
  <conditionalFormatting sqref="J1187">
    <cfRule type="expression" dxfId="619" priority="570">
      <formula>$J$1 = "relevant"</formula>
    </cfRule>
  </conditionalFormatting>
  <conditionalFormatting sqref="J1187">
    <cfRule type="expression" dxfId="618" priority="571">
      <formula>AND($A1187 = "begin repeat",$W1187 = "rr")</formula>
    </cfRule>
    <cfRule type="expression" dxfId="617" priority="572">
      <formula>AND($A1187 = "end repeat", $W1187 = "rr")</formula>
    </cfRule>
  </conditionalFormatting>
  <conditionalFormatting sqref="J1187">
    <cfRule type="expression" dxfId="616" priority="567">
      <formula>$J$1 = "relevant"</formula>
    </cfRule>
  </conditionalFormatting>
  <conditionalFormatting sqref="J1187">
    <cfRule type="expression" dxfId="615" priority="568">
      <formula>AND($A1187 = "begin repeat",$W1187 = "rr")</formula>
    </cfRule>
    <cfRule type="expression" dxfId="614" priority="569">
      <formula>AND($A1187 = "end repeat", $W1187 = "rr")</formula>
    </cfRule>
  </conditionalFormatting>
  <conditionalFormatting sqref="J1188">
    <cfRule type="expression" dxfId="613" priority="564">
      <formula>$J$1 = "relevant"</formula>
    </cfRule>
  </conditionalFormatting>
  <conditionalFormatting sqref="J1188">
    <cfRule type="expression" dxfId="612" priority="565">
      <formula>AND($A1188 = "begin repeat",$W1188 = "rr")</formula>
    </cfRule>
    <cfRule type="expression" dxfId="611" priority="566">
      <formula>AND($A1188 = "end repeat", $W1188 = "rr")</formula>
    </cfRule>
  </conditionalFormatting>
  <conditionalFormatting sqref="J1188">
    <cfRule type="expression" dxfId="610" priority="561">
      <formula>$J$1 = "relevant"</formula>
    </cfRule>
  </conditionalFormatting>
  <conditionalFormatting sqref="J1188">
    <cfRule type="expression" dxfId="609" priority="562">
      <formula>AND($A1188 = "begin repeat",$W1188 = "rr")</formula>
    </cfRule>
    <cfRule type="expression" dxfId="608" priority="563">
      <formula>AND($A1188 = "end repeat", $W1188 = "rr")</formula>
    </cfRule>
  </conditionalFormatting>
  <conditionalFormatting sqref="J1188">
    <cfRule type="expression" dxfId="607" priority="558">
      <formula>$J$1 = "relevant"</formula>
    </cfRule>
  </conditionalFormatting>
  <conditionalFormatting sqref="J1188">
    <cfRule type="expression" dxfId="606" priority="559">
      <formula>AND($A1188 = "begin repeat",$W1188 = "rr")</formula>
    </cfRule>
    <cfRule type="expression" dxfId="605" priority="560">
      <formula>AND($A1188 = "end repeat", $W1188 = "rr")</formula>
    </cfRule>
  </conditionalFormatting>
  <conditionalFormatting sqref="J1188">
    <cfRule type="expression" dxfId="604" priority="555">
      <formula>$J$1 = "relevant"</formula>
    </cfRule>
  </conditionalFormatting>
  <conditionalFormatting sqref="J1188">
    <cfRule type="expression" dxfId="603" priority="556">
      <formula>AND($A1188 = "begin repeat",$W1188 = "rr")</formula>
    </cfRule>
    <cfRule type="expression" dxfId="602" priority="557">
      <formula>AND($A1188 = "end repeat", $W1188 = "rr")</formula>
    </cfRule>
  </conditionalFormatting>
  <conditionalFormatting sqref="J1190">
    <cfRule type="expression" dxfId="601" priority="552">
      <formula>$J$1 = "relevant"</formula>
    </cfRule>
  </conditionalFormatting>
  <conditionalFormatting sqref="J1190">
    <cfRule type="expression" dxfId="600" priority="553">
      <formula>AND($A1190 = "begin repeat",$W1190 = "rr")</formula>
    </cfRule>
    <cfRule type="expression" dxfId="599" priority="554">
      <formula>AND($A1190 = "end repeat", $W1190 = "rr")</formula>
    </cfRule>
  </conditionalFormatting>
  <conditionalFormatting sqref="J1190">
    <cfRule type="expression" dxfId="598" priority="549">
      <formula>$J$1 = "relevant"</formula>
    </cfRule>
  </conditionalFormatting>
  <conditionalFormatting sqref="J1190">
    <cfRule type="expression" dxfId="597" priority="550">
      <formula>AND($A1190 = "begin repeat",$W1190 = "rr")</formula>
    </cfRule>
    <cfRule type="expression" dxfId="596" priority="551">
      <formula>AND($A1190 = "end repeat", $W1190 = "rr")</formula>
    </cfRule>
  </conditionalFormatting>
  <conditionalFormatting sqref="J1194">
    <cfRule type="expression" dxfId="595" priority="548">
      <formula>$J$1 = "relevant"</formula>
    </cfRule>
  </conditionalFormatting>
  <conditionalFormatting sqref="J1194">
    <cfRule type="expression" dxfId="594" priority="546">
      <formula>AND($A1194 = "begin repeat",$W1194 = "rr")</formula>
    </cfRule>
    <cfRule type="expression" dxfId="593" priority="547">
      <formula>AND($A1194 = "end repeat", $W1194 = "rr")</formula>
    </cfRule>
  </conditionalFormatting>
  <conditionalFormatting sqref="J1194">
    <cfRule type="expression" dxfId="592" priority="543">
      <formula>$J$1 = "relevant"</formula>
    </cfRule>
  </conditionalFormatting>
  <conditionalFormatting sqref="J1194">
    <cfRule type="expression" dxfId="591" priority="544">
      <formula>AND($A1194 = "begin repeat",$W1194 = "rr")</formula>
    </cfRule>
    <cfRule type="expression" dxfId="590" priority="545">
      <formula>AND($A1194 = "end repeat", $W1194 = "rr")</formula>
    </cfRule>
  </conditionalFormatting>
  <conditionalFormatting sqref="J1194">
    <cfRule type="expression" dxfId="589" priority="540">
      <formula>$J$1 = "relevant"</formula>
    </cfRule>
  </conditionalFormatting>
  <conditionalFormatting sqref="J1194">
    <cfRule type="expression" dxfId="588" priority="541">
      <formula>AND($A1194 = "begin repeat",$W1194 = "rr")</formula>
    </cfRule>
    <cfRule type="expression" dxfId="587" priority="542">
      <formula>AND($A1194 = "end repeat", $W1194 = "rr")</formula>
    </cfRule>
  </conditionalFormatting>
  <conditionalFormatting sqref="I1190">
    <cfRule type="expression" dxfId="586" priority="537">
      <formula>$I$1 = "appearance"</formula>
    </cfRule>
  </conditionalFormatting>
  <conditionalFormatting sqref="I1190">
    <cfRule type="expression" dxfId="585" priority="538">
      <formula>AND($A1190 = "begin repeat",$W1190 = "rr")</formula>
    </cfRule>
    <cfRule type="expression" dxfId="584" priority="539">
      <formula>AND($A1190 = "end repeat", $W1190 = "rr")</formula>
    </cfRule>
  </conditionalFormatting>
  <conditionalFormatting sqref="I1191">
    <cfRule type="expression" dxfId="583" priority="534">
      <formula>$I$1 = "appearance"</formula>
    </cfRule>
  </conditionalFormatting>
  <conditionalFormatting sqref="I1191">
    <cfRule type="expression" dxfId="582" priority="535">
      <formula>AND($A1191 = "begin repeat",$W1191 = "rr")</formula>
    </cfRule>
    <cfRule type="expression" dxfId="581" priority="536">
      <formula>AND($A1191 = "end repeat", $W1191 = "rr")</formula>
    </cfRule>
  </conditionalFormatting>
  <conditionalFormatting sqref="I1191">
    <cfRule type="expression" dxfId="580" priority="531">
      <formula>$I$1 = "appearance"</formula>
    </cfRule>
  </conditionalFormatting>
  <conditionalFormatting sqref="I1191">
    <cfRule type="expression" dxfId="579" priority="532">
      <formula>AND($A1191 = "begin repeat",$W1191 = "rr")</formula>
    </cfRule>
    <cfRule type="expression" dxfId="578" priority="533">
      <formula>AND($A1191 = "end repeat", $W1191 = "rr")</formula>
    </cfRule>
  </conditionalFormatting>
  <conditionalFormatting sqref="I1226">
    <cfRule type="expression" dxfId="577" priority="528">
      <formula>$I$1 = "appearance"</formula>
    </cfRule>
  </conditionalFormatting>
  <conditionalFormatting sqref="I1226">
    <cfRule type="expression" dxfId="576" priority="529">
      <formula>AND($A1226 = "begin repeat",$W1226 = "rr")</formula>
    </cfRule>
    <cfRule type="expression" dxfId="575" priority="530">
      <formula>AND($A1226 = "end repeat", $W1226 = "rr")</formula>
    </cfRule>
  </conditionalFormatting>
  <conditionalFormatting sqref="I1226">
    <cfRule type="expression" dxfId="574" priority="525">
      <formula>$I$1 = "appearance"</formula>
    </cfRule>
  </conditionalFormatting>
  <conditionalFormatting sqref="I1226">
    <cfRule type="expression" dxfId="573" priority="526">
      <formula>AND($A1226 = "begin repeat",$W1226 = "rr")</formula>
    </cfRule>
    <cfRule type="expression" dxfId="572" priority="527">
      <formula>AND($A1226 = "end repeat", $W1226 = "rr")</formula>
    </cfRule>
  </conditionalFormatting>
  <conditionalFormatting sqref="I1227">
    <cfRule type="expression" dxfId="571" priority="522">
      <formula>$I$1 = "appearance"</formula>
    </cfRule>
  </conditionalFormatting>
  <conditionalFormatting sqref="I1227">
    <cfRule type="expression" dxfId="570" priority="523">
      <formula>AND($A1227 = "begin repeat",$W1227 = "rr")</formula>
    </cfRule>
    <cfRule type="expression" dxfId="569" priority="524">
      <formula>AND($A1227 = "end repeat", $W1227 = "rr")</formula>
    </cfRule>
  </conditionalFormatting>
  <conditionalFormatting sqref="I1227">
    <cfRule type="expression" dxfId="568" priority="519">
      <formula>$I$1 = "appearance"</formula>
    </cfRule>
  </conditionalFormatting>
  <conditionalFormatting sqref="I1227">
    <cfRule type="expression" dxfId="567" priority="520">
      <formula>AND($A1227 = "begin repeat",$W1227 = "rr")</formula>
    </cfRule>
    <cfRule type="expression" dxfId="566" priority="521">
      <formula>AND($A1227 = "end repeat", $W1227 = "rr")</formula>
    </cfRule>
  </conditionalFormatting>
  <conditionalFormatting sqref="I1292">
    <cfRule type="expression" dxfId="565" priority="516">
      <formula>$I$1 = "appearance"</formula>
    </cfRule>
  </conditionalFormatting>
  <conditionalFormatting sqref="I1292">
    <cfRule type="expression" dxfId="564" priority="517">
      <formula>AND($A1292 = "begin repeat",$W1292 = "rr")</formula>
    </cfRule>
    <cfRule type="expression" dxfId="563" priority="518">
      <formula>AND($A1292 = "end repeat", $W1292 = "rr")</formula>
    </cfRule>
  </conditionalFormatting>
  <conditionalFormatting sqref="I1292">
    <cfRule type="expression" dxfId="562" priority="513">
      <formula>$I$1 = "appearance"</formula>
    </cfRule>
  </conditionalFormatting>
  <conditionalFormatting sqref="I1292">
    <cfRule type="expression" dxfId="561" priority="514">
      <formula>AND($A1292 = "begin repeat",$W1292 = "rr")</formula>
    </cfRule>
    <cfRule type="expression" dxfId="560" priority="515">
      <formula>AND($A1292 = "end repeat", $W1292 = "rr")</formula>
    </cfRule>
  </conditionalFormatting>
  <conditionalFormatting sqref="I1293">
    <cfRule type="expression" dxfId="559" priority="510">
      <formula>$I$1 = "appearance"</formula>
    </cfRule>
  </conditionalFormatting>
  <conditionalFormatting sqref="I1293">
    <cfRule type="expression" dxfId="558" priority="511">
      <formula>AND($A1293 = "begin repeat",$W1293 = "rr")</formula>
    </cfRule>
    <cfRule type="expression" dxfId="557" priority="512">
      <formula>AND($A1293 = "end repeat", $W1293 = "rr")</formula>
    </cfRule>
  </conditionalFormatting>
  <conditionalFormatting sqref="I1293">
    <cfRule type="expression" dxfId="556" priority="507">
      <formula>$I$1 = "appearance"</formula>
    </cfRule>
  </conditionalFormatting>
  <conditionalFormatting sqref="I1293">
    <cfRule type="expression" dxfId="555" priority="508">
      <formula>AND($A1293 = "begin repeat",$W1293 = "rr")</formula>
    </cfRule>
    <cfRule type="expression" dxfId="554" priority="509">
      <formula>AND($A1293 = "end repeat", $W1293 = "rr")</formula>
    </cfRule>
  </conditionalFormatting>
  <conditionalFormatting sqref="I1294">
    <cfRule type="expression" dxfId="553" priority="504">
      <formula>$I$1 = "appearance"</formula>
    </cfRule>
  </conditionalFormatting>
  <conditionalFormatting sqref="I1294">
    <cfRule type="expression" dxfId="552" priority="505">
      <formula>AND($A1294 = "begin repeat",$W1294 = "rr")</formula>
    </cfRule>
    <cfRule type="expression" dxfId="551" priority="506">
      <formula>AND($A1294 = "end repeat", $W1294 = "rr")</formula>
    </cfRule>
  </conditionalFormatting>
  <conditionalFormatting sqref="I1294">
    <cfRule type="expression" dxfId="550" priority="501">
      <formula>$I$1 = "appearance"</formula>
    </cfRule>
  </conditionalFormatting>
  <conditionalFormatting sqref="I1294">
    <cfRule type="expression" dxfId="549" priority="502">
      <formula>AND($A1294 = "begin repeat",$W1294 = "rr")</formula>
    </cfRule>
    <cfRule type="expression" dxfId="548" priority="503">
      <formula>AND($A1294 = "end repeat", $W1294 = "rr")</formula>
    </cfRule>
  </conditionalFormatting>
  <conditionalFormatting sqref="I1295">
    <cfRule type="expression" dxfId="547" priority="498">
      <formula>$I$1 = "appearance"</formula>
    </cfRule>
  </conditionalFormatting>
  <conditionalFormatting sqref="I1295">
    <cfRule type="expression" dxfId="546" priority="499">
      <formula>AND($A1295 = "begin repeat",$W1295 = "rr")</formula>
    </cfRule>
    <cfRule type="expression" dxfId="545" priority="500">
      <formula>AND($A1295 = "end repeat", $W1295 = "rr")</formula>
    </cfRule>
  </conditionalFormatting>
  <conditionalFormatting sqref="I1295">
    <cfRule type="expression" dxfId="544" priority="495">
      <formula>$I$1 = "appearance"</formula>
    </cfRule>
  </conditionalFormatting>
  <conditionalFormatting sqref="I1295">
    <cfRule type="expression" dxfId="543" priority="496">
      <formula>AND($A1295 = "begin repeat",$W1295 = "rr")</formula>
    </cfRule>
    <cfRule type="expression" dxfId="542" priority="497">
      <formula>AND($A1295 = "end repeat", $W1295 = "rr")</formula>
    </cfRule>
  </conditionalFormatting>
  <conditionalFormatting sqref="I1296">
    <cfRule type="expression" dxfId="541" priority="492">
      <formula>$I$1 = "appearance"</formula>
    </cfRule>
  </conditionalFormatting>
  <conditionalFormatting sqref="I1296">
    <cfRule type="expression" dxfId="540" priority="493">
      <formula>AND($A1296 = "begin repeat",$W1296 = "rr")</formula>
    </cfRule>
    <cfRule type="expression" dxfId="539" priority="494">
      <formula>AND($A1296 = "end repeat", $W1296 = "rr")</formula>
    </cfRule>
  </conditionalFormatting>
  <conditionalFormatting sqref="I1296">
    <cfRule type="expression" dxfId="538" priority="489">
      <formula>$I$1 = "appearance"</formula>
    </cfRule>
  </conditionalFormatting>
  <conditionalFormatting sqref="I1296">
    <cfRule type="expression" dxfId="537" priority="490">
      <formula>AND($A1296 = "begin repeat",$W1296 = "rr")</formula>
    </cfRule>
    <cfRule type="expression" dxfId="536" priority="491">
      <formula>AND($A1296 = "end repeat", $W1296 = "rr")</formula>
    </cfRule>
  </conditionalFormatting>
  <conditionalFormatting sqref="I1393">
    <cfRule type="expression" dxfId="535" priority="486">
      <formula>$I$1 = "appearance"</formula>
    </cfRule>
  </conditionalFormatting>
  <conditionalFormatting sqref="I1393">
    <cfRule type="expression" dxfId="534" priority="487">
      <formula>AND($A1393 = "begin repeat",$W1393 = "rr")</formula>
    </cfRule>
    <cfRule type="expression" dxfId="533" priority="488">
      <formula>AND($A1393 = "end repeat", $W1393 = "rr")</formula>
    </cfRule>
  </conditionalFormatting>
  <conditionalFormatting sqref="I1393">
    <cfRule type="expression" dxfId="532" priority="483">
      <formula>$I$1 = "appearance"</formula>
    </cfRule>
  </conditionalFormatting>
  <conditionalFormatting sqref="I1393">
    <cfRule type="expression" dxfId="531" priority="484">
      <formula>AND($A1393 = "begin repeat",$W1393 = "rr")</formula>
    </cfRule>
    <cfRule type="expression" dxfId="530" priority="485">
      <formula>AND($A1393 = "end repeat", $W1393 = "rr")</formula>
    </cfRule>
  </conditionalFormatting>
  <conditionalFormatting sqref="I1394">
    <cfRule type="expression" dxfId="529" priority="480">
      <formula>$I$1 = "appearance"</formula>
    </cfRule>
  </conditionalFormatting>
  <conditionalFormatting sqref="I1394">
    <cfRule type="expression" dxfId="528" priority="481">
      <formula>AND($A1394 = "begin repeat",$W1394 = "rr")</formula>
    </cfRule>
    <cfRule type="expression" dxfId="527" priority="482">
      <formula>AND($A1394 = "end repeat", $W1394 = "rr")</formula>
    </cfRule>
  </conditionalFormatting>
  <conditionalFormatting sqref="I1394">
    <cfRule type="expression" dxfId="526" priority="477">
      <formula>$I$1 = "appearance"</formula>
    </cfRule>
  </conditionalFormatting>
  <conditionalFormatting sqref="I1394">
    <cfRule type="expression" dxfId="525" priority="478">
      <formula>AND($A1394 = "begin repeat",$W1394 = "rr")</formula>
    </cfRule>
    <cfRule type="expression" dxfId="524" priority="479">
      <formula>AND($A1394 = "end repeat", $W1394 = "rr")</formula>
    </cfRule>
  </conditionalFormatting>
  <conditionalFormatting sqref="I1395">
    <cfRule type="expression" dxfId="523" priority="474">
      <formula>$I$1 = "appearance"</formula>
    </cfRule>
  </conditionalFormatting>
  <conditionalFormatting sqref="I1395">
    <cfRule type="expression" dxfId="522" priority="475">
      <formula>AND($A1395 = "begin repeat",$W1395 = "rr")</formula>
    </cfRule>
    <cfRule type="expression" dxfId="521" priority="476">
      <formula>AND($A1395 = "end repeat", $W1395 = "rr")</formula>
    </cfRule>
  </conditionalFormatting>
  <conditionalFormatting sqref="I1395">
    <cfRule type="expression" dxfId="520" priority="471">
      <formula>$I$1 = "appearance"</formula>
    </cfRule>
  </conditionalFormatting>
  <conditionalFormatting sqref="I1395">
    <cfRule type="expression" dxfId="519" priority="472">
      <formula>AND($A1395 = "begin repeat",$W1395 = "rr")</formula>
    </cfRule>
    <cfRule type="expression" dxfId="518" priority="473">
      <formula>AND($A1395 = "end repeat", $W1395 = "rr")</formula>
    </cfRule>
  </conditionalFormatting>
  <conditionalFormatting sqref="I1400">
    <cfRule type="expression" dxfId="517" priority="468">
      <formula>$I$1 = "appearance"</formula>
    </cfRule>
  </conditionalFormatting>
  <conditionalFormatting sqref="I1400">
    <cfRule type="expression" dxfId="516" priority="469">
      <formula>AND($A1400 = "begin repeat",$W1400 = "rr")</formula>
    </cfRule>
    <cfRule type="expression" dxfId="515" priority="470">
      <formula>AND($A1400 = "end repeat", $W1400 = "rr")</formula>
    </cfRule>
  </conditionalFormatting>
  <conditionalFormatting sqref="I1400">
    <cfRule type="expression" dxfId="514" priority="465">
      <formula>$I$1 = "appearance"</formula>
    </cfRule>
  </conditionalFormatting>
  <conditionalFormatting sqref="I1400">
    <cfRule type="expression" dxfId="513" priority="466">
      <formula>AND($A1400 = "begin repeat",$W1400 = "rr")</formula>
    </cfRule>
    <cfRule type="expression" dxfId="512" priority="467">
      <formula>AND($A1400 = "end repeat", $W1400 = "rr")</formula>
    </cfRule>
  </conditionalFormatting>
  <conditionalFormatting sqref="I1401">
    <cfRule type="expression" dxfId="511" priority="462">
      <formula>$I$1 = "appearance"</formula>
    </cfRule>
  </conditionalFormatting>
  <conditionalFormatting sqref="I1401">
    <cfRule type="expression" dxfId="510" priority="463">
      <formula>AND($A1401 = "begin repeat",$W1401 = "rr")</formula>
    </cfRule>
    <cfRule type="expression" dxfId="509" priority="464">
      <formula>AND($A1401 = "end repeat", $W1401 = "rr")</formula>
    </cfRule>
  </conditionalFormatting>
  <conditionalFormatting sqref="I1401">
    <cfRule type="expression" dxfId="508" priority="459">
      <formula>$I$1 = "appearance"</formula>
    </cfRule>
  </conditionalFormatting>
  <conditionalFormatting sqref="I1401">
    <cfRule type="expression" dxfId="507" priority="460">
      <formula>AND($A1401 = "begin repeat",$W1401 = "rr")</formula>
    </cfRule>
    <cfRule type="expression" dxfId="506" priority="461">
      <formula>AND($A1401 = "end repeat", $W1401 = "rr")</formula>
    </cfRule>
  </conditionalFormatting>
  <conditionalFormatting sqref="I1420">
    <cfRule type="expression" dxfId="505" priority="456">
      <formula>$I$1 = "appearance"</formula>
    </cfRule>
  </conditionalFormatting>
  <conditionalFormatting sqref="I1420">
    <cfRule type="expression" dxfId="504" priority="457">
      <formula>AND($A1420 = "begin repeat",$W1420 = "rr")</formula>
    </cfRule>
    <cfRule type="expression" dxfId="503" priority="458">
      <formula>AND($A1420 = "end repeat", $W1420 = "rr")</formula>
    </cfRule>
  </conditionalFormatting>
  <conditionalFormatting sqref="I1420">
    <cfRule type="expression" dxfId="502" priority="453">
      <formula>$I$1 = "appearance"</formula>
    </cfRule>
  </conditionalFormatting>
  <conditionalFormatting sqref="I1420">
    <cfRule type="expression" dxfId="501" priority="454">
      <formula>AND($A1420 = "begin repeat",$W1420 = "rr")</formula>
    </cfRule>
    <cfRule type="expression" dxfId="500" priority="455">
      <formula>AND($A1420 = "end repeat", $W1420 = "rr")</formula>
    </cfRule>
  </conditionalFormatting>
  <conditionalFormatting sqref="I1421">
    <cfRule type="expression" dxfId="499" priority="450">
      <formula>$I$1 = "appearance"</formula>
    </cfRule>
  </conditionalFormatting>
  <conditionalFormatting sqref="I1421">
    <cfRule type="expression" dxfId="498" priority="451">
      <formula>AND($A1421 = "begin repeat",$W1421 = "rr")</formula>
    </cfRule>
    <cfRule type="expression" dxfId="497" priority="452">
      <formula>AND($A1421 = "end repeat", $W1421 = "rr")</formula>
    </cfRule>
  </conditionalFormatting>
  <conditionalFormatting sqref="I1421">
    <cfRule type="expression" dxfId="496" priority="447">
      <formula>$I$1 = "appearance"</formula>
    </cfRule>
  </conditionalFormatting>
  <conditionalFormatting sqref="I1421">
    <cfRule type="expression" dxfId="495" priority="448">
      <formula>AND($A1421 = "begin repeat",$W1421 = "rr")</formula>
    </cfRule>
    <cfRule type="expression" dxfId="494" priority="449">
      <formula>AND($A1421 = "end repeat", $W1421 = "rr")</formula>
    </cfRule>
  </conditionalFormatting>
  <conditionalFormatting sqref="I1422">
    <cfRule type="expression" dxfId="493" priority="444">
      <formula>$I$1 = "appearance"</formula>
    </cfRule>
  </conditionalFormatting>
  <conditionalFormatting sqref="I1422">
    <cfRule type="expression" dxfId="492" priority="445">
      <formula>AND($A1422 = "begin repeat",$W1422 = "rr")</formula>
    </cfRule>
    <cfRule type="expression" dxfId="491" priority="446">
      <formula>AND($A1422 = "end repeat", $W1422 = "rr")</formula>
    </cfRule>
  </conditionalFormatting>
  <conditionalFormatting sqref="I1422">
    <cfRule type="expression" dxfId="490" priority="441">
      <formula>$I$1 = "appearance"</formula>
    </cfRule>
  </conditionalFormatting>
  <conditionalFormatting sqref="I1422">
    <cfRule type="expression" dxfId="489" priority="442">
      <formula>AND($A1422 = "begin repeat",$W1422 = "rr")</formula>
    </cfRule>
    <cfRule type="expression" dxfId="488" priority="443">
      <formula>AND($A1422 = "end repeat", $W1422 = "rr")</formula>
    </cfRule>
  </conditionalFormatting>
  <conditionalFormatting sqref="I1535">
    <cfRule type="expression" dxfId="487" priority="438">
      <formula>$I$1 = "appearance"</formula>
    </cfRule>
  </conditionalFormatting>
  <conditionalFormatting sqref="I1535">
    <cfRule type="expression" dxfId="486" priority="439">
      <formula>AND($A1535 = "begin repeat",$W1535 = "rr")</formula>
    </cfRule>
    <cfRule type="expression" dxfId="485" priority="440">
      <formula>AND($A1535 = "end repeat", $W1535 = "rr")</formula>
    </cfRule>
  </conditionalFormatting>
  <conditionalFormatting sqref="I1535">
    <cfRule type="expression" dxfId="484" priority="435">
      <formula>$I$1 = "appearance"</formula>
    </cfRule>
  </conditionalFormatting>
  <conditionalFormatting sqref="I1535">
    <cfRule type="expression" dxfId="483" priority="436">
      <formula>AND($A1535 = "begin repeat",$W1535 = "rr")</formula>
    </cfRule>
    <cfRule type="expression" dxfId="482" priority="437">
      <formula>AND($A1535 = "end repeat", $W1535 = "rr")</formula>
    </cfRule>
  </conditionalFormatting>
  <conditionalFormatting sqref="I1538">
    <cfRule type="expression" dxfId="481" priority="432">
      <formula>$I$1 = "appearance"</formula>
    </cfRule>
  </conditionalFormatting>
  <conditionalFormatting sqref="I1538">
    <cfRule type="expression" dxfId="480" priority="433">
      <formula>AND($A1538 = "begin repeat",$W1538 = "rr")</formula>
    </cfRule>
    <cfRule type="expression" dxfId="479" priority="434">
      <formula>AND($A1538 = "end repeat", $W1538 = "rr")</formula>
    </cfRule>
  </conditionalFormatting>
  <conditionalFormatting sqref="I1538">
    <cfRule type="expression" dxfId="478" priority="429">
      <formula>$I$1 = "appearance"</formula>
    </cfRule>
  </conditionalFormatting>
  <conditionalFormatting sqref="I1538">
    <cfRule type="expression" dxfId="477" priority="430">
      <formula>AND($A1538 = "begin repeat",$W1538 = "rr")</formula>
    </cfRule>
    <cfRule type="expression" dxfId="476" priority="431">
      <formula>AND($A1538 = "end repeat", $W1538 = "rr")</formula>
    </cfRule>
  </conditionalFormatting>
  <conditionalFormatting sqref="I1539">
    <cfRule type="expression" dxfId="475" priority="426">
      <formula>$I$1 = "appearance"</formula>
    </cfRule>
  </conditionalFormatting>
  <conditionalFormatting sqref="I1539">
    <cfRule type="expression" dxfId="474" priority="427">
      <formula>AND($A1539 = "begin repeat",$W1539 = "rr")</formula>
    </cfRule>
    <cfRule type="expression" dxfId="473" priority="428">
      <formula>AND($A1539 = "end repeat", $W1539 = "rr")</formula>
    </cfRule>
  </conditionalFormatting>
  <conditionalFormatting sqref="I1539">
    <cfRule type="expression" dxfId="472" priority="423">
      <formula>$I$1 = "appearance"</formula>
    </cfRule>
  </conditionalFormatting>
  <conditionalFormatting sqref="I1539">
    <cfRule type="expression" dxfId="471" priority="424">
      <formula>AND($A1539 = "begin repeat",$W1539 = "rr")</formula>
    </cfRule>
    <cfRule type="expression" dxfId="470" priority="425">
      <formula>AND($A1539 = "end repeat", $W1539 = "rr")</formula>
    </cfRule>
  </conditionalFormatting>
  <conditionalFormatting sqref="I1540">
    <cfRule type="expression" dxfId="469" priority="420">
      <formula>$I$1 = "appearance"</formula>
    </cfRule>
  </conditionalFormatting>
  <conditionalFormatting sqref="I1540">
    <cfRule type="expression" dxfId="468" priority="421">
      <formula>AND($A1540 = "begin repeat",$W1540 = "rr")</formula>
    </cfRule>
    <cfRule type="expression" dxfId="467" priority="422">
      <formula>AND($A1540 = "end repeat", $W1540 = "rr")</formula>
    </cfRule>
  </conditionalFormatting>
  <conditionalFormatting sqref="I1540">
    <cfRule type="expression" dxfId="466" priority="417">
      <formula>$I$1 = "appearance"</formula>
    </cfRule>
  </conditionalFormatting>
  <conditionalFormatting sqref="I1540">
    <cfRule type="expression" dxfId="465" priority="418">
      <formula>AND($A1540 = "begin repeat",$W1540 = "rr")</formula>
    </cfRule>
    <cfRule type="expression" dxfId="464" priority="419">
      <formula>AND($A1540 = "end repeat", $W1540 = "rr")</formula>
    </cfRule>
  </conditionalFormatting>
  <conditionalFormatting sqref="J93">
    <cfRule type="expression" dxfId="463" priority="404">
      <formula>$J$1 = "relevant"</formula>
    </cfRule>
  </conditionalFormatting>
  <conditionalFormatting sqref="E93:F93">
    <cfRule type="expression" dxfId="462" priority="400">
      <formula>$A93 = "calculate"</formula>
    </cfRule>
  </conditionalFormatting>
  <conditionalFormatting sqref="M93">
    <cfRule type="expression" dxfId="461" priority="403">
      <formula>$M$1 = "constraint"</formula>
    </cfRule>
  </conditionalFormatting>
  <conditionalFormatting sqref="I93">
    <cfRule type="expression" dxfId="460" priority="401">
      <formula>$I$1 = "appearance"</formula>
    </cfRule>
  </conditionalFormatting>
  <conditionalFormatting sqref="K93">
    <cfRule type="expression" dxfId="459" priority="402">
      <formula>$K$1 = "required"</formula>
    </cfRule>
  </conditionalFormatting>
  <conditionalFormatting sqref="O93">
    <cfRule type="expression" dxfId="458" priority="405">
      <formula xml:space="preserve"> $O$1 = "calculation"</formula>
    </cfRule>
  </conditionalFormatting>
  <conditionalFormatting sqref="A93:X93">
    <cfRule type="expression" dxfId="457" priority="406">
      <formula>AND($R$1="disabled",$R93="yes")</formula>
    </cfRule>
    <cfRule type="expression" dxfId="456" priority="407">
      <formula xml:space="preserve"> AND($A93 = "begin group",$W93 = "section")</formula>
    </cfRule>
    <cfRule type="expression" dxfId="455" priority="408">
      <formula>AND($A93 = "end group", $W93 = "section")</formula>
    </cfRule>
    <cfRule type="expression" dxfId="454" priority="409">
      <formula xml:space="preserve"> AND($A93="begin group",$W93="gg")</formula>
    </cfRule>
    <cfRule type="expression" dxfId="453" priority="410">
      <formula xml:space="preserve"> AND($A93 = "end group",$W93 = "gg")</formula>
    </cfRule>
    <cfRule type="expression" dxfId="452" priority="411">
      <formula>AND($A93="begin group",$W93="ggg")</formula>
    </cfRule>
    <cfRule type="expression" dxfId="451" priority="412">
      <formula>AND($A93="end group",$W93="ggg")</formula>
    </cfRule>
  </conditionalFormatting>
  <conditionalFormatting sqref="A93:X93">
    <cfRule type="expression" dxfId="450" priority="413">
      <formula>AND($A93 = "begin repeat",$W93 = "rr")</formula>
    </cfRule>
    <cfRule type="expression" dxfId="449" priority="414">
      <formula>AND($A93 = "end repeat", $W93 = "rr")</formula>
    </cfRule>
  </conditionalFormatting>
  <conditionalFormatting sqref="B93">
    <cfRule type="duplicateValues" dxfId="448" priority="415"/>
  </conditionalFormatting>
  <conditionalFormatting sqref="B93">
    <cfRule type="duplicateValues" dxfId="447" priority="416"/>
  </conditionalFormatting>
  <conditionalFormatting sqref="J87">
    <cfRule type="expression" dxfId="446" priority="387">
      <formula>$J$1 = "relevant"</formula>
    </cfRule>
  </conditionalFormatting>
  <conditionalFormatting sqref="E87:F87">
    <cfRule type="expression" dxfId="445" priority="383">
      <formula>$A87 = "calculate"</formula>
    </cfRule>
  </conditionalFormatting>
  <conditionalFormatting sqref="M87">
    <cfRule type="expression" dxfId="444" priority="386">
      <formula>$M$1 = "constraint"</formula>
    </cfRule>
  </conditionalFormatting>
  <conditionalFormatting sqref="I87">
    <cfRule type="expression" dxfId="443" priority="384">
      <formula>$I$1 = "appearance"</formula>
    </cfRule>
  </conditionalFormatting>
  <conditionalFormatting sqref="K87">
    <cfRule type="expression" dxfId="442" priority="385">
      <formula>$K$1 = "required"</formula>
    </cfRule>
  </conditionalFormatting>
  <conditionalFormatting sqref="O87">
    <cfRule type="expression" dxfId="441" priority="388">
      <formula xml:space="preserve"> $O$1 = "calculation"</formula>
    </cfRule>
  </conditionalFormatting>
  <conditionalFormatting sqref="A87:X87">
    <cfRule type="expression" dxfId="440" priority="389">
      <formula>AND($R$1="disabled",$R87="yes")</formula>
    </cfRule>
    <cfRule type="expression" dxfId="439" priority="390">
      <formula xml:space="preserve"> AND($A87 = "begin group",$W87 = "section")</formula>
    </cfRule>
    <cfRule type="expression" dxfId="438" priority="391">
      <formula>AND($A87 = "end group", $W87 = "section")</formula>
    </cfRule>
    <cfRule type="expression" dxfId="437" priority="392">
      <formula xml:space="preserve"> AND($A87="begin group",$W87="gg")</formula>
    </cfRule>
    <cfRule type="expression" dxfId="436" priority="393">
      <formula xml:space="preserve"> AND($A87 = "end group",$W87 = "gg")</formula>
    </cfRule>
    <cfRule type="expression" dxfId="435" priority="394">
      <formula>AND($A87="begin group",$W87="ggg")</formula>
    </cfRule>
    <cfRule type="expression" dxfId="434" priority="395">
      <formula>AND($A87="end group",$W87="ggg")</formula>
    </cfRule>
  </conditionalFormatting>
  <conditionalFormatting sqref="A87:X87">
    <cfRule type="expression" dxfId="433" priority="396">
      <formula>AND($A87 = "begin repeat",$W87 = "rr")</formula>
    </cfRule>
    <cfRule type="expression" dxfId="432" priority="397">
      <formula>AND($A87 = "end repeat", $W87 = "rr")</formula>
    </cfRule>
  </conditionalFormatting>
  <conditionalFormatting sqref="B87">
    <cfRule type="duplicateValues" dxfId="431" priority="398"/>
  </conditionalFormatting>
  <conditionalFormatting sqref="B87">
    <cfRule type="duplicateValues" dxfId="430" priority="399"/>
  </conditionalFormatting>
  <conditionalFormatting sqref="O95">
    <cfRule type="expression" dxfId="429" priority="371">
      <formula xml:space="preserve"> $O$1 = "calculation"</formula>
    </cfRule>
  </conditionalFormatting>
  <conditionalFormatting sqref="A95:X95">
    <cfRule type="expression" dxfId="428" priority="379">
      <formula>AND($A95 = "begin repeat",$W95 = "rr")</formula>
    </cfRule>
    <cfRule type="expression" dxfId="427" priority="380">
      <formula>AND($A95 = "end repeat", $W95 = "rr")</formula>
    </cfRule>
  </conditionalFormatting>
  <conditionalFormatting sqref="B94:B95">
    <cfRule type="duplicateValues" dxfId="426" priority="381"/>
  </conditionalFormatting>
  <conditionalFormatting sqref="B94:B95">
    <cfRule type="duplicateValues" dxfId="425" priority="382"/>
  </conditionalFormatting>
  <conditionalFormatting sqref="J96">
    <cfRule type="expression" dxfId="424" priority="353">
      <formula>$J$1 = "relevant"</formula>
    </cfRule>
  </conditionalFormatting>
  <conditionalFormatting sqref="F96">
    <cfRule type="expression" dxfId="423" priority="349">
      <formula>$A96 = "calculate"</formula>
    </cfRule>
  </conditionalFormatting>
  <conditionalFormatting sqref="M96">
    <cfRule type="expression" dxfId="422" priority="352">
      <formula>$M$1 = "constraint"</formula>
    </cfRule>
  </conditionalFormatting>
  <conditionalFormatting sqref="I96">
    <cfRule type="expression" dxfId="421" priority="350">
      <formula>$I$1 = "appearance"</formula>
    </cfRule>
  </conditionalFormatting>
  <conditionalFormatting sqref="K96">
    <cfRule type="expression" dxfId="420" priority="351">
      <formula>$K$1 = "required"</formula>
    </cfRule>
  </conditionalFormatting>
  <conditionalFormatting sqref="O96">
    <cfRule type="expression" dxfId="419" priority="354">
      <formula xml:space="preserve"> $O$1 = "calculation"</formula>
    </cfRule>
  </conditionalFormatting>
  <conditionalFormatting sqref="A96:D96 F96:X96">
    <cfRule type="expression" dxfId="418" priority="362">
      <formula>AND($A96 = "begin repeat",$W96 = "rr")</formula>
    </cfRule>
    <cfRule type="expression" dxfId="417" priority="363">
      <formula>AND($A96 = "end repeat", $W96 = "rr")</formula>
    </cfRule>
  </conditionalFormatting>
  <conditionalFormatting sqref="B96">
    <cfRule type="duplicateValues" dxfId="416" priority="364"/>
  </conditionalFormatting>
  <conditionalFormatting sqref="B96">
    <cfRule type="duplicateValues" dxfId="415" priority="365"/>
  </conditionalFormatting>
  <conditionalFormatting sqref="O94">
    <cfRule type="expression" dxfId="414" priority="339">
      <formula xml:space="preserve"> $O$1 = "calculation"</formula>
    </cfRule>
  </conditionalFormatting>
  <conditionalFormatting sqref="J136:J138">
    <cfRule type="expression" dxfId="413" priority="326">
      <formula>$J$1 = "relevant"</formula>
    </cfRule>
  </conditionalFormatting>
  <conditionalFormatting sqref="E136:F138">
    <cfRule type="expression" dxfId="412" priority="322">
      <formula>$A136 = "calculate"</formula>
    </cfRule>
  </conditionalFormatting>
  <conditionalFormatting sqref="M136:M138">
    <cfRule type="expression" dxfId="411" priority="325">
      <formula>$M$1 = "constraint"</formula>
    </cfRule>
  </conditionalFormatting>
  <conditionalFormatting sqref="I136:I138">
    <cfRule type="expression" dxfId="410" priority="323">
      <formula>$I$1 = "appearance"</formula>
    </cfRule>
  </conditionalFormatting>
  <conditionalFormatting sqref="K136:K138">
    <cfRule type="expression" dxfId="409" priority="324">
      <formula>$K$1 = "required"</formula>
    </cfRule>
  </conditionalFormatting>
  <conditionalFormatting sqref="O136:O138">
    <cfRule type="expression" dxfId="408" priority="327">
      <formula xml:space="preserve"> $O$1 = "calculation"</formula>
    </cfRule>
  </conditionalFormatting>
  <conditionalFormatting sqref="J139">
    <cfRule type="expression" dxfId="407" priority="319">
      <formula>$J$1 = "relevant"</formula>
    </cfRule>
  </conditionalFormatting>
  <conditionalFormatting sqref="E139:F139">
    <cfRule type="expression" dxfId="406" priority="315">
      <formula>$A139 = "calculate"</formula>
    </cfRule>
  </conditionalFormatting>
  <conditionalFormatting sqref="M139">
    <cfRule type="expression" dxfId="405" priority="318">
      <formula>$M$1 = "constraint"</formula>
    </cfRule>
  </conditionalFormatting>
  <conditionalFormatting sqref="I139">
    <cfRule type="expression" dxfId="404" priority="316">
      <formula>$I$1 = "appearance"</formula>
    </cfRule>
  </conditionalFormatting>
  <conditionalFormatting sqref="K139">
    <cfRule type="expression" dxfId="403" priority="317">
      <formula>$K$1 = "required"</formula>
    </cfRule>
  </conditionalFormatting>
  <conditionalFormatting sqref="O139">
    <cfRule type="expression" dxfId="402" priority="320">
      <formula xml:space="preserve"> $O$1 = "calculation"</formula>
    </cfRule>
  </conditionalFormatting>
  <conditionalFormatting sqref="B139">
    <cfRule type="duplicateValues" dxfId="401" priority="321"/>
  </conditionalFormatting>
  <conditionalFormatting sqref="A136:K139 M136:X139">
    <cfRule type="expression" dxfId="400" priority="335">
      <formula>AND($A136 = "begin repeat",$W136 = "rr")</formula>
    </cfRule>
    <cfRule type="expression" dxfId="399" priority="336">
      <formula>AND($A136 = "end repeat", $W136 = "rr")</formula>
    </cfRule>
  </conditionalFormatting>
  <conditionalFormatting sqref="B136:B138">
    <cfRule type="duplicateValues" dxfId="398" priority="337"/>
  </conditionalFormatting>
  <conditionalFormatting sqref="B136:B139">
    <cfRule type="duplicateValues" dxfId="397" priority="338"/>
  </conditionalFormatting>
  <conditionalFormatting sqref="J314">
    <cfRule type="expression" dxfId="396" priority="302">
      <formula>$J$1 = "relevant"</formula>
    </cfRule>
  </conditionalFormatting>
  <conditionalFormatting sqref="E314:F314">
    <cfRule type="expression" dxfId="395" priority="298">
      <formula>$A314 = "calculate"</formula>
    </cfRule>
  </conditionalFormatting>
  <conditionalFormatting sqref="M314">
    <cfRule type="expression" dxfId="394" priority="301">
      <formula>$M$1 = "constraint"</formula>
    </cfRule>
  </conditionalFormatting>
  <conditionalFormatting sqref="I314">
    <cfRule type="expression" dxfId="393" priority="299">
      <formula>$I$1 = "appearance"</formula>
    </cfRule>
  </conditionalFormatting>
  <conditionalFormatting sqref="K314">
    <cfRule type="expression" dxfId="392" priority="300">
      <formula>$K$1 = "required"</formula>
    </cfRule>
  </conditionalFormatting>
  <conditionalFormatting sqref="O314">
    <cfRule type="expression" dxfId="391" priority="303">
      <formula xml:space="preserve"> $O$1 = "calculation"</formula>
    </cfRule>
  </conditionalFormatting>
  <conditionalFormatting sqref="A314:X314">
    <cfRule type="expression" dxfId="390" priority="311">
      <formula>AND($A314 = "begin repeat",$W314 = "rr")</formula>
    </cfRule>
    <cfRule type="expression" dxfId="389" priority="312">
      <formula>AND($A314 = "end repeat", $W314 = "rr")</formula>
    </cfRule>
  </conditionalFormatting>
  <conditionalFormatting sqref="I314">
    <cfRule type="expression" dxfId="388" priority="297">
      <formula>$I$1 = "appearance"</formula>
    </cfRule>
  </conditionalFormatting>
  <conditionalFormatting sqref="B314">
    <cfRule type="duplicateValues" dxfId="387" priority="313"/>
  </conditionalFormatting>
  <conditionalFormatting sqref="B314">
    <cfRule type="duplicateValues" dxfId="386" priority="314"/>
  </conditionalFormatting>
  <conditionalFormatting sqref="J316">
    <cfRule type="expression" dxfId="385" priority="284">
      <formula>$J$1 = "relevant"</formula>
    </cfRule>
  </conditionalFormatting>
  <conditionalFormatting sqref="E316:F316">
    <cfRule type="expression" dxfId="384" priority="280">
      <formula>$A316 = "calculate"</formula>
    </cfRule>
  </conditionalFormatting>
  <conditionalFormatting sqref="M316">
    <cfRule type="expression" dxfId="383" priority="283">
      <formula>$M$1 = "constraint"</formula>
    </cfRule>
  </conditionalFormatting>
  <conditionalFormatting sqref="I316">
    <cfRule type="expression" dxfId="382" priority="281">
      <formula>$I$1 = "appearance"</formula>
    </cfRule>
  </conditionalFormatting>
  <conditionalFormatting sqref="K316">
    <cfRule type="expression" dxfId="381" priority="282">
      <formula>$K$1 = "required"</formula>
    </cfRule>
  </conditionalFormatting>
  <conditionalFormatting sqref="O316">
    <cfRule type="expression" dxfId="380" priority="285">
      <formula xml:space="preserve"> $O$1 = "calculation"</formula>
    </cfRule>
  </conditionalFormatting>
  <conditionalFormatting sqref="A316:X316">
    <cfRule type="expression" dxfId="379" priority="293">
      <formula>AND($A316 = "begin repeat",$W316 = "rr")</formula>
    </cfRule>
    <cfRule type="expression" dxfId="378" priority="294">
      <formula>AND($A316 = "end repeat", $W316 = "rr")</formula>
    </cfRule>
  </conditionalFormatting>
  <conditionalFormatting sqref="B316">
    <cfRule type="duplicateValues" dxfId="377" priority="295"/>
  </conditionalFormatting>
  <conditionalFormatting sqref="B316">
    <cfRule type="duplicateValues" dxfId="376" priority="296"/>
  </conditionalFormatting>
  <conditionalFormatting sqref="B1559:B1726 B164:B227 B159:B161 B232:B234 B1019:B1065 B1080:B1100 B1130:B1188 B1324:B1367 B1390:B1467 B1472:B1544 B284 B237 B413:B440 B618:B619 B621:B627 B633:B679 B992:B994 B1011:B1014 B513:B515 B549:B565 B986:B989 B996:B1003 B859:B864 B866:B908 B1103:B1125 B1:B15 B1191:B1214 B339:B353 B681:B697 B1219 B1221:B1319 B286:B287 B748:B778 B939:B948 B951:B980 B1005:B1009 B1067 B1069:B1075 B291:B313 B85:B86 B520:B546 B570:B615 B21:B23 B25:B28 B114:B135 B239:B255 B261:B282 B364:B367 B700:B744 B781:B855 B911:B932 B30:B83 B97:B111 B88:B92 B140:B153 B315 B317 B319:B330 B369:B407 B442:B490">
    <cfRule type="duplicateValues" dxfId="375" priority="38668"/>
  </conditionalFormatting>
  <conditionalFormatting sqref="B1559:B1048576 B1019:B1065 B1080:B1100 B1130:B1188 B1324:B1367 B1390:B1467 B1472:B1544 B284 B413:B440 B618:B619 B621:B631 B992:B994 B1011:B1014 B986:B989 B996:B1003 B859:B864 B866:B908 B1103:B1125 B1:B15 B1191:B1214 B681:B697 B1219 B1221:B1319 B286:B287 B339:B358 B748:B778 B939:B948 B951:B980 B1005:B1009 B1067 B1069:B1075 B291:B313 B633:B679 B85:B86 B513:B546 B549:B615 B21:B23 B25:B28 B114:B135 B239:B255 B261:B282 B363:B367 B700:B744 B781:B855 B911:B932 B30:B83 B97:B111 B88:B92 B140:B237 B315 B317 B319:B334 B369:B411 B442:B490">
    <cfRule type="duplicateValues" dxfId="374" priority="38729"/>
  </conditionalFormatting>
  <conditionalFormatting sqref="N326">
    <cfRule type="expression" dxfId="373" priority="245">
      <formula>$A326 = "calculate"</formula>
    </cfRule>
  </conditionalFormatting>
  <conditionalFormatting sqref="J368">
    <cfRule type="expression" dxfId="372" priority="232">
      <formula>$J$1 = "relevant"</formula>
    </cfRule>
  </conditionalFormatting>
  <conditionalFormatting sqref="E368:F368">
    <cfRule type="expression" dxfId="371" priority="228">
      <formula>$A368 = "calculate"</formula>
    </cfRule>
  </conditionalFormatting>
  <conditionalFormatting sqref="M368">
    <cfRule type="expression" dxfId="370" priority="231">
      <formula>$M$1 = "constraint"</formula>
    </cfRule>
  </conditionalFormatting>
  <conditionalFormatting sqref="I368">
    <cfRule type="expression" dxfId="369" priority="229">
      <formula>$I$1 = "appearance"</formula>
    </cfRule>
  </conditionalFormatting>
  <conditionalFormatting sqref="K368">
    <cfRule type="expression" dxfId="368" priority="230">
      <formula>$K$1 = "required"</formula>
    </cfRule>
  </conditionalFormatting>
  <conditionalFormatting sqref="O368">
    <cfRule type="expression" dxfId="367" priority="233">
      <formula xml:space="preserve"> $O$1 = "calculation"</formula>
    </cfRule>
  </conditionalFormatting>
  <conditionalFormatting sqref="M368:X368 A368:K368">
    <cfRule type="expression" dxfId="366" priority="241">
      <formula>AND($A368 = "begin repeat",$W368 = "rr")</formula>
    </cfRule>
    <cfRule type="expression" dxfId="365" priority="242">
      <formula>AND($A368 = "end repeat", $W368 = "rr")</formula>
    </cfRule>
  </conditionalFormatting>
  <conditionalFormatting sqref="B368">
    <cfRule type="duplicateValues" dxfId="364" priority="243"/>
  </conditionalFormatting>
  <conditionalFormatting sqref="B368">
    <cfRule type="duplicateValues" dxfId="363" priority="244"/>
  </conditionalFormatting>
  <conditionalFormatting sqref="E441:F441">
    <cfRule type="expression" dxfId="362" priority="213">
      <formula>$A441 = "calculate"</formula>
    </cfRule>
  </conditionalFormatting>
  <conditionalFormatting sqref="I441">
    <cfRule type="expression" dxfId="361" priority="214">
      <formula>$I$1 = "appearance"</formula>
    </cfRule>
  </conditionalFormatting>
  <conditionalFormatting sqref="K441">
    <cfRule type="expression" dxfId="360" priority="215">
      <formula>$K$1 = "required"</formula>
    </cfRule>
  </conditionalFormatting>
  <conditionalFormatting sqref="O441">
    <cfRule type="expression" dxfId="359" priority="216">
      <formula xml:space="preserve"> $O$1 = "calculation"</formula>
    </cfRule>
  </conditionalFormatting>
  <conditionalFormatting sqref="K441 N441:X441 A441:I441">
    <cfRule type="expression" dxfId="358" priority="224">
      <formula>AND($A441 = "begin repeat",$W441 = "rr")</formula>
    </cfRule>
    <cfRule type="expression" dxfId="357" priority="225">
      <formula>AND($A441 = "end repeat", $W441 = "rr")</formula>
    </cfRule>
  </conditionalFormatting>
  <conditionalFormatting sqref="M441">
    <cfRule type="expression" dxfId="356" priority="212">
      <formula>$M$1 = "constraint"</formula>
    </cfRule>
  </conditionalFormatting>
  <conditionalFormatting sqref="M441">
    <cfRule type="expression" dxfId="355" priority="210">
      <formula>AND($A441 = "begin repeat",$W441 = "rr")</formula>
    </cfRule>
    <cfRule type="expression" dxfId="354" priority="211">
      <formula>AND($A441 = "end repeat", $W441 = "rr")</formula>
    </cfRule>
  </conditionalFormatting>
  <conditionalFormatting sqref="B441">
    <cfRule type="duplicateValues" dxfId="353" priority="226"/>
  </conditionalFormatting>
  <conditionalFormatting sqref="B441">
    <cfRule type="duplicateValues" dxfId="352" priority="227"/>
  </conditionalFormatting>
  <conditionalFormatting sqref="L441">
    <cfRule type="expression" dxfId="351" priority="203">
      <formula>AND($R$1="disabled",$R441="yes")</formula>
    </cfRule>
    <cfRule type="expression" dxfId="350" priority="204">
      <formula xml:space="preserve"> AND($A441 = "begin group",$W441 = "section")</formula>
    </cfRule>
    <cfRule type="expression" dxfId="349" priority="205">
      <formula>AND($A441 = "end group", $W441 = "section")</formula>
    </cfRule>
    <cfRule type="expression" dxfId="348" priority="206">
      <formula xml:space="preserve"> AND($A441="begin group",$W441="gg")</formula>
    </cfRule>
    <cfRule type="expression" dxfId="347" priority="207">
      <formula xml:space="preserve"> AND($A441 = "end group",$W441 = "gg")</formula>
    </cfRule>
    <cfRule type="expression" dxfId="346" priority="208">
      <formula>AND($A441="begin group",$W441="ggg")</formula>
    </cfRule>
    <cfRule type="expression" dxfId="345" priority="209">
      <formula>AND($A441="end group",$W441="ggg")</formula>
    </cfRule>
  </conditionalFormatting>
  <conditionalFormatting sqref="L441">
    <cfRule type="expression" dxfId="344" priority="200">
      <formula>$A441 = "calculate"</formula>
    </cfRule>
  </conditionalFormatting>
  <conditionalFormatting sqref="L441">
    <cfRule type="expression" dxfId="343" priority="201">
      <formula>AND($A441 = "begin repeat",$W441 = "rr")</formula>
    </cfRule>
    <cfRule type="expression" dxfId="342" priority="202">
      <formula>AND($A441 = "end repeat", $W441 = "rr")</formula>
    </cfRule>
  </conditionalFormatting>
  <conditionalFormatting sqref="N467:N470">
    <cfRule type="expression" dxfId="341" priority="199">
      <formula>$A467 = "calculate"</formula>
    </cfRule>
  </conditionalFormatting>
  <conditionalFormatting sqref="M1237:M1238">
    <cfRule type="expression" dxfId="340" priority="196">
      <formula>$M$1 = "constraint"</formula>
    </cfRule>
  </conditionalFormatting>
  <conditionalFormatting sqref="M1237:M1238">
    <cfRule type="expression" dxfId="339" priority="197">
      <formula>AND($A1237 = "begin repeat",$W1237 = "rr")</formula>
    </cfRule>
    <cfRule type="expression" dxfId="338" priority="198">
      <formula>AND($A1237 = "end repeat", $W1237 = "rr")</formula>
    </cfRule>
  </conditionalFormatting>
  <conditionalFormatting sqref="M1239">
    <cfRule type="expression" dxfId="337" priority="195">
      <formula>$M$1 = "constraint"</formula>
    </cfRule>
  </conditionalFormatting>
  <conditionalFormatting sqref="M1239">
    <cfRule type="expression" dxfId="336" priority="193">
      <formula>AND($A1239 = "begin repeat",$W1239 = "rr")</formula>
    </cfRule>
    <cfRule type="expression" dxfId="335" priority="194">
      <formula>AND($A1239 = "end repeat", $W1239 = "rr")</formula>
    </cfRule>
  </conditionalFormatting>
  <conditionalFormatting sqref="M1242:M1243">
    <cfRule type="expression" dxfId="334" priority="190">
      <formula>$M$1 = "constraint"</formula>
    </cfRule>
  </conditionalFormatting>
  <conditionalFormatting sqref="M1242:M1243">
    <cfRule type="expression" dxfId="333" priority="191">
      <formula>AND($A1242 = "begin repeat",$W1242 = "rr")</formula>
    </cfRule>
    <cfRule type="expression" dxfId="332" priority="192">
      <formula>AND($A1242 = "end repeat", $W1242 = "rr")</formula>
    </cfRule>
  </conditionalFormatting>
  <conditionalFormatting sqref="M1244">
    <cfRule type="expression" dxfId="331" priority="189">
      <formula>$M$1 = "constraint"</formula>
    </cfRule>
  </conditionalFormatting>
  <conditionalFormatting sqref="M1244">
    <cfRule type="expression" dxfId="330" priority="187">
      <formula>AND($A1244 = "begin repeat",$W1244 = "rr")</formula>
    </cfRule>
    <cfRule type="expression" dxfId="329" priority="188">
      <formula>AND($A1244 = "end repeat", $W1244 = "rr")</formula>
    </cfRule>
  </conditionalFormatting>
  <conditionalFormatting sqref="M1247:M1248">
    <cfRule type="expression" dxfId="328" priority="184">
      <formula>$M$1 = "constraint"</formula>
    </cfRule>
  </conditionalFormatting>
  <conditionalFormatting sqref="M1247:M1248">
    <cfRule type="expression" dxfId="327" priority="185">
      <formula>AND($A1247 = "begin repeat",$W1247 = "rr")</formula>
    </cfRule>
    <cfRule type="expression" dxfId="326" priority="186">
      <formula>AND($A1247 = "end repeat", $W1247 = "rr")</formula>
    </cfRule>
  </conditionalFormatting>
  <conditionalFormatting sqref="M1249">
    <cfRule type="expression" dxfId="325" priority="183">
      <formula>$M$1 = "constraint"</formula>
    </cfRule>
  </conditionalFormatting>
  <conditionalFormatting sqref="M1249">
    <cfRule type="expression" dxfId="324" priority="181">
      <formula>AND($A1249 = "begin repeat",$W1249 = "rr")</formula>
    </cfRule>
    <cfRule type="expression" dxfId="323" priority="182">
      <formula>AND($A1249 = "end repeat", $W1249 = "rr")</formula>
    </cfRule>
  </conditionalFormatting>
  <conditionalFormatting sqref="M1252:M1253">
    <cfRule type="expression" dxfId="322" priority="178">
      <formula>$M$1 = "constraint"</formula>
    </cfRule>
  </conditionalFormatting>
  <conditionalFormatting sqref="M1252:M1253">
    <cfRule type="expression" dxfId="321" priority="179">
      <formula>AND($A1252 = "begin repeat",$W1252 = "rr")</formula>
    </cfRule>
    <cfRule type="expression" dxfId="320" priority="180">
      <formula>AND($A1252 = "end repeat", $W1252 = "rr")</formula>
    </cfRule>
  </conditionalFormatting>
  <conditionalFormatting sqref="M1254">
    <cfRule type="expression" dxfId="319" priority="177">
      <formula>$M$1 = "constraint"</formula>
    </cfRule>
  </conditionalFormatting>
  <conditionalFormatting sqref="M1254">
    <cfRule type="expression" dxfId="318" priority="175">
      <formula>AND($A1254 = "begin repeat",$W1254 = "rr")</formula>
    </cfRule>
    <cfRule type="expression" dxfId="317" priority="176">
      <formula>AND($A1254 = "end repeat", $W1254 = "rr")</formula>
    </cfRule>
  </conditionalFormatting>
  <conditionalFormatting sqref="M1257:M1258">
    <cfRule type="expression" dxfId="316" priority="172">
      <formula>$M$1 = "constraint"</formula>
    </cfRule>
  </conditionalFormatting>
  <conditionalFormatting sqref="M1257:M1258">
    <cfRule type="expression" dxfId="315" priority="173">
      <formula>AND($A1257 = "begin repeat",$W1257 = "rr")</formula>
    </cfRule>
    <cfRule type="expression" dxfId="314" priority="174">
      <formula>AND($A1257 = "end repeat", $W1257 = "rr")</formula>
    </cfRule>
  </conditionalFormatting>
  <conditionalFormatting sqref="M1259">
    <cfRule type="expression" dxfId="313" priority="171">
      <formula>$M$1 = "constraint"</formula>
    </cfRule>
  </conditionalFormatting>
  <conditionalFormatting sqref="M1259">
    <cfRule type="expression" dxfId="312" priority="169">
      <formula>AND($A1259 = "begin repeat",$W1259 = "rr")</formula>
    </cfRule>
    <cfRule type="expression" dxfId="311" priority="170">
      <formula>AND($A1259 = "end repeat", $W1259 = "rr")</formula>
    </cfRule>
  </conditionalFormatting>
  <conditionalFormatting sqref="M1262:M1263">
    <cfRule type="expression" dxfId="310" priority="166">
      <formula>$M$1 = "constraint"</formula>
    </cfRule>
  </conditionalFormatting>
  <conditionalFormatting sqref="M1262:M1263">
    <cfRule type="expression" dxfId="309" priority="167">
      <formula>AND($A1262 = "begin repeat",$W1262 = "rr")</formula>
    </cfRule>
    <cfRule type="expression" dxfId="308" priority="168">
      <formula>AND($A1262 = "end repeat", $W1262 = "rr")</formula>
    </cfRule>
  </conditionalFormatting>
  <conditionalFormatting sqref="M1264">
    <cfRule type="expression" dxfId="307" priority="165">
      <formula>$M$1 = "constraint"</formula>
    </cfRule>
  </conditionalFormatting>
  <conditionalFormatting sqref="M1264">
    <cfRule type="expression" dxfId="306" priority="163">
      <formula>AND($A1264 = "begin repeat",$W1264 = "rr")</formula>
    </cfRule>
    <cfRule type="expression" dxfId="305" priority="164">
      <formula>AND($A1264 = "end repeat", $W1264 = "rr")</formula>
    </cfRule>
  </conditionalFormatting>
  <conditionalFormatting sqref="M1267:M1268">
    <cfRule type="expression" dxfId="304" priority="160">
      <formula>$M$1 = "constraint"</formula>
    </cfRule>
  </conditionalFormatting>
  <conditionalFormatting sqref="M1267:M1268">
    <cfRule type="expression" dxfId="303" priority="161">
      <formula>AND($A1267 = "begin repeat",$W1267 = "rr")</formula>
    </cfRule>
    <cfRule type="expression" dxfId="302" priority="162">
      <formula>AND($A1267 = "end repeat", $W1267 = "rr")</formula>
    </cfRule>
  </conditionalFormatting>
  <conditionalFormatting sqref="M1269">
    <cfRule type="expression" dxfId="301" priority="159">
      <formula>$M$1 = "constraint"</formula>
    </cfRule>
  </conditionalFormatting>
  <conditionalFormatting sqref="M1269">
    <cfRule type="expression" dxfId="300" priority="157">
      <formula>AND($A1269 = "begin repeat",$W1269 = "rr")</formula>
    </cfRule>
    <cfRule type="expression" dxfId="299" priority="158">
      <formula>AND($A1269 = "end repeat", $W1269 = "rr")</formula>
    </cfRule>
  </conditionalFormatting>
  <conditionalFormatting sqref="M1272:M1273">
    <cfRule type="expression" dxfId="298" priority="154">
      <formula>$M$1 = "constraint"</formula>
    </cfRule>
  </conditionalFormatting>
  <conditionalFormatting sqref="M1272:M1273">
    <cfRule type="expression" dxfId="297" priority="155">
      <formula>AND($A1272 = "begin repeat",$W1272 = "rr")</formula>
    </cfRule>
    <cfRule type="expression" dxfId="296" priority="156">
      <formula>AND($A1272 = "end repeat", $W1272 = "rr")</formula>
    </cfRule>
  </conditionalFormatting>
  <conditionalFormatting sqref="M1274">
    <cfRule type="expression" dxfId="295" priority="153">
      <formula>$M$1 = "constraint"</formula>
    </cfRule>
  </conditionalFormatting>
  <conditionalFormatting sqref="M1274">
    <cfRule type="expression" dxfId="294" priority="151">
      <formula>AND($A1274 = "begin repeat",$W1274 = "rr")</formula>
    </cfRule>
    <cfRule type="expression" dxfId="293" priority="152">
      <formula>AND($A1274 = "end repeat", $W1274 = "rr")</formula>
    </cfRule>
  </conditionalFormatting>
  <conditionalFormatting sqref="M1277:M1278">
    <cfRule type="expression" dxfId="292" priority="148">
      <formula>$M$1 = "constraint"</formula>
    </cfRule>
  </conditionalFormatting>
  <conditionalFormatting sqref="M1277:M1278">
    <cfRule type="expression" dxfId="291" priority="149">
      <formula>AND($A1277 = "begin repeat",$W1277 = "rr")</formula>
    </cfRule>
    <cfRule type="expression" dxfId="290" priority="150">
      <formula>AND($A1277 = "end repeat", $W1277 = "rr")</formula>
    </cfRule>
  </conditionalFormatting>
  <conditionalFormatting sqref="M1279">
    <cfRule type="expression" dxfId="289" priority="147">
      <formula>$M$1 = "constraint"</formula>
    </cfRule>
  </conditionalFormatting>
  <conditionalFormatting sqref="M1279">
    <cfRule type="expression" dxfId="288" priority="145">
      <formula>AND($A1279 = "begin repeat",$W1279 = "rr")</formula>
    </cfRule>
    <cfRule type="expression" dxfId="287" priority="146">
      <formula>AND($A1279 = "end repeat", $W1279 = "rr")</formula>
    </cfRule>
  </conditionalFormatting>
  <conditionalFormatting sqref="M1282:M1283">
    <cfRule type="expression" dxfId="286" priority="142">
      <formula>$M$1 = "constraint"</formula>
    </cfRule>
  </conditionalFormatting>
  <conditionalFormatting sqref="M1282:M1283">
    <cfRule type="expression" dxfId="285" priority="143">
      <formula>AND($A1282 = "begin repeat",$W1282 = "rr")</formula>
    </cfRule>
    <cfRule type="expression" dxfId="284" priority="144">
      <formula>AND($A1282 = "end repeat", $W1282 = "rr")</formula>
    </cfRule>
  </conditionalFormatting>
  <conditionalFormatting sqref="M1284">
    <cfRule type="expression" dxfId="283" priority="141">
      <formula>$M$1 = "constraint"</formula>
    </cfRule>
  </conditionalFormatting>
  <conditionalFormatting sqref="M1284">
    <cfRule type="expression" dxfId="282" priority="139">
      <formula>AND($A1284 = "begin repeat",$W1284 = "rr")</formula>
    </cfRule>
    <cfRule type="expression" dxfId="281" priority="140">
      <formula>AND($A1284 = "end repeat", $W1284 = "rr")</formula>
    </cfRule>
  </conditionalFormatting>
  <conditionalFormatting sqref="M1287:M1288">
    <cfRule type="expression" dxfId="280" priority="136">
      <formula>$M$1 = "constraint"</formula>
    </cfRule>
  </conditionalFormatting>
  <conditionalFormatting sqref="M1287:M1288">
    <cfRule type="expression" dxfId="279" priority="137">
      <formula>AND($A1287 = "begin repeat",$W1287 = "rr")</formula>
    </cfRule>
    <cfRule type="expression" dxfId="278" priority="138">
      <formula>AND($A1287 = "end repeat", $W1287 = "rr")</formula>
    </cfRule>
  </conditionalFormatting>
  <conditionalFormatting sqref="M1289">
    <cfRule type="expression" dxfId="277" priority="135">
      <formula>$M$1 = "constraint"</formula>
    </cfRule>
  </conditionalFormatting>
  <conditionalFormatting sqref="M1289">
    <cfRule type="expression" dxfId="276" priority="133">
      <formula>AND($A1289 = "begin repeat",$W1289 = "rr")</formula>
    </cfRule>
    <cfRule type="expression" dxfId="275" priority="134">
      <formula>AND($A1289 = "end repeat", $W1289 = "rr")</formula>
    </cfRule>
  </conditionalFormatting>
  <conditionalFormatting sqref="M1239">
    <cfRule type="expression" dxfId="274" priority="132">
      <formula>$M$1 = "constraint"</formula>
    </cfRule>
  </conditionalFormatting>
  <conditionalFormatting sqref="M1239">
    <cfRule type="expression" dxfId="273" priority="130">
      <formula>AND($A1239 = "begin repeat",$W1239 = "rr")</formula>
    </cfRule>
    <cfRule type="expression" dxfId="272" priority="131">
      <formula>AND($A1239 = "end repeat", $W1239 = "rr")</formula>
    </cfRule>
  </conditionalFormatting>
  <conditionalFormatting sqref="M1244">
    <cfRule type="expression" dxfId="271" priority="129">
      <formula>$M$1 = "constraint"</formula>
    </cfRule>
  </conditionalFormatting>
  <conditionalFormatting sqref="M1244">
    <cfRule type="expression" dxfId="270" priority="127">
      <formula>AND($A1244 = "begin repeat",$W1244 = "rr")</formula>
    </cfRule>
    <cfRule type="expression" dxfId="269" priority="128">
      <formula>AND($A1244 = "end repeat", $W1244 = "rr")</formula>
    </cfRule>
  </conditionalFormatting>
  <conditionalFormatting sqref="M1249">
    <cfRule type="expression" dxfId="268" priority="126">
      <formula>$M$1 = "constraint"</formula>
    </cfRule>
  </conditionalFormatting>
  <conditionalFormatting sqref="M1249">
    <cfRule type="expression" dxfId="267" priority="124">
      <formula>AND($A1249 = "begin repeat",$W1249 = "rr")</formula>
    </cfRule>
    <cfRule type="expression" dxfId="266" priority="125">
      <formula>AND($A1249 = "end repeat", $W1249 = "rr")</formula>
    </cfRule>
  </conditionalFormatting>
  <conditionalFormatting sqref="M1254">
    <cfRule type="expression" dxfId="265" priority="123">
      <formula>$M$1 = "constraint"</formula>
    </cfRule>
  </conditionalFormatting>
  <conditionalFormatting sqref="M1254">
    <cfRule type="expression" dxfId="264" priority="121">
      <formula>AND($A1254 = "begin repeat",$W1254 = "rr")</formula>
    </cfRule>
    <cfRule type="expression" dxfId="263" priority="122">
      <formula>AND($A1254 = "end repeat", $W1254 = "rr")</formula>
    </cfRule>
  </conditionalFormatting>
  <conditionalFormatting sqref="M1259">
    <cfRule type="expression" dxfId="262" priority="120">
      <formula>$M$1 = "constraint"</formula>
    </cfRule>
  </conditionalFormatting>
  <conditionalFormatting sqref="M1259">
    <cfRule type="expression" dxfId="261" priority="118">
      <formula>AND($A1259 = "begin repeat",$W1259 = "rr")</formula>
    </cfRule>
    <cfRule type="expression" dxfId="260" priority="119">
      <formula>AND($A1259 = "end repeat", $W1259 = "rr")</formula>
    </cfRule>
  </conditionalFormatting>
  <conditionalFormatting sqref="M1264">
    <cfRule type="expression" dxfId="259" priority="117">
      <formula>$M$1 = "constraint"</formula>
    </cfRule>
  </conditionalFormatting>
  <conditionalFormatting sqref="M1264">
    <cfRule type="expression" dxfId="258" priority="115">
      <formula>AND($A1264 = "begin repeat",$W1264 = "rr")</formula>
    </cfRule>
    <cfRule type="expression" dxfId="257" priority="116">
      <formula>AND($A1264 = "end repeat", $W1264 = "rr")</formula>
    </cfRule>
  </conditionalFormatting>
  <conditionalFormatting sqref="M1269">
    <cfRule type="expression" dxfId="256" priority="114">
      <formula>$M$1 = "constraint"</formula>
    </cfRule>
  </conditionalFormatting>
  <conditionalFormatting sqref="M1269">
    <cfRule type="expression" dxfId="255" priority="112">
      <formula>AND($A1269 = "begin repeat",$W1269 = "rr")</formula>
    </cfRule>
    <cfRule type="expression" dxfId="254" priority="113">
      <formula>AND($A1269 = "end repeat", $W1269 = "rr")</formula>
    </cfRule>
  </conditionalFormatting>
  <conditionalFormatting sqref="M1274">
    <cfRule type="expression" dxfId="253" priority="111">
      <formula>$M$1 = "constraint"</formula>
    </cfRule>
  </conditionalFormatting>
  <conditionalFormatting sqref="M1274">
    <cfRule type="expression" dxfId="252" priority="109">
      <formula>AND($A1274 = "begin repeat",$W1274 = "rr")</formula>
    </cfRule>
    <cfRule type="expression" dxfId="251" priority="110">
      <formula>AND($A1274 = "end repeat", $W1274 = "rr")</formula>
    </cfRule>
  </conditionalFormatting>
  <conditionalFormatting sqref="M1279">
    <cfRule type="expression" dxfId="250" priority="108">
      <formula>$M$1 = "constraint"</formula>
    </cfRule>
  </conditionalFormatting>
  <conditionalFormatting sqref="M1279">
    <cfRule type="expression" dxfId="249" priority="106">
      <formula>AND($A1279 = "begin repeat",$W1279 = "rr")</formula>
    </cfRule>
    <cfRule type="expression" dxfId="248" priority="107">
      <formula>AND($A1279 = "end repeat", $W1279 = "rr")</formula>
    </cfRule>
  </conditionalFormatting>
  <conditionalFormatting sqref="M1284">
    <cfRule type="expression" dxfId="247" priority="105">
      <formula>$M$1 = "constraint"</formula>
    </cfRule>
  </conditionalFormatting>
  <conditionalFormatting sqref="M1284">
    <cfRule type="expression" dxfId="246" priority="103">
      <formula>AND($A1284 = "begin repeat",$W1284 = "rr")</formula>
    </cfRule>
    <cfRule type="expression" dxfId="245" priority="104">
      <formula>AND($A1284 = "end repeat", $W1284 = "rr")</formula>
    </cfRule>
  </conditionalFormatting>
  <conditionalFormatting sqref="M1289">
    <cfRule type="expression" dxfId="244" priority="102">
      <formula>$M$1 = "constraint"</formula>
    </cfRule>
  </conditionalFormatting>
  <conditionalFormatting sqref="M1289">
    <cfRule type="expression" dxfId="243" priority="100">
      <formula>AND($A1289 = "begin repeat",$W1289 = "rr")</formula>
    </cfRule>
    <cfRule type="expression" dxfId="242" priority="101">
      <formula>AND($A1289 = "end repeat", $W1289 = "rr")</formula>
    </cfRule>
  </conditionalFormatting>
  <conditionalFormatting sqref="M1239">
    <cfRule type="expression" dxfId="241" priority="99">
      <formula>$M$1 = "constraint"</formula>
    </cfRule>
  </conditionalFormatting>
  <conditionalFormatting sqref="M1239">
    <cfRule type="expression" dxfId="240" priority="97">
      <formula>AND($A1239 = "begin repeat",$W1239 = "rr")</formula>
    </cfRule>
    <cfRule type="expression" dxfId="239" priority="98">
      <formula>AND($A1239 = "end repeat", $W1239 = "rr")</formula>
    </cfRule>
  </conditionalFormatting>
  <conditionalFormatting sqref="M1244">
    <cfRule type="expression" dxfId="238" priority="96">
      <formula>$M$1 = "constraint"</formula>
    </cfRule>
  </conditionalFormatting>
  <conditionalFormatting sqref="M1244">
    <cfRule type="expression" dxfId="237" priority="94">
      <formula>AND($A1244 = "begin repeat",$W1244 = "rr")</formula>
    </cfRule>
    <cfRule type="expression" dxfId="236" priority="95">
      <formula>AND($A1244 = "end repeat", $W1244 = "rr")</formula>
    </cfRule>
  </conditionalFormatting>
  <conditionalFormatting sqref="M1249">
    <cfRule type="expression" dxfId="235" priority="93">
      <formula>$M$1 = "constraint"</formula>
    </cfRule>
  </conditionalFormatting>
  <conditionalFormatting sqref="M1249">
    <cfRule type="expression" dxfId="234" priority="91">
      <formula>AND($A1249 = "begin repeat",$W1249 = "rr")</formula>
    </cfRule>
    <cfRule type="expression" dxfId="233" priority="92">
      <formula>AND($A1249 = "end repeat", $W1249 = "rr")</formula>
    </cfRule>
  </conditionalFormatting>
  <conditionalFormatting sqref="M1254">
    <cfRule type="expression" dxfId="232" priority="90">
      <formula>$M$1 = "constraint"</formula>
    </cfRule>
  </conditionalFormatting>
  <conditionalFormatting sqref="M1254">
    <cfRule type="expression" dxfId="231" priority="88">
      <formula>AND($A1254 = "begin repeat",$W1254 = "rr")</formula>
    </cfRule>
    <cfRule type="expression" dxfId="230" priority="89">
      <formula>AND($A1254 = "end repeat", $W1254 = "rr")</formula>
    </cfRule>
  </conditionalFormatting>
  <conditionalFormatting sqref="M1259">
    <cfRule type="expression" dxfId="229" priority="87">
      <formula>$M$1 = "constraint"</formula>
    </cfRule>
  </conditionalFormatting>
  <conditionalFormatting sqref="M1259">
    <cfRule type="expression" dxfId="228" priority="85">
      <formula>AND($A1259 = "begin repeat",$W1259 = "rr")</formula>
    </cfRule>
    <cfRule type="expression" dxfId="227" priority="86">
      <formula>AND($A1259 = "end repeat", $W1259 = "rr")</formula>
    </cfRule>
  </conditionalFormatting>
  <conditionalFormatting sqref="M1264">
    <cfRule type="expression" dxfId="226" priority="84">
      <formula>$M$1 = "constraint"</formula>
    </cfRule>
  </conditionalFormatting>
  <conditionalFormatting sqref="M1264">
    <cfRule type="expression" dxfId="225" priority="82">
      <formula>AND($A1264 = "begin repeat",$W1264 = "rr")</formula>
    </cfRule>
    <cfRule type="expression" dxfId="224" priority="83">
      <formula>AND($A1264 = "end repeat", $W1264 = "rr")</formula>
    </cfRule>
  </conditionalFormatting>
  <conditionalFormatting sqref="M1269">
    <cfRule type="expression" dxfId="223" priority="81">
      <formula>$M$1 = "constraint"</formula>
    </cfRule>
  </conditionalFormatting>
  <conditionalFormatting sqref="M1269">
    <cfRule type="expression" dxfId="222" priority="79">
      <formula>AND($A1269 = "begin repeat",$W1269 = "rr")</formula>
    </cfRule>
    <cfRule type="expression" dxfId="221" priority="80">
      <formula>AND($A1269 = "end repeat", $W1269 = "rr")</formula>
    </cfRule>
  </conditionalFormatting>
  <conditionalFormatting sqref="M1274">
    <cfRule type="expression" dxfId="220" priority="78">
      <formula>$M$1 = "constraint"</formula>
    </cfRule>
  </conditionalFormatting>
  <conditionalFormatting sqref="M1274">
    <cfRule type="expression" dxfId="219" priority="76">
      <formula>AND($A1274 = "begin repeat",$W1274 = "rr")</formula>
    </cfRule>
    <cfRule type="expression" dxfId="218" priority="77">
      <formula>AND($A1274 = "end repeat", $W1274 = "rr")</formula>
    </cfRule>
  </conditionalFormatting>
  <conditionalFormatting sqref="M1279">
    <cfRule type="expression" dxfId="217" priority="75">
      <formula>$M$1 = "constraint"</formula>
    </cfRule>
  </conditionalFormatting>
  <conditionalFormatting sqref="M1279">
    <cfRule type="expression" dxfId="216" priority="73">
      <formula>AND($A1279 = "begin repeat",$W1279 = "rr")</formula>
    </cfRule>
    <cfRule type="expression" dxfId="215" priority="74">
      <formula>AND($A1279 = "end repeat", $W1279 = "rr")</formula>
    </cfRule>
  </conditionalFormatting>
  <conditionalFormatting sqref="M1284">
    <cfRule type="expression" dxfId="214" priority="72">
      <formula>$M$1 = "constraint"</formula>
    </cfRule>
  </conditionalFormatting>
  <conditionalFormatting sqref="M1284">
    <cfRule type="expression" dxfId="213" priority="70">
      <formula>AND($A1284 = "begin repeat",$W1284 = "rr")</formula>
    </cfRule>
    <cfRule type="expression" dxfId="212" priority="71">
      <formula>AND($A1284 = "end repeat", $W1284 = "rr")</formula>
    </cfRule>
  </conditionalFormatting>
  <conditionalFormatting sqref="M1289">
    <cfRule type="expression" dxfId="211" priority="69">
      <formula>$M$1 = "constraint"</formula>
    </cfRule>
  </conditionalFormatting>
  <conditionalFormatting sqref="M1289">
    <cfRule type="expression" dxfId="210" priority="67">
      <formula>AND($A1289 = "begin repeat",$W1289 = "rr")</formula>
    </cfRule>
    <cfRule type="expression" dxfId="209" priority="68">
      <formula>AND($A1289 = "end repeat", $W1289 = "rr")</formula>
    </cfRule>
  </conditionalFormatting>
  <conditionalFormatting sqref="M1237:M1238">
    <cfRule type="expression" dxfId="208" priority="64">
      <formula>$M$1 = "constraint"</formula>
    </cfRule>
  </conditionalFormatting>
  <conditionalFormatting sqref="M1237:M1238">
    <cfRule type="expression" dxfId="199" priority="65">
      <formula>AND($A1237 = "begin repeat",$W1237 = "rr")</formula>
    </cfRule>
    <cfRule type="expression" dxfId="198" priority="66">
      <formula>AND($A1237 = "end repeat", $W1237 = "rr")</formula>
    </cfRule>
  </conditionalFormatting>
  <conditionalFormatting sqref="M1239">
    <cfRule type="expression" dxfId="195" priority="63">
      <formula>$M$1 = "constraint"</formula>
    </cfRule>
  </conditionalFormatting>
  <conditionalFormatting sqref="M1239">
    <cfRule type="expression" dxfId="193" priority="61">
      <formula>AND($A1239 = "begin repeat",$W1239 = "rr")</formula>
    </cfRule>
    <cfRule type="expression" dxfId="192" priority="62">
      <formula>AND($A1239 = "end repeat", $W1239 = "rr")</formula>
    </cfRule>
  </conditionalFormatting>
  <conditionalFormatting sqref="M1242:M1243">
    <cfRule type="expression" dxfId="189" priority="58">
      <formula>$M$1 = "constraint"</formula>
    </cfRule>
  </conditionalFormatting>
  <conditionalFormatting sqref="M1242:M1243">
    <cfRule type="expression" dxfId="180" priority="59">
      <formula>AND($A1242 = "begin repeat",$W1242 = "rr")</formula>
    </cfRule>
    <cfRule type="expression" dxfId="179" priority="60">
      <formula>AND($A1242 = "end repeat", $W1242 = "rr")</formula>
    </cfRule>
  </conditionalFormatting>
  <conditionalFormatting sqref="M1244">
    <cfRule type="expression" dxfId="176" priority="57">
      <formula>$M$1 = "constraint"</formula>
    </cfRule>
  </conditionalFormatting>
  <conditionalFormatting sqref="M1244">
    <cfRule type="expression" dxfId="174" priority="55">
      <formula>AND($A1244 = "begin repeat",$W1244 = "rr")</formula>
    </cfRule>
    <cfRule type="expression" dxfId="173" priority="56">
      <formula>AND($A1244 = "end repeat", $W1244 = "rr")</formula>
    </cfRule>
  </conditionalFormatting>
  <conditionalFormatting sqref="M1247:M1248">
    <cfRule type="expression" dxfId="170" priority="52">
      <formula>$M$1 = "constraint"</formula>
    </cfRule>
  </conditionalFormatting>
  <conditionalFormatting sqref="M1247:M1248">
    <cfRule type="expression" dxfId="161" priority="53">
      <formula>AND($A1247 = "begin repeat",$W1247 = "rr")</formula>
    </cfRule>
    <cfRule type="expression" dxfId="160" priority="54">
      <formula>AND($A1247 = "end repeat", $W1247 = "rr")</formula>
    </cfRule>
  </conditionalFormatting>
  <conditionalFormatting sqref="M1249">
    <cfRule type="expression" dxfId="157" priority="51">
      <formula>$M$1 = "constraint"</formula>
    </cfRule>
  </conditionalFormatting>
  <conditionalFormatting sqref="M1249">
    <cfRule type="expression" dxfId="155" priority="49">
      <formula>AND($A1249 = "begin repeat",$W1249 = "rr")</formula>
    </cfRule>
    <cfRule type="expression" dxfId="154" priority="50">
      <formula>AND($A1249 = "end repeat", $W1249 = "rr")</formula>
    </cfRule>
  </conditionalFormatting>
  <conditionalFormatting sqref="M1252:M1253">
    <cfRule type="expression" dxfId="151" priority="46">
      <formula>$M$1 = "constraint"</formula>
    </cfRule>
  </conditionalFormatting>
  <conditionalFormatting sqref="M1252:M1253">
    <cfRule type="expression" dxfId="142" priority="47">
      <formula>AND($A1252 = "begin repeat",$W1252 = "rr")</formula>
    </cfRule>
    <cfRule type="expression" dxfId="141" priority="48">
      <formula>AND($A1252 = "end repeat", $W1252 = "rr")</formula>
    </cfRule>
  </conditionalFormatting>
  <conditionalFormatting sqref="M1254">
    <cfRule type="expression" dxfId="138" priority="45">
      <formula>$M$1 = "constraint"</formula>
    </cfRule>
  </conditionalFormatting>
  <conditionalFormatting sqref="M1254">
    <cfRule type="expression" dxfId="136" priority="43">
      <formula>AND($A1254 = "begin repeat",$W1254 = "rr")</formula>
    </cfRule>
    <cfRule type="expression" dxfId="135" priority="44">
      <formula>AND($A1254 = "end repeat", $W1254 = "rr")</formula>
    </cfRule>
  </conditionalFormatting>
  <conditionalFormatting sqref="M1257:M1258">
    <cfRule type="expression" dxfId="132" priority="40">
      <formula>$M$1 = "constraint"</formula>
    </cfRule>
  </conditionalFormatting>
  <conditionalFormatting sqref="M1257:M1258">
    <cfRule type="expression" dxfId="123" priority="41">
      <formula>AND($A1257 = "begin repeat",$W1257 = "rr")</formula>
    </cfRule>
    <cfRule type="expression" dxfId="122" priority="42">
      <formula>AND($A1257 = "end repeat", $W1257 = "rr")</formula>
    </cfRule>
  </conditionalFormatting>
  <conditionalFormatting sqref="M1259">
    <cfRule type="expression" dxfId="119" priority="39">
      <formula>$M$1 = "constraint"</formula>
    </cfRule>
  </conditionalFormatting>
  <conditionalFormatting sqref="M1259">
    <cfRule type="expression" dxfId="117" priority="37">
      <formula>AND($A1259 = "begin repeat",$W1259 = "rr")</formula>
    </cfRule>
    <cfRule type="expression" dxfId="116" priority="38">
      <formula>AND($A1259 = "end repeat", $W1259 = "rr")</formula>
    </cfRule>
  </conditionalFormatting>
  <conditionalFormatting sqref="M1262:M1263">
    <cfRule type="expression" dxfId="113" priority="34">
      <formula>$M$1 = "constraint"</formula>
    </cfRule>
  </conditionalFormatting>
  <conditionalFormatting sqref="M1262:M1263">
    <cfRule type="expression" dxfId="104" priority="35">
      <formula>AND($A1262 = "begin repeat",$W1262 = "rr")</formula>
    </cfRule>
    <cfRule type="expression" dxfId="103" priority="36">
      <formula>AND($A1262 = "end repeat", $W1262 = "rr")</formula>
    </cfRule>
  </conditionalFormatting>
  <conditionalFormatting sqref="M1264">
    <cfRule type="expression" dxfId="100" priority="33">
      <formula>$M$1 = "constraint"</formula>
    </cfRule>
  </conditionalFormatting>
  <conditionalFormatting sqref="M1264">
    <cfRule type="expression" dxfId="98" priority="31">
      <formula>AND($A1264 = "begin repeat",$W1264 = "rr")</formula>
    </cfRule>
    <cfRule type="expression" dxfId="97" priority="32">
      <formula>AND($A1264 = "end repeat", $W1264 = "rr")</formula>
    </cfRule>
  </conditionalFormatting>
  <conditionalFormatting sqref="M1267:M1268">
    <cfRule type="expression" dxfId="94" priority="28">
      <formula>$M$1 = "constraint"</formula>
    </cfRule>
  </conditionalFormatting>
  <conditionalFormatting sqref="M1267:M1268">
    <cfRule type="expression" dxfId="85" priority="29">
      <formula>AND($A1267 = "begin repeat",$W1267 = "rr")</formula>
    </cfRule>
    <cfRule type="expression" dxfId="84" priority="30">
      <formula>AND($A1267 = "end repeat", $W1267 = "rr")</formula>
    </cfRule>
  </conditionalFormatting>
  <conditionalFormatting sqref="M1269">
    <cfRule type="expression" dxfId="81" priority="27">
      <formula>$M$1 = "constraint"</formula>
    </cfRule>
  </conditionalFormatting>
  <conditionalFormatting sqref="M1269">
    <cfRule type="expression" dxfId="79" priority="25">
      <formula>AND($A1269 = "begin repeat",$W1269 = "rr")</formula>
    </cfRule>
    <cfRule type="expression" dxfId="78" priority="26">
      <formula>AND($A1269 = "end repeat", $W1269 = "rr")</formula>
    </cfRule>
  </conditionalFormatting>
  <conditionalFormatting sqref="M1272:M1273">
    <cfRule type="expression" dxfId="75" priority="22">
      <formula>$M$1 = "constraint"</formula>
    </cfRule>
  </conditionalFormatting>
  <conditionalFormatting sqref="M1272:M1273">
    <cfRule type="expression" dxfId="66" priority="23">
      <formula>AND($A1272 = "begin repeat",$W1272 = "rr")</formula>
    </cfRule>
    <cfRule type="expression" dxfId="65" priority="24">
      <formula>AND($A1272 = "end repeat", $W1272 = "rr")</formula>
    </cfRule>
  </conditionalFormatting>
  <conditionalFormatting sqref="M1274">
    <cfRule type="expression" dxfId="62" priority="21">
      <formula>$M$1 = "constraint"</formula>
    </cfRule>
  </conditionalFormatting>
  <conditionalFormatting sqref="M1274">
    <cfRule type="expression" dxfId="60" priority="19">
      <formula>AND($A1274 = "begin repeat",$W1274 = "rr")</formula>
    </cfRule>
    <cfRule type="expression" dxfId="59" priority="20">
      <formula>AND($A1274 = "end repeat", $W1274 = "rr")</formula>
    </cfRule>
  </conditionalFormatting>
  <conditionalFormatting sqref="M1277:M1278">
    <cfRule type="expression" dxfId="56" priority="16">
      <formula>$M$1 = "constraint"</formula>
    </cfRule>
  </conditionalFormatting>
  <conditionalFormatting sqref="M1277:M1278">
    <cfRule type="expression" dxfId="47" priority="17">
      <formula>AND($A1277 = "begin repeat",$W1277 = "rr")</formula>
    </cfRule>
    <cfRule type="expression" dxfId="46" priority="18">
      <formula>AND($A1277 = "end repeat", $W1277 = "rr")</formula>
    </cfRule>
  </conditionalFormatting>
  <conditionalFormatting sqref="M1279">
    <cfRule type="expression" dxfId="43" priority="15">
      <formula>$M$1 = "constraint"</formula>
    </cfRule>
  </conditionalFormatting>
  <conditionalFormatting sqref="M1279">
    <cfRule type="expression" dxfId="41" priority="13">
      <formula>AND($A1279 = "begin repeat",$W1279 = "rr")</formula>
    </cfRule>
    <cfRule type="expression" dxfId="40" priority="14">
      <formula>AND($A1279 = "end repeat", $W1279 = "rr")</formula>
    </cfRule>
  </conditionalFormatting>
  <conditionalFormatting sqref="M1282:M1283">
    <cfRule type="expression" dxfId="37" priority="10">
      <formula>$M$1 = "constraint"</formula>
    </cfRule>
  </conditionalFormatting>
  <conditionalFormatting sqref="M1282:M1283">
    <cfRule type="expression" dxfId="28" priority="11">
      <formula>AND($A1282 = "begin repeat",$W1282 = "rr")</formula>
    </cfRule>
    <cfRule type="expression" dxfId="27" priority="12">
      <formula>AND($A1282 = "end repeat", $W1282 = "rr")</formula>
    </cfRule>
  </conditionalFormatting>
  <conditionalFormatting sqref="M1284">
    <cfRule type="expression" dxfId="24" priority="9">
      <formula>$M$1 = "constraint"</formula>
    </cfRule>
  </conditionalFormatting>
  <conditionalFormatting sqref="M1284">
    <cfRule type="expression" dxfId="22" priority="7">
      <formula>AND($A1284 = "begin repeat",$W1284 = "rr")</formula>
    </cfRule>
    <cfRule type="expression" dxfId="21" priority="8">
      <formula>AND($A1284 = "end repeat", $W1284 = "rr")</formula>
    </cfRule>
  </conditionalFormatting>
  <conditionalFormatting sqref="M1287:M1288">
    <cfRule type="expression" dxfId="18" priority="4">
      <formula>$M$1 = "constraint"</formula>
    </cfRule>
  </conditionalFormatting>
  <conditionalFormatting sqref="M1287:M1288">
    <cfRule type="expression" dxfId="9" priority="5">
      <formula>AND($A1287 = "begin repeat",$W1287 = "rr")</formula>
    </cfRule>
    <cfRule type="expression" dxfId="8" priority="6">
      <formula>AND($A1287 = "end repeat", $W1287 = "rr")</formula>
    </cfRule>
  </conditionalFormatting>
  <conditionalFormatting sqref="M1289">
    <cfRule type="expression" dxfId="5" priority="3">
      <formula>$M$1 = "constraint"</formula>
    </cfRule>
  </conditionalFormatting>
  <conditionalFormatting sqref="M1289">
    <cfRule type="expression" dxfId="3" priority="1">
      <formula>AND($A1289 = "begin repeat",$W1289 = "rr")</formula>
    </cfRule>
    <cfRule type="expression" dxfId="2" priority="2">
      <formula>AND($A1289 = "end repeat", $W1289 = "rr")</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468"/>
  <sheetViews>
    <sheetView zoomScale="85" zoomScaleNormal="85" zoomScalePageLayoutView="85" workbookViewId="0">
      <pane ySplit="1" topLeftCell="A1333" activePane="bottomLeft" state="frozen"/>
      <selection pane="bottomLeft" activeCell="B1352" sqref="B1352"/>
    </sheetView>
  </sheetViews>
  <sheetFormatPr defaultColWidth="9" defaultRowHeight="13.5" customHeight="1"/>
  <cols>
    <col min="1" max="1" width="24.28515625" style="39" customWidth="1"/>
    <col min="2" max="2" width="22.85546875" style="39" customWidth="1"/>
    <col min="3" max="3" width="29.7109375" style="39" customWidth="1"/>
    <col min="4" max="4" width="20" style="39" bestFit="1" customWidth="1"/>
    <col min="5" max="5" width="25.28515625" style="39" bestFit="1" customWidth="1"/>
    <col min="6" max="8" width="8.85546875" style="39"/>
    <col min="9" max="9" width="6.140625" style="39" bestFit="1" customWidth="1"/>
    <col min="10" max="10" width="8.85546875" style="39"/>
    <col min="11" max="11" width="32.7109375" style="39" bestFit="1" customWidth="1"/>
    <col min="12" max="16384" width="9" style="39"/>
  </cols>
  <sheetData>
    <row r="1" spans="1:9" ht="13.5" customHeight="1">
      <c r="A1" s="39" t="s">
        <v>40</v>
      </c>
      <c r="B1" s="39" t="s">
        <v>1</v>
      </c>
      <c r="C1" s="39" t="s">
        <v>1271</v>
      </c>
      <c r="D1" s="39" t="s">
        <v>41</v>
      </c>
      <c r="E1" s="39" t="s">
        <v>42</v>
      </c>
      <c r="F1" s="39" t="s">
        <v>1542</v>
      </c>
      <c r="G1" s="39" t="s">
        <v>1541</v>
      </c>
      <c r="H1" s="39" t="s">
        <v>1566</v>
      </c>
      <c r="I1" s="39" t="s">
        <v>1567</v>
      </c>
    </row>
    <row r="2" spans="1:9" s="97" customFormat="1" ht="13.5" customHeight="1"/>
    <row r="3" spans="1:9" ht="13.5" customHeight="1">
      <c r="A3" s="39" t="s">
        <v>3582</v>
      </c>
      <c r="B3" s="39" t="s">
        <v>3583</v>
      </c>
      <c r="C3" s="39" t="s">
        <v>3582</v>
      </c>
    </row>
    <row r="4" spans="1:9" ht="14.25">
      <c r="A4" s="39" t="s">
        <v>1581</v>
      </c>
      <c r="B4" s="39" t="s">
        <v>1817</v>
      </c>
      <c r="C4" s="39" t="s">
        <v>1581</v>
      </c>
    </row>
    <row r="5" spans="1:9" ht="14.25">
      <c r="A5" s="39" t="s">
        <v>1818</v>
      </c>
      <c r="B5" s="39" t="s">
        <v>1819</v>
      </c>
      <c r="C5" s="39" t="s">
        <v>1818</v>
      </c>
    </row>
    <row r="6" spans="1:9" ht="13.5" customHeight="1">
      <c r="A6" s="39" t="s">
        <v>1582</v>
      </c>
      <c r="B6" s="39" t="s">
        <v>1820</v>
      </c>
      <c r="C6" s="39" t="s">
        <v>1582</v>
      </c>
    </row>
    <row r="7" spans="1:9" s="97" customFormat="1" ht="13.5" customHeight="1"/>
    <row r="8" spans="1:9" ht="13.5" customHeight="1">
      <c r="A8" s="39" t="s">
        <v>1409</v>
      </c>
      <c r="B8" s="39">
        <v>1</v>
      </c>
      <c r="C8" s="39" t="s">
        <v>1393</v>
      </c>
    </row>
    <row r="9" spans="1:9" ht="13.5" customHeight="1">
      <c r="A9" s="39" t="s">
        <v>1409</v>
      </c>
      <c r="B9" s="39">
        <v>2</v>
      </c>
      <c r="C9" s="39" t="s">
        <v>1392</v>
      </c>
    </row>
    <row r="10" spans="1:9" ht="13.5" customHeight="1">
      <c r="A10" s="39" t="s">
        <v>1409</v>
      </c>
      <c r="B10" s="39">
        <v>3</v>
      </c>
      <c r="C10" s="39" t="s">
        <v>1394</v>
      </c>
    </row>
    <row r="12" spans="1:9" ht="13.5" customHeight="1">
      <c r="A12" s="39" t="s">
        <v>43</v>
      </c>
      <c r="B12" s="39">
        <v>1</v>
      </c>
      <c r="C12" s="39" t="s">
        <v>1137</v>
      </c>
    </row>
    <row r="13" spans="1:9" ht="13.5" customHeight="1">
      <c r="A13" s="39" t="s">
        <v>43</v>
      </c>
      <c r="B13" s="39">
        <v>0</v>
      </c>
      <c r="C13" s="39" t="s">
        <v>1138</v>
      </c>
    </row>
    <row r="15" spans="1:9" ht="13.5" customHeight="1">
      <c r="A15" s="39" t="s">
        <v>1139</v>
      </c>
      <c r="B15" s="39">
        <v>1</v>
      </c>
      <c r="C15" s="39" t="s">
        <v>44</v>
      </c>
    </row>
    <row r="16" spans="1:9" ht="13.5" customHeight="1">
      <c r="A16" s="39" t="s">
        <v>1139</v>
      </c>
      <c r="B16" s="39">
        <v>2</v>
      </c>
      <c r="C16" s="39" t="s">
        <v>1140</v>
      </c>
    </row>
    <row r="17" spans="1:5" s="97" customFormat="1" ht="13.5" customHeight="1"/>
    <row r="18" spans="1:5" ht="13.5" customHeight="1">
      <c r="A18" s="97" t="s">
        <v>3787</v>
      </c>
      <c r="B18" s="97">
        <v>99</v>
      </c>
      <c r="C18" s="97" t="s">
        <v>3954</v>
      </c>
    </row>
    <row r="19" spans="1:5" s="97" customFormat="1" ht="13.5" customHeight="1"/>
    <row r="20" spans="1:5" ht="13.5" customHeight="1">
      <c r="A20" s="39" t="s">
        <v>1142</v>
      </c>
      <c r="B20" s="39">
        <v>1</v>
      </c>
      <c r="C20" s="39" t="s">
        <v>60</v>
      </c>
    </row>
    <row r="21" spans="1:5" ht="13.5" customHeight="1">
      <c r="A21" s="39" t="s">
        <v>1142</v>
      </c>
      <c r="B21" s="39">
        <v>2</v>
      </c>
      <c r="C21" s="39" t="s">
        <v>61</v>
      </c>
    </row>
    <row r="22" spans="1:5" ht="13.5" customHeight="1">
      <c r="A22" s="39" t="s">
        <v>1142</v>
      </c>
      <c r="B22" s="39">
        <v>3</v>
      </c>
      <c r="C22" s="39" t="s">
        <v>62</v>
      </c>
    </row>
    <row r="23" spans="1:5" ht="13.5" customHeight="1">
      <c r="A23" s="39" t="s">
        <v>1142</v>
      </c>
      <c r="B23" s="39">
        <v>4</v>
      </c>
      <c r="C23" s="39" t="s">
        <v>63</v>
      </c>
    </row>
    <row r="24" spans="1:5" ht="13.5" customHeight="1">
      <c r="A24" s="39" t="s">
        <v>1142</v>
      </c>
      <c r="B24" s="39">
        <v>5</v>
      </c>
      <c r="C24" s="39" t="s">
        <v>64</v>
      </c>
    </row>
    <row r="25" spans="1:5" s="97" customFormat="1" ht="13.5" customHeight="1"/>
    <row r="26" spans="1:5" s="97" customFormat="1" ht="13.5" customHeight="1">
      <c r="A26" s="97" t="s">
        <v>866</v>
      </c>
      <c r="B26" s="88" t="s">
        <v>3212</v>
      </c>
      <c r="C26" s="88" t="s">
        <v>3213</v>
      </c>
    </row>
    <row r="27" spans="1:5" s="37" customFormat="1" ht="15.75" customHeight="1">
      <c r="B27" s="38"/>
    </row>
    <row r="28" spans="1:5" s="37" customFormat="1" ht="15.75" customHeight="1">
      <c r="A28" s="40" t="s">
        <v>3010</v>
      </c>
      <c r="B28" s="36" t="s">
        <v>3214</v>
      </c>
      <c r="C28" s="40" t="s">
        <v>3215</v>
      </c>
      <c r="E28" s="40"/>
    </row>
    <row r="29" spans="1:5" s="37" customFormat="1" ht="15.75" customHeight="1">
      <c r="A29" s="40"/>
      <c r="B29" s="36"/>
      <c r="C29" s="40"/>
      <c r="E29" s="40"/>
    </row>
    <row r="30" spans="1:5" ht="13.5" customHeight="1">
      <c r="A30" s="39" t="s">
        <v>1201</v>
      </c>
      <c r="B30" s="39">
        <v>1</v>
      </c>
      <c r="C30" s="39" t="s">
        <v>203</v>
      </c>
    </row>
    <row r="31" spans="1:5" ht="13.5" customHeight="1">
      <c r="A31" s="39" t="s">
        <v>1201</v>
      </c>
      <c r="B31" s="39">
        <v>2</v>
      </c>
      <c r="C31" s="39" t="s">
        <v>204</v>
      </c>
    </row>
    <row r="32" spans="1:5" ht="13.5" customHeight="1">
      <c r="A32" s="39" t="s">
        <v>1201</v>
      </c>
      <c r="B32" s="39">
        <v>3</v>
      </c>
      <c r="C32" s="39" t="s">
        <v>205</v>
      </c>
    </row>
    <row r="33" spans="1:5" ht="13.5" customHeight="1">
      <c r="A33" s="39" t="s">
        <v>1201</v>
      </c>
      <c r="B33" s="39">
        <v>4</v>
      </c>
      <c r="C33" s="39" t="s">
        <v>206</v>
      </c>
    </row>
    <row r="34" spans="1:5" s="37" customFormat="1" ht="15.75" customHeight="1">
      <c r="A34" s="40"/>
      <c r="B34" s="36"/>
      <c r="C34" s="40"/>
      <c r="E34" s="40"/>
    </row>
    <row r="35" spans="1:5" ht="13.5" customHeight="1">
      <c r="A35" s="39" t="s">
        <v>244</v>
      </c>
      <c r="B35" s="39">
        <v>1</v>
      </c>
      <c r="C35" s="39" t="s">
        <v>234</v>
      </c>
      <c r="D35" s="32"/>
      <c r="E35" s="39">
        <v>1</v>
      </c>
    </row>
    <row r="36" spans="1:5" ht="13.5" customHeight="1">
      <c r="A36" s="39" t="s">
        <v>244</v>
      </c>
      <c r="B36" s="39">
        <v>2</v>
      </c>
      <c r="C36" s="39" t="s">
        <v>1792</v>
      </c>
      <c r="D36" s="32"/>
      <c r="E36" s="39">
        <v>1</v>
      </c>
    </row>
    <row r="37" spans="1:5" ht="13.5" customHeight="1">
      <c r="A37" s="39" t="s">
        <v>244</v>
      </c>
      <c r="B37" s="39">
        <v>3</v>
      </c>
      <c r="C37" s="39" t="s">
        <v>1793</v>
      </c>
      <c r="D37" s="32"/>
      <c r="E37" s="39">
        <v>1</v>
      </c>
    </row>
    <row r="38" spans="1:5" ht="13.5" customHeight="1">
      <c r="A38" s="39" t="s">
        <v>244</v>
      </c>
      <c r="B38" s="39">
        <v>4</v>
      </c>
      <c r="C38" s="39" t="s">
        <v>236</v>
      </c>
      <c r="D38" s="32"/>
      <c r="E38" s="39">
        <v>1</v>
      </c>
    </row>
    <row r="39" spans="1:5" ht="13.5" customHeight="1">
      <c r="A39" s="39" t="s">
        <v>244</v>
      </c>
      <c r="B39" s="39">
        <v>5</v>
      </c>
      <c r="C39" s="39" t="s">
        <v>237</v>
      </c>
      <c r="D39" s="33"/>
      <c r="E39" s="39">
        <v>1</v>
      </c>
    </row>
    <row r="40" spans="1:5" ht="13.5" customHeight="1">
      <c r="A40" s="39" t="s">
        <v>244</v>
      </c>
      <c r="B40" s="39">
        <v>6</v>
      </c>
      <c r="C40" s="39" t="s">
        <v>2953</v>
      </c>
      <c r="D40" s="32"/>
      <c r="E40" s="39">
        <v>1</v>
      </c>
    </row>
    <row r="41" spans="1:5" ht="13.5" customHeight="1">
      <c r="A41" s="39" t="s">
        <v>244</v>
      </c>
      <c r="B41" s="39">
        <v>7</v>
      </c>
      <c r="C41" s="39" t="s">
        <v>239</v>
      </c>
      <c r="D41" s="33"/>
      <c r="E41" s="39">
        <v>1</v>
      </c>
    </row>
    <row r="42" spans="1:5" ht="13.5" customHeight="1">
      <c r="A42" s="39" t="s">
        <v>244</v>
      </c>
      <c r="B42" s="39">
        <v>8</v>
      </c>
      <c r="C42" s="39" t="s">
        <v>240</v>
      </c>
      <c r="D42" s="32"/>
      <c r="E42" s="39">
        <v>1</v>
      </c>
    </row>
    <row r="43" spans="1:5" ht="13.5" customHeight="1">
      <c r="A43" s="39" t="s">
        <v>244</v>
      </c>
      <c r="B43" s="39">
        <v>9</v>
      </c>
      <c r="C43" s="39" t="s">
        <v>3011</v>
      </c>
      <c r="D43" s="31"/>
      <c r="E43" s="39">
        <v>1</v>
      </c>
    </row>
    <row r="44" spans="1:5" ht="13.5" customHeight="1">
      <c r="A44" s="39" t="s">
        <v>244</v>
      </c>
      <c r="B44" s="39">
        <v>10</v>
      </c>
      <c r="C44" s="39" t="s">
        <v>241</v>
      </c>
      <c r="D44" s="32"/>
      <c r="E44" s="39">
        <v>1</v>
      </c>
    </row>
    <row r="45" spans="1:5" ht="13.5" customHeight="1">
      <c r="A45" s="39" t="s">
        <v>244</v>
      </c>
      <c r="B45" s="39">
        <v>11</v>
      </c>
      <c r="C45" s="39" t="s">
        <v>242</v>
      </c>
      <c r="D45" s="32"/>
      <c r="E45" s="39">
        <v>1</v>
      </c>
    </row>
    <row r="46" spans="1:5" ht="13.5" customHeight="1">
      <c r="A46" s="39" t="s">
        <v>244</v>
      </c>
      <c r="B46" s="39">
        <v>12</v>
      </c>
      <c r="C46" s="39" t="s">
        <v>243</v>
      </c>
      <c r="D46" s="32"/>
      <c r="E46" s="39">
        <v>1</v>
      </c>
    </row>
    <row r="47" spans="1:5" ht="13.5" customHeight="1">
      <c r="A47" s="39" t="s">
        <v>244</v>
      </c>
      <c r="B47" s="39">
        <v>13</v>
      </c>
      <c r="C47" s="39" t="s">
        <v>3012</v>
      </c>
      <c r="D47" s="32"/>
      <c r="E47" s="39">
        <v>1</v>
      </c>
    </row>
    <row r="48" spans="1:5" ht="13.5" customHeight="1">
      <c r="A48" s="39" t="s">
        <v>244</v>
      </c>
      <c r="B48" s="39">
        <v>14</v>
      </c>
      <c r="C48" s="39" t="s">
        <v>1226</v>
      </c>
      <c r="D48" s="32"/>
      <c r="E48" s="39">
        <v>1</v>
      </c>
    </row>
    <row r="49" spans="1:5" ht="13.5" customHeight="1">
      <c r="A49" s="39" t="s">
        <v>244</v>
      </c>
      <c r="B49" s="39">
        <v>96</v>
      </c>
      <c r="C49" s="39" t="s">
        <v>228</v>
      </c>
      <c r="D49" s="34"/>
      <c r="E49" s="39">
        <v>1</v>
      </c>
    </row>
    <row r="50" spans="1:5" ht="13.5" customHeight="1">
      <c r="A50" s="39" t="s">
        <v>244</v>
      </c>
      <c r="B50" s="39">
        <v>-98</v>
      </c>
      <c r="C50" s="39" t="s">
        <v>3235</v>
      </c>
      <c r="D50" s="43"/>
    </row>
    <row r="51" spans="1:5" s="97" customFormat="1" ht="13.5" customHeight="1"/>
    <row r="52" spans="1:5" ht="15.75" customHeight="1">
      <c r="A52" s="39" t="s">
        <v>1398</v>
      </c>
      <c r="B52" s="39" t="s">
        <v>2009</v>
      </c>
      <c r="C52" s="39" t="s">
        <v>1814</v>
      </c>
    </row>
    <row r="53" spans="1:5" ht="15.75" customHeight="1">
      <c r="A53" s="39" t="s">
        <v>1398</v>
      </c>
      <c r="B53" s="39">
        <v>96</v>
      </c>
      <c r="C53" s="47" t="s">
        <v>3632</v>
      </c>
    </row>
    <row r="54" spans="1:5" s="97" customFormat="1" ht="13.5" customHeight="1"/>
    <row r="55" spans="1:5" ht="13.5" customHeight="1">
      <c r="A55" s="39" t="s">
        <v>1227</v>
      </c>
      <c r="B55" s="39">
        <v>1</v>
      </c>
      <c r="C55" s="39" t="s">
        <v>1125</v>
      </c>
    </row>
    <row r="56" spans="1:5" ht="13.5" customHeight="1">
      <c r="A56" s="39" t="s">
        <v>1227</v>
      </c>
      <c r="B56" s="39">
        <v>2</v>
      </c>
      <c r="C56" s="39" t="s">
        <v>761</v>
      </c>
    </row>
    <row r="57" spans="1:5" ht="13.5" customHeight="1">
      <c r="A57" s="39" t="s">
        <v>1227</v>
      </c>
      <c r="B57" s="39">
        <v>3</v>
      </c>
      <c r="C57" s="39" t="s">
        <v>1127</v>
      </c>
    </row>
    <row r="58" spans="1:5" ht="13.5" customHeight="1">
      <c r="A58" s="39" t="s">
        <v>1227</v>
      </c>
      <c r="B58" s="39">
        <v>4</v>
      </c>
      <c r="C58" s="39" t="s">
        <v>1128</v>
      </c>
    </row>
    <row r="59" spans="1:5" ht="13.5" customHeight="1">
      <c r="A59" s="39" t="s">
        <v>1227</v>
      </c>
      <c r="B59" s="39">
        <v>5</v>
      </c>
      <c r="C59" s="39" t="s">
        <v>1129</v>
      </c>
    </row>
    <row r="60" spans="1:5" ht="13.5" customHeight="1">
      <c r="A60" s="39" t="s">
        <v>1227</v>
      </c>
      <c r="B60" s="39">
        <v>6</v>
      </c>
      <c r="C60" s="39" t="s">
        <v>1130</v>
      </c>
    </row>
    <row r="61" spans="1:5" ht="13.5" customHeight="1">
      <c r="A61" s="39" t="s">
        <v>1227</v>
      </c>
      <c r="B61" s="39">
        <v>7</v>
      </c>
      <c r="C61" s="39" t="s">
        <v>1131</v>
      </c>
    </row>
    <row r="62" spans="1:5" s="97" customFormat="1" ht="13.5" customHeight="1">
      <c r="A62" s="97" t="s">
        <v>1227</v>
      </c>
      <c r="B62" s="97">
        <v>8</v>
      </c>
      <c r="C62" s="97" t="s">
        <v>3816</v>
      </c>
    </row>
    <row r="63" spans="1:5" s="97" customFormat="1" ht="13.5" customHeight="1">
      <c r="A63" s="97" t="s">
        <v>1227</v>
      </c>
      <c r="B63" s="97">
        <v>9</v>
      </c>
      <c r="C63" s="97" t="s">
        <v>3817</v>
      </c>
    </row>
    <row r="64" spans="1:5" ht="13.5" customHeight="1">
      <c r="A64" s="39" t="s">
        <v>1227</v>
      </c>
      <c r="B64" s="39">
        <v>96</v>
      </c>
      <c r="C64" s="39" t="s">
        <v>145</v>
      </c>
    </row>
    <row r="65" spans="1:3" s="97" customFormat="1" ht="13.5" customHeight="1"/>
    <row r="66" spans="1:3" ht="13.5" customHeight="1">
      <c r="A66" s="39" t="s">
        <v>261</v>
      </c>
      <c r="B66" s="39">
        <v>1</v>
      </c>
      <c r="C66" s="39" t="s">
        <v>2115</v>
      </c>
    </row>
    <row r="67" spans="1:3" ht="13.5" customHeight="1">
      <c r="A67" s="39" t="s">
        <v>261</v>
      </c>
      <c r="B67" s="39">
        <v>3</v>
      </c>
      <c r="C67" s="39" t="s">
        <v>888</v>
      </c>
    </row>
    <row r="68" spans="1:3" ht="13.5" customHeight="1">
      <c r="A68" s="39" t="s">
        <v>261</v>
      </c>
      <c r="B68" s="39">
        <v>4</v>
      </c>
      <c r="C68" s="39" t="s">
        <v>257</v>
      </c>
    </row>
    <row r="69" spans="1:3" ht="13.5" customHeight="1">
      <c r="A69" s="39" t="s">
        <v>261</v>
      </c>
      <c r="B69" s="39">
        <v>5</v>
      </c>
      <c r="C69" s="39" t="s">
        <v>258</v>
      </c>
    </row>
    <row r="70" spans="1:3" ht="13.5" customHeight="1">
      <c r="A70" s="39" t="s">
        <v>261</v>
      </c>
      <c r="B70" s="39">
        <v>6</v>
      </c>
      <c r="C70" s="39" t="s">
        <v>3820</v>
      </c>
    </row>
    <row r="71" spans="1:3" ht="13.5" customHeight="1">
      <c r="A71" s="39" t="s">
        <v>261</v>
      </c>
      <c r="B71" s="39">
        <v>7</v>
      </c>
      <c r="C71" s="39" t="s">
        <v>241</v>
      </c>
    </row>
    <row r="72" spans="1:3" ht="13.5" customHeight="1">
      <c r="A72" s="39" t="s">
        <v>261</v>
      </c>
      <c r="B72" s="39">
        <v>8</v>
      </c>
      <c r="C72" s="39" t="s">
        <v>260</v>
      </c>
    </row>
    <row r="73" spans="1:3" ht="13.5" customHeight="1">
      <c r="A73" s="39" t="s">
        <v>261</v>
      </c>
      <c r="B73" s="39">
        <v>96</v>
      </c>
      <c r="C73" s="39" t="s">
        <v>59</v>
      </c>
    </row>
    <row r="74" spans="1:3" s="97" customFormat="1" ht="13.5" customHeight="1"/>
    <row r="75" spans="1:3" ht="15" customHeight="1">
      <c r="A75" s="39" t="s">
        <v>2117</v>
      </c>
      <c r="B75" s="39">
        <v>1</v>
      </c>
      <c r="C75" s="39" t="s">
        <v>2118</v>
      </c>
    </row>
    <row r="76" spans="1:3" ht="15" customHeight="1">
      <c r="A76" s="39" t="s">
        <v>2117</v>
      </c>
      <c r="B76" s="39">
        <v>2</v>
      </c>
      <c r="C76" s="39" t="s">
        <v>2119</v>
      </c>
    </row>
    <row r="77" spans="1:3" ht="15" customHeight="1">
      <c r="A77" s="39" t="s">
        <v>2117</v>
      </c>
      <c r="B77" s="39">
        <v>0</v>
      </c>
      <c r="C77" s="39" t="s">
        <v>66</v>
      </c>
    </row>
    <row r="78" spans="1:3" s="97" customFormat="1" ht="13.5" customHeight="1"/>
    <row r="79" spans="1:3" ht="13.5" customHeight="1">
      <c r="A79" s="39" t="s">
        <v>1054</v>
      </c>
      <c r="B79" s="39">
        <v>1</v>
      </c>
      <c r="C79" s="39" t="s">
        <v>262</v>
      </c>
    </row>
    <row r="80" spans="1:3" ht="13.5" customHeight="1">
      <c r="A80" s="39" t="s">
        <v>1054</v>
      </c>
      <c r="B80" s="39">
        <v>2</v>
      </c>
      <c r="C80" s="39" t="s">
        <v>263</v>
      </c>
    </row>
    <row r="81" spans="1:3" ht="13.5" customHeight="1">
      <c r="A81" s="39" t="s">
        <v>1054</v>
      </c>
      <c r="B81" s="39">
        <v>3</v>
      </c>
      <c r="C81" s="39" t="s">
        <v>66</v>
      </c>
    </row>
    <row r="82" spans="1:3" ht="13.5" customHeight="1">
      <c r="A82" s="39" t="s">
        <v>1054</v>
      </c>
      <c r="B82" s="39">
        <v>96</v>
      </c>
      <c r="C82" s="39" t="s">
        <v>59</v>
      </c>
    </row>
    <row r="83" spans="1:3" s="97" customFormat="1" ht="13.5" customHeight="1"/>
    <row r="84" spans="1:3" ht="13.5" customHeight="1">
      <c r="A84" s="39" t="s">
        <v>1235</v>
      </c>
      <c r="B84" s="39">
        <v>1</v>
      </c>
      <c r="C84" s="39" t="s">
        <v>268</v>
      </c>
    </row>
    <row r="85" spans="1:3" ht="13.5" customHeight="1">
      <c r="A85" s="39" t="s">
        <v>1235</v>
      </c>
      <c r="B85" s="39">
        <v>2</v>
      </c>
      <c r="C85" s="39" t="s">
        <v>269</v>
      </c>
    </row>
    <row r="86" spans="1:3" ht="13.5" customHeight="1">
      <c r="A86" s="39" t="s">
        <v>1235</v>
      </c>
      <c r="B86" s="39">
        <v>-99</v>
      </c>
      <c r="C86" s="39" t="s">
        <v>270</v>
      </c>
    </row>
    <row r="87" spans="1:3" s="97" customFormat="1" ht="13.5" customHeight="1"/>
    <row r="88" spans="1:3" ht="13.5" customHeight="1">
      <c r="A88" s="39" t="s">
        <v>3244</v>
      </c>
      <c r="B88" s="39">
        <v>1</v>
      </c>
      <c r="C88" s="39" t="s">
        <v>4039</v>
      </c>
    </row>
    <row r="89" spans="1:3" ht="13.5" customHeight="1">
      <c r="A89" s="39" t="s">
        <v>3244</v>
      </c>
      <c r="B89" s="39">
        <v>2</v>
      </c>
      <c r="C89" s="39" t="s">
        <v>4040</v>
      </c>
    </row>
    <row r="90" spans="1:3" ht="13.5" customHeight="1">
      <c r="A90" s="39" t="s">
        <v>3244</v>
      </c>
      <c r="B90" s="39">
        <v>3</v>
      </c>
      <c r="C90" s="39" t="s">
        <v>4041</v>
      </c>
    </row>
    <row r="91" spans="1:3" ht="13.5" customHeight="1">
      <c r="A91" s="39" t="s">
        <v>3244</v>
      </c>
      <c r="B91" s="39">
        <v>4</v>
      </c>
      <c r="C91" s="39" t="s">
        <v>4042</v>
      </c>
    </row>
    <row r="92" spans="1:3" ht="13.5" customHeight="1">
      <c r="A92" s="39" t="s">
        <v>3244</v>
      </c>
      <c r="B92" s="39">
        <v>5</v>
      </c>
      <c r="C92" s="39" t="s">
        <v>4043</v>
      </c>
    </row>
    <row r="93" spans="1:3" ht="13.5" customHeight="1">
      <c r="A93" s="39" t="s">
        <v>3244</v>
      </c>
      <c r="B93" s="39">
        <v>6</v>
      </c>
      <c r="C93" s="39" t="s">
        <v>4044</v>
      </c>
    </row>
    <row r="94" spans="1:3" ht="13.5" customHeight="1">
      <c r="A94" s="39" t="s">
        <v>3244</v>
      </c>
      <c r="B94" s="39">
        <v>7</v>
      </c>
      <c r="C94" s="39" t="s">
        <v>4045</v>
      </c>
    </row>
    <row r="95" spans="1:3" ht="13.5" customHeight="1">
      <c r="A95" s="39" t="s">
        <v>3244</v>
      </c>
      <c r="B95" s="39">
        <v>8</v>
      </c>
      <c r="C95" s="39" t="s">
        <v>4046</v>
      </c>
    </row>
    <row r="96" spans="1:3" ht="13.5" customHeight="1">
      <c r="A96" s="39" t="s">
        <v>3244</v>
      </c>
      <c r="B96" s="39">
        <v>9</v>
      </c>
      <c r="C96" s="39" t="s">
        <v>4047</v>
      </c>
    </row>
    <row r="97" spans="1:3" ht="13.5" customHeight="1">
      <c r="A97" s="39" t="s">
        <v>3244</v>
      </c>
      <c r="B97" s="39">
        <v>10</v>
      </c>
      <c r="C97" s="39" t="s">
        <v>4048</v>
      </c>
    </row>
    <row r="98" spans="1:3" ht="13.5" customHeight="1">
      <c r="A98" s="39" t="s">
        <v>3244</v>
      </c>
      <c r="B98" s="39">
        <v>11</v>
      </c>
      <c r="C98" s="39" t="s">
        <v>4049</v>
      </c>
    </row>
    <row r="99" spans="1:3" ht="13.5" customHeight="1">
      <c r="A99" s="39" t="s">
        <v>3244</v>
      </c>
      <c r="B99" s="39">
        <v>12</v>
      </c>
      <c r="C99" s="39" t="s">
        <v>4050</v>
      </c>
    </row>
    <row r="100" spans="1:3" ht="13.5" customHeight="1">
      <c r="A100" s="39" t="s">
        <v>3244</v>
      </c>
      <c r="B100" s="39">
        <v>13</v>
      </c>
      <c r="C100" s="39" t="s">
        <v>4051</v>
      </c>
    </row>
    <row r="101" spans="1:3" ht="13.5" customHeight="1">
      <c r="A101" s="39" t="s">
        <v>3244</v>
      </c>
      <c r="B101" s="39">
        <v>14</v>
      </c>
      <c r="C101" s="39" t="s">
        <v>4052</v>
      </c>
    </row>
    <row r="102" spans="1:3" ht="13.5" customHeight="1">
      <c r="A102" s="39" t="s">
        <v>3244</v>
      </c>
      <c r="B102" s="39">
        <v>15</v>
      </c>
      <c r="C102" s="39" t="s">
        <v>4053</v>
      </c>
    </row>
    <row r="103" spans="1:3" ht="13.5" customHeight="1">
      <c r="A103" s="39" t="s">
        <v>3244</v>
      </c>
      <c r="B103" s="39">
        <v>16</v>
      </c>
      <c r="C103" s="39" t="s">
        <v>4054</v>
      </c>
    </row>
    <row r="104" spans="1:3" ht="13.5" customHeight="1">
      <c r="A104" s="39" t="s">
        <v>3244</v>
      </c>
      <c r="B104" s="39">
        <v>17</v>
      </c>
      <c r="C104" s="39" t="s">
        <v>4055</v>
      </c>
    </row>
    <row r="105" spans="1:3" ht="13.5" customHeight="1">
      <c r="A105" s="39" t="s">
        <v>3244</v>
      </c>
      <c r="B105" s="39">
        <v>18</v>
      </c>
      <c r="C105" s="39" t="s">
        <v>4056</v>
      </c>
    </row>
    <row r="106" spans="1:3" ht="13.5" customHeight="1">
      <c r="A106" s="39" t="s">
        <v>3244</v>
      </c>
      <c r="B106" s="39">
        <v>19</v>
      </c>
      <c r="C106" s="39" t="s">
        <v>4057</v>
      </c>
    </row>
    <row r="107" spans="1:3" ht="13.5" customHeight="1">
      <c r="A107" s="39" t="s">
        <v>3244</v>
      </c>
      <c r="B107" s="39">
        <v>20</v>
      </c>
      <c r="C107" s="39" t="s">
        <v>4058</v>
      </c>
    </row>
    <row r="108" spans="1:3" ht="13.5" customHeight="1">
      <c r="A108" s="39" t="s">
        <v>3244</v>
      </c>
      <c r="B108" s="39">
        <v>21</v>
      </c>
      <c r="C108" s="39" t="s">
        <v>4059</v>
      </c>
    </row>
    <row r="109" spans="1:3" ht="13.5" customHeight="1">
      <c r="A109" s="39" t="s">
        <v>3244</v>
      </c>
      <c r="B109" s="39">
        <v>22</v>
      </c>
      <c r="C109" s="39" t="s">
        <v>4060</v>
      </c>
    </row>
    <row r="110" spans="1:3" ht="13.5" customHeight="1">
      <c r="A110" s="39" t="s">
        <v>3244</v>
      </c>
      <c r="B110" s="39">
        <v>23</v>
      </c>
      <c r="C110" s="39" t="s">
        <v>4061</v>
      </c>
    </row>
    <row r="111" spans="1:3" ht="13.5" customHeight="1">
      <c r="A111" s="39" t="s">
        <v>3244</v>
      </c>
      <c r="B111" s="39">
        <v>24</v>
      </c>
      <c r="C111" s="39" t="s">
        <v>4062</v>
      </c>
    </row>
    <row r="112" spans="1:3" s="97" customFormat="1" ht="13.5" customHeight="1">
      <c r="A112" s="97" t="s">
        <v>3244</v>
      </c>
      <c r="B112" s="97">
        <v>41</v>
      </c>
      <c r="C112" s="97" t="s">
        <v>4063</v>
      </c>
    </row>
    <row r="113" spans="1:3" s="97" customFormat="1" ht="13.5" customHeight="1">
      <c r="A113" s="97" t="s">
        <v>3244</v>
      </c>
      <c r="B113" s="97">
        <v>42</v>
      </c>
      <c r="C113" s="97" t="s">
        <v>4064</v>
      </c>
    </row>
    <row r="114" spans="1:3" s="97" customFormat="1" ht="13.5" customHeight="1">
      <c r="A114" s="97" t="s">
        <v>3244</v>
      </c>
      <c r="B114" s="97">
        <v>43</v>
      </c>
      <c r="C114" s="97" t="s">
        <v>4065</v>
      </c>
    </row>
    <row r="115" spans="1:3" s="97" customFormat="1" ht="13.5" customHeight="1">
      <c r="A115" s="97" t="s">
        <v>3244</v>
      </c>
      <c r="B115" s="97">
        <v>44</v>
      </c>
      <c r="C115" s="97" t="s">
        <v>4066</v>
      </c>
    </row>
    <row r="116" spans="1:3" s="97" customFormat="1" ht="13.5" customHeight="1">
      <c r="A116" s="97" t="s">
        <v>3244</v>
      </c>
      <c r="B116" s="97">
        <v>45</v>
      </c>
      <c r="C116" s="97" t="s">
        <v>4067</v>
      </c>
    </row>
    <row r="117" spans="1:3" s="97" customFormat="1" ht="13.5" customHeight="1">
      <c r="A117" s="97" t="s">
        <v>3244</v>
      </c>
      <c r="B117" s="97">
        <v>46</v>
      </c>
      <c r="C117" s="97" t="s">
        <v>4068</v>
      </c>
    </row>
    <row r="118" spans="1:3" s="97" customFormat="1" ht="13.5" customHeight="1">
      <c r="A118" s="97" t="s">
        <v>3244</v>
      </c>
      <c r="B118" s="97">
        <v>47</v>
      </c>
      <c r="C118" s="97" t="s">
        <v>4069</v>
      </c>
    </row>
    <row r="119" spans="1:3" s="97" customFormat="1" ht="13.5" customHeight="1">
      <c r="A119" s="97" t="s">
        <v>3244</v>
      </c>
      <c r="B119" s="97">
        <v>48</v>
      </c>
      <c r="C119" s="97" t="s">
        <v>4070</v>
      </c>
    </row>
    <row r="120" spans="1:3" s="97" customFormat="1" ht="13.5" customHeight="1">
      <c r="A120" s="97" t="s">
        <v>3244</v>
      </c>
      <c r="B120" s="97">
        <v>49</v>
      </c>
      <c r="C120" s="97" t="s">
        <v>4071</v>
      </c>
    </row>
    <row r="121" spans="1:3" s="97" customFormat="1" ht="13.5" customHeight="1">
      <c r="A121" s="97" t="s">
        <v>3244</v>
      </c>
      <c r="B121" s="97">
        <v>96</v>
      </c>
      <c r="C121" s="97" t="s">
        <v>2019</v>
      </c>
    </row>
    <row r="122" spans="1:3" s="97" customFormat="1" ht="13.5" customHeight="1"/>
    <row r="123" spans="1:3" ht="13.5" customHeight="1">
      <c r="A123" s="39" t="s">
        <v>3263</v>
      </c>
      <c r="B123" s="39">
        <v>1</v>
      </c>
      <c r="C123" s="39" t="s">
        <v>217</v>
      </c>
    </row>
    <row r="124" spans="1:3" ht="13.5" customHeight="1">
      <c r="A124" s="39" t="s">
        <v>3263</v>
      </c>
      <c r="B124" s="39">
        <v>2</v>
      </c>
      <c r="C124" s="39" t="s">
        <v>218</v>
      </c>
    </row>
    <row r="125" spans="1:3" ht="13.5" customHeight="1">
      <c r="A125" s="39" t="s">
        <v>3263</v>
      </c>
      <c r="B125" s="39">
        <v>3</v>
      </c>
      <c r="C125" s="39" t="s">
        <v>219</v>
      </c>
    </row>
    <row r="126" spans="1:3" ht="13.5" customHeight="1">
      <c r="A126" s="39" t="s">
        <v>3263</v>
      </c>
      <c r="B126" s="39">
        <v>4</v>
      </c>
      <c r="C126" s="39" t="s">
        <v>220</v>
      </c>
    </row>
    <row r="127" spans="1:3" ht="13.5" customHeight="1">
      <c r="A127" s="39" t="s">
        <v>3263</v>
      </c>
      <c r="B127" s="39">
        <v>5</v>
      </c>
      <c r="C127" s="39" t="s">
        <v>221</v>
      </c>
    </row>
    <row r="128" spans="1:3" ht="13.5" customHeight="1">
      <c r="A128" s="39" t="s">
        <v>3263</v>
      </c>
      <c r="B128" s="39">
        <v>6</v>
      </c>
      <c r="C128" s="39" t="s">
        <v>222</v>
      </c>
    </row>
    <row r="129" spans="1:3" ht="13.5" customHeight="1">
      <c r="A129" s="39" t="s">
        <v>3263</v>
      </c>
      <c r="B129" s="39">
        <v>7</v>
      </c>
      <c r="C129" s="39" t="s">
        <v>223</v>
      </c>
    </row>
    <row r="130" spans="1:3" ht="13.5" customHeight="1">
      <c r="A130" s="39" t="s">
        <v>3263</v>
      </c>
      <c r="B130" s="39">
        <v>8</v>
      </c>
      <c r="C130" s="39" t="s">
        <v>224</v>
      </c>
    </row>
    <row r="131" spans="1:3" ht="13.5" customHeight="1">
      <c r="A131" s="39" t="s">
        <v>3263</v>
      </c>
      <c r="B131" s="39">
        <v>9</v>
      </c>
      <c r="C131" s="39" t="s">
        <v>225</v>
      </c>
    </row>
    <row r="132" spans="1:3" ht="13.5" customHeight="1">
      <c r="A132" s="39" t="s">
        <v>3263</v>
      </c>
      <c r="B132" s="39">
        <v>10</v>
      </c>
      <c r="C132" s="39" t="s">
        <v>226</v>
      </c>
    </row>
    <row r="133" spans="1:3" ht="13.5" customHeight="1">
      <c r="A133" s="39" t="s">
        <v>3263</v>
      </c>
      <c r="B133" s="39">
        <v>11</v>
      </c>
      <c r="C133" s="39" t="s">
        <v>3264</v>
      </c>
    </row>
    <row r="134" spans="1:3" ht="13.5" customHeight="1">
      <c r="A134" s="39" t="s">
        <v>3263</v>
      </c>
      <c r="B134" s="39">
        <v>12</v>
      </c>
      <c r="C134" s="39" t="s">
        <v>1238</v>
      </c>
    </row>
    <row r="135" spans="1:3" ht="13.5" customHeight="1">
      <c r="A135" s="39" t="s">
        <v>3263</v>
      </c>
      <c r="B135" s="39">
        <v>13</v>
      </c>
      <c r="C135" s="39" t="s">
        <v>1232</v>
      </c>
    </row>
    <row r="136" spans="1:3" ht="13.5" customHeight="1">
      <c r="A136" s="39" t="s">
        <v>3263</v>
      </c>
      <c r="B136" s="39">
        <v>14</v>
      </c>
      <c r="C136" s="39" t="s">
        <v>1233</v>
      </c>
    </row>
    <row r="137" spans="1:3" ht="13.5" customHeight="1">
      <c r="A137" s="39" t="s">
        <v>3263</v>
      </c>
      <c r="B137" s="39">
        <v>15</v>
      </c>
      <c r="C137" s="39" t="s">
        <v>227</v>
      </c>
    </row>
    <row r="138" spans="1:3" ht="13.5" customHeight="1">
      <c r="A138" s="39" t="s">
        <v>3263</v>
      </c>
      <c r="B138" s="39">
        <v>96</v>
      </c>
      <c r="C138" s="39" t="s">
        <v>228</v>
      </c>
    </row>
    <row r="139" spans="1:3" s="97" customFormat="1" ht="13.5" customHeight="1"/>
    <row r="140" spans="1:3" ht="13.5" customHeight="1">
      <c r="A140" s="39" t="s">
        <v>848</v>
      </c>
      <c r="B140" s="39">
        <v>1</v>
      </c>
      <c r="C140" s="39" t="s">
        <v>60</v>
      </c>
    </row>
    <row r="141" spans="1:3" ht="13.5" customHeight="1">
      <c r="A141" s="39" t="s">
        <v>848</v>
      </c>
      <c r="B141" s="39">
        <v>2</v>
      </c>
      <c r="C141" s="39" t="s">
        <v>61</v>
      </c>
    </row>
    <row r="142" spans="1:3" ht="13.5" customHeight="1">
      <c r="A142" s="39" t="s">
        <v>848</v>
      </c>
      <c r="B142" s="39">
        <v>3</v>
      </c>
      <c r="C142" s="39" t="s">
        <v>62</v>
      </c>
    </row>
    <row r="143" spans="1:3" ht="13.5" customHeight="1">
      <c r="A143" s="39" t="s">
        <v>848</v>
      </c>
      <c r="B143" s="39">
        <v>4</v>
      </c>
      <c r="C143" s="39" t="s">
        <v>63</v>
      </c>
    </row>
    <row r="144" spans="1:3" ht="13.5" customHeight="1">
      <c r="A144" s="39" t="s">
        <v>848</v>
      </c>
      <c r="B144" s="39">
        <v>5</v>
      </c>
      <c r="C144" s="39" t="s">
        <v>64</v>
      </c>
    </row>
    <row r="145" spans="1:3" s="97" customFormat="1" ht="13.5" customHeight="1"/>
    <row r="146" spans="1:3" ht="13.5" customHeight="1">
      <c r="A146" s="39" t="s">
        <v>852</v>
      </c>
      <c r="B146" s="39">
        <v>1</v>
      </c>
      <c r="C146" s="39" t="s">
        <v>850</v>
      </c>
    </row>
    <row r="147" spans="1:3" ht="13.5" customHeight="1">
      <c r="A147" s="39" t="s">
        <v>852</v>
      </c>
      <c r="B147" s="39">
        <v>2</v>
      </c>
      <c r="C147" s="39" t="s">
        <v>851</v>
      </c>
    </row>
    <row r="148" spans="1:3" ht="13.5" customHeight="1">
      <c r="A148" s="39" t="s">
        <v>852</v>
      </c>
      <c r="B148" s="39">
        <v>3</v>
      </c>
      <c r="C148" s="39" t="s">
        <v>74</v>
      </c>
    </row>
    <row r="149" spans="1:3" ht="13.5" customHeight="1">
      <c r="A149" s="39" t="s">
        <v>852</v>
      </c>
      <c r="B149" s="39">
        <v>4</v>
      </c>
      <c r="C149" s="39" t="s">
        <v>71</v>
      </c>
    </row>
    <row r="150" spans="1:3" ht="13.5" customHeight="1">
      <c r="A150" s="39" t="s">
        <v>852</v>
      </c>
      <c r="B150" s="39">
        <v>96</v>
      </c>
      <c r="C150" s="39" t="s">
        <v>59</v>
      </c>
    </row>
    <row r="152" spans="1:3" ht="13.5" customHeight="1">
      <c r="A152" s="39" t="s">
        <v>861</v>
      </c>
      <c r="B152" s="39">
        <v>1</v>
      </c>
      <c r="C152" s="39" t="s">
        <v>853</v>
      </c>
    </row>
    <row r="153" spans="1:3" ht="13.5" customHeight="1">
      <c r="A153" s="39" t="s">
        <v>861</v>
      </c>
      <c r="B153" s="39">
        <v>2</v>
      </c>
      <c r="C153" s="39" t="s">
        <v>854</v>
      </c>
    </row>
    <row r="154" spans="1:3" ht="13.5" customHeight="1">
      <c r="A154" s="39" t="s">
        <v>861</v>
      </c>
      <c r="B154" s="39">
        <v>3</v>
      </c>
      <c r="C154" s="39" t="s">
        <v>75</v>
      </c>
    </row>
    <row r="155" spans="1:3" ht="13.5" customHeight="1">
      <c r="A155" s="39" t="s">
        <v>861</v>
      </c>
      <c r="B155" s="39">
        <v>4</v>
      </c>
      <c r="C155" s="39" t="s">
        <v>855</v>
      </c>
    </row>
    <row r="156" spans="1:3" ht="13.5" customHeight="1">
      <c r="A156" s="39" t="s">
        <v>861</v>
      </c>
      <c r="B156" s="39">
        <v>5</v>
      </c>
      <c r="C156" s="39" t="s">
        <v>77</v>
      </c>
    </row>
    <row r="157" spans="1:3" ht="13.5" customHeight="1">
      <c r="A157" s="39" t="s">
        <v>861</v>
      </c>
      <c r="B157" s="39">
        <v>6</v>
      </c>
      <c r="C157" s="39" t="s">
        <v>856</v>
      </c>
    </row>
    <row r="158" spans="1:3" ht="13.5" customHeight="1">
      <c r="A158" s="39" t="s">
        <v>861</v>
      </c>
      <c r="B158" s="39">
        <v>7</v>
      </c>
      <c r="C158" s="39" t="s">
        <v>857</v>
      </c>
    </row>
    <row r="159" spans="1:3" ht="13.5" customHeight="1">
      <c r="A159" s="39" t="s">
        <v>861</v>
      </c>
      <c r="B159" s="39">
        <v>8</v>
      </c>
      <c r="C159" s="39" t="s">
        <v>858</v>
      </c>
    </row>
    <row r="160" spans="1:3" ht="13.5" customHeight="1">
      <c r="A160" s="39" t="s">
        <v>861</v>
      </c>
      <c r="B160" s="39">
        <v>9</v>
      </c>
      <c r="C160" s="39" t="s">
        <v>859</v>
      </c>
    </row>
    <row r="161" spans="1:3" ht="13.5" customHeight="1">
      <c r="A161" s="39" t="s">
        <v>861</v>
      </c>
      <c r="B161" s="39">
        <v>96</v>
      </c>
      <c r="C161" s="39" t="s">
        <v>59</v>
      </c>
    </row>
    <row r="162" spans="1:3" s="97" customFormat="1" ht="13.5" customHeight="1"/>
    <row r="163" spans="1:3" s="97" customFormat="1" ht="13.5" customHeight="1">
      <c r="A163" s="97" t="s">
        <v>1408</v>
      </c>
      <c r="B163" s="97" t="s">
        <v>3618</v>
      </c>
      <c r="C163" s="97" t="s">
        <v>1999</v>
      </c>
    </row>
    <row r="164" spans="1:3" s="97" customFormat="1" ht="13.5" customHeight="1"/>
    <row r="165" spans="1:3" s="97" customFormat="1" ht="13.5" customHeight="1"/>
    <row r="166" spans="1:3" ht="13.5" customHeight="1">
      <c r="A166" s="39" t="s">
        <v>1237</v>
      </c>
      <c r="B166" s="39">
        <v>1</v>
      </c>
      <c r="C166" s="39" t="s">
        <v>1107</v>
      </c>
    </row>
    <row r="167" spans="1:3" ht="13.5" customHeight="1">
      <c r="A167" s="39" t="s">
        <v>1237</v>
      </c>
      <c r="B167" s="39">
        <v>2</v>
      </c>
      <c r="C167" s="39" t="s">
        <v>1108</v>
      </c>
    </row>
    <row r="168" spans="1:3" ht="13.5" customHeight="1">
      <c r="A168" s="39" t="s">
        <v>1237</v>
      </c>
      <c r="B168" s="39">
        <v>3</v>
      </c>
      <c r="C168" s="39" t="s">
        <v>1109</v>
      </c>
    </row>
    <row r="169" spans="1:3" s="97" customFormat="1" ht="13.5" customHeight="1"/>
    <row r="170" spans="1:3" ht="13.5" customHeight="1">
      <c r="A170" s="39" t="s">
        <v>286</v>
      </c>
      <c r="B170" s="39">
        <v>1</v>
      </c>
      <c r="C170" s="39" t="s">
        <v>2115</v>
      </c>
    </row>
    <row r="171" spans="1:3" ht="13.5" customHeight="1">
      <c r="A171" s="39" t="s">
        <v>286</v>
      </c>
      <c r="B171" s="39">
        <v>3</v>
      </c>
      <c r="C171" s="39" t="s">
        <v>899</v>
      </c>
    </row>
    <row r="172" spans="1:3" ht="13.5" customHeight="1">
      <c r="A172" s="39" t="s">
        <v>286</v>
      </c>
      <c r="B172" s="39">
        <v>4</v>
      </c>
      <c r="C172" s="39" t="s">
        <v>257</v>
      </c>
    </row>
    <row r="173" spans="1:3" ht="13.5" customHeight="1">
      <c r="A173" s="39" t="s">
        <v>286</v>
      </c>
      <c r="B173" s="39">
        <v>5</v>
      </c>
      <c r="C173" s="39" t="s">
        <v>258</v>
      </c>
    </row>
    <row r="174" spans="1:3" ht="13.5" customHeight="1">
      <c r="A174" s="39" t="s">
        <v>286</v>
      </c>
      <c r="B174" s="39">
        <v>6</v>
      </c>
      <c r="C174" s="39" t="s">
        <v>3827</v>
      </c>
    </row>
    <row r="175" spans="1:3" ht="13.5" customHeight="1">
      <c r="A175" s="39" t="s">
        <v>286</v>
      </c>
      <c r="B175" s="39">
        <v>7</v>
      </c>
      <c r="C175" s="39" t="s">
        <v>241</v>
      </c>
    </row>
    <row r="176" spans="1:3" ht="13.5" customHeight="1">
      <c r="A176" s="39" t="s">
        <v>286</v>
      </c>
      <c r="B176" s="39">
        <v>8</v>
      </c>
      <c r="C176" s="39" t="s">
        <v>260</v>
      </c>
    </row>
    <row r="177" spans="1:3" ht="13.5" customHeight="1">
      <c r="A177" s="39" t="s">
        <v>286</v>
      </c>
      <c r="B177" s="39">
        <v>9</v>
      </c>
      <c r="C177" s="39" t="s">
        <v>888</v>
      </c>
    </row>
    <row r="178" spans="1:3" ht="13.5" customHeight="1">
      <c r="A178" s="39" t="s">
        <v>286</v>
      </c>
      <c r="B178" s="39">
        <v>96</v>
      </c>
      <c r="C178" s="39" t="s">
        <v>228</v>
      </c>
    </row>
    <row r="179" spans="1:3" s="97" customFormat="1" ht="13.5" customHeight="1"/>
    <row r="180" spans="1:3" ht="13.5" customHeight="1">
      <c r="A180" s="39" t="s">
        <v>3135</v>
      </c>
      <c r="B180" s="39">
        <v>1</v>
      </c>
      <c r="C180" s="39" t="s">
        <v>234</v>
      </c>
    </row>
    <row r="181" spans="1:3" ht="13.5" customHeight="1">
      <c r="A181" s="39" t="s">
        <v>3135</v>
      </c>
      <c r="B181" s="39">
        <v>2</v>
      </c>
      <c r="C181" s="39" t="s">
        <v>3136</v>
      </c>
    </row>
    <row r="182" spans="1:3" ht="13.5" customHeight="1">
      <c r="A182" s="39" t="s">
        <v>3135</v>
      </c>
      <c r="B182" s="39">
        <v>3</v>
      </c>
      <c r="C182" s="39" t="s">
        <v>236</v>
      </c>
    </row>
    <row r="183" spans="1:3" ht="13.5" customHeight="1">
      <c r="A183" s="39" t="s">
        <v>3135</v>
      </c>
      <c r="B183" s="39">
        <v>4</v>
      </c>
      <c r="C183" s="39" t="s">
        <v>287</v>
      </c>
    </row>
    <row r="184" spans="1:3" ht="13.5" customHeight="1">
      <c r="A184" s="39" t="s">
        <v>3135</v>
      </c>
      <c r="B184" s="39">
        <v>5</v>
      </c>
      <c r="C184" s="39" t="s">
        <v>2953</v>
      </c>
    </row>
    <row r="185" spans="1:3" ht="13.5" customHeight="1">
      <c r="A185" s="39" t="s">
        <v>3135</v>
      </c>
      <c r="B185" s="39">
        <v>6</v>
      </c>
      <c r="C185" s="39" t="s">
        <v>237</v>
      </c>
    </row>
    <row r="186" spans="1:3" ht="13.5" customHeight="1">
      <c r="A186" s="39" t="s">
        <v>3135</v>
      </c>
      <c r="B186" s="39">
        <v>7</v>
      </c>
      <c r="C186" s="39" t="s">
        <v>240</v>
      </c>
    </row>
    <row r="187" spans="1:3" ht="13.5" customHeight="1">
      <c r="A187" s="39" t="s">
        <v>3135</v>
      </c>
      <c r="B187" s="39">
        <v>8</v>
      </c>
      <c r="C187" s="39" t="s">
        <v>1239</v>
      </c>
    </row>
    <row r="188" spans="1:3" ht="13.5" customHeight="1">
      <c r="A188" s="39" t="s">
        <v>3135</v>
      </c>
      <c r="B188" s="39">
        <v>9</v>
      </c>
      <c r="C188" s="39" t="s">
        <v>2969</v>
      </c>
    </row>
    <row r="189" spans="1:3" ht="13.5" customHeight="1">
      <c r="A189" s="39" t="s">
        <v>3135</v>
      </c>
      <c r="B189" s="39">
        <v>10</v>
      </c>
      <c r="C189" s="39" t="s">
        <v>288</v>
      </c>
    </row>
    <row r="190" spans="1:3" ht="13.5" customHeight="1">
      <c r="A190" s="39" t="s">
        <v>3135</v>
      </c>
      <c r="B190" s="39">
        <v>11</v>
      </c>
      <c r="C190" s="39" t="s">
        <v>2970</v>
      </c>
    </row>
    <row r="191" spans="1:3" ht="13.5" customHeight="1">
      <c r="A191" s="39" t="s">
        <v>3135</v>
      </c>
      <c r="B191" s="39">
        <v>12</v>
      </c>
      <c r="C191" s="39" t="s">
        <v>2971</v>
      </c>
    </row>
    <row r="192" spans="1:3" ht="13.5" customHeight="1">
      <c r="A192" s="39" t="s">
        <v>3135</v>
      </c>
      <c r="B192" s="39">
        <v>96</v>
      </c>
      <c r="C192" s="39" t="s">
        <v>228</v>
      </c>
    </row>
    <row r="193" spans="1:3" s="97" customFormat="1" ht="13.5" customHeight="1"/>
    <row r="194" spans="1:3" s="97" customFormat="1" ht="13.5" customHeight="1"/>
    <row r="195" spans="1:3" s="97" customFormat="1" ht="13.5" customHeight="1">
      <c r="A195" s="100"/>
      <c r="B195" s="100"/>
      <c r="C195" s="100"/>
    </row>
    <row r="196" spans="1:3" ht="16.5" customHeight="1">
      <c r="A196" s="97"/>
      <c r="B196" s="97"/>
      <c r="C196" s="97"/>
    </row>
    <row r="197" spans="1:3" s="97" customFormat="1" ht="15.75" customHeight="1">
      <c r="A197" s="39" t="s">
        <v>1815</v>
      </c>
      <c r="B197" s="39" t="s">
        <v>1816</v>
      </c>
      <c r="C197" s="39" t="s">
        <v>1815</v>
      </c>
    </row>
    <row r="198" spans="1:3" s="97" customFormat="1" ht="15.75" customHeight="1"/>
    <row r="199" spans="1:3" s="97" customFormat="1" ht="15.75" customHeight="1">
      <c r="A199" s="39" t="s">
        <v>1147</v>
      </c>
      <c r="B199" s="39">
        <v>1</v>
      </c>
      <c r="C199" s="39" t="s">
        <v>850</v>
      </c>
    </row>
    <row r="200" spans="1:3" s="97" customFormat="1" ht="15.75" customHeight="1">
      <c r="A200" s="39" t="s">
        <v>1147</v>
      </c>
      <c r="B200" s="39">
        <v>2</v>
      </c>
      <c r="C200" s="39" t="s">
        <v>1148</v>
      </c>
    </row>
    <row r="201" spans="1:3" s="97" customFormat="1" ht="15.75" customHeight="1">
      <c r="A201" s="39" t="s">
        <v>1147</v>
      </c>
      <c r="B201" s="39">
        <v>3</v>
      </c>
      <c r="C201" s="39" t="s">
        <v>74</v>
      </c>
    </row>
    <row r="202" spans="1:3" s="97" customFormat="1" ht="15.75" customHeight="1">
      <c r="A202" s="39" t="s">
        <v>1147</v>
      </c>
      <c r="B202" s="39">
        <v>4</v>
      </c>
      <c r="C202" s="39" t="s">
        <v>71</v>
      </c>
    </row>
    <row r="203" spans="1:3" s="97" customFormat="1" ht="15.75" customHeight="1">
      <c r="A203" s="39" t="s">
        <v>1147</v>
      </c>
      <c r="B203" s="39">
        <v>96</v>
      </c>
      <c r="C203" s="39" t="s">
        <v>59</v>
      </c>
    </row>
    <row r="204" spans="1:3" s="97" customFormat="1" ht="15.75" customHeight="1">
      <c r="A204" s="39"/>
      <c r="B204" s="39"/>
      <c r="C204" s="39"/>
    </row>
    <row r="205" spans="1:3" s="97" customFormat="1" ht="15.75" customHeight="1">
      <c r="A205" s="39"/>
      <c r="B205" s="39"/>
      <c r="C205" s="39"/>
    </row>
    <row r="206" spans="1:3" s="97" customFormat="1" ht="15.75" customHeight="1">
      <c r="A206" s="39" t="s">
        <v>1149</v>
      </c>
      <c r="B206" s="39">
        <v>1</v>
      </c>
      <c r="C206" s="39" t="s">
        <v>853</v>
      </c>
    </row>
    <row r="207" spans="1:3" s="97" customFormat="1" ht="15.75" customHeight="1">
      <c r="A207" s="39" t="s">
        <v>1149</v>
      </c>
      <c r="B207" s="39">
        <v>2</v>
      </c>
      <c r="C207" s="39" t="s">
        <v>854</v>
      </c>
    </row>
    <row r="208" spans="1:3" s="97" customFormat="1" ht="15.75" customHeight="1">
      <c r="A208" s="39" t="s">
        <v>1149</v>
      </c>
      <c r="B208" s="39">
        <v>3</v>
      </c>
      <c r="C208" s="39" t="s">
        <v>75</v>
      </c>
    </row>
    <row r="209" spans="1:3" s="97" customFormat="1" ht="15.75" customHeight="1">
      <c r="A209" s="39" t="s">
        <v>1149</v>
      </c>
      <c r="B209" s="39">
        <v>4</v>
      </c>
      <c r="C209" s="39" t="s">
        <v>855</v>
      </c>
    </row>
    <row r="210" spans="1:3" s="97" customFormat="1" ht="15.75" customHeight="1">
      <c r="A210" s="39" t="s">
        <v>1149</v>
      </c>
      <c r="B210" s="39">
        <v>5</v>
      </c>
      <c r="C210" s="39" t="s">
        <v>77</v>
      </c>
    </row>
    <row r="211" spans="1:3" s="97" customFormat="1" ht="15.75" customHeight="1">
      <c r="A211" s="39" t="s">
        <v>1149</v>
      </c>
      <c r="B211" s="39">
        <v>6</v>
      </c>
      <c r="C211" s="39" t="s">
        <v>856</v>
      </c>
    </row>
    <row r="212" spans="1:3" s="97" customFormat="1" ht="15.75" customHeight="1">
      <c r="A212" s="39" t="s">
        <v>1149</v>
      </c>
      <c r="B212" s="39">
        <v>7</v>
      </c>
      <c r="C212" s="39" t="s">
        <v>857</v>
      </c>
    </row>
    <row r="213" spans="1:3" s="97" customFormat="1" ht="15.75" customHeight="1">
      <c r="A213" s="39" t="s">
        <v>1149</v>
      </c>
      <c r="B213" s="39">
        <v>8</v>
      </c>
      <c r="C213" s="39" t="s">
        <v>858</v>
      </c>
    </row>
    <row r="214" spans="1:3" s="97" customFormat="1" ht="15.75" customHeight="1">
      <c r="A214" s="39" t="s">
        <v>1149</v>
      </c>
      <c r="B214" s="39">
        <v>9</v>
      </c>
      <c r="C214" s="39" t="s">
        <v>859</v>
      </c>
    </row>
    <row r="215" spans="1:3" s="97" customFormat="1" ht="15.75" customHeight="1">
      <c r="A215" s="39" t="s">
        <v>1149</v>
      </c>
      <c r="B215" s="39">
        <v>96</v>
      </c>
      <c r="C215" s="39" t="s">
        <v>59</v>
      </c>
    </row>
    <row r="216" spans="1:3" ht="13.5" customHeight="1">
      <c r="A216" s="97"/>
      <c r="B216" s="97"/>
      <c r="C216" s="97"/>
    </row>
    <row r="217" spans="1:3" ht="13.5" customHeight="1">
      <c r="A217" s="39" t="s">
        <v>1150</v>
      </c>
      <c r="B217" s="39">
        <v>1</v>
      </c>
      <c r="C217" s="39" t="s">
        <v>72</v>
      </c>
    </row>
    <row r="218" spans="1:3" ht="13.5" customHeight="1">
      <c r="A218" s="39" t="s">
        <v>1150</v>
      </c>
      <c r="B218" s="39">
        <v>2</v>
      </c>
      <c r="C218" s="39" t="s">
        <v>853</v>
      </c>
    </row>
    <row r="219" spans="1:3" ht="13.5" customHeight="1">
      <c r="A219" s="39" t="s">
        <v>1150</v>
      </c>
      <c r="B219" s="39">
        <v>3</v>
      </c>
      <c r="C219" s="39" t="s">
        <v>75</v>
      </c>
    </row>
    <row r="220" spans="1:3" ht="13.5" customHeight="1">
      <c r="A220" s="39" t="s">
        <v>1150</v>
      </c>
      <c r="B220" s="39">
        <v>4</v>
      </c>
      <c r="C220" s="39" t="s">
        <v>2018</v>
      </c>
    </row>
    <row r="221" spans="1:3" ht="13.5" customHeight="1">
      <c r="A221" s="39" t="s">
        <v>1150</v>
      </c>
      <c r="B221" s="39">
        <v>5</v>
      </c>
      <c r="C221" s="39" t="s">
        <v>855</v>
      </c>
    </row>
    <row r="222" spans="1:3" ht="13.5" customHeight="1">
      <c r="A222" s="39" t="s">
        <v>1150</v>
      </c>
      <c r="B222" s="39">
        <v>6</v>
      </c>
      <c r="C222" s="39" t="s">
        <v>856</v>
      </c>
    </row>
    <row r="223" spans="1:3" ht="13.5" customHeight="1">
      <c r="A223" s="39" t="s">
        <v>1150</v>
      </c>
      <c r="B223" s="39">
        <v>7</v>
      </c>
      <c r="C223" s="39" t="s">
        <v>1151</v>
      </c>
    </row>
    <row r="224" spans="1:3" ht="13.5" customHeight="1">
      <c r="A224" s="39" t="s">
        <v>1150</v>
      </c>
      <c r="B224" s="39">
        <v>8</v>
      </c>
      <c r="C224" s="39" t="s">
        <v>858</v>
      </c>
    </row>
    <row r="225" spans="1:3" ht="13.5" customHeight="1">
      <c r="A225" s="39" t="s">
        <v>1150</v>
      </c>
      <c r="B225" s="39">
        <v>9</v>
      </c>
      <c r="C225" s="39" t="s">
        <v>859</v>
      </c>
    </row>
    <row r="226" spans="1:3" ht="13.5" customHeight="1">
      <c r="A226" s="39" t="s">
        <v>1150</v>
      </c>
      <c r="B226" s="39">
        <v>10</v>
      </c>
      <c r="C226" s="39" t="s">
        <v>77</v>
      </c>
    </row>
    <row r="227" spans="1:3" s="97" customFormat="1" ht="13.5" customHeight="1">
      <c r="A227" s="39" t="s">
        <v>1150</v>
      </c>
      <c r="B227" s="39">
        <v>96</v>
      </c>
      <c r="C227" s="39" t="s">
        <v>59</v>
      </c>
    </row>
    <row r="228" spans="1:3" ht="13.5" customHeight="1">
      <c r="A228" s="97"/>
      <c r="B228" s="97"/>
      <c r="C228" s="97"/>
    </row>
    <row r="229" spans="1:3" ht="13.5" customHeight="1">
      <c r="A229" s="39" t="s">
        <v>0</v>
      </c>
      <c r="B229" s="39">
        <v>1</v>
      </c>
      <c r="C229" s="39" t="s">
        <v>131</v>
      </c>
    </row>
    <row r="230" spans="1:3" ht="13.5" customHeight="1">
      <c r="A230" s="39" t="s">
        <v>0</v>
      </c>
      <c r="B230" s="39">
        <v>2</v>
      </c>
      <c r="C230" s="39" t="s">
        <v>132</v>
      </c>
    </row>
    <row r="231" spans="1:3" ht="13.5" customHeight="1">
      <c r="A231" s="39" t="s">
        <v>0</v>
      </c>
      <c r="B231" s="39">
        <v>3</v>
      </c>
      <c r="C231" s="39" t="s">
        <v>133</v>
      </c>
    </row>
    <row r="232" spans="1:3" ht="13.5" customHeight="1">
      <c r="A232" s="39" t="s">
        <v>0</v>
      </c>
      <c r="B232" s="39">
        <v>4</v>
      </c>
      <c r="C232" s="39" t="s">
        <v>134</v>
      </c>
    </row>
    <row r="233" spans="1:3" ht="13.5" customHeight="1">
      <c r="A233" s="39" t="s">
        <v>0</v>
      </c>
      <c r="B233" s="39">
        <v>5</v>
      </c>
      <c r="C233" s="39" t="s">
        <v>135</v>
      </c>
    </row>
    <row r="234" spans="1:3" ht="13.5" customHeight="1">
      <c r="A234" s="39" t="s">
        <v>0</v>
      </c>
      <c r="B234" s="39">
        <v>6</v>
      </c>
      <c r="C234" s="39" t="s">
        <v>136</v>
      </c>
    </row>
    <row r="235" spans="1:3" ht="13.5" customHeight="1">
      <c r="A235" s="39" t="s">
        <v>0</v>
      </c>
      <c r="B235" s="39">
        <v>7</v>
      </c>
      <c r="C235" s="39" t="s">
        <v>137</v>
      </c>
    </row>
    <row r="236" spans="1:3" ht="13.5" customHeight="1">
      <c r="A236" s="39" t="s">
        <v>0</v>
      </c>
      <c r="B236" s="39">
        <v>8</v>
      </c>
      <c r="C236" s="39" t="s">
        <v>138</v>
      </c>
    </row>
    <row r="237" spans="1:3" ht="13.5" customHeight="1">
      <c r="A237" s="39" t="s">
        <v>0</v>
      </c>
      <c r="B237" s="39">
        <v>9</v>
      </c>
      <c r="C237" s="39" t="s">
        <v>139</v>
      </c>
    </row>
    <row r="238" spans="1:3" ht="13.5" customHeight="1">
      <c r="A238" s="39" t="s">
        <v>0</v>
      </c>
      <c r="B238" s="39">
        <v>10</v>
      </c>
      <c r="C238" s="39" t="s">
        <v>140</v>
      </c>
    </row>
    <row r="239" spans="1:3" ht="13.5" customHeight="1">
      <c r="A239" s="39" t="s">
        <v>0</v>
      </c>
      <c r="B239" s="39">
        <v>96</v>
      </c>
      <c r="C239" s="39" t="s">
        <v>59</v>
      </c>
    </row>
    <row r="241" spans="1:3" ht="13.5" customHeight="1">
      <c r="A241" s="39" t="s">
        <v>1160</v>
      </c>
      <c r="B241" s="39">
        <v>1</v>
      </c>
      <c r="C241" s="39" t="s">
        <v>1161</v>
      </c>
    </row>
    <row r="242" spans="1:3" ht="13.5" customHeight="1">
      <c r="A242" s="39" t="s">
        <v>1160</v>
      </c>
      <c r="B242" s="39">
        <v>2</v>
      </c>
      <c r="C242" s="39" t="s">
        <v>141</v>
      </c>
    </row>
    <row r="243" spans="1:3" ht="13.5" customHeight="1">
      <c r="A243" s="39" t="s">
        <v>1160</v>
      </c>
      <c r="B243" s="39">
        <v>3</v>
      </c>
      <c r="C243" s="39" t="s">
        <v>142</v>
      </c>
    </row>
    <row r="244" spans="1:3" ht="13.5" customHeight="1">
      <c r="A244" s="39" t="s">
        <v>1160</v>
      </c>
      <c r="B244" s="39">
        <v>4</v>
      </c>
      <c r="C244" s="39" t="s">
        <v>143</v>
      </c>
    </row>
    <row r="245" spans="1:3" ht="13.5" customHeight="1">
      <c r="A245" s="39" t="s">
        <v>1160</v>
      </c>
      <c r="B245" s="39">
        <v>5</v>
      </c>
      <c r="C245" s="39" t="s">
        <v>1162</v>
      </c>
    </row>
    <row r="246" spans="1:3" ht="13.5" customHeight="1">
      <c r="A246" s="39" t="s">
        <v>1160</v>
      </c>
      <c r="B246" s="39">
        <v>6</v>
      </c>
      <c r="C246" s="39" t="s">
        <v>144</v>
      </c>
    </row>
    <row r="247" spans="1:3" s="97" customFormat="1" ht="13.5" customHeight="1">
      <c r="A247" s="39" t="s">
        <v>1160</v>
      </c>
      <c r="B247" s="39">
        <v>96</v>
      </c>
      <c r="C247" s="39" t="s">
        <v>145</v>
      </c>
    </row>
    <row r="248" spans="1:3" ht="13.5" customHeight="1">
      <c r="A248" s="97"/>
      <c r="B248" s="97"/>
      <c r="C248" s="97"/>
    </row>
    <row r="249" spans="1:3" ht="13.5" customHeight="1">
      <c r="A249" s="39" t="s">
        <v>1163</v>
      </c>
      <c r="B249" s="39">
        <v>1</v>
      </c>
      <c r="C249" s="39" t="s">
        <v>3099</v>
      </c>
    </row>
    <row r="250" spans="1:3" ht="13.5" customHeight="1">
      <c r="A250" s="39" t="s">
        <v>1163</v>
      </c>
      <c r="B250" s="39">
        <v>2</v>
      </c>
      <c r="C250" s="39" t="s">
        <v>3100</v>
      </c>
    </row>
    <row r="251" spans="1:3" ht="13.5" customHeight="1">
      <c r="A251" s="39" t="s">
        <v>1163</v>
      </c>
      <c r="B251" s="39">
        <v>3</v>
      </c>
      <c r="C251" s="39" t="s">
        <v>3098</v>
      </c>
    </row>
    <row r="252" spans="1:3" ht="13.5" customHeight="1">
      <c r="A252" s="39" t="s">
        <v>1163</v>
      </c>
      <c r="B252" s="39">
        <v>4</v>
      </c>
      <c r="C252" s="39" t="s">
        <v>146</v>
      </c>
    </row>
    <row r="253" spans="1:3" ht="13.5" customHeight="1">
      <c r="A253" s="39" t="s">
        <v>1163</v>
      </c>
      <c r="B253" s="39">
        <v>5</v>
      </c>
      <c r="C253" s="39" t="s">
        <v>147</v>
      </c>
    </row>
    <row r="254" spans="1:3" ht="13.5" customHeight="1">
      <c r="A254" s="39" t="s">
        <v>1163</v>
      </c>
      <c r="B254" s="39">
        <v>7</v>
      </c>
      <c r="C254" s="39" t="s">
        <v>3101</v>
      </c>
    </row>
    <row r="255" spans="1:3" ht="13.5" customHeight="1">
      <c r="A255" s="39" t="s">
        <v>1163</v>
      </c>
      <c r="B255" s="39">
        <v>8</v>
      </c>
      <c r="C255" s="39" t="s">
        <v>148</v>
      </c>
    </row>
    <row r="256" spans="1:3" ht="13.5" customHeight="1">
      <c r="A256" s="39" t="s">
        <v>1163</v>
      </c>
      <c r="B256" s="39">
        <v>9</v>
      </c>
      <c r="C256" s="39" t="s">
        <v>149</v>
      </c>
    </row>
    <row r="257" spans="1:3" ht="13.5" customHeight="1">
      <c r="A257" s="39" t="s">
        <v>1163</v>
      </c>
      <c r="B257" s="39">
        <v>13</v>
      </c>
      <c r="C257" s="39" t="s">
        <v>3102</v>
      </c>
    </row>
    <row r="258" spans="1:3" ht="13.5" customHeight="1">
      <c r="A258" s="39" t="s">
        <v>1163</v>
      </c>
      <c r="B258" s="39">
        <v>96</v>
      </c>
      <c r="C258" s="39" t="s">
        <v>59</v>
      </c>
    </row>
    <row r="260" spans="1:3" ht="13.5" customHeight="1">
      <c r="A260" s="39" t="s">
        <v>1164</v>
      </c>
      <c r="B260" s="39">
        <v>11</v>
      </c>
      <c r="C260" s="39" t="s">
        <v>1165</v>
      </c>
    </row>
    <row r="261" spans="1:3" ht="13.5" customHeight="1">
      <c r="A261" s="39" t="s">
        <v>1164</v>
      </c>
      <c r="B261" s="39">
        <v>21</v>
      </c>
      <c r="C261" s="39" t="s">
        <v>1166</v>
      </c>
    </row>
    <row r="262" spans="1:3" ht="13.5" customHeight="1">
      <c r="A262" s="39" t="s">
        <v>1164</v>
      </c>
      <c r="B262" s="39">
        <v>22</v>
      </c>
      <c r="C262" s="39" t="s">
        <v>1167</v>
      </c>
    </row>
    <row r="263" spans="1:3" ht="13.5" customHeight="1">
      <c r="A263" s="39" t="s">
        <v>1164</v>
      </c>
      <c r="B263" s="39">
        <v>33</v>
      </c>
      <c r="C263" s="39" t="s">
        <v>3788</v>
      </c>
    </row>
    <row r="264" spans="1:3" ht="13.5" customHeight="1">
      <c r="A264" s="39" t="s">
        <v>1164</v>
      </c>
      <c r="B264" s="39">
        <v>34</v>
      </c>
      <c r="C264" s="39" t="s">
        <v>3789</v>
      </c>
    </row>
    <row r="265" spans="1:3" ht="13.5" customHeight="1">
      <c r="A265" s="39" t="s">
        <v>1164</v>
      </c>
      <c r="B265" s="39">
        <v>35</v>
      </c>
      <c r="C265" s="39" t="s">
        <v>4568</v>
      </c>
    </row>
    <row r="266" spans="1:3" ht="13.5" customHeight="1">
      <c r="A266" s="39" t="s">
        <v>1164</v>
      </c>
      <c r="B266" s="39">
        <v>96</v>
      </c>
      <c r="C266" s="39" t="s">
        <v>59</v>
      </c>
    </row>
    <row r="268" spans="1:3" ht="13.5" customHeight="1">
      <c r="A268" s="98" t="s">
        <v>1168</v>
      </c>
      <c r="B268" s="98">
        <v>12</v>
      </c>
      <c r="C268" s="98" t="s">
        <v>1492</v>
      </c>
    </row>
    <row r="269" spans="1:3" ht="13.5" customHeight="1">
      <c r="A269" s="98" t="s">
        <v>1168</v>
      </c>
      <c r="B269" s="98">
        <v>22</v>
      </c>
      <c r="C269" s="98" t="s">
        <v>1491</v>
      </c>
    </row>
    <row r="270" spans="1:3" ht="13.5" customHeight="1">
      <c r="A270" s="98" t="s">
        <v>1168</v>
      </c>
      <c r="B270" s="98">
        <v>23</v>
      </c>
      <c r="C270" s="98" t="s">
        <v>1169</v>
      </c>
    </row>
    <row r="271" spans="1:3" ht="13.5" customHeight="1">
      <c r="A271" s="39" t="s">
        <v>1168</v>
      </c>
      <c r="B271" s="39">
        <v>31</v>
      </c>
      <c r="C271" s="39" t="s">
        <v>3103</v>
      </c>
    </row>
    <row r="272" spans="1:3" ht="13.5" customHeight="1">
      <c r="A272" s="39" t="s">
        <v>1168</v>
      </c>
      <c r="B272" s="39">
        <v>32</v>
      </c>
      <c r="C272" s="39" t="s">
        <v>1170</v>
      </c>
    </row>
    <row r="273" spans="1:3" ht="13.5" customHeight="1">
      <c r="A273" s="98" t="s">
        <v>1168</v>
      </c>
      <c r="B273" s="98">
        <v>35</v>
      </c>
      <c r="C273" s="98" t="s">
        <v>1493</v>
      </c>
    </row>
    <row r="274" spans="1:3" ht="13.5" customHeight="1">
      <c r="A274" s="98" t="s">
        <v>1168</v>
      </c>
      <c r="B274" s="98">
        <v>36</v>
      </c>
      <c r="C274" s="98" t="s">
        <v>1494</v>
      </c>
    </row>
    <row r="275" spans="1:3" s="97" customFormat="1" ht="13.5" customHeight="1">
      <c r="A275" s="39" t="s">
        <v>1168</v>
      </c>
      <c r="B275" s="39">
        <v>96</v>
      </c>
      <c r="C275" s="39" t="s">
        <v>59</v>
      </c>
    </row>
    <row r="276" spans="1:3" s="97" customFormat="1" ht="13.5" customHeight="1"/>
    <row r="277" spans="1:3" s="97" customFormat="1" ht="13.5" customHeight="1">
      <c r="A277" s="39" t="s">
        <v>1171</v>
      </c>
      <c r="B277" s="39">
        <v>12</v>
      </c>
      <c r="C277" s="39" t="s">
        <v>1172</v>
      </c>
    </row>
    <row r="278" spans="1:3" s="97" customFormat="1" ht="13.5" customHeight="1">
      <c r="A278" s="39" t="s">
        <v>1171</v>
      </c>
      <c r="B278" s="39">
        <v>13</v>
      </c>
      <c r="C278" s="39" t="s">
        <v>1173</v>
      </c>
    </row>
    <row r="279" spans="1:3" s="97" customFormat="1" ht="13.5" customHeight="1">
      <c r="A279" s="39" t="s">
        <v>1171</v>
      </c>
      <c r="B279" s="39">
        <v>21</v>
      </c>
      <c r="C279" s="39" t="s">
        <v>1174</v>
      </c>
    </row>
    <row r="280" spans="1:3" s="97" customFormat="1" ht="13.5" customHeight="1">
      <c r="A280" s="39" t="s">
        <v>1171</v>
      </c>
      <c r="B280" s="39">
        <v>22</v>
      </c>
      <c r="C280" s="39" t="s">
        <v>3104</v>
      </c>
    </row>
    <row r="281" spans="1:3" s="97" customFormat="1" ht="13.5" customHeight="1">
      <c r="A281" s="98" t="s">
        <v>1171</v>
      </c>
      <c r="B281" s="98">
        <v>24</v>
      </c>
      <c r="C281" s="98" t="s">
        <v>3105</v>
      </c>
    </row>
    <row r="282" spans="1:3" s="97" customFormat="1" ht="13.5" customHeight="1">
      <c r="A282" s="98" t="s">
        <v>1171</v>
      </c>
      <c r="B282" s="98">
        <v>25</v>
      </c>
      <c r="C282" s="98" t="s">
        <v>3106</v>
      </c>
    </row>
    <row r="283" spans="1:3" s="97" customFormat="1" ht="13.5" customHeight="1">
      <c r="A283" s="98" t="s">
        <v>1171</v>
      </c>
      <c r="B283" s="98">
        <v>26</v>
      </c>
      <c r="C283" s="98" t="s">
        <v>3107</v>
      </c>
    </row>
    <row r="284" spans="1:3" s="97" customFormat="1" ht="13.5" customHeight="1">
      <c r="A284" s="39" t="s">
        <v>1171</v>
      </c>
      <c r="B284" s="39">
        <v>31</v>
      </c>
      <c r="C284" s="39" t="s">
        <v>1175</v>
      </c>
    </row>
    <row r="285" spans="1:3" s="97" customFormat="1" ht="13.5" customHeight="1">
      <c r="A285" s="39" t="s">
        <v>1171</v>
      </c>
      <c r="B285" s="39">
        <v>32</v>
      </c>
      <c r="C285" s="39" t="s">
        <v>3108</v>
      </c>
    </row>
    <row r="286" spans="1:3" s="97" customFormat="1" ht="13.5" customHeight="1">
      <c r="A286" s="39" t="s">
        <v>1171</v>
      </c>
      <c r="B286" s="39">
        <v>33</v>
      </c>
      <c r="C286" s="39" t="s">
        <v>3109</v>
      </c>
    </row>
    <row r="287" spans="1:3" s="97" customFormat="1" ht="13.5" customHeight="1">
      <c r="A287" s="98" t="s">
        <v>1171</v>
      </c>
      <c r="B287" s="98">
        <v>35</v>
      </c>
      <c r="C287" s="98" t="s">
        <v>3110</v>
      </c>
    </row>
    <row r="288" spans="1:3" s="97" customFormat="1" ht="13.5" customHeight="1">
      <c r="A288" s="39" t="s">
        <v>1171</v>
      </c>
      <c r="B288" s="39">
        <v>96</v>
      </c>
      <c r="C288" s="39" t="s">
        <v>59</v>
      </c>
    </row>
    <row r="289" spans="1:3" ht="13.5" customHeight="1">
      <c r="A289" s="97"/>
      <c r="B289" s="97"/>
      <c r="C289" s="97"/>
    </row>
    <row r="290" spans="1:3" ht="13.5" customHeight="1">
      <c r="A290" s="39" t="s">
        <v>1176</v>
      </c>
      <c r="B290" s="39">
        <v>11</v>
      </c>
      <c r="C290" s="39" t="s">
        <v>1495</v>
      </c>
    </row>
    <row r="291" spans="1:3" ht="13.5" customHeight="1">
      <c r="A291" s="39" t="s">
        <v>1176</v>
      </c>
      <c r="B291" s="39">
        <v>12</v>
      </c>
      <c r="C291" s="39" t="s">
        <v>1496</v>
      </c>
    </row>
    <row r="292" spans="1:3" ht="13.5" customHeight="1">
      <c r="A292" s="39" t="s">
        <v>1176</v>
      </c>
      <c r="B292" s="39">
        <v>13</v>
      </c>
      <c r="C292" s="39" t="s">
        <v>1498</v>
      </c>
    </row>
    <row r="293" spans="1:3" ht="13.5" customHeight="1">
      <c r="A293" s="39" t="s">
        <v>1176</v>
      </c>
      <c r="B293" s="39">
        <v>14</v>
      </c>
      <c r="C293" s="39" t="s">
        <v>1497</v>
      </c>
    </row>
    <row r="294" spans="1:3" ht="13.5" customHeight="1">
      <c r="A294" s="39" t="s">
        <v>1176</v>
      </c>
      <c r="B294" s="39">
        <v>21</v>
      </c>
      <c r="C294" s="39" t="s">
        <v>150</v>
      </c>
    </row>
    <row r="295" spans="1:3" ht="13.5" customHeight="1">
      <c r="A295" s="39" t="s">
        <v>1176</v>
      </c>
      <c r="B295" s="39">
        <v>31</v>
      </c>
      <c r="C295" s="39" t="s">
        <v>1499</v>
      </c>
    </row>
    <row r="296" spans="1:3" ht="13.5" customHeight="1">
      <c r="A296" s="39" t="s">
        <v>1176</v>
      </c>
      <c r="B296" s="39">
        <v>32</v>
      </c>
      <c r="C296" s="39" t="s">
        <v>1500</v>
      </c>
    </row>
    <row r="297" spans="1:3" ht="13.5" customHeight="1">
      <c r="A297" s="39" t="s">
        <v>1176</v>
      </c>
      <c r="B297" s="39">
        <v>51</v>
      </c>
      <c r="C297" s="39" t="s">
        <v>151</v>
      </c>
    </row>
    <row r="298" spans="1:3" ht="13.5" customHeight="1">
      <c r="A298" s="39" t="s">
        <v>1176</v>
      </c>
      <c r="B298" s="39">
        <v>81</v>
      </c>
      <c r="C298" s="39" t="s">
        <v>152</v>
      </c>
    </row>
    <row r="299" spans="1:3" ht="13.5" customHeight="1">
      <c r="A299" s="39" t="s">
        <v>1176</v>
      </c>
      <c r="B299" s="39">
        <v>91</v>
      </c>
      <c r="C299" s="39" t="s">
        <v>4462</v>
      </c>
    </row>
    <row r="300" spans="1:3" s="97" customFormat="1" ht="13.5" customHeight="1">
      <c r="A300" s="39" t="s">
        <v>1176</v>
      </c>
      <c r="B300" s="39">
        <v>96</v>
      </c>
      <c r="C300" s="39" t="s">
        <v>59</v>
      </c>
    </row>
    <row r="301" spans="1:3" ht="13.5" customHeight="1">
      <c r="A301" s="97"/>
      <c r="B301" s="97"/>
      <c r="C301" s="97"/>
    </row>
    <row r="302" spans="1:3" ht="13.5" customHeight="1">
      <c r="A302" s="98" t="s">
        <v>159</v>
      </c>
      <c r="B302" s="98">
        <v>1</v>
      </c>
      <c r="C302" s="98" t="s">
        <v>153</v>
      </c>
    </row>
    <row r="303" spans="1:3" ht="13.5" customHeight="1">
      <c r="A303" s="98" t="s">
        <v>159</v>
      </c>
      <c r="B303" s="98">
        <v>2</v>
      </c>
      <c r="C303" s="98" t="s">
        <v>154</v>
      </c>
    </row>
    <row r="304" spans="1:3" ht="13.5" customHeight="1">
      <c r="A304" s="98" t="s">
        <v>159</v>
      </c>
      <c r="B304" s="98">
        <v>3</v>
      </c>
      <c r="C304" s="98" t="s">
        <v>155</v>
      </c>
    </row>
    <row r="305" spans="1:3" ht="13.5" customHeight="1">
      <c r="A305" s="98" t="s">
        <v>159</v>
      </c>
      <c r="B305" s="98">
        <v>4</v>
      </c>
      <c r="C305" s="98" t="s">
        <v>156</v>
      </c>
    </row>
    <row r="306" spans="1:3" ht="13.5" customHeight="1">
      <c r="A306" s="98" t="s">
        <v>159</v>
      </c>
      <c r="B306" s="98">
        <v>5</v>
      </c>
      <c r="C306" s="98" t="s">
        <v>157</v>
      </c>
    </row>
    <row r="307" spans="1:3" ht="13.5" customHeight="1">
      <c r="A307" s="98" t="s">
        <v>159</v>
      </c>
      <c r="B307" s="98">
        <v>6</v>
      </c>
      <c r="C307" s="98" t="s">
        <v>158</v>
      </c>
    </row>
    <row r="308" spans="1:3" ht="13.5" customHeight="1">
      <c r="A308" s="98" t="s">
        <v>159</v>
      </c>
      <c r="B308" s="98">
        <v>99</v>
      </c>
      <c r="C308" s="98" t="s">
        <v>270</v>
      </c>
    </row>
    <row r="309" spans="1:3" ht="13.5" customHeight="1">
      <c r="A309" s="98" t="s">
        <v>159</v>
      </c>
      <c r="B309" s="98">
        <v>7</v>
      </c>
      <c r="C309" s="98" t="s">
        <v>71</v>
      </c>
    </row>
    <row r="310" spans="1:3" ht="13.5" customHeight="1">
      <c r="A310" s="98" t="s">
        <v>159</v>
      </c>
      <c r="B310" s="98">
        <v>96</v>
      </c>
      <c r="C310" s="98" t="s">
        <v>59</v>
      </c>
    </row>
    <row r="312" spans="1:3" ht="13.5" customHeight="1">
      <c r="A312" s="39" t="s">
        <v>160</v>
      </c>
      <c r="B312" s="39">
        <v>1</v>
      </c>
      <c r="C312" s="39" t="s">
        <v>153</v>
      </c>
    </row>
    <row r="313" spans="1:3" ht="13.5" customHeight="1">
      <c r="A313" s="39" t="s">
        <v>160</v>
      </c>
      <c r="B313" s="39">
        <v>2</v>
      </c>
      <c r="C313" s="39" t="s">
        <v>154</v>
      </c>
    </row>
    <row r="314" spans="1:3" ht="13.5" customHeight="1">
      <c r="A314" s="39" t="s">
        <v>160</v>
      </c>
      <c r="B314" s="39">
        <v>3</v>
      </c>
      <c r="C314" s="39" t="s">
        <v>155</v>
      </c>
    </row>
    <row r="315" spans="1:3" ht="13.5" customHeight="1">
      <c r="A315" s="39" t="s">
        <v>160</v>
      </c>
      <c r="B315" s="39">
        <v>4</v>
      </c>
      <c r="C315" s="39" t="s">
        <v>156</v>
      </c>
    </row>
    <row r="316" spans="1:3" ht="13.5" customHeight="1">
      <c r="A316" s="39" t="s">
        <v>160</v>
      </c>
      <c r="B316" s="39">
        <v>5</v>
      </c>
      <c r="C316" s="39" t="s">
        <v>157</v>
      </c>
    </row>
    <row r="317" spans="1:3" ht="13.5" customHeight="1">
      <c r="A317" s="39" t="s">
        <v>160</v>
      </c>
      <c r="B317" s="39">
        <v>6</v>
      </c>
      <c r="C317" s="39" t="s">
        <v>158</v>
      </c>
    </row>
    <row r="318" spans="1:3" ht="13.5" customHeight="1">
      <c r="A318" s="39" t="s">
        <v>160</v>
      </c>
      <c r="B318" s="39">
        <v>99</v>
      </c>
      <c r="C318" s="39" t="s">
        <v>270</v>
      </c>
    </row>
    <row r="319" spans="1:3" ht="13.5" customHeight="1">
      <c r="A319" s="39" t="s">
        <v>160</v>
      </c>
      <c r="B319" s="39">
        <v>96</v>
      </c>
      <c r="C319" s="39" t="s">
        <v>59</v>
      </c>
    </row>
    <row r="320" spans="1:3" s="97" customFormat="1" ht="13.5" customHeight="1">
      <c r="A320" s="39" t="s">
        <v>160</v>
      </c>
      <c r="B320" s="39">
        <v>7</v>
      </c>
      <c r="C320" s="39" t="s">
        <v>71</v>
      </c>
    </row>
    <row r="321" spans="1:3" ht="13.5" customHeight="1">
      <c r="A321" s="97"/>
      <c r="B321" s="97"/>
      <c r="C321" s="97"/>
    </row>
    <row r="322" spans="1:3" ht="13.5" customHeight="1">
      <c r="A322" s="39" t="s">
        <v>161</v>
      </c>
      <c r="B322" s="39">
        <v>12</v>
      </c>
      <c r="C322" s="39" t="s">
        <v>1503</v>
      </c>
    </row>
    <row r="323" spans="1:3" ht="13.5" customHeight="1">
      <c r="A323" s="39" t="s">
        <v>161</v>
      </c>
      <c r="B323" s="39">
        <v>13</v>
      </c>
      <c r="C323" s="39" t="s">
        <v>1504</v>
      </c>
    </row>
    <row r="324" spans="1:3" ht="13.5" customHeight="1">
      <c r="A324" s="39" t="s">
        <v>161</v>
      </c>
      <c r="B324" s="39">
        <v>14</v>
      </c>
      <c r="C324" s="39" t="s">
        <v>1505</v>
      </c>
    </row>
    <row r="325" spans="1:3" ht="13.5" customHeight="1">
      <c r="A325" s="39" t="s">
        <v>161</v>
      </c>
      <c r="B325" s="39">
        <v>15</v>
      </c>
      <c r="C325" s="39" t="s">
        <v>1506</v>
      </c>
    </row>
    <row r="326" spans="1:3" ht="13.5" customHeight="1">
      <c r="A326" s="39" t="s">
        <v>161</v>
      </c>
      <c r="B326" s="39">
        <v>21</v>
      </c>
      <c r="C326" s="39" t="s">
        <v>1502</v>
      </c>
    </row>
    <row r="327" spans="1:3" ht="13.5" customHeight="1">
      <c r="A327" s="39" t="s">
        <v>161</v>
      </c>
      <c r="B327" s="39">
        <v>22</v>
      </c>
      <c r="C327" s="39" t="s">
        <v>1507</v>
      </c>
    </row>
    <row r="328" spans="1:3" ht="13.5" customHeight="1">
      <c r="A328" s="39" t="s">
        <v>161</v>
      </c>
      <c r="B328" s="39">
        <v>23</v>
      </c>
      <c r="C328" s="39" t="s">
        <v>1508</v>
      </c>
    </row>
    <row r="329" spans="1:3" ht="13.5" customHeight="1">
      <c r="A329" s="39" t="s">
        <v>161</v>
      </c>
      <c r="B329" s="39">
        <v>61</v>
      </c>
      <c r="C329" s="39" t="s">
        <v>1509</v>
      </c>
    </row>
    <row r="330" spans="1:3" s="97" customFormat="1" ht="13.5" customHeight="1">
      <c r="A330" s="39" t="s">
        <v>161</v>
      </c>
      <c r="B330" s="39">
        <v>96</v>
      </c>
      <c r="C330" s="39" t="s">
        <v>59</v>
      </c>
    </row>
    <row r="331" spans="1:3" ht="13.5" customHeight="1">
      <c r="A331" s="97"/>
      <c r="B331" s="97"/>
      <c r="C331" s="97"/>
    </row>
    <row r="332" spans="1:3" ht="13.5" customHeight="1">
      <c r="A332" s="39" t="s">
        <v>167</v>
      </c>
      <c r="B332" s="39">
        <v>1</v>
      </c>
      <c r="C332" s="39" t="s">
        <v>162</v>
      </c>
    </row>
    <row r="333" spans="1:3" ht="13.5" customHeight="1">
      <c r="A333" s="39" t="s">
        <v>167</v>
      </c>
      <c r="B333" s="39">
        <v>2</v>
      </c>
      <c r="C333" s="39" t="s">
        <v>163</v>
      </c>
    </row>
    <row r="334" spans="1:3" ht="13.5" customHeight="1">
      <c r="A334" s="39" t="s">
        <v>167</v>
      </c>
      <c r="B334" s="39">
        <v>3</v>
      </c>
      <c r="C334" s="39" t="s">
        <v>164</v>
      </c>
    </row>
    <row r="335" spans="1:3" ht="13.5" customHeight="1">
      <c r="A335" s="39" t="s">
        <v>167</v>
      </c>
      <c r="B335" s="39">
        <v>4</v>
      </c>
      <c r="C335" s="39" t="s">
        <v>165</v>
      </c>
    </row>
    <row r="336" spans="1:3" ht="13.5" customHeight="1">
      <c r="A336" s="39" t="s">
        <v>167</v>
      </c>
      <c r="B336" s="39">
        <v>5</v>
      </c>
      <c r="C336" s="39" t="s">
        <v>166</v>
      </c>
    </row>
    <row r="337" spans="1:3" ht="13.5" customHeight="1">
      <c r="A337" s="39" t="s">
        <v>167</v>
      </c>
      <c r="B337" s="39">
        <v>6</v>
      </c>
      <c r="C337" s="39" t="s">
        <v>1177</v>
      </c>
    </row>
    <row r="338" spans="1:3" s="97" customFormat="1" ht="13.5" customHeight="1">
      <c r="A338" s="39" t="s">
        <v>167</v>
      </c>
      <c r="B338" s="39">
        <v>96</v>
      </c>
      <c r="C338" s="39" t="s">
        <v>59</v>
      </c>
    </row>
    <row r="339" spans="1:3" ht="13.5" customHeight="1">
      <c r="A339" s="97"/>
      <c r="B339" s="97"/>
      <c r="C339" s="97"/>
    </row>
    <row r="340" spans="1:3" ht="13.5" customHeight="1">
      <c r="A340" s="39" t="s">
        <v>170</v>
      </c>
      <c r="B340" s="39">
        <v>1</v>
      </c>
      <c r="C340" s="39" t="s">
        <v>3111</v>
      </c>
    </row>
    <row r="341" spans="1:3" ht="13.5" customHeight="1">
      <c r="A341" s="39" t="s">
        <v>170</v>
      </c>
      <c r="B341" s="39">
        <v>2</v>
      </c>
      <c r="C341" s="39" t="s">
        <v>168</v>
      </c>
    </row>
    <row r="342" spans="1:3" ht="13.5" customHeight="1">
      <c r="A342" s="39" t="s">
        <v>170</v>
      </c>
      <c r="B342" s="39">
        <v>3</v>
      </c>
      <c r="C342" s="39" t="s">
        <v>1510</v>
      </c>
    </row>
    <row r="343" spans="1:3" ht="13.5" customHeight="1">
      <c r="A343" s="39" t="s">
        <v>170</v>
      </c>
      <c r="B343" s="39">
        <v>4</v>
      </c>
      <c r="C343" s="39" t="s">
        <v>1335</v>
      </c>
    </row>
    <row r="344" spans="1:3" ht="13.5" customHeight="1">
      <c r="A344" s="39" t="s">
        <v>170</v>
      </c>
      <c r="B344" s="39">
        <v>5</v>
      </c>
      <c r="C344" s="39" t="s">
        <v>147</v>
      </c>
    </row>
    <row r="345" spans="1:3" ht="13.5" customHeight="1">
      <c r="A345" s="39" t="s">
        <v>170</v>
      </c>
      <c r="B345" s="39">
        <v>7</v>
      </c>
      <c r="C345" s="39" t="s">
        <v>1511</v>
      </c>
    </row>
    <row r="346" spans="1:3" ht="13.5" customHeight="1">
      <c r="A346" s="39" t="s">
        <v>170</v>
      </c>
      <c r="B346" s="39">
        <v>8</v>
      </c>
      <c r="C346" s="39" t="s">
        <v>148</v>
      </c>
    </row>
    <row r="347" spans="1:3" ht="13.5" customHeight="1">
      <c r="A347" s="39" t="s">
        <v>170</v>
      </c>
      <c r="B347" s="39">
        <v>11</v>
      </c>
      <c r="C347" s="39" t="s">
        <v>1512</v>
      </c>
    </row>
    <row r="348" spans="1:3" ht="13.5" customHeight="1">
      <c r="A348" s="39" t="s">
        <v>170</v>
      </c>
      <c r="B348" s="39">
        <v>13</v>
      </c>
      <c r="C348" s="39" t="s">
        <v>1178</v>
      </c>
    </row>
    <row r="349" spans="1:3" ht="13.5" customHeight="1">
      <c r="A349" s="39" t="s">
        <v>170</v>
      </c>
      <c r="B349" s="39">
        <v>14</v>
      </c>
      <c r="C349" s="39" t="s">
        <v>169</v>
      </c>
    </row>
    <row r="350" spans="1:3" s="97" customFormat="1" ht="13.5" customHeight="1">
      <c r="A350" s="39" t="s">
        <v>170</v>
      </c>
      <c r="B350" s="39">
        <v>96</v>
      </c>
      <c r="C350" s="39" t="s">
        <v>59</v>
      </c>
    </row>
    <row r="351" spans="1:3" ht="13.5" customHeight="1">
      <c r="A351" s="97"/>
      <c r="B351" s="97"/>
      <c r="C351" s="97"/>
    </row>
    <row r="352" spans="1:3" ht="13.5" customHeight="1">
      <c r="A352" s="39" t="s">
        <v>172</v>
      </c>
      <c r="B352" s="39">
        <v>1</v>
      </c>
      <c r="C352" s="39" t="s">
        <v>171</v>
      </c>
    </row>
    <row r="353" spans="1:3" s="97" customFormat="1" ht="13.5" customHeight="1">
      <c r="A353" s="39" t="s">
        <v>172</v>
      </c>
      <c r="B353" s="39">
        <v>96</v>
      </c>
      <c r="C353" s="39" t="s">
        <v>59</v>
      </c>
    </row>
    <row r="354" spans="1:3" ht="13.5" customHeight="1">
      <c r="A354" s="97"/>
      <c r="B354" s="97"/>
      <c r="C354" s="97"/>
    </row>
    <row r="355" spans="1:3" ht="13.5" customHeight="1">
      <c r="A355" s="39" t="s">
        <v>192</v>
      </c>
      <c r="B355" s="39">
        <v>1</v>
      </c>
      <c r="C355" s="39" t="s">
        <v>178</v>
      </c>
    </row>
    <row r="356" spans="1:3" ht="13.5" customHeight="1">
      <c r="A356" s="39" t="s">
        <v>192</v>
      </c>
      <c r="B356" s="39">
        <v>2</v>
      </c>
      <c r="C356" s="39" t="s">
        <v>1198</v>
      </c>
    </row>
    <row r="357" spans="1:3" ht="13.5" customHeight="1">
      <c r="A357" s="39" t="s">
        <v>192</v>
      </c>
      <c r="B357" s="39">
        <v>3</v>
      </c>
      <c r="C357" s="39" t="s">
        <v>179</v>
      </c>
    </row>
    <row r="358" spans="1:3" ht="13.5" customHeight="1">
      <c r="A358" s="39" t="s">
        <v>192</v>
      </c>
      <c r="B358" s="39">
        <v>4</v>
      </c>
      <c r="C358" s="39" t="s">
        <v>1199</v>
      </c>
    </row>
    <row r="359" spans="1:3" ht="13.5" customHeight="1">
      <c r="A359" s="39" t="s">
        <v>192</v>
      </c>
      <c r="B359" s="39">
        <v>5</v>
      </c>
      <c r="C359" s="39" t="s">
        <v>180</v>
      </c>
    </row>
    <row r="360" spans="1:3" ht="13.5" customHeight="1">
      <c r="A360" s="39" t="s">
        <v>192</v>
      </c>
      <c r="B360" s="39">
        <v>6</v>
      </c>
      <c r="C360" s="39" t="s">
        <v>181</v>
      </c>
    </row>
    <row r="361" spans="1:3" ht="13.5" customHeight="1">
      <c r="A361" s="39" t="s">
        <v>192</v>
      </c>
      <c r="B361" s="39">
        <v>7</v>
      </c>
      <c r="C361" s="39" t="s">
        <v>182</v>
      </c>
    </row>
    <row r="362" spans="1:3" ht="13.5" customHeight="1">
      <c r="A362" s="39" t="s">
        <v>192</v>
      </c>
      <c r="B362" s="39">
        <v>8</v>
      </c>
      <c r="C362" s="39" t="s">
        <v>183</v>
      </c>
    </row>
    <row r="363" spans="1:3" ht="13.5" customHeight="1">
      <c r="A363" s="39" t="s">
        <v>192</v>
      </c>
      <c r="B363" s="39">
        <v>9</v>
      </c>
      <c r="C363" s="39" t="s">
        <v>184</v>
      </c>
    </row>
    <row r="364" spans="1:3" ht="13.5" customHeight="1">
      <c r="A364" s="39" t="s">
        <v>192</v>
      </c>
      <c r="B364" s="39">
        <v>10</v>
      </c>
      <c r="C364" s="39" t="s">
        <v>185</v>
      </c>
    </row>
    <row r="365" spans="1:3" ht="13.5" customHeight="1">
      <c r="A365" s="39" t="s">
        <v>192</v>
      </c>
      <c r="B365" s="39">
        <v>12</v>
      </c>
      <c r="C365" s="39" t="s">
        <v>1475</v>
      </c>
    </row>
    <row r="366" spans="1:3" ht="13.5" customHeight="1">
      <c r="A366" s="39" t="s">
        <v>192</v>
      </c>
      <c r="B366" s="39">
        <v>13</v>
      </c>
      <c r="C366" s="39" t="s">
        <v>186</v>
      </c>
    </row>
    <row r="367" spans="1:3" ht="13.5" customHeight="1">
      <c r="A367" s="39" t="s">
        <v>192</v>
      </c>
      <c r="B367" s="39">
        <v>14</v>
      </c>
      <c r="C367" s="39" t="s">
        <v>187</v>
      </c>
    </row>
    <row r="368" spans="1:3" ht="13.5" customHeight="1">
      <c r="A368" s="39" t="s">
        <v>192</v>
      </c>
      <c r="B368" s="39">
        <v>15</v>
      </c>
      <c r="C368" s="39" t="s">
        <v>188</v>
      </c>
    </row>
    <row r="369" spans="1:3" ht="13.5" customHeight="1">
      <c r="A369" s="39" t="s">
        <v>192</v>
      </c>
      <c r="B369" s="39">
        <v>16</v>
      </c>
      <c r="C369" s="39" t="s">
        <v>189</v>
      </c>
    </row>
    <row r="370" spans="1:3" ht="13.5" customHeight="1">
      <c r="A370" s="39" t="s">
        <v>192</v>
      </c>
      <c r="B370" s="39">
        <v>17</v>
      </c>
      <c r="C370" s="39" t="s">
        <v>190</v>
      </c>
    </row>
    <row r="371" spans="1:3" ht="13.5" customHeight="1">
      <c r="A371" s="39" t="s">
        <v>192</v>
      </c>
      <c r="B371" s="39">
        <v>18</v>
      </c>
      <c r="C371" s="39" t="s">
        <v>191</v>
      </c>
    </row>
    <row r="372" spans="1:3" s="97" customFormat="1" ht="13.5" customHeight="1">
      <c r="A372" s="39" t="s">
        <v>192</v>
      </c>
      <c r="B372" s="39">
        <v>96</v>
      </c>
      <c r="C372" s="39" t="s">
        <v>59</v>
      </c>
    </row>
    <row r="373" spans="1:3" ht="13.5" customHeight="1">
      <c r="A373" s="97"/>
      <c r="B373" s="97"/>
      <c r="C373" s="97"/>
    </row>
    <row r="374" spans="1:3" ht="13.5" customHeight="1">
      <c r="A374" s="39" t="s">
        <v>197</v>
      </c>
      <c r="B374" s="39">
        <v>1</v>
      </c>
      <c r="C374" s="39" t="s">
        <v>193</v>
      </c>
    </row>
    <row r="375" spans="1:3" ht="13.5" customHeight="1">
      <c r="A375" s="39" t="s">
        <v>197</v>
      </c>
      <c r="B375" s="39">
        <v>2</v>
      </c>
      <c r="C375" s="39" t="s">
        <v>194</v>
      </c>
    </row>
    <row r="376" spans="1:3" ht="13.5" customHeight="1">
      <c r="A376" s="39" t="s">
        <v>197</v>
      </c>
      <c r="B376" s="39">
        <v>3</v>
      </c>
      <c r="C376" s="39" t="s">
        <v>195</v>
      </c>
    </row>
    <row r="377" spans="1:3" ht="13.5" customHeight="1">
      <c r="A377" s="39" t="s">
        <v>197</v>
      </c>
      <c r="B377" s="39">
        <v>4</v>
      </c>
      <c r="C377" s="39" t="s">
        <v>2100</v>
      </c>
    </row>
    <row r="378" spans="1:3" ht="13.5" customHeight="1">
      <c r="A378" s="39" t="s">
        <v>197</v>
      </c>
      <c r="B378" s="39">
        <v>5</v>
      </c>
      <c r="C378" s="39" t="s">
        <v>196</v>
      </c>
    </row>
    <row r="379" spans="1:3" s="97" customFormat="1" ht="13.5" customHeight="1">
      <c r="A379" s="39" t="s">
        <v>197</v>
      </c>
      <c r="B379" s="39">
        <v>96</v>
      </c>
      <c r="C379" s="39" t="s">
        <v>59</v>
      </c>
    </row>
    <row r="380" spans="1:3" ht="13.5" customHeight="1">
      <c r="A380" s="97"/>
      <c r="B380" s="97"/>
      <c r="C380" s="97"/>
    </row>
    <row r="381" spans="1:3" ht="13.5" customHeight="1">
      <c r="A381" s="39" t="s">
        <v>1200</v>
      </c>
      <c r="B381" s="39">
        <v>1</v>
      </c>
      <c r="C381" s="39" t="s">
        <v>46</v>
      </c>
    </row>
    <row r="382" spans="1:3" ht="13.5" customHeight="1">
      <c r="A382" s="39" t="s">
        <v>1200</v>
      </c>
      <c r="B382" s="39">
        <v>2</v>
      </c>
      <c r="C382" s="39" t="s">
        <v>47</v>
      </c>
    </row>
    <row r="383" spans="1:3" ht="13.5" customHeight="1">
      <c r="A383" s="39" t="s">
        <v>1200</v>
      </c>
      <c r="B383" s="39">
        <v>3</v>
      </c>
      <c r="C383" s="39" t="s">
        <v>48</v>
      </c>
    </row>
    <row r="384" spans="1:3" ht="13.5" customHeight="1">
      <c r="A384" s="39" t="s">
        <v>1200</v>
      </c>
      <c r="B384" s="39">
        <v>4</v>
      </c>
      <c r="C384" s="39" t="s">
        <v>49</v>
      </c>
    </row>
    <row r="385" spans="1:3" ht="13.5" customHeight="1">
      <c r="A385" s="39" t="s">
        <v>1200</v>
      </c>
      <c r="B385" s="39">
        <v>5</v>
      </c>
      <c r="C385" s="39" t="s">
        <v>50</v>
      </c>
    </row>
    <row r="386" spans="1:3" ht="13.5" customHeight="1">
      <c r="A386" s="39" t="s">
        <v>1200</v>
      </c>
      <c r="B386" s="39">
        <v>6</v>
      </c>
      <c r="C386" s="39" t="s">
        <v>51</v>
      </c>
    </row>
    <row r="387" spans="1:3" ht="13.5" customHeight="1">
      <c r="A387" s="39" t="s">
        <v>1200</v>
      </c>
      <c r="B387" s="39">
        <v>7</v>
      </c>
      <c r="C387" s="39" t="s">
        <v>52</v>
      </c>
    </row>
    <row r="388" spans="1:3" ht="13.5" customHeight="1">
      <c r="A388" s="39" t="s">
        <v>1200</v>
      </c>
      <c r="B388" s="39">
        <v>9</v>
      </c>
      <c r="C388" s="39" t="s">
        <v>53</v>
      </c>
    </row>
    <row r="389" spans="1:3" ht="13.5" customHeight="1">
      <c r="A389" s="39" t="s">
        <v>1200</v>
      </c>
      <c r="B389" s="39">
        <v>10</v>
      </c>
      <c r="C389" s="39" t="s">
        <v>54</v>
      </c>
    </row>
    <row r="390" spans="1:3" ht="13.5" customHeight="1">
      <c r="A390" s="39" t="s">
        <v>1200</v>
      </c>
      <c r="B390" s="39">
        <v>11</v>
      </c>
      <c r="C390" s="39" t="s">
        <v>55</v>
      </c>
    </row>
    <row r="391" spans="1:3" ht="13.5" customHeight="1">
      <c r="A391" s="39" t="s">
        <v>1200</v>
      </c>
      <c r="B391" s="39">
        <v>12</v>
      </c>
      <c r="C391" s="39" t="s">
        <v>56</v>
      </c>
    </row>
    <row r="392" spans="1:3" ht="13.5" customHeight="1">
      <c r="A392" s="39" t="s">
        <v>1200</v>
      </c>
      <c r="B392" s="39">
        <v>13</v>
      </c>
      <c r="C392" s="39" t="s">
        <v>57</v>
      </c>
    </row>
    <row r="393" spans="1:3" s="97" customFormat="1" ht="13.5" customHeight="1">
      <c r="A393" s="39" t="s">
        <v>1200</v>
      </c>
      <c r="B393" s="39">
        <v>96</v>
      </c>
      <c r="C393" s="39" t="s">
        <v>59</v>
      </c>
    </row>
    <row r="394" spans="1:3" ht="13.5" customHeight="1">
      <c r="A394" s="97"/>
      <c r="B394" s="97"/>
      <c r="C394" s="97"/>
    </row>
    <row r="395" spans="1:3" ht="13.5" customHeight="1">
      <c r="A395" s="39" t="s">
        <v>202</v>
      </c>
      <c r="B395" s="39">
        <v>1</v>
      </c>
      <c r="C395" s="39" t="s">
        <v>1138</v>
      </c>
    </row>
    <row r="396" spans="1:3" ht="13.5" customHeight="1">
      <c r="A396" s="39" t="s">
        <v>202</v>
      </c>
      <c r="B396" s="39">
        <v>2</v>
      </c>
      <c r="C396" s="39" t="s">
        <v>198</v>
      </c>
    </row>
    <row r="397" spans="1:3" ht="13.5" customHeight="1">
      <c r="A397" s="39" t="s">
        <v>202</v>
      </c>
      <c r="B397" s="39">
        <v>3</v>
      </c>
      <c r="C397" s="39" t="s">
        <v>199</v>
      </c>
    </row>
    <row r="398" spans="1:3" ht="13.5" customHeight="1">
      <c r="A398" s="39" t="s">
        <v>202</v>
      </c>
      <c r="B398" s="39">
        <v>4</v>
      </c>
      <c r="C398" s="39" t="s">
        <v>200</v>
      </c>
    </row>
    <row r="399" spans="1:3" ht="13.5" customHeight="1">
      <c r="A399" s="39" t="s">
        <v>202</v>
      </c>
      <c r="B399" s="39">
        <v>5</v>
      </c>
      <c r="C399" s="39" t="s">
        <v>201</v>
      </c>
    </row>
    <row r="400" spans="1:3" s="97" customFormat="1" ht="13.5" customHeight="1">
      <c r="A400" s="39" t="s">
        <v>202</v>
      </c>
      <c r="B400" s="39">
        <v>96</v>
      </c>
      <c r="C400" s="39" t="s">
        <v>3605</v>
      </c>
    </row>
    <row r="401" spans="1:3" s="97" customFormat="1" ht="13.5" customHeight="1"/>
    <row r="402" spans="1:3" ht="13.5" customHeight="1">
      <c r="A402" s="97"/>
      <c r="B402" s="97"/>
      <c r="C402" s="97"/>
    </row>
    <row r="404" spans="1:3" ht="13.5" customHeight="1">
      <c r="A404" s="39" t="s">
        <v>1565</v>
      </c>
      <c r="B404" s="39" t="s">
        <v>3618</v>
      </c>
      <c r="C404" s="39" t="s">
        <v>1999</v>
      </c>
    </row>
    <row r="406" spans="1:3" ht="13.5" customHeight="1">
      <c r="A406" s="39" t="s">
        <v>2078</v>
      </c>
      <c r="B406" s="39" t="s">
        <v>3618</v>
      </c>
      <c r="C406" s="39" t="s">
        <v>1999</v>
      </c>
    </row>
    <row r="408" spans="1:3" ht="13.5" customHeight="1">
      <c r="A408" s="39" t="s">
        <v>1574</v>
      </c>
      <c r="B408" s="39" t="s">
        <v>3618</v>
      </c>
      <c r="C408" s="39" t="s">
        <v>1999</v>
      </c>
    </row>
    <row r="410" spans="1:3" s="49" customFormat="1" ht="13.5" customHeight="1">
      <c r="A410" s="49" t="s">
        <v>3668</v>
      </c>
      <c r="B410" s="49" t="s">
        <v>3618</v>
      </c>
      <c r="C410" s="49" t="s">
        <v>1999</v>
      </c>
    </row>
    <row r="411" spans="1:3" s="98" customFormat="1" ht="13.5" customHeight="1"/>
    <row r="413" spans="1:3" s="97" customFormat="1" ht="13.5" customHeight="1"/>
    <row r="414" spans="1:3" ht="13.5" customHeight="1">
      <c r="A414" s="39" t="s">
        <v>3271</v>
      </c>
      <c r="B414" s="39" t="s">
        <v>3618</v>
      </c>
      <c r="C414" s="39" t="s">
        <v>1999</v>
      </c>
    </row>
    <row r="416" spans="1:3" ht="13.5" customHeight="1">
      <c r="A416" s="39" t="s">
        <v>1141</v>
      </c>
      <c r="B416" s="39">
        <v>1</v>
      </c>
      <c r="C416" s="39" t="s">
        <v>45</v>
      </c>
    </row>
    <row r="417" spans="1:3" ht="13.5" customHeight="1">
      <c r="A417" s="39" t="s">
        <v>1141</v>
      </c>
      <c r="B417" s="39">
        <f t="shared" ref="B417:B423" si="0">B416+1</f>
        <v>2</v>
      </c>
      <c r="C417" s="39" t="s">
        <v>46</v>
      </c>
    </row>
    <row r="418" spans="1:3" ht="13.5" customHeight="1">
      <c r="A418" s="39" t="s">
        <v>1141</v>
      </c>
      <c r="B418" s="39">
        <f t="shared" si="0"/>
        <v>3</v>
      </c>
      <c r="C418" s="39" t="s">
        <v>47</v>
      </c>
    </row>
    <row r="419" spans="1:3" ht="13.5" customHeight="1">
      <c r="A419" s="39" t="s">
        <v>1141</v>
      </c>
      <c r="B419" s="39">
        <f t="shared" si="0"/>
        <v>4</v>
      </c>
      <c r="C419" s="39" t="s">
        <v>48</v>
      </c>
    </row>
    <row r="420" spans="1:3" ht="13.5" customHeight="1">
      <c r="A420" s="39" t="s">
        <v>1141</v>
      </c>
      <c r="B420" s="39">
        <f t="shared" si="0"/>
        <v>5</v>
      </c>
      <c r="C420" s="39" t="s">
        <v>49</v>
      </c>
    </row>
    <row r="421" spans="1:3" ht="13.5" customHeight="1">
      <c r="A421" s="39" t="s">
        <v>1141</v>
      </c>
      <c r="B421" s="39">
        <f t="shared" si="0"/>
        <v>6</v>
      </c>
      <c r="C421" s="39" t="s">
        <v>50</v>
      </c>
    </row>
    <row r="422" spans="1:3" ht="13.5" customHeight="1">
      <c r="A422" s="39" t="s">
        <v>1141</v>
      </c>
      <c r="B422" s="39">
        <f t="shared" si="0"/>
        <v>7</v>
      </c>
      <c r="C422" s="39" t="s">
        <v>51</v>
      </c>
    </row>
    <row r="423" spans="1:3" ht="13.5" customHeight="1">
      <c r="A423" s="39" t="s">
        <v>1141</v>
      </c>
      <c r="B423" s="39">
        <f t="shared" si="0"/>
        <v>8</v>
      </c>
      <c r="C423" s="39" t="s">
        <v>52</v>
      </c>
    </row>
    <row r="424" spans="1:3" ht="13.5" customHeight="1">
      <c r="A424" s="39" t="s">
        <v>1141</v>
      </c>
      <c r="B424" s="39">
        <v>9</v>
      </c>
      <c r="C424" s="39" t="s">
        <v>53</v>
      </c>
    </row>
    <row r="425" spans="1:3" ht="13.5" customHeight="1">
      <c r="A425" s="39" t="s">
        <v>1141</v>
      </c>
      <c r="B425" s="39">
        <v>10</v>
      </c>
      <c r="C425" s="39" t="s">
        <v>54</v>
      </c>
    </row>
    <row r="426" spans="1:3" ht="13.5" customHeight="1">
      <c r="A426" s="39" t="s">
        <v>1141</v>
      </c>
      <c r="B426" s="39">
        <v>11</v>
      </c>
      <c r="C426" s="39" t="s">
        <v>55</v>
      </c>
    </row>
    <row r="427" spans="1:3" ht="13.5" customHeight="1">
      <c r="A427" s="39" t="s">
        <v>1141</v>
      </c>
      <c r="B427" s="39">
        <v>12</v>
      </c>
      <c r="C427" s="39" t="s">
        <v>56</v>
      </c>
    </row>
    <row r="428" spans="1:3" ht="13.5" customHeight="1">
      <c r="A428" s="39" t="s">
        <v>1141</v>
      </c>
      <c r="B428" s="39">
        <v>13</v>
      </c>
      <c r="C428" s="39" t="s">
        <v>57</v>
      </c>
    </row>
    <row r="429" spans="1:3" ht="13.5" customHeight="1">
      <c r="A429" s="39" t="s">
        <v>1141</v>
      </c>
      <c r="B429" s="39">
        <v>14</v>
      </c>
      <c r="C429" s="39" t="s">
        <v>58</v>
      </c>
    </row>
    <row r="430" spans="1:3" ht="13.5" customHeight="1">
      <c r="A430" s="39" t="s">
        <v>1141</v>
      </c>
      <c r="B430" s="39">
        <v>96</v>
      </c>
      <c r="C430" s="39" t="s">
        <v>59</v>
      </c>
    </row>
    <row r="432" spans="1:3" ht="13.5" customHeight="1">
      <c r="A432" s="39" t="s">
        <v>1143</v>
      </c>
      <c r="B432" s="39">
        <v>1</v>
      </c>
      <c r="C432" s="39" t="s">
        <v>65</v>
      </c>
    </row>
    <row r="433" spans="1:3" ht="13.5" customHeight="1">
      <c r="A433" s="39" t="s">
        <v>1143</v>
      </c>
      <c r="B433" s="39">
        <v>2</v>
      </c>
      <c r="C433" s="39" t="s">
        <v>66</v>
      </c>
    </row>
    <row r="434" spans="1:3" ht="13.5" customHeight="1">
      <c r="A434" s="39" t="s">
        <v>1143</v>
      </c>
      <c r="B434" s="39">
        <v>3</v>
      </c>
      <c r="C434" s="39" t="s">
        <v>67</v>
      </c>
    </row>
    <row r="438" spans="1:3" ht="13.5" customHeight="1">
      <c r="A438" s="39" t="s">
        <v>1144</v>
      </c>
      <c r="B438" s="39">
        <v>1</v>
      </c>
      <c r="C438" s="39">
        <v>1</v>
      </c>
    </row>
    <row r="439" spans="1:3" ht="13.5" customHeight="1">
      <c r="A439" s="39" t="s">
        <v>1144</v>
      </c>
      <c r="B439" s="39">
        <v>2</v>
      </c>
      <c r="C439" s="39">
        <v>2</v>
      </c>
    </row>
    <row r="440" spans="1:3" ht="13.5" customHeight="1">
      <c r="A440" s="39" t="s">
        <v>1144</v>
      </c>
      <c r="B440" s="39">
        <v>3</v>
      </c>
      <c r="C440" s="39">
        <v>3</v>
      </c>
    </row>
    <row r="441" spans="1:3" ht="13.5" customHeight="1">
      <c r="A441" s="39" t="s">
        <v>1144</v>
      </c>
      <c r="B441" s="39">
        <v>4</v>
      </c>
      <c r="C441" s="39">
        <v>4</v>
      </c>
    </row>
    <row r="442" spans="1:3" ht="13.5" customHeight="1">
      <c r="A442" s="39" t="s">
        <v>1144</v>
      </c>
      <c r="B442" s="39">
        <v>5</v>
      </c>
      <c r="C442" s="39">
        <v>5</v>
      </c>
    </row>
    <row r="443" spans="1:3" ht="13.5" customHeight="1">
      <c r="A443" s="39" t="s">
        <v>1144</v>
      </c>
      <c r="B443" s="39">
        <v>6</v>
      </c>
      <c r="C443" s="39" t="s">
        <v>1145</v>
      </c>
    </row>
    <row r="444" spans="1:3" ht="13.5" customHeight="1">
      <c r="A444" s="39" t="s">
        <v>1144</v>
      </c>
      <c r="B444" s="39">
        <v>7</v>
      </c>
      <c r="C444" s="39">
        <v>6</v>
      </c>
    </row>
    <row r="445" spans="1:3" ht="13.5" customHeight="1">
      <c r="A445" s="39" t="s">
        <v>1144</v>
      </c>
      <c r="B445" s="39">
        <v>8</v>
      </c>
      <c r="C445" s="39" t="s">
        <v>1146</v>
      </c>
    </row>
    <row r="446" spans="1:3" ht="13.5" customHeight="1">
      <c r="A446" s="39" t="s">
        <v>1144</v>
      </c>
      <c r="B446" s="39">
        <v>9</v>
      </c>
      <c r="C446" s="39">
        <v>7</v>
      </c>
    </row>
    <row r="447" spans="1:3" ht="13.5" customHeight="1">
      <c r="A447" s="39" t="s">
        <v>1144</v>
      </c>
      <c r="B447" s="39">
        <v>10</v>
      </c>
      <c r="C447" s="39">
        <v>8</v>
      </c>
    </row>
    <row r="448" spans="1:3" ht="13.5" customHeight="1">
      <c r="A448" s="39" t="s">
        <v>1144</v>
      </c>
      <c r="B448" s="39">
        <v>11</v>
      </c>
      <c r="C448" s="39">
        <v>9</v>
      </c>
    </row>
    <row r="449" spans="1:3" ht="13.5" customHeight="1">
      <c r="A449" s="39" t="s">
        <v>1144</v>
      </c>
      <c r="B449" s="39">
        <v>12</v>
      </c>
      <c r="C449" s="39">
        <v>10</v>
      </c>
    </row>
    <row r="450" spans="1:3" ht="13.5" customHeight="1">
      <c r="A450" s="39" t="s">
        <v>1144</v>
      </c>
      <c r="B450" s="39">
        <v>13</v>
      </c>
      <c r="C450" s="39">
        <v>11</v>
      </c>
    </row>
    <row r="451" spans="1:3" ht="13.5" customHeight="1">
      <c r="A451" s="39" t="s">
        <v>1144</v>
      </c>
      <c r="B451" s="39">
        <v>14</v>
      </c>
      <c r="C451" s="39">
        <v>12</v>
      </c>
    </row>
    <row r="453" spans="1:3" ht="13.5" customHeight="1">
      <c r="A453" s="39" t="s">
        <v>1152</v>
      </c>
      <c r="B453" s="39">
        <v>1</v>
      </c>
      <c r="C453" s="39" t="s">
        <v>1125</v>
      </c>
    </row>
    <row r="454" spans="1:3" ht="13.5" customHeight="1">
      <c r="A454" s="39" t="s">
        <v>1152</v>
      </c>
      <c r="B454" s="39">
        <v>2</v>
      </c>
      <c r="C454" s="39" t="s">
        <v>761</v>
      </c>
    </row>
    <row r="455" spans="1:3" ht="13.5" customHeight="1">
      <c r="A455" s="39" t="s">
        <v>1152</v>
      </c>
      <c r="B455" s="39">
        <v>3</v>
      </c>
      <c r="C455" s="39" t="s">
        <v>1127</v>
      </c>
    </row>
    <row r="456" spans="1:3" ht="13.5" customHeight="1">
      <c r="A456" s="39" t="s">
        <v>1152</v>
      </c>
      <c r="B456" s="39">
        <v>4</v>
      </c>
      <c r="C456" s="39" t="s">
        <v>1128</v>
      </c>
    </row>
    <row r="457" spans="1:3" ht="13.5" customHeight="1">
      <c r="A457" s="39" t="s">
        <v>1152</v>
      </c>
      <c r="B457" s="39">
        <v>5</v>
      </c>
      <c r="C457" s="39" t="s">
        <v>1129</v>
      </c>
    </row>
    <row r="458" spans="1:3" ht="13.5" customHeight="1">
      <c r="A458" s="39" t="s">
        <v>1152</v>
      </c>
      <c r="B458" s="39">
        <v>6</v>
      </c>
      <c r="C458" s="39" t="s">
        <v>1130</v>
      </c>
    </row>
    <row r="459" spans="1:3" ht="13.5" customHeight="1">
      <c r="A459" s="39" t="s">
        <v>1152</v>
      </c>
      <c r="B459" s="39">
        <v>7</v>
      </c>
      <c r="C459" s="39" t="s">
        <v>1131</v>
      </c>
    </row>
    <row r="460" spans="1:3" ht="13.5" customHeight="1">
      <c r="A460" s="39" t="s">
        <v>1152</v>
      </c>
      <c r="B460" s="39">
        <v>96</v>
      </c>
      <c r="C460" s="39" t="s">
        <v>1132</v>
      </c>
    </row>
    <row r="462" spans="1:3" ht="13.5" customHeight="1">
      <c r="A462" s="39" t="s">
        <v>1133</v>
      </c>
      <c r="B462" s="39">
        <v>1</v>
      </c>
      <c r="C462" s="39" t="s">
        <v>1125</v>
      </c>
    </row>
    <row r="463" spans="1:3" ht="13.5" customHeight="1">
      <c r="A463" s="39" t="s">
        <v>1133</v>
      </c>
      <c r="B463" s="39">
        <v>2</v>
      </c>
      <c r="C463" s="39" t="s">
        <v>1126</v>
      </c>
    </row>
    <row r="464" spans="1:3" ht="13.5" customHeight="1">
      <c r="A464" s="39" t="s">
        <v>1133</v>
      </c>
      <c r="B464" s="39">
        <v>3</v>
      </c>
      <c r="C464" s="39" t="s">
        <v>1127</v>
      </c>
    </row>
    <row r="465" spans="1:3" ht="13.5" customHeight="1">
      <c r="A465" s="39" t="s">
        <v>1133</v>
      </c>
      <c r="B465" s="39">
        <v>4</v>
      </c>
      <c r="C465" s="39" t="s">
        <v>1128</v>
      </c>
    </row>
    <row r="466" spans="1:3" ht="13.5" customHeight="1">
      <c r="A466" s="39" t="s">
        <v>1133</v>
      </c>
      <c r="B466" s="39">
        <v>5</v>
      </c>
      <c r="C466" s="39" t="s">
        <v>1129</v>
      </c>
    </row>
    <row r="467" spans="1:3" ht="13.5" customHeight="1">
      <c r="A467" s="39" t="s">
        <v>1133</v>
      </c>
      <c r="B467" s="39">
        <v>6</v>
      </c>
      <c r="C467" s="39" t="s">
        <v>1130</v>
      </c>
    </row>
    <row r="468" spans="1:3" ht="13.5" customHeight="1">
      <c r="A468" s="39" t="s">
        <v>1133</v>
      </c>
      <c r="B468" s="39">
        <v>7</v>
      </c>
      <c r="C468" s="39" t="s">
        <v>1131</v>
      </c>
    </row>
    <row r="469" spans="1:3" ht="13.5" customHeight="1">
      <c r="A469" s="39" t="s">
        <v>1133</v>
      </c>
      <c r="B469" s="39">
        <v>96</v>
      </c>
      <c r="C469" s="39" t="s">
        <v>1132</v>
      </c>
    </row>
    <row r="471" spans="1:3" ht="13.5" customHeight="1">
      <c r="A471" s="39" t="s">
        <v>1153</v>
      </c>
      <c r="B471" s="39">
        <v>1</v>
      </c>
      <c r="C471" s="39" t="s">
        <v>78</v>
      </c>
    </row>
    <row r="472" spans="1:3" ht="13.5" customHeight="1">
      <c r="A472" s="39" t="s">
        <v>1153</v>
      </c>
      <c r="B472" s="39">
        <v>2</v>
      </c>
      <c r="C472" s="39" t="s">
        <v>79</v>
      </c>
    </row>
    <row r="473" spans="1:3" ht="13.5" customHeight="1">
      <c r="A473" s="39" t="s">
        <v>1153</v>
      </c>
      <c r="B473" s="39">
        <v>3</v>
      </c>
      <c r="C473" s="39" t="s">
        <v>80</v>
      </c>
    </row>
    <row r="474" spans="1:3" ht="13.5" customHeight="1">
      <c r="A474" s="39" t="s">
        <v>1153</v>
      </c>
      <c r="B474" s="39">
        <v>4</v>
      </c>
      <c r="C474" s="39" t="s">
        <v>81</v>
      </c>
    </row>
    <row r="475" spans="1:3" ht="13.5" customHeight="1">
      <c r="A475" s="39" t="s">
        <v>1153</v>
      </c>
      <c r="B475" s="39">
        <v>5</v>
      </c>
      <c r="C475" s="39" t="s">
        <v>82</v>
      </c>
    </row>
    <row r="476" spans="1:3" ht="13.5" customHeight="1">
      <c r="A476" s="39" t="s">
        <v>1153</v>
      </c>
      <c r="B476" s="39">
        <v>6</v>
      </c>
      <c r="C476" s="39" t="s">
        <v>83</v>
      </c>
    </row>
    <row r="477" spans="1:3" ht="13.5" customHeight="1">
      <c r="A477" s="39" t="s">
        <v>1153</v>
      </c>
      <c r="B477" s="39">
        <v>7</v>
      </c>
      <c r="C477" s="39" t="s">
        <v>1154</v>
      </c>
    </row>
    <row r="478" spans="1:3" ht="13.5" customHeight="1">
      <c r="A478" s="39" t="s">
        <v>1153</v>
      </c>
      <c r="B478" s="39">
        <v>8</v>
      </c>
      <c r="C478" s="39" t="s">
        <v>84</v>
      </c>
    </row>
    <row r="479" spans="1:3" ht="13.5" customHeight="1">
      <c r="A479" s="39" t="s">
        <v>1153</v>
      </c>
      <c r="B479" s="39">
        <v>9</v>
      </c>
      <c r="C479" s="39" t="s">
        <v>85</v>
      </c>
    </row>
    <row r="480" spans="1:3" ht="13.5" customHeight="1">
      <c r="A480" s="39" t="s">
        <v>1153</v>
      </c>
      <c r="B480" s="39">
        <v>10</v>
      </c>
      <c r="C480" s="39" t="s">
        <v>86</v>
      </c>
    </row>
    <row r="481" spans="1:3" ht="13.5" customHeight="1">
      <c r="A481" s="39" t="s">
        <v>1153</v>
      </c>
      <c r="B481" s="39">
        <v>11</v>
      </c>
      <c r="C481" s="39" t="s">
        <v>87</v>
      </c>
    </row>
    <row r="482" spans="1:3" ht="13.5" customHeight="1">
      <c r="A482" s="39" t="s">
        <v>1153</v>
      </c>
      <c r="B482" s="39">
        <v>12</v>
      </c>
      <c r="C482" s="39" t="s">
        <v>88</v>
      </c>
    </row>
    <row r="483" spans="1:3" ht="13.5" customHeight="1">
      <c r="A483" s="39" t="s">
        <v>1153</v>
      </c>
      <c r="B483" s="39">
        <v>13</v>
      </c>
      <c r="C483" s="39" t="s">
        <v>89</v>
      </c>
    </row>
    <row r="484" spans="1:3" ht="13.5" customHeight="1">
      <c r="A484" s="39" t="s">
        <v>1153</v>
      </c>
      <c r="B484" s="39">
        <v>14</v>
      </c>
      <c r="C484" s="39" t="s">
        <v>90</v>
      </c>
    </row>
    <row r="485" spans="1:3" ht="13.5" customHeight="1">
      <c r="A485" s="39" t="s">
        <v>1153</v>
      </c>
      <c r="B485" s="39">
        <v>15</v>
      </c>
      <c r="C485" s="39" t="s">
        <v>1155</v>
      </c>
    </row>
    <row r="486" spans="1:3" ht="13.5" customHeight="1">
      <c r="A486" s="39" t="s">
        <v>1153</v>
      </c>
      <c r="B486" s="39">
        <v>96</v>
      </c>
      <c r="C486" s="39" t="s">
        <v>59</v>
      </c>
    </row>
    <row r="488" spans="1:3" ht="13.5" customHeight="1">
      <c r="A488" s="39" t="s">
        <v>1156</v>
      </c>
      <c r="B488" s="39">
        <v>1</v>
      </c>
      <c r="C488" s="39" t="s">
        <v>91</v>
      </c>
    </row>
    <row r="489" spans="1:3" ht="13.5" customHeight="1">
      <c r="A489" s="39" t="s">
        <v>1156</v>
      </c>
      <c r="B489" s="39">
        <v>2</v>
      </c>
      <c r="C489" s="39" t="s">
        <v>92</v>
      </c>
    </row>
    <row r="490" spans="1:3" ht="13.5" customHeight="1">
      <c r="A490" s="39" t="s">
        <v>1156</v>
      </c>
      <c r="B490" s="39">
        <v>3</v>
      </c>
      <c r="C490" s="39" t="s">
        <v>93</v>
      </c>
    </row>
    <row r="491" spans="1:3" ht="13.5" customHeight="1">
      <c r="A491" s="39" t="s">
        <v>1156</v>
      </c>
      <c r="B491" s="39">
        <v>4</v>
      </c>
      <c r="C491" s="39" t="s">
        <v>94</v>
      </c>
    </row>
    <row r="492" spans="1:3" ht="13.5" customHeight="1">
      <c r="A492" s="39" t="s">
        <v>1156</v>
      </c>
      <c r="B492" s="39">
        <v>5</v>
      </c>
      <c r="C492" s="39" t="s">
        <v>95</v>
      </c>
    </row>
    <row r="493" spans="1:3" ht="13.5" customHeight="1">
      <c r="A493" s="39" t="s">
        <v>1156</v>
      </c>
      <c r="B493" s="39">
        <v>6</v>
      </c>
      <c r="C493" s="39" t="s">
        <v>96</v>
      </c>
    </row>
    <row r="494" spans="1:3" ht="13.5" customHeight="1">
      <c r="A494" s="39" t="s">
        <v>1156</v>
      </c>
      <c r="B494" s="39">
        <v>7</v>
      </c>
      <c r="C494" s="39" t="s">
        <v>97</v>
      </c>
    </row>
    <row r="495" spans="1:3" ht="13.5" customHeight="1">
      <c r="A495" s="39" t="s">
        <v>1156</v>
      </c>
      <c r="B495" s="39">
        <v>8</v>
      </c>
      <c r="C495" s="39" t="s">
        <v>98</v>
      </c>
    </row>
    <row r="496" spans="1:3" ht="13.5" customHeight="1">
      <c r="A496" s="39" t="s">
        <v>1156</v>
      </c>
      <c r="B496" s="39">
        <v>9</v>
      </c>
      <c r="C496" s="39" t="s">
        <v>99</v>
      </c>
    </row>
    <row r="497" spans="1:3" ht="13.5" customHeight="1">
      <c r="A497" s="39" t="s">
        <v>1156</v>
      </c>
      <c r="B497" s="39">
        <v>10</v>
      </c>
      <c r="C497" s="39" t="s">
        <v>100</v>
      </c>
    </row>
    <row r="498" spans="1:3" ht="13.5" customHeight="1">
      <c r="A498" s="39" t="s">
        <v>1156</v>
      </c>
      <c r="B498" s="39">
        <v>11</v>
      </c>
      <c r="C498" s="39" t="s">
        <v>101</v>
      </c>
    </row>
    <row r="499" spans="1:3" ht="13.5" customHeight="1">
      <c r="A499" s="39" t="s">
        <v>1156</v>
      </c>
      <c r="B499" s="39">
        <v>12</v>
      </c>
      <c r="C499" s="39" t="s">
        <v>102</v>
      </c>
    </row>
    <row r="500" spans="1:3" ht="13.5" customHeight="1">
      <c r="A500" s="39" t="s">
        <v>1156</v>
      </c>
      <c r="B500" s="39">
        <v>13</v>
      </c>
      <c r="C500" s="39" t="s">
        <v>103</v>
      </c>
    </row>
    <row r="501" spans="1:3" ht="13.5" customHeight="1">
      <c r="A501" s="39" t="s">
        <v>1156</v>
      </c>
      <c r="B501" s="39">
        <v>96</v>
      </c>
      <c r="C501" s="39" t="s">
        <v>59</v>
      </c>
    </row>
    <row r="503" spans="1:3" ht="13.5" customHeight="1">
      <c r="A503" s="39" t="s">
        <v>1157</v>
      </c>
      <c r="B503" s="39">
        <v>1</v>
      </c>
      <c r="C503" s="39" t="s">
        <v>104</v>
      </c>
    </row>
    <row r="504" spans="1:3" ht="13.5" customHeight="1">
      <c r="A504" s="39" t="s">
        <v>1157</v>
      </c>
      <c r="B504" s="39">
        <v>2</v>
      </c>
      <c r="C504" s="39" t="s">
        <v>105</v>
      </c>
    </row>
    <row r="505" spans="1:3" ht="13.5" customHeight="1">
      <c r="A505" s="39" t="s">
        <v>1157</v>
      </c>
      <c r="B505" s="39">
        <v>3</v>
      </c>
      <c r="C505" s="39" t="s">
        <v>106</v>
      </c>
    </row>
    <row r="506" spans="1:3" ht="13.5" customHeight="1">
      <c r="A506" s="39" t="s">
        <v>1157</v>
      </c>
      <c r="B506" s="39">
        <v>4</v>
      </c>
      <c r="C506" s="39" t="s">
        <v>107</v>
      </c>
    </row>
    <row r="507" spans="1:3" ht="13.5" customHeight="1">
      <c r="A507" s="39" t="s">
        <v>1157</v>
      </c>
      <c r="B507" s="39">
        <v>5</v>
      </c>
      <c r="C507" s="39" t="s">
        <v>108</v>
      </c>
    </row>
    <row r="508" spans="1:3" ht="13.5" customHeight="1">
      <c r="A508" s="39" t="s">
        <v>1157</v>
      </c>
      <c r="B508" s="39">
        <v>6</v>
      </c>
      <c r="C508" s="39" t="s">
        <v>109</v>
      </c>
    </row>
    <row r="509" spans="1:3" ht="13.5" customHeight="1">
      <c r="A509" s="39" t="s">
        <v>1157</v>
      </c>
      <c r="B509" s="39">
        <v>7</v>
      </c>
      <c r="C509" s="39" t="s">
        <v>110</v>
      </c>
    </row>
    <row r="510" spans="1:3" ht="13.5" customHeight="1">
      <c r="A510" s="39" t="s">
        <v>1157</v>
      </c>
      <c r="B510" s="39">
        <v>8</v>
      </c>
      <c r="C510" s="39" t="s">
        <v>111</v>
      </c>
    </row>
    <row r="511" spans="1:3" ht="13.5" customHeight="1">
      <c r="A511" s="39" t="s">
        <v>1157</v>
      </c>
      <c r="B511" s="39">
        <v>9</v>
      </c>
      <c r="C511" s="39" t="s">
        <v>112</v>
      </c>
    </row>
    <row r="512" spans="1:3" ht="13.5" customHeight="1">
      <c r="A512" s="39" t="s">
        <v>1157</v>
      </c>
      <c r="B512" s="39">
        <v>10</v>
      </c>
      <c r="C512" s="39" t="s">
        <v>113</v>
      </c>
    </row>
    <row r="513" spans="1:3" ht="13.5" customHeight="1">
      <c r="A513" s="39" t="s">
        <v>1157</v>
      </c>
      <c r="B513" s="39">
        <v>11</v>
      </c>
      <c r="C513" s="39" t="s">
        <v>114</v>
      </c>
    </row>
    <row r="514" spans="1:3" ht="13.5" customHeight="1">
      <c r="A514" s="39" t="s">
        <v>1157</v>
      </c>
      <c r="B514" s="39">
        <v>12</v>
      </c>
      <c r="C514" s="39" t="s">
        <v>115</v>
      </c>
    </row>
    <row r="515" spans="1:3" ht="13.5" customHeight="1">
      <c r="A515" s="39" t="s">
        <v>1157</v>
      </c>
      <c r="B515" s="39">
        <v>13</v>
      </c>
      <c r="C515" s="39" t="s">
        <v>116</v>
      </c>
    </row>
    <row r="516" spans="1:3" ht="13.5" customHeight="1">
      <c r="A516" s="39" t="s">
        <v>1157</v>
      </c>
      <c r="B516" s="39">
        <v>14</v>
      </c>
      <c r="C516" s="39" t="s">
        <v>117</v>
      </c>
    </row>
    <row r="517" spans="1:3" ht="13.5" customHeight="1">
      <c r="A517" s="39" t="s">
        <v>1157</v>
      </c>
      <c r="B517" s="39">
        <v>15</v>
      </c>
      <c r="C517" s="39" t="s">
        <v>118</v>
      </c>
    </row>
    <row r="518" spans="1:3" ht="13.5" customHeight="1">
      <c r="A518" s="39" t="s">
        <v>1157</v>
      </c>
      <c r="B518" s="39">
        <v>16</v>
      </c>
      <c r="C518" s="39" t="s">
        <v>119</v>
      </c>
    </row>
    <row r="519" spans="1:3" ht="13.5" customHeight="1">
      <c r="A519" s="39" t="s">
        <v>1157</v>
      </c>
      <c r="B519" s="39">
        <v>96</v>
      </c>
      <c r="C519" s="39" t="s">
        <v>59</v>
      </c>
    </row>
    <row r="521" spans="1:3" ht="13.5" customHeight="1">
      <c r="A521" s="39" t="s">
        <v>1158</v>
      </c>
      <c r="B521" s="39">
        <v>1</v>
      </c>
      <c r="C521" s="39" t="s">
        <v>120</v>
      </c>
    </row>
    <row r="522" spans="1:3" ht="13.5" customHeight="1">
      <c r="A522" s="39" t="s">
        <v>1158</v>
      </c>
      <c r="B522" s="39">
        <v>2</v>
      </c>
      <c r="C522" s="39" t="s">
        <v>121</v>
      </c>
    </row>
    <row r="523" spans="1:3" ht="13.5" customHeight="1">
      <c r="A523" s="39" t="s">
        <v>1158</v>
      </c>
      <c r="B523" s="39">
        <v>3</v>
      </c>
      <c r="C523" s="39" t="s">
        <v>122</v>
      </c>
    </row>
    <row r="524" spans="1:3" ht="13.5" customHeight="1">
      <c r="A524" s="39" t="s">
        <v>1158</v>
      </c>
      <c r="B524" s="39">
        <v>4</v>
      </c>
      <c r="C524" s="39" t="s">
        <v>123</v>
      </c>
    </row>
    <row r="525" spans="1:3" ht="13.5" customHeight="1">
      <c r="A525" s="39" t="s">
        <v>1158</v>
      </c>
      <c r="B525" s="39">
        <v>5</v>
      </c>
      <c r="C525" s="39" t="s">
        <v>124</v>
      </c>
    </row>
    <row r="527" spans="1:3" ht="13.5" customHeight="1">
      <c r="A527" s="39" t="s">
        <v>1159</v>
      </c>
      <c r="B527" s="39">
        <v>1</v>
      </c>
      <c r="C527" s="39" t="s">
        <v>125</v>
      </c>
    </row>
    <row r="528" spans="1:3" ht="13.5" customHeight="1">
      <c r="A528" s="39" t="s">
        <v>1159</v>
      </c>
      <c r="B528" s="39">
        <v>2</v>
      </c>
      <c r="C528" s="39" t="s">
        <v>126</v>
      </c>
    </row>
    <row r="529" spans="1:3" ht="13.5" customHeight="1">
      <c r="A529" s="39" t="s">
        <v>1159</v>
      </c>
      <c r="B529" s="39">
        <v>3</v>
      </c>
      <c r="C529" s="39" t="s">
        <v>127</v>
      </c>
    </row>
    <row r="530" spans="1:3" ht="13.5" customHeight="1">
      <c r="A530" s="39" t="s">
        <v>1159</v>
      </c>
      <c r="B530" s="39">
        <v>4</v>
      </c>
      <c r="C530" s="39" t="s">
        <v>128</v>
      </c>
    </row>
    <row r="531" spans="1:3" ht="13.5" customHeight="1">
      <c r="A531" s="39" t="s">
        <v>1159</v>
      </c>
      <c r="B531" s="39">
        <v>5</v>
      </c>
      <c r="C531" s="39" t="s">
        <v>129</v>
      </c>
    </row>
    <row r="532" spans="1:3" ht="13.5" customHeight="1">
      <c r="A532" s="39" t="s">
        <v>1159</v>
      </c>
      <c r="B532" s="39">
        <v>6</v>
      </c>
      <c r="C532" s="39" t="s">
        <v>130</v>
      </c>
    </row>
    <row r="533" spans="1:3" ht="13.5" customHeight="1">
      <c r="A533" s="39" t="s">
        <v>1159</v>
      </c>
      <c r="B533" s="39">
        <v>7</v>
      </c>
      <c r="C533" s="39" t="s">
        <v>59</v>
      </c>
    </row>
    <row r="538" spans="1:3" ht="13.5" customHeight="1">
      <c r="A538" s="39" t="s">
        <v>1179</v>
      </c>
      <c r="B538" s="39">
        <v>1</v>
      </c>
      <c r="C538" s="39" t="s">
        <v>745</v>
      </c>
    </row>
    <row r="539" spans="1:3" ht="13.5" customHeight="1">
      <c r="A539" s="39" t="s">
        <v>1179</v>
      </c>
      <c r="B539" s="39">
        <v>2</v>
      </c>
      <c r="C539" s="39" t="s">
        <v>746</v>
      </c>
    </row>
    <row r="540" spans="1:3" ht="13.5" customHeight="1">
      <c r="A540" s="39" t="s">
        <v>1179</v>
      </c>
      <c r="B540" s="39">
        <v>3</v>
      </c>
      <c r="C540" s="39" t="s">
        <v>747</v>
      </c>
    </row>
    <row r="541" spans="1:3" ht="13.5" customHeight="1">
      <c r="A541" s="39" t="s">
        <v>1179</v>
      </c>
      <c r="B541" s="39">
        <v>4</v>
      </c>
      <c r="C541" s="39" t="s">
        <v>748</v>
      </c>
    </row>
    <row r="542" spans="1:3" ht="13.5" customHeight="1">
      <c r="A542" s="39" t="s">
        <v>1179</v>
      </c>
      <c r="B542" s="39">
        <v>5</v>
      </c>
      <c r="C542" s="39" t="s">
        <v>749</v>
      </c>
    </row>
    <row r="543" spans="1:3" ht="13.5" customHeight="1">
      <c r="A543" s="39" t="s">
        <v>1179</v>
      </c>
      <c r="B543" s="39">
        <v>6</v>
      </c>
      <c r="C543" s="39" t="s">
        <v>750</v>
      </c>
    </row>
    <row r="544" spans="1:3" ht="13.5" customHeight="1">
      <c r="A544" s="39" t="s">
        <v>1179</v>
      </c>
      <c r="B544" s="39">
        <v>7</v>
      </c>
      <c r="C544" s="39" t="s">
        <v>751</v>
      </c>
    </row>
    <row r="545" spans="1:3" ht="13.5" customHeight="1">
      <c r="A545" s="39" t="s">
        <v>1179</v>
      </c>
      <c r="B545" s="39">
        <v>8</v>
      </c>
      <c r="C545" s="39" t="s">
        <v>752</v>
      </c>
    </row>
    <row r="546" spans="1:3" ht="13.5" customHeight="1">
      <c r="A546" s="39" t="s">
        <v>1179</v>
      </c>
      <c r="B546" s="39">
        <v>9</v>
      </c>
      <c r="C546" s="39" t="s">
        <v>753</v>
      </c>
    </row>
    <row r="547" spans="1:3" ht="13.5" customHeight="1">
      <c r="A547" s="39" t="s">
        <v>1179</v>
      </c>
      <c r="B547" s="39">
        <v>10</v>
      </c>
      <c r="C547" s="39" t="s">
        <v>754</v>
      </c>
    </row>
    <row r="548" spans="1:3" ht="13.5" customHeight="1">
      <c r="A548" s="39" t="s">
        <v>1179</v>
      </c>
      <c r="B548" s="39">
        <v>11</v>
      </c>
      <c r="C548" s="39" t="s">
        <v>755</v>
      </c>
    </row>
    <row r="549" spans="1:3" ht="13.5" customHeight="1">
      <c r="A549" s="39" t="s">
        <v>1179</v>
      </c>
      <c r="B549" s="39">
        <v>12</v>
      </c>
      <c r="C549" s="39" t="s">
        <v>756</v>
      </c>
    </row>
    <row r="550" spans="1:3" ht="13.5" customHeight="1">
      <c r="A550" s="39" t="s">
        <v>1179</v>
      </c>
      <c r="B550" s="39">
        <v>13</v>
      </c>
      <c r="C550" s="39" t="s">
        <v>757</v>
      </c>
    </row>
    <row r="551" spans="1:3" ht="13.5" customHeight="1">
      <c r="A551" s="39" t="s">
        <v>1179</v>
      </c>
      <c r="B551" s="39">
        <v>14</v>
      </c>
      <c r="C551" s="39" t="s">
        <v>758</v>
      </c>
    </row>
    <row r="552" spans="1:3" ht="13.5" customHeight="1">
      <c r="A552" s="39" t="s">
        <v>1179</v>
      </c>
      <c r="B552" s="39">
        <v>15</v>
      </c>
      <c r="C552" s="39" t="s">
        <v>759</v>
      </c>
    </row>
    <row r="553" spans="1:3" ht="13.5" customHeight="1">
      <c r="A553" s="39" t="s">
        <v>1179</v>
      </c>
      <c r="B553" s="39">
        <v>16</v>
      </c>
      <c r="C553" s="39" t="s">
        <v>760</v>
      </c>
    </row>
    <row r="554" spans="1:3" ht="13.5" customHeight="1">
      <c r="A554" s="39" t="s">
        <v>1179</v>
      </c>
      <c r="B554" s="39">
        <v>17</v>
      </c>
      <c r="C554" s="39" t="s">
        <v>761</v>
      </c>
    </row>
    <row r="555" spans="1:3" ht="13.5" customHeight="1">
      <c r="A555" s="39" t="s">
        <v>1179</v>
      </c>
      <c r="B555" s="39">
        <v>18</v>
      </c>
      <c r="C555" s="39" t="s">
        <v>762</v>
      </c>
    </row>
    <row r="556" spans="1:3" ht="13.5" customHeight="1">
      <c r="A556" s="39" t="s">
        <v>1179</v>
      </c>
      <c r="B556" s="39">
        <v>19</v>
      </c>
      <c r="C556" s="39" t="s">
        <v>763</v>
      </c>
    </row>
    <row r="557" spans="1:3" ht="13.5" customHeight="1">
      <c r="A557" s="39" t="s">
        <v>1179</v>
      </c>
      <c r="B557" s="39">
        <v>20</v>
      </c>
      <c r="C557" s="39" t="s">
        <v>764</v>
      </c>
    </row>
    <row r="558" spans="1:3" ht="13.5" customHeight="1">
      <c r="A558" s="39" t="s">
        <v>1179</v>
      </c>
      <c r="B558" s="39">
        <v>21</v>
      </c>
      <c r="C558" s="39" t="s">
        <v>765</v>
      </c>
    </row>
    <row r="560" spans="1:3" ht="13.5" customHeight="1">
      <c r="A560" s="39" t="s">
        <v>1180</v>
      </c>
      <c r="B560" s="39">
        <v>1</v>
      </c>
      <c r="C560" s="39" t="s">
        <v>766</v>
      </c>
    </row>
    <row r="561" spans="1:3" ht="13.5" customHeight="1">
      <c r="A561" s="39" t="s">
        <v>1180</v>
      </c>
      <c r="B561" s="39">
        <v>2</v>
      </c>
      <c r="C561" s="39" t="s">
        <v>767</v>
      </c>
    </row>
    <row r="562" spans="1:3" ht="13.5" customHeight="1">
      <c r="A562" s="39" t="s">
        <v>1180</v>
      </c>
      <c r="B562" s="39">
        <v>3</v>
      </c>
      <c r="C562" s="39" t="s">
        <v>768</v>
      </c>
    </row>
    <row r="563" spans="1:3" ht="13.5" customHeight="1">
      <c r="A563" s="39" t="s">
        <v>1180</v>
      </c>
      <c r="B563" s="39">
        <v>4</v>
      </c>
      <c r="C563" s="39" t="s">
        <v>769</v>
      </c>
    </row>
    <row r="564" spans="1:3" ht="13.5" customHeight="1">
      <c r="A564" s="39" t="s">
        <v>1180</v>
      </c>
      <c r="B564" s="39">
        <v>5</v>
      </c>
      <c r="C564" s="39" t="s">
        <v>770</v>
      </c>
    </row>
    <row r="565" spans="1:3" ht="13.5" customHeight="1">
      <c r="A565" s="39" t="s">
        <v>1180</v>
      </c>
      <c r="B565" s="39">
        <v>6</v>
      </c>
      <c r="C565" s="39" t="s">
        <v>771</v>
      </c>
    </row>
    <row r="566" spans="1:3" ht="13.5" customHeight="1">
      <c r="A566" s="39" t="s">
        <v>1180</v>
      </c>
      <c r="B566" s="39">
        <v>7</v>
      </c>
      <c r="C566" s="39" t="s">
        <v>772</v>
      </c>
    </row>
    <row r="567" spans="1:3" ht="13.5" customHeight="1">
      <c r="A567" s="39" t="s">
        <v>1180</v>
      </c>
      <c r="B567" s="39">
        <v>96</v>
      </c>
      <c r="C567" s="39" t="s">
        <v>499</v>
      </c>
    </row>
    <row r="569" spans="1:3" ht="13.5" customHeight="1">
      <c r="A569" s="39" t="s">
        <v>1181</v>
      </c>
      <c r="B569" s="39">
        <v>1</v>
      </c>
      <c r="C569" s="39" t="s">
        <v>173</v>
      </c>
    </row>
    <row r="570" spans="1:3" ht="13.5" customHeight="1">
      <c r="A570" s="39" t="s">
        <v>1181</v>
      </c>
      <c r="B570" s="39">
        <v>2</v>
      </c>
      <c r="C570" s="39" t="s">
        <v>174</v>
      </c>
    </row>
    <row r="571" spans="1:3" ht="13.5" customHeight="1">
      <c r="A571" s="39" t="s">
        <v>1181</v>
      </c>
      <c r="B571" s="39">
        <v>3</v>
      </c>
      <c r="C571" s="39" t="s">
        <v>3604</v>
      </c>
    </row>
    <row r="572" spans="1:3" ht="13.5" customHeight="1">
      <c r="A572" s="39" t="s">
        <v>1181</v>
      </c>
      <c r="B572" s="39">
        <v>96</v>
      </c>
      <c r="C572" s="39" t="s">
        <v>59</v>
      </c>
    </row>
    <row r="574" spans="1:3" ht="13.5" customHeight="1">
      <c r="A574" s="39" t="s">
        <v>1336</v>
      </c>
      <c r="B574" s="39">
        <v>1</v>
      </c>
      <c r="C574" s="39" t="s">
        <v>1337</v>
      </c>
    </row>
    <row r="575" spans="1:3" ht="13.5" customHeight="1">
      <c r="A575" s="39" t="s">
        <v>1336</v>
      </c>
      <c r="B575" s="39">
        <v>2</v>
      </c>
      <c r="C575" s="39" t="s">
        <v>1338</v>
      </c>
    </row>
    <row r="576" spans="1:3" ht="13.5" customHeight="1">
      <c r="A576" s="39" t="s">
        <v>1336</v>
      </c>
      <c r="B576" s="39">
        <v>3</v>
      </c>
      <c r="C576" s="39" t="s">
        <v>1339</v>
      </c>
    </row>
    <row r="577" spans="1:3" ht="13.5" customHeight="1">
      <c r="A577" s="39" t="s">
        <v>1336</v>
      </c>
      <c r="B577" s="39">
        <v>4</v>
      </c>
      <c r="C577" s="39" t="s">
        <v>1340</v>
      </c>
    </row>
    <row r="579" spans="1:3" ht="13.5" customHeight="1">
      <c r="A579" s="39" t="s">
        <v>1182</v>
      </c>
      <c r="B579" s="39">
        <v>1</v>
      </c>
      <c r="C579" s="39" t="s">
        <v>773</v>
      </c>
    </row>
    <row r="580" spans="1:3" ht="13.5" customHeight="1">
      <c r="A580" s="39" t="s">
        <v>1182</v>
      </c>
      <c r="B580" s="39">
        <v>2</v>
      </c>
      <c r="C580" s="39" t="s">
        <v>774</v>
      </c>
    </row>
    <row r="581" spans="1:3" ht="13.5" customHeight="1">
      <c r="A581" s="39" t="s">
        <v>1182</v>
      </c>
      <c r="B581" s="39">
        <v>3</v>
      </c>
      <c r="C581" s="39" t="s">
        <v>775</v>
      </c>
    </row>
    <row r="582" spans="1:3" ht="13.5" customHeight="1">
      <c r="A582" s="39" t="s">
        <v>1182</v>
      </c>
      <c r="B582" s="39">
        <v>4</v>
      </c>
      <c r="C582" s="39" t="s">
        <v>776</v>
      </c>
    </row>
    <row r="583" spans="1:3" ht="13.5" customHeight="1">
      <c r="A583" s="39" t="s">
        <v>1182</v>
      </c>
      <c r="B583" s="39">
        <v>5</v>
      </c>
      <c r="C583" s="39" t="s">
        <v>777</v>
      </c>
    </row>
    <row r="584" spans="1:3" ht="13.5" customHeight="1">
      <c r="A584" s="39" t="s">
        <v>1182</v>
      </c>
      <c r="B584" s="39">
        <v>6</v>
      </c>
      <c r="C584" s="39" t="s">
        <v>778</v>
      </c>
    </row>
    <row r="585" spans="1:3" ht="13.5" customHeight="1">
      <c r="A585" s="39" t="s">
        <v>1182</v>
      </c>
      <c r="B585" s="39">
        <v>7</v>
      </c>
      <c r="C585" s="39" t="s">
        <v>779</v>
      </c>
    </row>
    <row r="586" spans="1:3" ht="13.5" customHeight="1">
      <c r="A586" s="39" t="s">
        <v>1182</v>
      </c>
      <c r="B586" s="39">
        <v>8</v>
      </c>
      <c r="C586" s="39" t="s">
        <v>780</v>
      </c>
    </row>
    <row r="587" spans="1:3" ht="13.5" customHeight="1">
      <c r="A587" s="39" t="s">
        <v>1182</v>
      </c>
      <c r="B587" s="39">
        <v>9</v>
      </c>
      <c r="C587" s="39" t="s">
        <v>781</v>
      </c>
    </row>
    <row r="588" spans="1:3" ht="13.5" customHeight="1">
      <c r="A588" s="39" t="s">
        <v>1182</v>
      </c>
      <c r="B588" s="39">
        <v>10</v>
      </c>
      <c r="C588" s="39" t="s">
        <v>782</v>
      </c>
    </row>
    <row r="589" spans="1:3" ht="13.5" customHeight="1">
      <c r="A589" s="39" t="s">
        <v>1182</v>
      </c>
      <c r="B589" s="39">
        <v>11</v>
      </c>
      <c r="C589" s="39" t="s">
        <v>783</v>
      </c>
    </row>
    <row r="590" spans="1:3" ht="13.5" customHeight="1">
      <c r="A590" s="39" t="s">
        <v>1182</v>
      </c>
      <c r="B590" s="39">
        <v>12</v>
      </c>
      <c r="C590" s="39" t="s">
        <v>784</v>
      </c>
    </row>
    <row r="591" spans="1:3" ht="13.5" customHeight="1">
      <c r="A591" s="39" t="s">
        <v>1182</v>
      </c>
      <c r="B591" s="39">
        <v>13</v>
      </c>
      <c r="C591" s="39" t="s">
        <v>785</v>
      </c>
    </row>
    <row r="592" spans="1:3" ht="13.5" customHeight="1">
      <c r="A592" s="39" t="s">
        <v>1182</v>
      </c>
      <c r="B592" s="39">
        <v>14</v>
      </c>
      <c r="C592" s="39" t="s">
        <v>786</v>
      </c>
    </row>
    <row r="593" spans="1:3" ht="13.5" customHeight="1">
      <c r="A593" s="39" t="s">
        <v>1182</v>
      </c>
      <c r="B593" s="39">
        <v>15</v>
      </c>
      <c r="C593" s="39" t="s">
        <v>388</v>
      </c>
    </row>
    <row r="594" spans="1:3" ht="13.5" customHeight="1">
      <c r="A594" s="39" t="s">
        <v>1182</v>
      </c>
      <c r="B594" s="39">
        <v>16</v>
      </c>
      <c r="C594" s="39" t="s">
        <v>787</v>
      </c>
    </row>
    <row r="595" spans="1:3" ht="13.5" customHeight="1">
      <c r="A595" s="39" t="s">
        <v>1182</v>
      </c>
      <c r="B595" s="39">
        <v>17</v>
      </c>
      <c r="C595" s="39" t="s">
        <v>788</v>
      </c>
    </row>
    <row r="596" spans="1:3" ht="13.5" customHeight="1">
      <c r="A596" s="39" t="s">
        <v>1182</v>
      </c>
      <c r="B596" s="39">
        <v>18</v>
      </c>
      <c r="C596" s="39" t="s">
        <v>789</v>
      </c>
    </row>
    <row r="597" spans="1:3" ht="13.5" customHeight="1">
      <c r="A597" s="39" t="s">
        <v>1182</v>
      </c>
      <c r="B597" s="39">
        <v>19</v>
      </c>
      <c r="C597" s="39" t="s">
        <v>790</v>
      </c>
    </row>
    <row r="598" spans="1:3" ht="13.5" customHeight="1">
      <c r="A598" s="39" t="s">
        <v>1182</v>
      </c>
      <c r="B598" s="39">
        <v>20</v>
      </c>
      <c r="C598" s="39" t="s">
        <v>791</v>
      </c>
    </row>
    <row r="599" spans="1:3" ht="13.5" customHeight="1">
      <c r="A599" s="39" t="s">
        <v>1182</v>
      </c>
      <c r="B599" s="39">
        <v>21</v>
      </c>
      <c r="C599" s="39" t="s">
        <v>792</v>
      </c>
    </row>
    <row r="600" spans="1:3" ht="13.5" customHeight="1">
      <c r="A600" s="39" t="s">
        <v>1182</v>
      </c>
      <c r="B600" s="39">
        <v>22</v>
      </c>
      <c r="C600" s="39" t="s">
        <v>793</v>
      </c>
    </row>
    <row r="601" spans="1:3" ht="13.5" customHeight="1">
      <c r="A601" s="39" t="s">
        <v>1182</v>
      </c>
      <c r="B601" s="39">
        <v>23</v>
      </c>
      <c r="C601" s="39" t="s">
        <v>794</v>
      </c>
    </row>
    <row r="602" spans="1:3" ht="13.5" customHeight="1">
      <c r="A602" s="39" t="s">
        <v>1182</v>
      </c>
      <c r="B602" s="39">
        <v>24</v>
      </c>
      <c r="C602" s="39" t="s">
        <v>795</v>
      </c>
    </row>
    <row r="603" spans="1:3" ht="13.5" customHeight="1">
      <c r="A603" s="39" t="s">
        <v>1182</v>
      </c>
      <c r="B603" s="39">
        <v>25</v>
      </c>
      <c r="C603" s="39" t="s">
        <v>796</v>
      </c>
    </row>
    <row r="604" spans="1:3" ht="13.5" customHeight="1">
      <c r="A604" s="39" t="s">
        <v>1182</v>
      </c>
      <c r="B604" s="39">
        <v>26</v>
      </c>
      <c r="C604" s="39" t="s">
        <v>797</v>
      </c>
    </row>
    <row r="606" spans="1:3" ht="13.5" customHeight="1">
      <c r="A606" s="39" t="s">
        <v>1183</v>
      </c>
      <c r="B606" s="39">
        <v>1</v>
      </c>
      <c r="C606" s="39" t="s">
        <v>1184</v>
      </c>
    </row>
    <row r="607" spans="1:3" ht="13.5" customHeight="1">
      <c r="A607" s="39" t="s">
        <v>1183</v>
      </c>
      <c r="B607" s="39">
        <v>2</v>
      </c>
      <c r="C607" s="39" t="s">
        <v>798</v>
      </c>
    </row>
    <row r="608" spans="1:3" ht="13.5" customHeight="1">
      <c r="A608" s="39" t="s">
        <v>1183</v>
      </c>
      <c r="B608" s="39">
        <v>3</v>
      </c>
      <c r="C608" s="39" t="s">
        <v>799</v>
      </c>
    </row>
    <row r="609" spans="1:3" ht="13.5" customHeight="1">
      <c r="A609" s="39" t="s">
        <v>1183</v>
      </c>
      <c r="B609" s="39">
        <v>4</v>
      </c>
      <c r="C609" s="39" t="s">
        <v>800</v>
      </c>
    </row>
    <row r="610" spans="1:3" ht="13.5" customHeight="1">
      <c r="A610" s="39" t="s">
        <v>1183</v>
      </c>
      <c r="B610" s="39">
        <v>5</v>
      </c>
      <c r="C610" s="39" t="s">
        <v>801</v>
      </c>
    </row>
    <row r="611" spans="1:3" ht="13.5" customHeight="1">
      <c r="A611" s="39" t="s">
        <v>1183</v>
      </c>
      <c r="B611" s="39">
        <v>6</v>
      </c>
      <c r="C611" s="39" t="s">
        <v>802</v>
      </c>
    </row>
    <row r="612" spans="1:3" ht="13.5" customHeight="1">
      <c r="A612" s="39" t="s">
        <v>1183</v>
      </c>
      <c r="B612" s="39">
        <v>7</v>
      </c>
      <c r="C612" s="39" t="s">
        <v>1185</v>
      </c>
    </row>
    <row r="613" spans="1:3" ht="13.5" customHeight="1">
      <c r="A613" s="39" t="s">
        <v>1183</v>
      </c>
      <c r="B613" s="39">
        <v>8</v>
      </c>
      <c r="C613" s="39" t="s">
        <v>803</v>
      </c>
    </row>
    <row r="614" spans="1:3" ht="13.5" customHeight="1">
      <c r="A614" s="39" t="s">
        <v>1183</v>
      </c>
      <c r="B614" s="39">
        <v>9</v>
      </c>
      <c r="C614" s="39" t="s">
        <v>804</v>
      </c>
    </row>
    <row r="615" spans="1:3" ht="13.5" customHeight="1">
      <c r="A615" s="39" t="s">
        <v>1183</v>
      </c>
      <c r="B615" s="39">
        <v>10</v>
      </c>
      <c r="C615" s="39" t="s">
        <v>805</v>
      </c>
    </row>
    <row r="616" spans="1:3" ht="13.5" customHeight="1">
      <c r="A616" s="39" t="s">
        <v>1183</v>
      </c>
      <c r="B616" s="39">
        <v>11</v>
      </c>
      <c r="C616" s="39" t="s">
        <v>806</v>
      </c>
    </row>
    <row r="617" spans="1:3" ht="13.5" customHeight="1">
      <c r="A617" s="39" t="s">
        <v>1183</v>
      </c>
      <c r="B617" s="39">
        <v>12</v>
      </c>
      <c r="C617" s="39" t="s">
        <v>1186</v>
      </c>
    </row>
    <row r="618" spans="1:3" ht="13.5" customHeight="1">
      <c r="A618" s="39" t="s">
        <v>1183</v>
      </c>
      <c r="B618" s="39">
        <v>13</v>
      </c>
      <c r="C618" s="39" t="s">
        <v>807</v>
      </c>
    </row>
    <row r="619" spans="1:3" ht="13.5" customHeight="1">
      <c r="A619" s="39" t="s">
        <v>1183</v>
      </c>
      <c r="B619" s="39">
        <v>14</v>
      </c>
      <c r="C619" s="39" t="s">
        <v>808</v>
      </c>
    </row>
    <row r="620" spans="1:3" ht="13.5" customHeight="1">
      <c r="A620" s="39" t="s">
        <v>1183</v>
      </c>
      <c r="B620" s="39">
        <v>15</v>
      </c>
      <c r="C620" s="39" t="s">
        <v>1187</v>
      </c>
    </row>
    <row r="621" spans="1:3" ht="13.5" customHeight="1">
      <c r="A621" s="39" t="s">
        <v>1183</v>
      </c>
      <c r="B621" s="39">
        <v>16</v>
      </c>
      <c r="C621" s="39" t="s">
        <v>1188</v>
      </c>
    </row>
    <row r="622" spans="1:3" ht="13.5" customHeight="1">
      <c r="A622" s="39" t="s">
        <v>1183</v>
      </c>
      <c r="B622" s="39">
        <v>17</v>
      </c>
      <c r="C622" s="39" t="s">
        <v>1189</v>
      </c>
    </row>
    <row r="623" spans="1:3" ht="13.5" customHeight="1">
      <c r="A623" s="39" t="s">
        <v>1183</v>
      </c>
      <c r="B623" s="39">
        <v>18</v>
      </c>
      <c r="C623" s="39" t="s">
        <v>809</v>
      </c>
    </row>
    <row r="625" spans="1:3" ht="13.5" customHeight="1">
      <c r="A625" s="39" t="s">
        <v>1190</v>
      </c>
      <c r="B625" s="39">
        <v>1</v>
      </c>
      <c r="C625" s="39" t="s">
        <v>810</v>
      </c>
    </row>
    <row r="626" spans="1:3" ht="13.5" customHeight="1">
      <c r="A626" s="39" t="s">
        <v>1190</v>
      </c>
      <c r="B626" s="39">
        <v>2</v>
      </c>
      <c r="C626" s="39" t="s">
        <v>811</v>
      </c>
    </row>
    <row r="627" spans="1:3" ht="13.5" customHeight="1">
      <c r="A627" s="39" t="s">
        <v>1190</v>
      </c>
      <c r="B627" s="39">
        <v>3</v>
      </c>
      <c r="C627" s="39" t="s">
        <v>812</v>
      </c>
    </row>
    <row r="628" spans="1:3" ht="13.5" customHeight="1">
      <c r="A628" s="39" t="s">
        <v>1190</v>
      </c>
      <c r="B628" s="39">
        <v>4</v>
      </c>
      <c r="C628" s="39" t="s">
        <v>813</v>
      </c>
    </row>
    <row r="629" spans="1:3" ht="13.5" customHeight="1">
      <c r="A629" s="39" t="s">
        <v>1190</v>
      </c>
      <c r="B629" s="39">
        <v>5</v>
      </c>
      <c r="C629" s="39" t="s">
        <v>814</v>
      </c>
    </row>
    <row r="630" spans="1:3" ht="13.5" customHeight="1">
      <c r="A630" s="39" t="s">
        <v>1190</v>
      </c>
      <c r="B630" s="39">
        <v>6</v>
      </c>
      <c r="C630" s="39" t="s">
        <v>815</v>
      </c>
    </row>
    <row r="631" spans="1:3" ht="13.5" customHeight="1">
      <c r="A631" s="39" t="s">
        <v>1190</v>
      </c>
      <c r="B631" s="39">
        <v>7</v>
      </c>
      <c r="C631" s="39" t="s">
        <v>816</v>
      </c>
    </row>
    <row r="632" spans="1:3" ht="13.5" customHeight="1">
      <c r="A632" s="39" t="s">
        <v>1190</v>
      </c>
      <c r="B632" s="39">
        <v>8</v>
      </c>
      <c r="C632" s="39" t="s">
        <v>817</v>
      </c>
    </row>
    <row r="633" spans="1:3" ht="13.5" customHeight="1">
      <c r="A633" s="39" t="s">
        <v>1190</v>
      </c>
      <c r="B633" s="39">
        <v>9</v>
      </c>
      <c r="C633" s="39" t="s">
        <v>818</v>
      </c>
    </row>
    <row r="634" spans="1:3" ht="13.5" customHeight="1">
      <c r="A634" s="39" t="s">
        <v>1190</v>
      </c>
      <c r="B634" s="39">
        <v>10</v>
      </c>
      <c r="C634" s="39" t="s">
        <v>819</v>
      </c>
    </row>
    <row r="635" spans="1:3" ht="13.5" customHeight="1">
      <c r="A635" s="39" t="s">
        <v>1190</v>
      </c>
      <c r="B635" s="39">
        <v>11</v>
      </c>
      <c r="C635" s="39" t="s">
        <v>820</v>
      </c>
    </row>
    <row r="636" spans="1:3" ht="13.5" customHeight="1">
      <c r="A636" s="39" t="s">
        <v>1190</v>
      </c>
      <c r="B636" s="39">
        <v>12</v>
      </c>
      <c r="C636" s="39" t="s">
        <v>1191</v>
      </c>
    </row>
    <row r="637" spans="1:3" ht="13.5" customHeight="1">
      <c r="A637" s="39" t="s">
        <v>1190</v>
      </c>
      <c r="B637" s="39">
        <v>13</v>
      </c>
      <c r="C637" s="39" t="s">
        <v>821</v>
      </c>
    </row>
    <row r="638" spans="1:3" ht="13.5" customHeight="1">
      <c r="A638" s="39" t="s">
        <v>1190</v>
      </c>
      <c r="B638" s="39">
        <v>14</v>
      </c>
      <c r="C638" s="39" t="s">
        <v>822</v>
      </c>
    </row>
    <row r="639" spans="1:3" ht="13.5" customHeight="1">
      <c r="A639" s="39" t="s">
        <v>1190</v>
      </c>
      <c r="B639" s="39">
        <v>15</v>
      </c>
      <c r="C639" s="39" t="s">
        <v>823</v>
      </c>
    </row>
    <row r="640" spans="1:3" ht="13.5" customHeight="1">
      <c r="A640" s="39" t="s">
        <v>1190</v>
      </c>
      <c r="B640" s="39">
        <v>16</v>
      </c>
      <c r="C640" s="39" t="s">
        <v>824</v>
      </c>
    </row>
    <row r="642" spans="1:3" ht="13.5" customHeight="1">
      <c r="A642" s="39" t="s">
        <v>1192</v>
      </c>
      <c r="B642" s="39">
        <v>1</v>
      </c>
      <c r="C642" s="39" t="s">
        <v>1193</v>
      </c>
    </row>
    <row r="643" spans="1:3" ht="13.5" customHeight="1">
      <c r="A643" s="39" t="s">
        <v>1192</v>
      </c>
      <c r="B643" s="39">
        <v>2</v>
      </c>
      <c r="C643" s="39" t="s">
        <v>1194</v>
      </c>
    </row>
    <row r="644" spans="1:3" ht="13.5" customHeight="1">
      <c r="A644" s="39" t="s">
        <v>1192</v>
      </c>
      <c r="B644" s="39">
        <v>3</v>
      </c>
      <c r="C644" s="39" t="s">
        <v>1195</v>
      </c>
    </row>
    <row r="645" spans="1:3" ht="13.5" customHeight="1">
      <c r="A645" s="39" t="s">
        <v>1192</v>
      </c>
      <c r="B645" s="39">
        <v>4</v>
      </c>
      <c r="C645" s="39" t="s">
        <v>1196</v>
      </c>
    </row>
    <row r="646" spans="1:3" ht="13.5" customHeight="1">
      <c r="A646" s="39" t="s">
        <v>1192</v>
      </c>
      <c r="B646" s="39">
        <v>5</v>
      </c>
      <c r="C646" s="39" t="s">
        <v>1373</v>
      </c>
    </row>
    <row r="647" spans="1:3" ht="13.5" customHeight="1">
      <c r="A647" s="39" t="s">
        <v>1192</v>
      </c>
      <c r="B647" s="39">
        <v>96</v>
      </c>
      <c r="C647" s="39" t="s">
        <v>334</v>
      </c>
    </row>
    <row r="649" spans="1:3" ht="13.5" customHeight="1">
      <c r="A649" s="39" t="s">
        <v>1197</v>
      </c>
      <c r="B649" s="39">
        <v>1</v>
      </c>
      <c r="C649" s="39" t="s">
        <v>175</v>
      </c>
    </row>
    <row r="650" spans="1:3" ht="13.5" customHeight="1">
      <c r="A650" s="39" t="s">
        <v>1197</v>
      </c>
      <c r="B650" s="39">
        <v>2</v>
      </c>
      <c r="C650" s="39" t="s">
        <v>176</v>
      </c>
    </row>
    <row r="651" spans="1:3" ht="13.5" customHeight="1">
      <c r="A651" s="39" t="s">
        <v>1197</v>
      </c>
      <c r="B651" s="39">
        <v>3</v>
      </c>
      <c r="C651" s="39" t="s">
        <v>177</v>
      </c>
    </row>
    <row r="660" spans="1:3" ht="13.5" customHeight="1">
      <c r="A660" s="39" t="s">
        <v>1540</v>
      </c>
      <c r="B660" s="39">
        <v>1</v>
      </c>
      <c r="C660" s="39" t="s">
        <v>1537</v>
      </c>
    </row>
    <row r="661" spans="1:3" ht="13.5" customHeight="1">
      <c r="A661" s="39" t="s">
        <v>1540</v>
      </c>
      <c r="B661" s="39">
        <v>2</v>
      </c>
      <c r="C661" s="39" t="s">
        <v>1538</v>
      </c>
    </row>
    <row r="662" spans="1:3" ht="13.5" customHeight="1">
      <c r="A662" s="39" t="s">
        <v>1540</v>
      </c>
      <c r="B662" s="39">
        <v>3</v>
      </c>
      <c r="C662" s="39" t="s">
        <v>1539</v>
      </c>
    </row>
    <row r="669" spans="1:3" ht="13.5" customHeight="1">
      <c r="A669" s="39" t="s">
        <v>211</v>
      </c>
      <c r="B669" s="39">
        <v>1</v>
      </c>
      <c r="C669" s="39" t="s">
        <v>207</v>
      </c>
    </row>
    <row r="670" spans="1:3" ht="13.5" customHeight="1">
      <c r="A670" s="39" t="s">
        <v>211</v>
      </c>
      <c r="B670" s="39">
        <v>2</v>
      </c>
      <c r="C670" s="39" t="s">
        <v>208</v>
      </c>
    </row>
    <row r="671" spans="1:3" ht="13.5" customHeight="1">
      <c r="A671" s="39" t="s">
        <v>211</v>
      </c>
      <c r="B671" s="39">
        <v>3</v>
      </c>
      <c r="C671" s="39" t="s">
        <v>209</v>
      </c>
    </row>
    <row r="672" spans="1:3" ht="13.5" customHeight="1">
      <c r="A672" s="39" t="s">
        <v>211</v>
      </c>
      <c r="B672" s="39">
        <v>4</v>
      </c>
      <c r="C672" s="39" t="s">
        <v>210</v>
      </c>
    </row>
    <row r="674" spans="1:3" ht="13.5" customHeight="1">
      <c r="A674" s="39" t="s">
        <v>1202</v>
      </c>
      <c r="B674" s="39">
        <v>1</v>
      </c>
      <c r="C674" s="39" t="s">
        <v>1203</v>
      </c>
    </row>
    <row r="675" spans="1:3" ht="13.5" customHeight="1">
      <c r="A675" s="39" t="s">
        <v>1202</v>
      </c>
      <c r="B675" s="39">
        <v>2</v>
      </c>
      <c r="C675" s="39" t="s">
        <v>1204</v>
      </c>
    </row>
    <row r="676" spans="1:3" ht="13.5" customHeight="1">
      <c r="A676" s="39" t="s">
        <v>1202</v>
      </c>
      <c r="B676" s="39">
        <v>3</v>
      </c>
      <c r="C676" s="39" t="s">
        <v>45</v>
      </c>
    </row>
    <row r="677" spans="1:3" ht="13.5" customHeight="1">
      <c r="A677" s="39" t="s">
        <v>1202</v>
      </c>
      <c r="B677" s="39">
        <v>4</v>
      </c>
      <c r="C677" s="39" t="s">
        <v>1205</v>
      </c>
    </row>
    <row r="678" spans="1:3" ht="13.5" customHeight="1">
      <c r="A678" s="39" t="s">
        <v>1202</v>
      </c>
      <c r="B678" s="39">
        <v>96</v>
      </c>
      <c r="C678" s="39" t="s">
        <v>59</v>
      </c>
    </row>
    <row r="680" spans="1:3" ht="13.5" customHeight="1">
      <c r="A680" s="39" t="s">
        <v>1206</v>
      </c>
      <c r="B680" s="39">
        <v>1</v>
      </c>
      <c r="C680" s="39" t="s">
        <v>212</v>
      </c>
    </row>
    <row r="681" spans="1:3" ht="13.5" customHeight="1">
      <c r="A681" s="39" t="s">
        <v>1206</v>
      </c>
      <c r="B681" s="39">
        <v>2</v>
      </c>
      <c r="C681" s="39" t="s">
        <v>213</v>
      </c>
    </row>
    <row r="682" spans="1:3" ht="13.5" customHeight="1">
      <c r="A682" s="39" t="s">
        <v>1206</v>
      </c>
      <c r="B682" s="39">
        <v>3</v>
      </c>
      <c r="C682" s="39" t="s">
        <v>214</v>
      </c>
    </row>
    <row r="683" spans="1:3" ht="13.5" customHeight="1">
      <c r="A683" s="39" t="s">
        <v>1206</v>
      </c>
      <c r="B683" s="39">
        <v>4</v>
      </c>
      <c r="C683" s="39" t="s">
        <v>215</v>
      </c>
    </row>
    <row r="685" spans="1:3" ht="13.5" customHeight="1">
      <c r="A685" s="39" t="s">
        <v>1207</v>
      </c>
      <c r="B685" s="39">
        <v>1</v>
      </c>
      <c r="C685" s="39" t="s">
        <v>212</v>
      </c>
    </row>
    <row r="686" spans="1:3" ht="13.5" customHeight="1">
      <c r="A686" s="39" t="s">
        <v>1207</v>
      </c>
      <c r="B686" s="39">
        <v>2</v>
      </c>
      <c r="C686" s="39" t="s">
        <v>213</v>
      </c>
    </row>
    <row r="687" spans="1:3" ht="13.5" customHeight="1">
      <c r="A687" s="39" t="s">
        <v>1207</v>
      </c>
      <c r="B687" s="39">
        <v>3</v>
      </c>
      <c r="C687" s="39" t="s">
        <v>214</v>
      </c>
    </row>
    <row r="688" spans="1:3" ht="13.5" customHeight="1">
      <c r="A688" s="39" t="s">
        <v>1207</v>
      </c>
      <c r="B688" s="39">
        <v>4</v>
      </c>
      <c r="C688" s="39" t="s">
        <v>216</v>
      </c>
    </row>
    <row r="690" spans="1:3" ht="13.5" customHeight="1">
      <c r="A690" s="39" t="s">
        <v>1208</v>
      </c>
      <c r="B690" s="39">
        <v>1</v>
      </c>
      <c r="C690" s="39" t="s">
        <v>1209</v>
      </c>
    </row>
    <row r="691" spans="1:3" ht="13.5" customHeight="1">
      <c r="A691" s="39" t="s">
        <v>1208</v>
      </c>
      <c r="B691" s="39">
        <v>2</v>
      </c>
      <c r="C691" s="39" t="s">
        <v>1210</v>
      </c>
    </row>
    <row r="692" spans="1:3" ht="13.5" customHeight="1">
      <c r="A692" s="39" t="s">
        <v>1208</v>
      </c>
      <c r="B692" s="39">
        <v>3</v>
      </c>
      <c r="C692" s="39" t="s">
        <v>1211</v>
      </c>
    </row>
    <row r="693" spans="1:3" ht="13.5" customHeight="1">
      <c r="A693" s="39" t="s">
        <v>1208</v>
      </c>
      <c r="B693" s="39">
        <v>4</v>
      </c>
      <c r="C693" s="39" t="s">
        <v>1212</v>
      </c>
    </row>
    <row r="694" spans="1:3" ht="13.5" customHeight="1">
      <c r="A694" s="39" t="s">
        <v>1208</v>
      </c>
      <c r="B694" s="39">
        <v>5</v>
      </c>
      <c r="C694" s="39" t="s">
        <v>1213</v>
      </c>
    </row>
    <row r="695" spans="1:3" ht="13.5" customHeight="1">
      <c r="A695" s="39" t="s">
        <v>1208</v>
      </c>
      <c r="B695" s="39">
        <v>6</v>
      </c>
      <c r="C695" s="39" t="s">
        <v>1214</v>
      </c>
    </row>
    <row r="696" spans="1:3" ht="13.5" customHeight="1">
      <c r="A696" s="39" t="s">
        <v>1208</v>
      </c>
      <c r="B696" s="39">
        <v>7</v>
      </c>
      <c r="C696" s="39" t="s">
        <v>1215</v>
      </c>
    </row>
    <row r="697" spans="1:3" ht="13.5" customHeight="1">
      <c r="A697" s="39" t="s">
        <v>1208</v>
      </c>
      <c r="B697" s="39">
        <v>8</v>
      </c>
      <c r="C697" s="39" t="s">
        <v>1216</v>
      </c>
    </row>
    <row r="698" spans="1:3" ht="13.5" customHeight="1">
      <c r="A698" s="39" t="s">
        <v>1208</v>
      </c>
      <c r="B698" s="39">
        <v>9</v>
      </c>
      <c r="C698" s="39" t="s">
        <v>1217</v>
      </c>
    </row>
    <row r="699" spans="1:3" ht="13.5" customHeight="1">
      <c r="A699" s="39" t="s">
        <v>1208</v>
      </c>
      <c r="B699" s="39">
        <v>10</v>
      </c>
      <c r="C699" s="39" t="s">
        <v>1218</v>
      </c>
    </row>
    <row r="700" spans="1:3" ht="13.5" customHeight="1">
      <c r="A700" s="39" t="s">
        <v>1208</v>
      </c>
      <c r="B700" s="39">
        <v>11</v>
      </c>
      <c r="C700" s="39" t="s">
        <v>1219</v>
      </c>
    </row>
    <row r="701" spans="1:3" ht="13.5" customHeight="1">
      <c r="A701" s="39" t="s">
        <v>1208</v>
      </c>
      <c r="B701" s="39">
        <v>12</v>
      </c>
      <c r="C701" s="39" t="s">
        <v>1220</v>
      </c>
    </row>
    <row r="702" spans="1:3" ht="13.5" customHeight="1">
      <c r="A702" s="39" t="s">
        <v>1208</v>
      </c>
      <c r="B702" s="39">
        <v>13</v>
      </c>
      <c r="C702" s="39" t="s">
        <v>1221</v>
      </c>
    </row>
    <row r="703" spans="1:3" ht="13.5" customHeight="1">
      <c r="A703" s="39" t="s">
        <v>1208</v>
      </c>
      <c r="B703" s="39">
        <v>14</v>
      </c>
      <c r="C703" s="39" t="s">
        <v>1222</v>
      </c>
    </row>
    <row r="704" spans="1:3" ht="13.5" customHeight="1">
      <c r="A704" s="39" t="s">
        <v>1208</v>
      </c>
      <c r="B704" s="39">
        <v>15</v>
      </c>
      <c r="C704" s="39" t="s">
        <v>1223</v>
      </c>
    </row>
    <row r="705" spans="1:3" ht="13.5" customHeight="1">
      <c r="A705" s="39" t="s">
        <v>1208</v>
      </c>
      <c r="B705" s="39">
        <v>96</v>
      </c>
      <c r="C705" s="39" t="s">
        <v>2282</v>
      </c>
    </row>
    <row r="707" spans="1:3" ht="13.5" customHeight="1">
      <c r="A707" s="39" t="s">
        <v>233</v>
      </c>
      <c r="B707" s="39">
        <v>1</v>
      </c>
      <c r="C707" s="39" t="s">
        <v>229</v>
      </c>
    </row>
    <row r="708" spans="1:3" ht="13.5" customHeight="1">
      <c r="A708" s="39" t="s">
        <v>233</v>
      </c>
      <c r="B708" s="39">
        <v>2</v>
      </c>
      <c r="C708" s="39" t="s">
        <v>230</v>
      </c>
    </row>
    <row r="709" spans="1:3" ht="13.5" customHeight="1">
      <c r="A709" s="39" t="s">
        <v>233</v>
      </c>
      <c r="B709" s="39">
        <v>3</v>
      </c>
      <c r="C709" s="39" t="s">
        <v>1224</v>
      </c>
    </row>
    <row r="710" spans="1:3" ht="13.5" customHeight="1">
      <c r="A710" s="39" t="s">
        <v>233</v>
      </c>
      <c r="B710" s="39">
        <v>5</v>
      </c>
      <c r="C710" s="39" t="s">
        <v>231</v>
      </c>
    </row>
    <row r="711" spans="1:3" ht="13.5" customHeight="1">
      <c r="A711" s="39" t="s">
        <v>233</v>
      </c>
      <c r="B711" s="39">
        <v>6</v>
      </c>
      <c r="C711" s="39" t="s">
        <v>232</v>
      </c>
    </row>
    <row r="712" spans="1:3" ht="13.5" customHeight="1">
      <c r="A712" s="39" t="s">
        <v>233</v>
      </c>
      <c r="B712" s="39">
        <v>7</v>
      </c>
      <c r="C712" s="39" t="s">
        <v>1390</v>
      </c>
    </row>
    <row r="731" spans="1:3" ht="13.5" customHeight="1">
      <c r="A731" s="39" t="s">
        <v>2974</v>
      </c>
      <c r="B731" s="39">
        <v>1</v>
      </c>
      <c r="C731" s="39" t="s">
        <v>234</v>
      </c>
    </row>
    <row r="732" spans="1:3" ht="13.5" customHeight="1">
      <c r="A732" s="39" t="s">
        <v>2974</v>
      </c>
      <c r="B732" s="39">
        <v>2</v>
      </c>
      <c r="C732" s="39" t="s">
        <v>3136</v>
      </c>
    </row>
    <row r="733" spans="1:3" ht="13.5" customHeight="1">
      <c r="A733" s="39" t="s">
        <v>2974</v>
      </c>
      <c r="B733" s="39">
        <v>3</v>
      </c>
      <c r="C733" s="39" t="s">
        <v>236</v>
      </c>
    </row>
    <row r="734" spans="1:3" ht="13.5" customHeight="1">
      <c r="A734" s="39" t="s">
        <v>2974</v>
      </c>
      <c r="B734" s="39">
        <v>4</v>
      </c>
      <c r="C734" s="39" t="s">
        <v>287</v>
      </c>
    </row>
    <row r="735" spans="1:3" ht="13.5" customHeight="1">
      <c r="A735" s="39" t="s">
        <v>2974</v>
      </c>
      <c r="B735" s="39">
        <v>5</v>
      </c>
      <c r="C735" s="39" t="s">
        <v>2953</v>
      </c>
    </row>
    <row r="736" spans="1:3" ht="13.5" customHeight="1">
      <c r="A736" s="39" t="s">
        <v>2974</v>
      </c>
      <c r="B736" s="39">
        <v>6</v>
      </c>
      <c r="C736" s="39" t="s">
        <v>237</v>
      </c>
    </row>
    <row r="737" spans="1:3" ht="13.5" customHeight="1">
      <c r="A737" s="39" t="s">
        <v>2974</v>
      </c>
      <c r="B737" s="39">
        <v>7</v>
      </c>
      <c r="C737" s="39" t="s">
        <v>240</v>
      </c>
    </row>
    <row r="738" spans="1:3" ht="13.5" customHeight="1">
      <c r="A738" s="39" t="s">
        <v>2974</v>
      </c>
      <c r="B738" s="39">
        <v>8</v>
      </c>
      <c r="C738" s="39" t="s">
        <v>2972</v>
      </c>
    </row>
    <row r="739" spans="1:3" ht="13.5" customHeight="1">
      <c r="A739" s="39" t="s">
        <v>2974</v>
      </c>
      <c r="B739" s="39">
        <v>9</v>
      </c>
      <c r="C739" s="39" t="s">
        <v>288</v>
      </c>
    </row>
    <row r="740" spans="1:3" ht="13.5" customHeight="1">
      <c r="A740" s="39" t="s">
        <v>2974</v>
      </c>
      <c r="B740" s="39">
        <v>10</v>
      </c>
      <c r="C740" s="39" t="s">
        <v>306</v>
      </c>
    </row>
    <row r="741" spans="1:3" ht="13.5" customHeight="1">
      <c r="A741" s="39" t="s">
        <v>2974</v>
      </c>
      <c r="B741" s="39">
        <v>11</v>
      </c>
      <c r="C741" s="39" t="s">
        <v>307</v>
      </c>
    </row>
    <row r="742" spans="1:3" ht="13.5" customHeight="1">
      <c r="A742" s="39" t="s">
        <v>2974</v>
      </c>
      <c r="B742" s="39">
        <v>96</v>
      </c>
      <c r="C742" s="39" t="s">
        <v>228</v>
      </c>
    </row>
    <row r="744" spans="1:3" ht="13.5" customHeight="1">
      <c r="A744" s="39" t="s">
        <v>2975</v>
      </c>
      <c r="B744" s="39">
        <v>1</v>
      </c>
      <c r="C744" s="39" t="s">
        <v>234</v>
      </c>
    </row>
    <row r="745" spans="1:3" ht="13.5" customHeight="1">
      <c r="A745" s="39" t="s">
        <v>2975</v>
      </c>
      <c r="B745" s="39">
        <v>2</v>
      </c>
      <c r="C745" s="39" t="s">
        <v>3136</v>
      </c>
    </row>
    <row r="746" spans="1:3" ht="13.5" customHeight="1">
      <c r="A746" s="39" t="s">
        <v>2975</v>
      </c>
      <c r="B746" s="39">
        <v>3</v>
      </c>
      <c r="C746" s="39" t="s">
        <v>236</v>
      </c>
    </row>
    <row r="747" spans="1:3" ht="13.5" customHeight="1">
      <c r="A747" s="39" t="s">
        <v>2975</v>
      </c>
      <c r="B747" s="39">
        <v>4</v>
      </c>
      <c r="C747" s="39" t="s">
        <v>287</v>
      </c>
    </row>
    <row r="748" spans="1:3" ht="13.5" customHeight="1">
      <c r="A748" s="39" t="s">
        <v>2975</v>
      </c>
      <c r="B748" s="39">
        <v>5</v>
      </c>
      <c r="C748" s="39" t="s">
        <v>2953</v>
      </c>
    </row>
    <row r="749" spans="1:3" ht="13.5" customHeight="1">
      <c r="A749" s="39" t="s">
        <v>2975</v>
      </c>
      <c r="B749" s="39">
        <v>6</v>
      </c>
      <c r="C749" s="39" t="s">
        <v>237</v>
      </c>
    </row>
    <row r="750" spans="1:3" ht="13.5" customHeight="1">
      <c r="A750" s="39" t="s">
        <v>2975</v>
      </c>
      <c r="B750" s="39">
        <v>7</v>
      </c>
      <c r="C750" s="39" t="s">
        <v>240</v>
      </c>
    </row>
    <row r="751" spans="1:3" ht="13.5" customHeight="1">
      <c r="A751" s="39" t="s">
        <v>2975</v>
      </c>
      <c r="B751" s="39">
        <v>8</v>
      </c>
      <c r="C751" s="39" t="s">
        <v>1239</v>
      </c>
    </row>
    <row r="752" spans="1:3" ht="13.5" customHeight="1">
      <c r="A752" s="39" t="s">
        <v>2975</v>
      </c>
      <c r="B752" s="39">
        <v>9</v>
      </c>
      <c r="C752" s="39" t="s">
        <v>2969</v>
      </c>
    </row>
    <row r="753" spans="1:3" ht="13.5" customHeight="1">
      <c r="A753" s="39" t="s">
        <v>2975</v>
      </c>
      <c r="B753" s="39">
        <v>10</v>
      </c>
      <c r="C753" s="39" t="s">
        <v>288</v>
      </c>
    </row>
    <row r="754" spans="1:3" ht="13.5" customHeight="1">
      <c r="A754" s="39" t="s">
        <v>2975</v>
      </c>
      <c r="B754" s="39">
        <v>11</v>
      </c>
      <c r="C754" s="39" t="s">
        <v>2970</v>
      </c>
    </row>
    <row r="755" spans="1:3" ht="13.5" customHeight="1">
      <c r="A755" s="39" t="s">
        <v>2975</v>
      </c>
      <c r="B755" s="39">
        <v>12</v>
      </c>
      <c r="C755" s="39" t="s">
        <v>2971</v>
      </c>
    </row>
    <row r="756" spans="1:3" ht="13.5" customHeight="1">
      <c r="A756" s="39" t="s">
        <v>2975</v>
      </c>
      <c r="B756" s="39">
        <v>96</v>
      </c>
      <c r="C756" s="39" t="s">
        <v>228</v>
      </c>
    </row>
    <row r="759" spans="1:3" ht="13.5" customHeight="1">
      <c r="A759" s="39" t="s">
        <v>3173</v>
      </c>
      <c r="B759" s="39">
        <v>1</v>
      </c>
      <c r="C759" s="39" t="s">
        <v>234</v>
      </c>
    </row>
    <row r="760" spans="1:3" ht="13.5" customHeight="1">
      <c r="A760" s="39" t="s">
        <v>3173</v>
      </c>
      <c r="B760" s="39">
        <v>2</v>
      </c>
      <c r="C760" s="39" t="s">
        <v>3136</v>
      </c>
    </row>
    <row r="761" spans="1:3" ht="13.5" customHeight="1">
      <c r="A761" s="39" t="s">
        <v>3173</v>
      </c>
      <c r="B761" s="39">
        <v>3</v>
      </c>
      <c r="C761" s="39" t="s">
        <v>236</v>
      </c>
    </row>
    <row r="762" spans="1:3" ht="13.5" customHeight="1">
      <c r="A762" s="39" t="s">
        <v>3173</v>
      </c>
      <c r="B762" s="39">
        <v>4</v>
      </c>
      <c r="C762" s="39" t="s">
        <v>287</v>
      </c>
    </row>
    <row r="763" spans="1:3" ht="13.5" customHeight="1">
      <c r="A763" s="39" t="s">
        <v>3173</v>
      </c>
      <c r="B763" s="39">
        <v>5</v>
      </c>
      <c r="C763" s="39" t="s">
        <v>2953</v>
      </c>
    </row>
    <row r="764" spans="1:3" ht="13.5" customHeight="1">
      <c r="A764" s="39" t="s">
        <v>3173</v>
      </c>
      <c r="B764" s="39">
        <v>6</v>
      </c>
      <c r="C764" s="39" t="s">
        <v>3174</v>
      </c>
    </row>
    <row r="765" spans="1:3" ht="13.5" customHeight="1">
      <c r="A765" s="39" t="s">
        <v>3173</v>
      </c>
      <c r="B765" s="39">
        <v>7</v>
      </c>
      <c r="C765" s="39" t="s">
        <v>240</v>
      </c>
    </row>
    <row r="766" spans="1:3" ht="13.5" customHeight="1">
      <c r="A766" s="39" t="s">
        <v>3173</v>
      </c>
      <c r="B766" s="39">
        <v>8</v>
      </c>
      <c r="C766" s="39" t="s">
        <v>3011</v>
      </c>
    </row>
    <row r="767" spans="1:3" ht="13.5" customHeight="1">
      <c r="A767" s="39" t="s">
        <v>3173</v>
      </c>
      <c r="B767" s="39">
        <v>9</v>
      </c>
      <c r="C767" s="39" t="s">
        <v>2969</v>
      </c>
    </row>
    <row r="768" spans="1:3" ht="13.5" customHeight="1">
      <c r="A768" s="39" t="s">
        <v>3173</v>
      </c>
      <c r="B768" s="39">
        <v>10</v>
      </c>
      <c r="C768" s="39" t="s">
        <v>288</v>
      </c>
    </row>
    <row r="769" spans="1:3" ht="13.5" customHeight="1">
      <c r="A769" s="39" t="s">
        <v>3173</v>
      </c>
      <c r="B769" s="39">
        <v>11</v>
      </c>
      <c r="C769" s="39" t="s">
        <v>2970</v>
      </c>
    </row>
    <row r="770" spans="1:3" ht="13.5" customHeight="1">
      <c r="A770" s="39" t="s">
        <v>3173</v>
      </c>
      <c r="B770" s="39">
        <v>16</v>
      </c>
      <c r="C770" s="39" t="s">
        <v>3920</v>
      </c>
    </row>
    <row r="771" spans="1:3" ht="13.5" customHeight="1">
      <c r="A771" s="39" t="s">
        <v>3173</v>
      </c>
      <c r="B771" s="39">
        <v>17</v>
      </c>
      <c r="C771" s="39" t="s">
        <v>3921</v>
      </c>
    </row>
    <row r="772" spans="1:3" ht="13.5" customHeight="1">
      <c r="A772" s="39" t="s">
        <v>3173</v>
      </c>
      <c r="B772" s="39">
        <v>96</v>
      </c>
      <c r="C772" s="39" t="s">
        <v>228</v>
      </c>
    </row>
    <row r="774" spans="1:3" ht="13.5" customHeight="1">
      <c r="A774" s="39" t="s">
        <v>254</v>
      </c>
      <c r="B774" s="39">
        <v>1</v>
      </c>
      <c r="C774" s="39" t="s">
        <v>245</v>
      </c>
    </row>
    <row r="775" spans="1:3" ht="13.5" customHeight="1">
      <c r="A775" s="39" t="s">
        <v>254</v>
      </c>
      <c r="B775" s="39">
        <v>2</v>
      </c>
      <c r="C775" s="39" t="s">
        <v>246</v>
      </c>
    </row>
    <row r="776" spans="1:3" ht="13.5" customHeight="1">
      <c r="A776" s="39" t="s">
        <v>254</v>
      </c>
      <c r="B776" s="39">
        <v>3</v>
      </c>
      <c r="C776" s="39" t="s">
        <v>247</v>
      </c>
    </row>
    <row r="777" spans="1:3" ht="13.5" customHeight="1">
      <c r="A777" s="39" t="s">
        <v>254</v>
      </c>
      <c r="B777" s="39">
        <v>4</v>
      </c>
      <c r="C777" s="39" t="s">
        <v>248</v>
      </c>
    </row>
    <row r="778" spans="1:3" ht="13.5" customHeight="1">
      <c r="A778" s="39" t="s">
        <v>254</v>
      </c>
      <c r="B778" s="39">
        <v>5</v>
      </c>
      <c r="C778" s="39" t="s">
        <v>249</v>
      </c>
    </row>
    <row r="779" spans="1:3" ht="13.5" customHeight="1">
      <c r="A779" s="39" t="s">
        <v>254</v>
      </c>
      <c r="B779" s="39">
        <v>6</v>
      </c>
      <c r="C779" s="39" t="s">
        <v>1228</v>
      </c>
    </row>
    <row r="780" spans="1:3" ht="13.5" customHeight="1">
      <c r="A780" s="39" t="s">
        <v>254</v>
      </c>
      <c r="B780" s="39">
        <v>7</v>
      </c>
      <c r="C780" s="39" t="s">
        <v>250</v>
      </c>
    </row>
    <row r="781" spans="1:3" ht="13.5" customHeight="1">
      <c r="A781" s="39" t="s">
        <v>254</v>
      </c>
      <c r="B781" s="39">
        <v>8</v>
      </c>
      <c r="C781" s="39" t="s">
        <v>251</v>
      </c>
    </row>
    <row r="782" spans="1:3" ht="13.5" customHeight="1">
      <c r="A782" s="39" t="s">
        <v>254</v>
      </c>
      <c r="B782" s="39">
        <v>9</v>
      </c>
      <c r="C782" s="39" t="s">
        <v>252</v>
      </c>
    </row>
    <row r="783" spans="1:3" ht="13.5" customHeight="1">
      <c r="A783" s="39" t="s">
        <v>254</v>
      </c>
      <c r="B783" s="39">
        <v>10</v>
      </c>
      <c r="C783" s="39" t="s">
        <v>253</v>
      </c>
    </row>
    <row r="784" spans="1:3" ht="13.5" customHeight="1">
      <c r="A784" s="39" t="s">
        <v>254</v>
      </c>
      <c r="B784" s="39">
        <v>96</v>
      </c>
      <c r="C784" s="39" t="s">
        <v>59</v>
      </c>
    </row>
    <row r="786" spans="1:3" ht="13.5" customHeight="1">
      <c r="A786" s="39" t="s">
        <v>1229</v>
      </c>
      <c r="B786" s="39">
        <v>1</v>
      </c>
      <c r="C786" s="39" t="s">
        <v>4527</v>
      </c>
    </row>
    <row r="787" spans="1:3" ht="13.5" customHeight="1">
      <c r="A787" s="39" t="s">
        <v>1229</v>
      </c>
      <c r="B787" s="39">
        <v>2</v>
      </c>
      <c r="C787" s="39" t="s">
        <v>1230</v>
      </c>
    </row>
    <row r="788" spans="1:3" ht="13.5" customHeight="1">
      <c r="A788" s="39" t="s">
        <v>1229</v>
      </c>
      <c r="B788" s="39">
        <v>3</v>
      </c>
      <c r="C788" s="39" t="s">
        <v>4528</v>
      </c>
    </row>
    <row r="789" spans="1:3" ht="13.5" customHeight="1">
      <c r="A789" s="39" t="s">
        <v>1229</v>
      </c>
      <c r="B789" s="39">
        <v>5</v>
      </c>
      <c r="C789" s="39" t="s">
        <v>4529</v>
      </c>
    </row>
    <row r="791" spans="1:3" ht="13.5" customHeight="1">
      <c r="A791" s="39" t="s">
        <v>1231</v>
      </c>
      <c r="B791" s="39">
        <v>1</v>
      </c>
      <c r="C791" s="39" t="s">
        <v>217</v>
      </c>
    </row>
    <row r="792" spans="1:3" ht="13.5" customHeight="1">
      <c r="A792" s="39" t="s">
        <v>1231</v>
      </c>
      <c r="B792" s="39">
        <v>2</v>
      </c>
      <c r="C792" s="39" t="s">
        <v>218</v>
      </c>
    </row>
    <row r="793" spans="1:3" ht="13.5" customHeight="1">
      <c r="A793" s="39" t="s">
        <v>1231</v>
      </c>
      <c r="B793" s="39">
        <v>3</v>
      </c>
      <c r="C793" s="39" t="s">
        <v>219</v>
      </c>
    </row>
    <row r="794" spans="1:3" ht="13.5" customHeight="1">
      <c r="A794" s="39" t="s">
        <v>1231</v>
      </c>
      <c r="B794" s="39">
        <v>4</v>
      </c>
      <c r="C794" s="39" t="s">
        <v>264</v>
      </c>
    </row>
    <row r="795" spans="1:3" ht="13.5" customHeight="1">
      <c r="A795" s="39" t="s">
        <v>1231</v>
      </c>
      <c r="B795" s="39">
        <v>5</v>
      </c>
      <c r="C795" s="39" t="s">
        <v>220</v>
      </c>
    </row>
    <row r="796" spans="1:3" ht="13.5" customHeight="1">
      <c r="A796" s="39" t="s">
        <v>1231</v>
      </c>
      <c r="B796" s="39">
        <v>6</v>
      </c>
      <c r="C796" s="39" t="s">
        <v>265</v>
      </c>
    </row>
    <row r="797" spans="1:3" ht="13.5" customHeight="1">
      <c r="A797" s="39" t="s">
        <v>1231</v>
      </c>
      <c r="B797" s="39">
        <v>7</v>
      </c>
      <c r="C797" s="39" t="s">
        <v>266</v>
      </c>
    </row>
    <row r="798" spans="1:3" ht="13.5" customHeight="1">
      <c r="A798" s="39" t="s">
        <v>1231</v>
      </c>
      <c r="B798" s="39">
        <v>8</v>
      </c>
      <c r="C798" s="39" t="s">
        <v>78</v>
      </c>
    </row>
    <row r="799" spans="1:3" ht="13.5" customHeight="1">
      <c r="A799" s="39" t="s">
        <v>1231</v>
      </c>
      <c r="B799" s="39">
        <v>9</v>
      </c>
      <c r="C799" s="39" t="s">
        <v>267</v>
      </c>
    </row>
    <row r="800" spans="1:3" ht="13.5" customHeight="1">
      <c r="A800" s="39" t="s">
        <v>1231</v>
      </c>
      <c r="B800" s="39">
        <v>10</v>
      </c>
      <c r="C800" s="39" t="s">
        <v>1232</v>
      </c>
    </row>
    <row r="801" spans="1:3" ht="13.5" customHeight="1">
      <c r="A801" s="39" t="s">
        <v>1231</v>
      </c>
      <c r="B801" s="39">
        <v>11</v>
      </c>
      <c r="C801" s="39" t="s">
        <v>1233</v>
      </c>
    </row>
    <row r="802" spans="1:3" ht="13.5" customHeight="1">
      <c r="A802" s="39" t="s">
        <v>1231</v>
      </c>
      <c r="B802" s="39">
        <v>12</v>
      </c>
      <c r="C802" s="39" t="s">
        <v>1234</v>
      </c>
    </row>
    <row r="803" spans="1:3" ht="13.5" customHeight="1">
      <c r="A803" s="39" t="s">
        <v>1231</v>
      </c>
      <c r="B803" s="39">
        <v>96</v>
      </c>
      <c r="C803" s="39" t="s">
        <v>59</v>
      </c>
    </row>
    <row r="805" spans="1:3" ht="13.5" customHeight="1">
      <c r="A805" s="39" t="s">
        <v>273</v>
      </c>
      <c r="B805" s="39">
        <v>1</v>
      </c>
      <c r="C805" s="39" t="s">
        <v>45</v>
      </c>
    </row>
    <row r="806" spans="1:3" ht="13.5" customHeight="1">
      <c r="A806" s="39" t="s">
        <v>273</v>
      </c>
      <c r="B806" s="39">
        <v>2</v>
      </c>
      <c r="C806" s="39" t="s">
        <v>46</v>
      </c>
    </row>
    <row r="807" spans="1:3" ht="13.5" customHeight="1">
      <c r="A807" s="39" t="s">
        <v>273</v>
      </c>
      <c r="B807" s="39">
        <v>3</v>
      </c>
      <c r="C807" s="39" t="s">
        <v>47</v>
      </c>
    </row>
    <row r="808" spans="1:3" ht="13.5" customHeight="1">
      <c r="A808" s="39" t="s">
        <v>273</v>
      </c>
      <c r="B808" s="39">
        <v>4</v>
      </c>
      <c r="C808" s="39" t="s">
        <v>48</v>
      </c>
    </row>
    <row r="809" spans="1:3" ht="13.5" customHeight="1">
      <c r="A809" s="39" t="s">
        <v>273</v>
      </c>
      <c r="B809" s="39">
        <v>5</v>
      </c>
      <c r="C809" s="39" t="s">
        <v>49</v>
      </c>
    </row>
    <row r="810" spans="1:3" ht="13.5" customHeight="1">
      <c r="A810" s="39" t="s">
        <v>273</v>
      </c>
      <c r="B810" s="39">
        <v>6</v>
      </c>
      <c r="C810" s="39" t="s">
        <v>50</v>
      </c>
    </row>
    <row r="811" spans="1:3" ht="13.5" customHeight="1">
      <c r="A811" s="39" t="s">
        <v>273</v>
      </c>
      <c r="B811" s="39">
        <v>7</v>
      </c>
      <c r="C811" s="39" t="s">
        <v>51</v>
      </c>
    </row>
    <row r="812" spans="1:3" ht="13.5" customHeight="1">
      <c r="A812" s="39" t="s">
        <v>273</v>
      </c>
      <c r="B812" s="39">
        <v>8</v>
      </c>
      <c r="C812" s="39" t="s">
        <v>271</v>
      </c>
    </row>
    <row r="813" spans="1:3" ht="13.5" customHeight="1">
      <c r="A813" s="39" t="s">
        <v>273</v>
      </c>
      <c r="B813" s="39">
        <v>9</v>
      </c>
      <c r="C813" s="39" t="s">
        <v>272</v>
      </c>
    </row>
    <row r="814" spans="1:3" ht="13.5" customHeight="1">
      <c r="A814" s="39" t="s">
        <v>273</v>
      </c>
      <c r="B814" s="39">
        <v>10</v>
      </c>
      <c r="C814" s="39" t="s">
        <v>54</v>
      </c>
    </row>
    <row r="815" spans="1:3" ht="13.5" customHeight="1">
      <c r="A815" s="39" t="s">
        <v>273</v>
      </c>
      <c r="B815" s="39">
        <v>11</v>
      </c>
      <c r="C815" s="39" t="s">
        <v>55</v>
      </c>
    </row>
    <row r="816" spans="1:3" ht="13.5" customHeight="1">
      <c r="A816" s="39" t="s">
        <v>273</v>
      </c>
      <c r="B816" s="39">
        <v>12</v>
      </c>
      <c r="C816" s="39" t="s">
        <v>1236</v>
      </c>
    </row>
    <row r="817" spans="1:3" ht="13.5" customHeight="1">
      <c r="A817" s="39" t="s">
        <v>273</v>
      </c>
      <c r="B817" s="39">
        <v>13</v>
      </c>
      <c r="C817" s="39" t="s">
        <v>57</v>
      </c>
    </row>
    <row r="818" spans="1:3" ht="13.5" customHeight="1">
      <c r="A818" s="39" t="s">
        <v>273</v>
      </c>
      <c r="B818" s="39">
        <v>14</v>
      </c>
      <c r="C818" s="39" t="s">
        <v>58</v>
      </c>
    </row>
    <row r="819" spans="1:3" ht="13.5" customHeight="1">
      <c r="A819" s="39" t="s">
        <v>273</v>
      </c>
      <c r="B819" s="39">
        <v>96</v>
      </c>
      <c r="C819" s="39" t="s">
        <v>59</v>
      </c>
    </row>
    <row r="821" spans="1:3" ht="13.5" customHeight="1">
      <c r="A821" s="39" t="s">
        <v>1751</v>
      </c>
      <c r="B821" s="39">
        <v>1</v>
      </c>
      <c r="C821" s="39" t="s">
        <v>65</v>
      </c>
    </row>
    <row r="822" spans="1:3" ht="13.5" customHeight="1">
      <c r="A822" s="39" t="s">
        <v>3566</v>
      </c>
      <c r="B822" s="39">
        <v>2</v>
      </c>
      <c r="C822" s="39" t="s">
        <v>66</v>
      </c>
    </row>
    <row r="823" spans="1:3" ht="13.5" customHeight="1">
      <c r="A823" s="39" t="s">
        <v>3566</v>
      </c>
      <c r="B823" s="39">
        <v>3</v>
      </c>
      <c r="C823" s="39" t="s">
        <v>274</v>
      </c>
    </row>
    <row r="825" spans="1:3" ht="13.5" customHeight="1">
      <c r="A825" s="39" t="s">
        <v>275</v>
      </c>
      <c r="B825" s="39">
        <v>1</v>
      </c>
      <c r="C825" s="39" t="s">
        <v>65</v>
      </c>
    </row>
    <row r="826" spans="1:3" ht="13.5" customHeight="1">
      <c r="A826" s="39" t="s">
        <v>275</v>
      </c>
      <c r="B826" s="39">
        <v>0</v>
      </c>
      <c r="C826" s="39" t="s">
        <v>66</v>
      </c>
    </row>
    <row r="827" spans="1:3" ht="13.5" customHeight="1">
      <c r="A827" s="39" t="s">
        <v>275</v>
      </c>
      <c r="B827" s="39">
        <v>98</v>
      </c>
      <c r="C827" s="39" t="s">
        <v>1750</v>
      </c>
    </row>
    <row r="829" spans="1:3" ht="13.5" customHeight="1">
      <c r="A829" s="39" t="s">
        <v>1543</v>
      </c>
      <c r="B829" s="39" t="s">
        <v>3618</v>
      </c>
      <c r="C829" s="39" t="s">
        <v>1999</v>
      </c>
    </row>
    <row r="830" spans="1:3" ht="13.5" customHeight="1">
      <c r="A830" s="39" t="s">
        <v>2150</v>
      </c>
      <c r="B830" s="39">
        <v>96</v>
      </c>
      <c r="C830" s="39" t="s">
        <v>3121</v>
      </c>
    </row>
    <row r="833" spans="1:3" ht="13.5" customHeight="1">
      <c r="A833" s="39" t="s">
        <v>285</v>
      </c>
      <c r="B833" s="39">
        <v>1</v>
      </c>
      <c r="C833" s="39" t="s">
        <v>217</v>
      </c>
    </row>
    <row r="834" spans="1:3" ht="13.5" customHeight="1">
      <c r="A834" s="39" t="s">
        <v>285</v>
      </c>
      <c r="B834" s="39">
        <v>2</v>
      </c>
      <c r="C834" s="39" t="s">
        <v>218</v>
      </c>
    </row>
    <row r="835" spans="1:3" ht="13.5" customHeight="1">
      <c r="A835" s="39" t="s">
        <v>285</v>
      </c>
      <c r="B835" s="39">
        <v>3</v>
      </c>
      <c r="C835" s="39" t="s">
        <v>219</v>
      </c>
    </row>
    <row r="836" spans="1:3" ht="13.5" customHeight="1">
      <c r="A836" s="39" t="s">
        <v>285</v>
      </c>
      <c r="B836" s="39">
        <v>4</v>
      </c>
      <c r="C836" s="39" t="s">
        <v>276</v>
      </c>
    </row>
    <row r="837" spans="1:3" ht="13.5" customHeight="1">
      <c r="A837" s="39" t="s">
        <v>285</v>
      </c>
      <c r="B837" s="39">
        <v>5</v>
      </c>
      <c r="C837" s="39" t="s">
        <v>277</v>
      </c>
    </row>
    <row r="838" spans="1:3" ht="13.5" customHeight="1">
      <c r="A838" s="39" t="s">
        <v>285</v>
      </c>
      <c r="B838" s="39">
        <v>6</v>
      </c>
      <c r="C838" s="39" t="s">
        <v>221</v>
      </c>
    </row>
    <row r="839" spans="1:3" ht="13.5" customHeight="1">
      <c r="A839" s="39" t="s">
        <v>285</v>
      </c>
      <c r="B839" s="39">
        <v>7</v>
      </c>
      <c r="C839" s="39" t="s">
        <v>222</v>
      </c>
    </row>
    <row r="840" spans="1:3" ht="13.5" customHeight="1">
      <c r="A840" s="39" t="s">
        <v>285</v>
      </c>
      <c r="B840" s="39">
        <v>8</v>
      </c>
      <c r="C840" s="39" t="s">
        <v>223</v>
      </c>
    </row>
    <row r="841" spans="1:3" ht="13.5" customHeight="1">
      <c r="A841" s="39" t="s">
        <v>285</v>
      </c>
      <c r="B841" s="39">
        <v>9</v>
      </c>
      <c r="C841" s="39" t="s">
        <v>224</v>
      </c>
    </row>
    <row r="842" spans="1:3" ht="13.5" customHeight="1">
      <c r="A842" s="39" t="s">
        <v>285</v>
      </c>
      <c r="B842" s="39">
        <v>10</v>
      </c>
      <c r="C842" s="39" t="s">
        <v>1238</v>
      </c>
    </row>
    <row r="843" spans="1:3" ht="13.5" customHeight="1">
      <c r="A843" s="39" t="s">
        <v>285</v>
      </c>
      <c r="B843" s="39">
        <v>11</v>
      </c>
      <c r="C843" s="39" t="s">
        <v>279</v>
      </c>
    </row>
    <row r="844" spans="1:3" ht="13.5" customHeight="1">
      <c r="A844" s="39" t="s">
        <v>285</v>
      </c>
      <c r="B844" s="39">
        <v>12</v>
      </c>
      <c r="C844" s="39" t="s">
        <v>78</v>
      </c>
    </row>
    <row r="845" spans="1:3" ht="13.5" customHeight="1">
      <c r="A845" s="39" t="s">
        <v>285</v>
      </c>
      <c r="B845" s="39">
        <v>13</v>
      </c>
      <c r="C845" s="39" t="s">
        <v>281</v>
      </c>
    </row>
    <row r="846" spans="1:3" ht="13.5" customHeight="1">
      <c r="A846" s="39" t="s">
        <v>285</v>
      </c>
      <c r="B846" s="39">
        <v>14</v>
      </c>
      <c r="C846" s="39" t="s">
        <v>1232</v>
      </c>
    </row>
    <row r="847" spans="1:3" ht="13.5" customHeight="1">
      <c r="A847" s="39" t="s">
        <v>285</v>
      </c>
      <c r="B847" s="39">
        <v>15</v>
      </c>
      <c r="C847" s="39" t="s">
        <v>1233</v>
      </c>
    </row>
    <row r="848" spans="1:3" ht="13.5" customHeight="1">
      <c r="A848" s="39" t="s">
        <v>285</v>
      </c>
      <c r="B848" s="39">
        <v>16</v>
      </c>
      <c r="C848" s="39" t="s">
        <v>227</v>
      </c>
    </row>
    <row r="849" spans="1:3" ht="13.5" customHeight="1">
      <c r="A849" s="39" t="s">
        <v>285</v>
      </c>
      <c r="B849" s="39">
        <v>17</v>
      </c>
      <c r="C849" s="39" t="s">
        <v>284</v>
      </c>
    </row>
    <row r="850" spans="1:3" ht="13.5" customHeight="1">
      <c r="A850" s="39" t="s">
        <v>285</v>
      </c>
      <c r="B850" s="39">
        <v>96</v>
      </c>
      <c r="C850" s="39" t="s">
        <v>228</v>
      </c>
    </row>
    <row r="852" spans="1:3" ht="13.5" customHeight="1">
      <c r="A852" s="39" t="s">
        <v>1240</v>
      </c>
      <c r="B852" s="39">
        <v>33333</v>
      </c>
      <c r="C852" s="39" t="s">
        <v>292</v>
      </c>
    </row>
    <row r="853" spans="1:3" ht="13.5" customHeight="1">
      <c r="A853" s="39" t="s">
        <v>1240</v>
      </c>
      <c r="B853" s="39">
        <v>66666</v>
      </c>
      <c r="C853" s="39" t="s">
        <v>293</v>
      </c>
    </row>
    <row r="854" spans="1:3" ht="13.5" customHeight="1">
      <c r="A854" s="39" t="s">
        <v>1240</v>
      </c>
      <c r="B854" s="39">
        <v>99999</v>
      </c>
      <c r="C854" s="39" t="s">
        <v>294</v>
      </c>
    </row>
    <row r="856" spans="1:3" ht="13.5" customHeight="1">
      <c r="A856" s="39" t="s">
        <v>1241</v>
      </c>
      <c r="B856" s="39">
        <v>1</v>
      </c>
      <c r="C856" s="39" t="s">
        <v>289</v>
      </c>
    </row>
    <row r="857" spans="1:3" ht="13.5" customHeight="1">
      <c r="A857" s="39" t="s">
        <v>1241</v>
      </c>
      <c r="B857" s="39">
        <v>2</v>
      </c>
      <c r="C857" s="39" t="s">
        <v>290</v>
      </c>
    </row>
    <row r="858" spans="1:3" ht="13.5" customHeight="1">
      <c r="A858" s="39" t="s">
        <v>1241</v>
      </c>
      <c r="B858" s="39">
        <v>3</v>
      </c>
      <c r="C858" s="39" t="s">
        <v>291</v>
      </c>
    </row>
    <row r="860" spans="1:3" ht="13.5" customHeight="1">
      <c r="A860" s="39" t="s">
        <v>1242</v>
      </c>
      <c r="B860" s="39">
        <v>1</v>
      </c>
      <c r="C860" s="39" t="s">
        <v>295</v>
      </c>
    </row>
    <row r="861" spans="1:3" ht="13.5" customHeight="1">
      <c r="A861" s="39" t="s">
        <v>1242</v>
      </c>
      <c r="B861" s="39">
        <v>2</v>
      </c>
      <c r="C861" s="39" t="s">
        <v>296</v>
      </c>
    </row>
    <row r="862" spans="1:3" ht="13.5" customHeight="1">
      <c r="A862" s="39" t="s">
        <v>1242</v>
      </c>
      <c r="B862" s="39">
        <v>3</v>
      </c>
      <c r="C862" s="39" t="s">
        <v>297</v>
      </c>
    </row>
    <row r="864" spans="1:3" ht="13.5" customHeight="1">
      <c r="A864" s="39" t="s">
        <v>1259</v>
      </c>
      <c r="B864" s="39">
        <v>1</v>
      </c>
      <c r="C864" s="39" t="s">
        <v>890</v>
      </c>
    </row>
    <row r="865" spans="1:5" ht="13.5" customHeight="1">
      <c r="A865" s="39" t="s">
        <v>1259</v>
      </c>
      <c r="B865" s="39">
        <v>2</v>
      </c>
      <c r="C865" s="39" t="s">
        <v>891</v>
      </c>
    </row>
    <row r="866" spans="1:5" ht="13.5" customHeight="1">
      <c r="A866" s="39" t="s">
        <v>1259</v>
      </c>
      <c r="B866" s="39">
        <v>3</v>
      </c>
      <c r="C866" s="39" t="s">
        <v>892</v>
      </c>
    </row>
    <row r="867" spans="1:5" ht="13.5" customHeight="1">
      <c r="A867" s="39" t="s">
        <v>1259</v>
      </c>
      <c r="B867" s="39">
        <v>4</v>
      </c>
      <c r="C867" s="39" t="s">
        <v>893</v>
      </c>
    </row>
    <row r="868" spans="1:5" ht="13.5" customHeight="1">
      <c r="A868" s="39" t="s">
        <v>1259</v>
      </c>
      <c r="B868" s="39">
        <v>5</v>
      </c>
      <c r="C868" s="39" t="s">
        <v>894</v>
      </c>
    </row>
    <row r="870" spans="1:5" ht="13.5" customHeight="1">
      <c r="A870" s="39" t="s">
        <v>1243</v>
      </c>
      <c r="B870" s="39">
        <v>1</v>
      </c>
      <c r="C870" s="39" t="s">
        <v>298</v>
      </c>
    </row>
    <row r="871" spans="1:5" ht="13.5" customHeight="1">
      <c r="A871" s="39" t="s">
        <v>1243</v>
      </c>
      <c r="B871" s="39">
        <v>2</v>
      </c>
      <c r="C871" s="39" t="s">
        <v>299</v>
      </c>
    </row>
    <row r="872" spans="1:5" ht="13.5" customHeight="1">
      <c r="A872" s="39" t="s">
        <v>1243</v>
      </c>
      <c r="B872" s="39">
        <v>3</v>
      </c>
      <c r="C872" s="39" t="s">
        <v>300</v>
      </c>
    </row>
    <row r="873" spans="1:5" ht="13.5" customHeight="1">
      <c r="A873" s="39" t="s">
        <v>1243</v>
      </c>
      <c r="B873" s="39">
        <v>4</v>
      </c>
      <c r="C873" s="39" t="s">
        <v>301</v>
      </c>
    </row>
    <row r="874" spans="1:5" ht="13.5" customHeight="1">
      <c r="A874" s="39" t="s">
        <v>1243</v>
      </c>
      <c r="B874" s="39">
        <v>5</v>
      </c>
      <c r="C874" s="39" t="s">
        <v>302</v>
      </c>
    </row>
    <row r="876" spans="1:5" ht="13.5" customHeight="1">
      <c r="A876" s="39" t="s">
        <v>1244</v>
      </c>
      <c r="B876" s="39">
        <v>1</v>
      </c>
      <c r="C876" s="39" t="s">
        <v>2710</v>
      </c>
      <c r="E876" s="39">
        <v>1</v>
      </c>
    </row>
    <row r="877" spans="1:5" ht="13.5" customHeight="1">
      <c r="A877" s="39" t="s">
        <v>1244</v>
      </c>
      <c r="B877" s="39">
        <v>2</v>
      </c>
      <c r="C877" s="39" t="s">
        <v>256</v>
      </c>
    </row>
    <row r="878" spans="1:5" ht="13.5" customHeight="1">
      <c r="A878" s="39" t="s">
        <v>1244</v>
      </c>
      <c r="B878" s="39">
        <v>3</v>
      </c>
      <c r="C878" s="39" t="s">
        <v>899</v>
      </c>
      <c r="E878" s="39">
        <v>1</v>
      </c>
    </row>
    <row r="879" spans="1:5" ht="13.5" customHeight="1">
      <c r="A879" s="39" t="s">
        <v>1244</v>
      </c>
      <c r="B879" s="39">
        <v>4</v>
      </c>
      <c r="C879" s="39" t="s">
        <v>257</v>
      </c>
      <c r="E879" s="39">
        <v>1</v>
      </c>
    </row>
    <row r="880" spans="1:5" ht="13.5" customHeight="1">
      <c r="A880" s="39" t="s">
        <v>1244</v>
      </c>
      <c r="B880" s="39">
        <v>5</v>
      </c>
      <c r="C880" s="39" t="s">
        <v>258</v>
      </c>
      <c r="E880" s="39">
        <v>1</v>
      </c>
    </row>
    <row r="881" spans="1:5" ht="13.5" customHeight="1">
      <c r="A881" s="39" t="s">
        <v>1244</v>
      </c>
      <c r="B881" s="39">
        <v>6</v>
      </c>
      <c r="C881" s="39" t="s">
        <v>259</v>
      </c>
      <c r="E881" s="39">
        <v>1</v>
      </c>
    </row>
    <row r="882" spans="1:5" ht="13.5" customHeight="1">
      <c r="A882" s="39" t="s">
        <v>1244</v>
      </c>
      <c r="B882" s="39">
        <v>7</v>
      </c>
      <c r="C882" s="39" t="s">
        <v>241</v>
      </c>
      <c r="E882" s="39">
        <v>1</v>
      </c>
    </row>
    <row r="883" spans="1:5" ht="13.5" customHeight="1">
      <c r="A883" s="39" t="s">
        <v>1244</v>
      </c>
      <c r="B883" s="39">
        <v>8</v>
      </c>
      <c r="C883" s="39" t="s">
        <v>260</v>
      </c>
      <c r="E883" s="39">
        <v>1</v>
      </c>
    </row>
    <row r="884" spans="1:5" ht="13.5" customHeight="1">
      <c r="A884" s="39" t="s">
        <v>1244</v>
      </c>
      <c r="B884" s="39">
        <v>9</v>
      </c>
      <c r="C884" s="39" t="s">
        <v>303</v>
      </c>
      <c r="E884" s="39">
        <v>1</v>
      </c>
    </row>
    <row r="885" spans="1:5" ht="13.5" customHeight="1">
      <c r="A885" s="39" t="s">
        <v>1244</v>
      </c>
      <c r="B885" s="39">
        <v>10</v>
      </c>
      <c r="C885" s="39" t="s">
        <v>304</v>
      </c>
      <c r="E885" s="39">
        <v>1</v>
      </c>
    </row>
    <row r="886" spans="1:5" ht="13.5" customHeight="1">
      <c r="A886" s="39" t="s">
        <v>1244</v>
      </c>
      <c r="B886" s="39">
        <v>11</v>
      </c>
      <c r="C886" s="39" t="s">
        <v>305</v>
      </c>
      <c r="E886" s="39">
        <v>1</v>
      </c>
    </row>
    <row r="887" spans="1:5" ht="13.5" customHeight="1">
      <c r="A887" s="39" t="s">
        <v>1244</v>
      </c>
      <c r="B887" s="39">
        <v>96</v>
      </c>
      <c r="C887" s="39" t="s">
        <v>228</v>
      </c>
      <c r="E887" s="39">
        <v>1</v>
      </c>
    </row>
    <row r="889" spans="1:5" ht="13.5" customHeight="1">
      <c r="A889" s="39" t="s">
        <v>1245</v>
      </c>
      <c r="B889" s="39">
        <v>1</v>
      </c>
      <c r="C889" s="39" t="s">
        <v>234</v>
      </c>
    </row>
    <row r="890" spans="1:5" ht="13.5" customHeight="1">
      <c r="A890" s="39" t="s">
        <v>1245</v>
      </c>
      <c r="B890" s="39">
        <v>2</v>
      </c>
      <c r="C890" s="39" t="s">
        <v>235</v>
      </c>
    </row>
    <row r="891" spans="1:5" ht="13.5" customHeight="1">
      <c r="A891" s="39" t="s">
        <v>1245</v>
      </c>
      <c r="B891" s="39">
        <v>3</v>
      </c>
      <c r="C891" s="39" t="s">
        <v>236</v>
      </c>
    </row>
    <row r="892" spans="1:5" ht="13.5" customHeight="1">
      <c r="A892" s="39" t="s">
        <v>1245</v>
      </c>
      <c r="B892" s="39">
        <v>4</v>
      </c>
      <c r="C892" s="39" t="s">
        <v>287</v>
      </c>
    </row>
    <row r="893" spans="1:5" ht="13.5" customHeight="1">
      <c r="A893" s="39" t="s">
        <v>1245</v>
      </c>
      <c r="B893" s="39">
        <v>5</v>
      </c>
      <c r="C893" s="39" t="s">
        <v>238</v>
      </c>
    </row>
    <row r="894" spans="1:5" ht="13.5" customHeight="1">
      <c r="A894" s="39" t="s">
        <v>1245</v>
      </c>
      <c r="B894" s="39">
        <v>6</v>
      </c>
      <c r="C894" s="39" t="s">
        <v>237</v>
      </c>
    </row>
    <row r="895" spans="1:5" ht="13.5" customHeight="1">
      <c r="A895" s="39" t="s">
        <v>1245</v>
      </c>
      <c r="B895" s="39">
        <v>7</v>
      </c>
      <c r="C895" s="39" t="s">
        <v>240</v>
      </c>
    </row>
    <row r="896" spans="1:5" ht="13.5" customHeight="1">
      <c r="A896" s="39" t="s">
        <v>1245</v>
      </c>
      <c r="B896" s="39">
        <v>8</v>
      </c>
      <c r="C896" s="39" t="s">
        <v>1239</v>
      </c>
    </row>
    <row r="897" spans="1:3" ht="13.5" customHeight="1">
      <c r="A897" s="39" t="s">
        <v>1245</v>
      </c>
      <c r="B897" s="39">
        <v>9</v>
      </c>
      <c r="C897" s="39" t="s">
        <v>288</v>
      </c>
    </row>
    <row r="898" spans="1:3" ht="13.5" customHeight="1">
      <c r="A898" s="39" t="s">
        <v>1245</v>
      </c>
      <c r="B898" s="39">
        <v>10</v>
      </c>
      <c r="C898" s="39" t="s">
        <v>306</v>
      </c>
    </row>
    <row r="899" spans="1:3" ht="13.5" customHeight="1">
      <c r="A899" s="39" t="s">
        <v>1245</v>
      </c>
      <c r="B899" s="39">
        <v>11</v>
      </c>
      <c r="C899" s="39" t="s">
        <v>307</v>
      </c>
    </row>
    <row r="900" spans="1:3" ht="13.5" customHeight="1">
      <c r="A900" s="39" t="s">
        <v>1245</v>
      </c>
      <c r="B900" s="39">
        <v>96</v>
      </c>
      <c r="C900" s="39" t="s">
        <v>228</v>
      </c>
    </row>
    <row r="902" spans="1:3" ht="13.5" customHeight="1">
      <c r="A902" s="39" t="s">
        <v>1246</v>
      </c>
      <c r="B902" s="39">
        <v>1</v>
      </c>
      <c r="C902" s="39" t="s">
        <v>308</v>
      </c>
    </row>
    <row r="903" spans="1:3" ht="13.5" customHeight="1">
      <c r="A903" s="39" t="s">
        <v>1246</v>
      </c>
      <c r="B903" s="39">
        <v>2</v>
      </c>
      <c r="C903" s="39" t="s">
        <v>309</v>
      </c>
    </row>
    <row r="905" spans="1:3" ht="13.5" customHeight="1">
      <c r="A905" s="39" t="s">
        <v>317</v>
      </c>
      <c r="B905" s="39">
        <v>1</v>
      </c>
      <c r="C905" s="39" t="s">
        <v>310</v>
      </c>
    </row>
    <row r="906" spans="1:3" ht="13.5" customHeight="1">
      <c r="A906" s="39" t="s">
        <v>317</v>
      </c>
      <c r="B906" s="39">
        <v>2</v>
      </c>
      <c r="C906" s="39" t="s">
        <v>311</v>
      </c>
    </row>
    <row r="908" spans="1:3" ht="13.5" customHeight="1">
      <c r="A908" s="39" t="s">
        <v>1247</v>
      </c>
      <c r="B908" s="39">
        <v>1</v>
      </c>
      <c r="C908" s="39" t="s">
        <v>312</v>
      </c>
    </row>
    <row r="909" spans="1:3" ht="13.5" customHeight="1">
      <c r="A909" s="39" t="s">
        <v>1247</v>
      </c>
      <c r="B909" s="39">
        <v>2</v>
      </c>
      <c r="C909" s="39" t="s">
        <v>313</v>
      </c>
    </row>
    <row r="910" spans="1:3" ht="13.5" customHeight="1">
      <c r="A910" s="39" t="s">
        <v>1247</v>
      </c>
      <c r="B910" s="39">
        <v>3</v>
      </c>
      <c r="C910" s="39" t="s">
        <v>314</v>
      </c>
    </row>
    <row r="911" spans="1:3" ht="13.5" customHeight="1">
      <c r="A911" s="39" t="s">
        <v>1247</v>
      </c>
      <c r="B911" s="39">
        <v>4</v>
      </c>
      <c r="C911" s="39" t="s">
        <v>315</v>
      </c>
    </row>
    <row r="912" spans="1:3" ht="13.5" customHeight="1">
      <c r="A912" s="39" t="s">
        <v>1247</v>
      </c>
      <c r="B912" s="39">
        <v>5</v>
      </c>
      <c r="C912" s="39" t="s">
        <v>316</v>
      </c>
    </row>
    <row r="914" spans="1:3" ht="13.5" customHeight="1">
      <c r="A914" s="39" t="s">
        <v>1248</v>
      </c>
      <c r="B914" s="39">
        <v>1</v>
      </c>
      <c r="C914" s="39" t="s">
        <v>318</v>
      </c>
    </row>
    <row r="915" spans="1:3" ht="13.5" customHeight="1">
      <c r="A915" s="39" t="s">
        <v>1248</v>
      </c>
      <c r="B915" s="39">
        <v>2</v>
      </c>
      <c r="C915" s="39" t="s">
        <v>319</v>
      </c>
    </row>
    <row r="916" spans="1:3" ht="13.5" customHeight="1">
      <c r="A916" s="39" t="s">
        <v>1248</v>
      </c>
      <c r="B916" s="39">
        <v>3</v>
      </c>
      <c r="C916" s="39" t="s">
        <v>320</v>
      </c>
    </row>
    <row r="917" spans="1:3" ht="13.5" customHeight="1">
      <c r="A917" s="39" t="s">
        <v>1248</v>
      </c>
      <c r="B917" s="39">
        <v>4</v>
      </c>
      <c r="C917" s="39" t="s">
        <v>321</v>
      </c>
    </row>
    <row r="918" spans="1:3" ht="13.5" customHeight="1">
      <c r="A918" s="39" t="s">
        <v>1248</v>
      </c>
      <c r="B918" s="39">
        <v>5</v>
      </c>
      <c r="C918" s="39" t="s">
        <v>322</v>
      </c>
    </row>
    <row r="919" spans="1:3" ht="13.5" customHeight="1">
      <c r="A919" s="39" t="s">
        <v>1248</v>
      </c>
      <c r="B919" s="39">
        <v>6</v>
      </c>
      <c r="C919" s="39" t="s">
        <v>323</v>
      </c>
    </row>
    <row r="920" spans="1:3" ht="13.5" customHeight="1">
      <c r="A920" s="39" t="s">
        <v>1248</v>
      </c>
      <c r="B920" s="39">
        <v>7</v>
      </c>
      <c r="C920" s="39" t="s">
        <v>324</v>
      </c>
    </row>
    <row r="921" spans="1:3" ht="13.5" customHeight="1">
      <c r="A921" s="39" t="s">
        <v>1248</v>
      </c>
      <c r="B921" s="39">
        <v>8</v>
      </c>
      <c r="C921" s="39" t="s">
        <v>325</v>
      </c>
    </row>
    <row r="922" spans="1:3" ht="13.5" customHeight="1">
      <c r="A922" s="39" t="s">
        <v>1248</v>
      </c>
      <c r="B922" s="39">
        <v>9</v>
      </c>
      <c r="C922" s="39" t="s">
        <v>326</v>
      </c>
    </row>
    <row r="923" spans="1:3" ht="13.5" customHeight="1">
      <c r="A923" s="39" t="s">
        <v>1248</v>
      </c>
      <c r="B923" s="39">
        <v>10</v>
      </c>
      <c r="C923" s="39" t="s">
        <v>327</v>
      </c>
    </row>
    <row r="924" spans="1:3" ht="13.5" customHeight="1">
      <c r="A924" s="39" t="s">
        <v>1248</v>
      </c>
      <c r="B924" s="39">
        <v>96</v>
      </c>
      <c r="C924" s="39" t="s">
        <v>228</v>
      </c>
    </row>
    <row r="926" spans="1:3" ht="13.5" customHeight="1">
      <c r="A926" s="39" t="s">
        <v>1249</v>
      </c>
      <c r="B926" s="39">
        <v>1</v>
      </c>
      <c r="C926" s="39" t="s">
        <v>328</v>
      </c>
    </row>
    <row r="927" spans="1:3" ht="13.5" customHeight="1">
      <c r="A927" s="39" t="s">
        <v>1249</v>
      </c>
      <c r="B927" s="39">
        <v>2</v>
      </c>
      <c r="C927" s="39" t="s">
        <v>329</v>
      </c>
    </row>
    <row r="928" spans="1:3" ht="13.5" customHeight="1">
      <c r="A928" s="39" t="s">
        <v>1249</v>
      </c>
      <c r="B928" s="39">
        <v>3</v>
      </c>
      <c r="C928" s="39" t="s">
        <v>330</v>
      </c>
    </row>
    <row r="929" spans="1:3" ht="13.5" customHeight="1">
      <c r="A929" s="39" t="s">
        <v>1249</v>
      </c>
      <c r="B929" s="39">
        <v>4</v>
      </c>
      <c r="C929" s="39" t="s">
        <v>331</v>
      </c>
    </row>
    <row r="930" spans="1:3" ht="13.5" customHeight="1">
      <c r="A930" s="39" t="s">
        <v>1249</v>
      </c>
      <c r="B930" s="39">
        <v>5</v>
      </c>
      <c r="C930" s="39" t="s">
        <v>332</v>
      </c>
    </row>
    <row r="931" spans="1:3" ht="13.5" customHeight="1">
      <c r="A931" s="39" t="s">
        <v>1249</v>
      </c>
      <c r="B931" s="39">
        <v>6</v>
      </c>
      <c r="C931" s="39" t="s">
        <v>333</v>
      </c>
    </row>
    <row r="932" spans="1:3" ht="13.5" customHeight="1">
      <c r="A932" s="39" t="s">
        <v>1249</v>
      </c>
      <c r="B932" s="39">
        <v>96</v>
      </c>
      <c r="C932" s="39" t="s">
        <v>334</v>
      </c>
    </row>
    <row r="934" spans="1:3" ht="13.5" customHeight="1">
      <c r="A934" s="39" t="s">
        <v>1250</v>
      </c>
      <c r="B934" s="39">
        <v>1</v>
      </c>
      <c r="C934" s="39" t="s">
        <v>335</v>
      </c>
    </row>
    <row r="935" spans="1:3" ht="13.5" customHeight="1">
      <c r="A935" s="39" t="s">
        <v>1250</v>
      </c>
      <c r="B935" s="39">
        <v>2</v>
      </c>
      <c r="C935" s="39" t="s">
        <v>336</v>
      </c>
    </row>
    <row r="936" spans="1:3" ht="13.5" customHeight="1">
      <c r="A936" s="39" t="s">
        <v>1250</v>
      </c>
      <c r="B936" s="39">
        <v>96</v>
      </c>
      <c r="C936" s="39" t="s">
        <v>334</v>
      </c>
    </row>
    <row r="938" spans="1:3" ht="13.5" customHeight="1">
      <c r="A938" s="39" t="s">
        <v>342</v>
      </c>
      <c r="B938" s="39">
        <v>1</v>
      </c>
      <c r="C938" s="39" t="s">
        <v>337</v>
      </c>
    </row>
    <row r="939" spans="1:3" ht="13.5" customHeight="1">
      <c r="A939" s="39" t="s">
        <v>342</v>
      </c>
      <c r="B939" s="39">
        <v>2</v>
      </c>
      <c r="C939" s="39" t="s">
        <v>338</v>
      </c>
    </row>
    <row r="940" spans="1:3" ht="13.5" customHeight="1">
      <c r="A940" s="39" t="s">
        <v>342</v>
      </c>
      <c r="B940" s="39">
        <v>3</v>
      </c>
      <c r="C940" s="39" t="s">
        <v>339</v>
      </c>
    </row>
    <row r="941" spans="1:3" ht="13.5" customHeight="1">
      <c r="A941" s="39" t="s">
        <v>342</v>
      </c>
      <c r="B941" s="39">
        <v>4</v>
      </c>
      <c r="C941" s="39" t="s">
        <v>340</v>
      </c>
    </row>
    <row r="942" spans="1:3" ht="13.5" customHeight="1">
      <c r="A942" s="39" t="s">
        <v>342</v>
      </c>
      <c r="B942" s="39">
        <v>5</v>
      </c>
      <c r="C942" s="39" t="s">
        <v>1251</v>
      </c>
    </row>
    <row r="943" spans="1:3" ht="13.5" customHeight="1">
      <c r="A943" s="39" t="s">
        <v>342</v>
      </c>
      <c r="B943" s="39">
        <v>6</v>
      </c>
      <c r="C943" s="39" t="s">
        <v>341</v>
      </c>
    </row>
    <row r="944" spans="1:3" ht="13.5" customHeight="1">
      <c r="A944" s="39" t="s">
        <v>342</v>
      </c>
      <c r="B944" s="39">
        <v>96</v>
      </c>
      <c r="C944" s="39" t="s">
        <v>334</v>
      </c>
    </row>
    <row r="946" spans="1:3" ht="13.5" customHeight="1">
      <c r="A946" s="39" t="s">
        <v>1260</v>
      </c>
      <c r="B946" s="39">
        <v>1</v>
      </c>
      <c r="C946" s="35" t="s">
        <v>2115</v>
      </c>
    </row>
    <row r="947" spans="1:3" ht="13.5" customHeight="1">
      <c r="A947" s="39" t="s">
        <v>1260</v>
      </c>
      <c r="B947" s="39">
        <v>3</v>
      </c>
      <c r="C947" s="39" t="s">
        <v>899</v>
      </c>
    </row>
    <row r="948" spans="1:3" ht="13.5" customHeight="1">
      <c r="A948" s="39" t="s">
        <v>1260</v>
      </c>
      <c r="B948" s="39">
        <v>4</v>
      </c>
      <c r="C948" s="39" t="s">
        <v>888</v>
      </c>
    </row>
    <row r="949" spans="1:3" ht="13.5" customHeight="1">
      <c r="A949" s="39" t="s">
        <v>1260</v>
      </c>
      <c r="B949" s="39">
        <v>5</v>
      </c>
      <c r="C949" s="39" t="s">
        <v>257</v>
      </c>
    </row>
    <row r="950" spans="1:3" ht="13.5" customHeight="1">
      <c r="A950" s="39" t="s">
        <v>1260</v>
      </c>
      <c r="B950" s="39">
        <v>6</v>
      </c>
      <c r="C950" s="39" t="s">
        <v>258</v>
      </c>
    </row>
    <row r="951" spans="1:3" ht="13.5" customHeight="1">
      <c r="A951" s="39" t="s">
        <v>1260</v>
      </c>
      <c r="B951" s="39">
        <v>7</v>
      </c>
      <c r="C951" s="39" t="s">
        <v>259</v>
      </c>
    </row>
    <row r="952" spans="1:3" ht="13.5" customHeight="1">
      <c r="A952" s="39" t="s">
        <v>1260</v>
      </c>
      <c r="B952" s="39">
        <v>8</v>
      </c>
      <c r="C952" s="39" t="s">
        <v>241</v>
      </c>
    </row>
    <row r="953" spans="1:3" ht="13.5" customHeight="1">
      <c r="A953" s="39" t="s">
        <v>1260</v>
      </c>
      <c r="B953" s="39">
        <v>9</v>
      </c>
      <c r="C953" s="39" t="s">
        <v>260</v>
      </c>
    </row>
    <row r="954" spans="1:3" ht="13.5" customHeight="1">
      <c r="A954" s="39" t="s">
        <v>1260</v>
      </c>
      <c r="B954" s="39">
        <v>96</v>
      </c>
      <c r="C954" s="39" t="s">
        <v>59</v>
      </c>
    </row>
    <row r="956" spans="1:3" ht="13.5" customHeight="1">
      <c r="A956" s="39" t="s">
        <v>343</v>
      </c>
      <c r="B956" s="39">
        <v>1</v>
      </c>
      <c r="C956" s="39" t="s">
        <v>217</v>
      </c>
    </row>
    <row r="957" spans="1:3" ht="13.5" customHeight="1">
      <c r="A957" s="39" t="s">
        <v>343</v>
      </c>
      <c r="B957" s="39">
        <v>2</v>
      </c>
      <c r="C957" s="39" t="s">
        <v>218</v>
      </c>
    </row>
    <row r="958" spans="1:3" ht="13.5" customHeight="1">
      <c r="A958" s="39" t="s">
        <v>343</v>
      </c>
      <c r="B958" s="39">
        <v>3</v>
      </c>
      <c r="C958" s="39" t="s">
        <v>219</v>
      </c>
    </row>
    <row r="959" spans="1:3" ht="13.5" customHeight="1">
      <c r="A959" s="39" t="s">
        <v>343</v>
      </c>
      <c r="B959" s="39">
        <v>4</v>
      </c>
      <c r="C959" s="39" t="s">
        <v>276</v>
      </c>
    </row>
    <row r="960" spans="1:3" ht="13.5" customHeight="1">
      <c r="A960" s="39" t="s">
        <v>343</v>
      </c>
      <c r="B960" s="39">
        <v>5</v>
      </c>
      <c r="C960" s="39" t="s">
        <v>281</v>
      </c>
    </row>
    <row r="961" spans="1:3" ht="13.5" customHeight="1">
      <c r="A961" s="39" t="s">
        <v>343</v>
      </c>
      <c r="B961" s="39">
        <v>6</v>
      </c>
      <c r="C961" s="39" t="s">
        <v>221</v>
      </c>
    </row>
    <row r="962" spans="1:3" ht="13.5" customHeight="1">
      <c r="A962" s="39" t="s">
        <v>343</v>
      </c>
      <c r="B962" s="39">
        <v>7</v>
      </c>
      <c r="C962" s="39" t="s">
        <v>222</v>
      </c>
    </row>
    <row r="963" spans="1:3" ht="13.5" customHeight="1">
      <c r="A963" s="39" t="s">
        <v>343</v>
      </c>
      <c r="B963" s="39">
        <v>8</v>
      </c>
      <c r="C963" s="39" t="s">
        <v>223</v>
      </c>
    </row>
    <row r="964" spans="1:3" ht="13.5" customHeight="1">
      <c r="A964" s="39" t="s">
        <v>343</v>
      </c>
      <c r="B964" s="39">
        <v>9</v>
      </c>
      <c r="C964" s="39" t="s">
        <v>224</v>
      </c>
    </row>
    <row r="965" spans="1:3" ht="13.5" customHeight="1">
      <c r="A965" s="39" t="s">
        <v>343</v>
      </c>
      <c r="B965" s="39">
        <v>10</v>
      </c>
      <c r="C965" s="39" t="s">
        <v>1238</v>
      </c>
    </row>
    <row r="966" spans="1:3" ht="13.5" customHeight="1">
      <c r="A966" s="39" t="s">
        <v>343</v>
      </c>
      <c r="B966" s="39">
        <v>11</v>
      </c>
      <c r="C966" s="39" t="s">
        <v>279</v>
      </c>
    </row>
    <row r="967" spans="1:3" ht="13.5" customHeight="1">
      <c r="A967" s="39" t="s">
        <v>343</v>
      </c>
      <c r="B967" s="39">
        <v>12</v>
      </c>
      <c r="C967" s="39" t="s">
        <v>78</v>
      </c>
    </row>
    <row r="968" spans="1:3" ht="13.5" customHeight="1">
      <c r="A968" s="39" t="s">
        <v>343</v>
      </c>
      <c r="B968" s="39">
        <v>13</v>
      </c>
      <c r="C968" s="39" t="s">
        <v>1232</v>
      </c>
    </row>
    <row r="969" spans="1:3" ht="13.5" customHeight="1">
      <c r="A969" s="39" t="s">
        <v>343</v>
      </c>
      <c r="B969" s="39">
        <v>14</v>
      </c>
      <c r="C969" s="39" t="s">
        <v>1233</v>
      </c>
    </row>
    <row r="970" spans="1:3" ht="13.5" customHeight="1">
      <c r="A970" s="39" t="s">
        <v>343</v>
      </c>
      <c r="B970" s="39">
        <v>15</v>
      </c>
      <c r="C970" s="39" t="s">
        <v>227</v>
      </c>
    </row>
    <row r="971" spans="1:3" ht="13.5" customHeight="1">
      <c r="A971" s="39" t="s">
        <v>343</v>
      </c>
      <c r="B971" s="39">
        <v>16</v>
      </c>
      <c r="C971" s="39" t="s">
        <v>284</v>
      </c>
    </row>
    <row r="972" spans="1:3" ht="13.5" customHeight="1">
      <c r="A972" s="39" t="s">
        <v>343</v>
      </c>
      <c r="B972" s="39">
        <v>96</v>
      </c>
      <c r="C972" s="39" t="s">
        <v>228</v>
      </c>
    </row>
    <row r="974" spans="1:3" ht="13.5" customHeight="1">
      <c r="A974" s="39" t="s">
        <v>349</v>
      </c>
      <c r="B974" s="39">
        <v>1</v>
      </c>
      <c r="C974" s="39" t="s">
        <v>344</v>
      </c>
    </row>
    <row r="975" spans="1:3" ht="13.5" customHeight="1">
      <c r="A975" s="39" t="s">
        <v>349</v>
      </c>
      <c r="B975" s="39">
        <v>2</v>
      </c>
      <c r="C975" s="39" t="s">
        <v>345</v>
      </c>
    </row>
    <row r="976" spans="1:3" ht="13.5" customHeight="1">
      <c r="A976" s="39" t="s">
        <v>349</v>
      </c>
      <c r="B976" s="39">
        <v>3</v>
      </c>
      <c r="C976" s="39" t="s">
        <v>346</v>
      </c>
    </row>
    <row r="977" spans="1:3" ht="13.5" customHeight="1">
      <c r="A977" s="39" t="s">
        <v>349</v>
      </c>
      <c r="B977" s="39">
        <v>4</v>
      </c>
      <c r="C977" s="39" t="s">
        <v>347</v>
      </c>
    </row>
    <row r="978" spans="1:3" ht="13.5" customHeight="1">
      <c r="A978" s="39" t="s">
        <v>349</v>
      </c>
      <c r="B978" s="39">
        <v>5</v>
      </c>
      <c r="C978" s="39" t="s">
        <v>348</v>
      </c>
    </row>
    <row r="979" spans="1:3" ht="13.5" customHeight="1">
      <c r="A979" s="39" t="s">
        <v>349</v>
      </c>
      <c r="B979" s="39">
        <v>96</v>
      </c>
      <c r="C979" s="39" t="s">
        <v>145</v>
      </c>
    </row>
    <row r="981" spans="1:3" ht="13.5" customHeight="1">
      <c r="A981" s="39" t="s">
        <v>1798</v>
      </c>
      <c r="B981" s="39">
        <v>1</v>
      </c>
      <c r="C981" s="39" t="s">
        <v>350</v>
      </c>
    </row>
    <row r="982" spans="1:3" ht="13.5" customHeight="1">
      <c r="A982" s="39" t="s">
        <v>1798</v>
      </c>
      <c r="B982" s="39">
        <v>2</v>
      </c>
      <c r="C982" s="39" t="s">
        <v>351</v>
      </c>
    </row>
    <row r="983" spans="1:3" ht="13.5" customHeight="1">
      <c r="A983" s="39" t="s">
        <v>1798</v>
      </c>
      <c r="B983" s="39">
        <v>3</v>
      </c>
      <c r="C983" s="39" t="s">
        <v>352</v>
      </c>
    </row>
    <row r="984" spans="1:3" ht="13.5" customHeight="1">
      <c r="A984" s="39" t="s">
        <v>1798</v>
      </c>
      <c r="B984" s="39">
        <v>4</v>
      </c>
      <c r="C984" s="39" t="s">
        <v>353</v>
      </c>
    </row>
    <row r="985" spans="1:3" ht="13.5" customHeight="1">
      <c r="A985" s="39" t="s">
        <v>1798</v>
      </c>
      <c r="B985" s="39">
        <v>5</v>
      </c>
      <c r="C985" s="39" t="s">
        <v>1797</v>
      </c>
    </row>
    <row r="987" spans="1:3" ht="13.5" customHeight="1">
      <c r="A987" s="39" t="s">
        <v>1799</v>
      </c>
      <c r="B987" s="39">
        <v>1</v>
      </c>
      <c r="C987" s="39" t="s">
        <v>350</v>
      </c>
    </row>
    <row r="988" spans="1:3" ht="13.5" customHeight="1">
      <c r="A988" s="39" t="s">
        <v>1799</v>
      </c>
      <c r="B988" s="39">
        <v>2</v>
      </c>
      <c r="C988" s="39" t="s">
        <v>351</v>
      </c>
    </row>
    <row r="989" spans="1:3" ht="13.5" customHeight="1">
      <c r="A989" s="39" t="s">
        <v>1799</v>
      </c>
      <c r="B989" s="39">
        <v>3</v>
      </c>
      <c r="C989" s="39" t="s">
        <v>352</v>
      </c>
    </row>
    <row r="990" spans="1:3" ht="13.5" customHeight="1">
      <c r="A990" s="39" t="s">
        <v>1799</v>
      </c>
      <c r="B990" s="39">
        <v>4</v>
      </c>
      <c r="C990" s="39" t="s">
        <v>353</v>
      </c>
    </row>
    <row r="991" spans="1:3" ht="13.5" customHeight="1">
      <c r="A991" s="39" t="s">
        <v>1799</v>
      </c>
      <c r="B991" s="39">
        <v>5</v>
      </c>
      <c r="C991" s="39" t="s">
        <v>1612</v>
      </c>
    </row>
    <row r="992" spans="1:3" ht="13.5" customHeight="1">
      <c r="A992" s="39" t="s">
        <v>1799</v>
      </c>
      <c r="B992" s="39">
        <v>6</v>
      </c>
      <c r="C992" s="39" t="s">
        <v>1613</v>
      </c>
    </row>
    <row r="993" spans="1:5" ht="13.5" customHeight="1">
      <c r="A993" s="39" t="s">
        <v>1799</v>
      </c>
      <c r="B993" s="39">
        <v>7</v>
      </c>
      <c r="C993" s="39" t="s">
        <v>1614</v>
      </c>
    </row>
    <row r="995" spans="1:5" ht="13.5" customHeight="1">
      <c r="A995" s="39" t="s">
        <v>378</v>
      </c>
      <c r="B995" s="39">
        <v>1</v>
      </c>
      <c r="C995" s="39" t="s">
        <v>354</v>
      </c>
    </row>
    <row r="996" spans="1:5" ht="13.5" customHeight="1">
      <c r="A996" s="39" t="s">
        <v>378</v>
      </c>
      <c r="B996" s="39">
        <v>2</v>
      </c>
      <c r="C996" s="39" t="s">
        <v>355</v>
      </c>
    </row>
    <row r="997" spans="1:5" ht="13.5" customHeight="1">
      <c r="A997" s="39" t="s">
        <v>378</v>
      </c>
      <c r="B997" s="39">
        <v>3</v>
      </c>
      <c r="C997" s="39" t="s">
        <v>356</v>
      </c>
    </row>
    <row r="998" spans="1:5" ht="13.5" customHeight="1">
      <c r="A998" s="39" t="s">
        <v>378</v>
      </c>
      <c r="B998" s="39">
        <v>4</v>
      </c>
      <c r="C998" s="39" t="s">
        <v>357</v>
      </c>
    </row>
    <row r="999" spans="1:5" ht="13.5" customHeight="1">
      <c r="A999" s="39" t="s">
        <v>378</v>
      </c>
      <c r="B999" s="39">
        <v>5</v>
      </c>
      <c r="C999" s="39" t="s">
        <v>358</v>
      </c>
    </row>
    <row r="1000" spans="1:5" ht="13.5" customHeight="1">
      <c r="A1000" s="39" t="s">
        <v>378</v>
      </c>
      <c r="B1000" s="39">
        <v>6</v>
      </c>
      <c r="C1000" s="39" t="s">
        <v>359</v>
      </c>
    </row>
    <row r="1001" spans="1:5" ht="13.5" customHeight="1">
      <c r="A1001" s="39" t="s">
        <v>378</v>
      </c>
      <c r="B1001" s="39">
        <v>7</v>
      </c>
      <c r="C1001" s="39" t="s">
        <v>145</v>
      </c>
    </row>
    <row r="1003" spans="1:5" ht="13.5" customHeight="1">
      <c r="A1003" s="39" t="s">
        <v>1399</v>
      </c>
      <c r="B1003" s="39">
        <v>1</v>
      </c>
      <c r="C1003" s="39" t="s">
        <v>1400</v>
      </c>
    </row>
    <row r="1004" spans="1:5" ht="13.5" customHeight="1">
      <c r="A1004" s="39" t="s">
        <v>1399</v>
      </c>
      <c r="B1004" s="39">
        <v>2</v>
      </c>
      <c r="C1004" s="39" t="s">
        <v>1401</v>
      </c>
    </row>
    <row r="1006" spans="1:5" ht="13.5" customHeight="1">
      <c r="A1006" s="39" t="s">
        <v>361</v>
      </c>
      <c r="B1006" s="39">
        <v>1</v>
      </c>
      <c r="C1006" s="39" t="s">
        <v>362</v>
      </c>
      <c r="E1006" s="39">
        <v>1</v>
      </c>
    </row>
    <row r="1007" spans="1:5" ht="13.5" customHeight="1">
      <c r="A1007" s="39" t="s">
        <v>361</v>
      </c>
      <c r="B1007" s="39">
        <v>2</v>
      </c>
      <c r="C1007" s="39" t="s">
        <v>363</v>
      </c>
      <c r="E1007" s="39">
        <v>1</v>
      </c>
    </row>
    <row r="1008" spans="1:5" ht="13.5" customHeight="1">
      <c r="A1008" s="39" t="s">
        <v>361</v>
      </c>
      <c r="B1008" s="39">
        <v>3</v>
      </c>
      <c r="C1008" s="39" t="s">
        <v>364</v>
      </c>
    </row>
    <row r="1009" spans="1:5" ht="13.5" customHeight="1">
      <c r="A1009" s="39" t="s">
        <v>361</v>
      </c>
      <c r="B1009" s="39">
        <v>4</v>
      </c>
      <c r="C1009" s="39" t="s">
        <v>365</v>
      </c>
    </row>
    <row r="1010" spans="1:5" ht="13.5" customHeight="1">
      <c r="A1010" s="39" t="s">
        <v>361</v>
      </c>
      <c r="B1010" s="39">
        <v>5</v>
      </c>
      <c r="C1010" s="39" t="s">
        <v>366</v>
      </c>
    </row>
    <row r="1011" spans="1:5" ht="13.5" customHeight="1">
      <c r="A1011" s="39" t="s">
        <v>361</v>
      </c>
      <c r="B1011" s="39">
        <v>6</v>
      </c>
      <c r="C1011" s="39" t="s">
        <v>367</v>
      </c>
      <c r="E1011" s="39">
        <v>1</v>
      </c>
    </row>
    <row r="1012" spans="1:5" ht="13.5" customHeight="1">
      <c r="A1012" s="39" t="s">
        <v>361</v>
      </c>
      <c r="B1012" s="39">
        <v>96</v>
      </c>
      <c r="C1012" s="39" t="s">
        <v>145</v>
      </c>
      <c r="E1012" s="39">
        <v>1</v>
      </c>
    </row>
    <row r="1014" spans="1:5" ht="13.5" customHeight="1">
      <c r="A1014" s="39" t="s">
        <v>368</v>
      </c>
      <c r="B1014" s="97">
        <v>1</v>
      </c>
      <c r="C1014" s="39" t="s">
        <v>2010</v>
      </c>
    </row>
    <row r="1015" spans="1:5" ht="13.5" customHeight="1">
      <c r="A1015" s="39" t="s">
        <v>368</v>
      </c>
      <c r="B1015" s="97">
        <v>2</v>
      </c>
      <c r="C1015" s="39" t="s">
        <v>369</v>
      </c>
    </row>
    <row r="1016" spans="1:5" ht="13.5" customHeight="1">
      <c r="A1016" s="39" t="s">
        <v>368</v>
      </c>
      <c r="B1016" s="97">
        <v>3</v>
      </c>
      <c r="C1016" s="39" t="s">
        <v>2011</v>
      </c>
    </row>
    <row r="1017" spans="1:5" ht="13.5" customHeight="1">
      <c r="A1017" s="39" t="s">
        <v>368</v>
      </c>
      <c r="B1017" s="97">
        <v>4</v>
      </c>
      <c r="C1017" s="39" t="s">
        <v>1584</v>
      </c>
    </row>
    <row r="1018" spans="1:5" ht="13.5" customHeight="1">
      <c r="A1018" s="39" t="s">
        <v>368</v>
      </c>
      <c r="B1018" s="97">
        <v>5</v>
      </c>
      <c r="C1018" s="39" t="s">
        <v>370</v>
      </c>
    </row>
    <row r="1019" spans="1:5" ht="13.5" customHeight="1">
      <c r="A1019" s="39" t="s">
        <v>368</v>
      </c>
      <c r="B1019" s="97">
        <v>96</v>
      </c>
      <c r="C1019" s="39" t="s">
        <v>145</v>
      </c>
    </row>
    <row r="1021" spans="1:5" ht="13.5" customHeight="1">
      <c r="A1021" s="39" t="s">
        <v>371</v>
      </c>
      <c r="B1021" s="39">
        <v>1</v>
      </c>
      <c r="C1021" s="39" t="s">
        <v>372</v>
      </c>
    </row>
    <row r="1022" spans="1:5" ht="13.5" customHeight="1">
      <c r="A1022" s="39" t="s">
        <v>371</v>
      </c>
      <c r="B1022" s="39">
        <v>2</v>
      </c>
      <c r="C1022" s="39" t="s">
        <v>1585</v>
      </c>
    </row>
    <row r="1023" spans="1:5" ht="13.5" customHeight="1">
      <c r="A1023" s="39" t="s">
        <v>371</v>
      </c>
      <c r="B1023" s="39">
        <v>3</v>
      </c>
      <c r="C1023" s="39" t="s">
        <v>1586</v>
      </c>
    </row>
    <row r="1024" spans="1:5" ht="13.5" customHeight="1">
      <c r="A1024" s="39" t="s">
        <v>371</v>
      </c>
      <c r="B1024" s="39">
        <v>4</v>
      </c>
      <c r="C1024" s="39" t="s">
        <v>373</v>
      </c>
    </row>
    <row r="1025" spans="1:3" ht="13.5" customHeight="1">
      <c r="A1025" s="97" t="s">
        <v>371</v>
      </c>
      <c r="B1025" s="39">
        <v>5</v>
      </c>
      <c r="C1025" s="39" t="s">
        <v>374</v>
      </c>
    </row>
    <row r="1026" spans="1:3" s="97" customFormat="1" ht="13.5" customHeight="1">
      <c r="A1026" s="97" t="s">
        <v>371</v>
      </c>
      <c r="B1026" s="97">
        <v>6</v>
      </c>
      <c r="C1026" s="97" t="s">
        <v>375</v>
      </c>
    </row>
    <row r="1027" spans="1:3" s="97" customFormat="1" ht="13.5" customHeight="1">
      <c r="A1027" s="97" t="s">
        <v>371</v>
      </c>
      <c r="B1027" s="97">
        <v>7</v>
      </c>
      <c r="C1027" s="97" t="s">
        <v>376</v>
      </c>
    </row>
    <row r="1028" spans="1:3" s="97" customFormat="1" ht="13.5" customHeight="1">
      <c r="A1028" s="97" t="s">
        <v>371</v>
      </c>
      <c r="B1028" s="97">
        <v>8</v>
      </c>
      <c r="C1028" s="97" t="s">
        <v>1756</v>
      </c>
    </row>
    <row r="1029" spans="1:3" s="97" customFormat="1" ht="13.5" customHeight="1">
      <c r="A1029" s="97" t="s">
        <v>371</v>
      </c>
      <c r="B1029" s="97">
        <v>9</v>
      </c>
      <c r="C1029" s="97" t="s">
        <v>3903</v>
      </c>
    </row>
    <row r="1030" spans="1:3" s="97" customFormat="1" ht="13.5" customHeight="1">
      <c r="A1030" s="97" t="s">
        <v>371</v>
      </c>
      <c r="B1030" s="97">
        <v>96</v>
      </c>
      <c r="C1030" s="97" t="s">
        <v>145</v>
      </c>
    </row>
    <row r="1032" spans="1:3" ht="13.5" customHeight="1">
      <c r="A1032" s="39" t="s">
        <v>377</v>
      </c>
      <c r="B1032" s="39">
        <v>1</v>
      </c>
      <c r="C1032" s="39" t="s">
        <v>379</v>
      </c>
    </row>
    <row r="1033" spans="1:3" ht="13.5" customHeight="1">
      <c r="A1033" s="39" t="s">
        <v>377</v>
      </c>
      <c r="B1033" s="39">
        <v>2</v>
      </c>
      <c r="C1033" s="39" t="s">
        <v>380</v>
      </c>
    </row>
    <row r="1034" spans="1:3" ht="13.5" customHeight="1">
      <c r="A1034" s="39" t="s">
        <v>377</v>
      </c>
      <c r="B1034" s="39">
        <v>3</v>
      </c>
      <c r="C1034" s="39" t="s">
        <v>381</v>
      </c>
    </row>
    <row r="1035" spans="1:3" ht="13.5" customHeight="1">
      <c r="A1035" s="39" t="s">
        <v>377</v>
      </c>
      <c r="B1035" s="39">
        <v>4</v>
      </c>
      <c r="C1035" s="39" t="s">
        <v>382</v>
      </c>
    </row>
    <row r="1036" spans="1:3" ht="13.5" customHeight="1">
      <c r="A1036" s="39" t="s">
        <v>377</v>
      </c>
      <c r="B1036" s="39">
        <v>5</v>
      </c>
      <c r="C1036" s="39" t="s">
        <v>383</v>
      </c>
    </row>
    <row r="1037" spans="1:3" ht="13.5" customHeight="1">
      <c r="A1037" s="39" t="s">
        <v>377</v>
      </c>
      <c r="B1037" s="39">
        <v>6</v>
      </c>
      <c r="C1037" s="39" t="s">
        <v>384</v>
      </c>
    </row>
    <row r="1038" spans="1:3" ht="13.5" customHeight="1">
      <c r="A1038" s="39" t="s">
        <v>377</v>
      </c>
      <c r="B1038" s="39">
        <v>7</v>
      </c>
      <c r="C1038" s="39" t="s">
        <v>1590</v>
      </c>
    </row>
    <row r="1039" spans="1:3" ht="13.5" customHeight="1">
      <c r="A1039" s="39" t="s">
        <v>377</v>
      </c>
      <c r="B1039" s="39">
        <v>8</v>
      </c>
      <c r="C1039" s="39" t="s">
        <v>2605</v>
      </c>
    </row>
    <row r="1040" spans="1:3" ht="13.5" customHeight="1">
      <c r="A1040" s="39" t="s">
        <v>377</v>
      </c>
      <c r="B1040" s="39">
        <v>96</v>
      </c>
      <c r="C1040" s="39" t="s">
        <v>145</v>
      </c>
    </row>
    <row r="1042" spans="1:3" ht="13.5" customHeight="1">
      <c r="A1042" s="39" t="s">
        <v>1595</v>
      </c>
      <c r="B1042" s="39">
        <v>1</v>
      </c>
      <c r="C1042" s="39" t="s">
        <v>1592</v>
      </c>
    </row>
    <row r="1043" spans="1:3" ht="13.5" customHeight="1">
      <c r="A1043" s="39" t="s">
        <v>1595</v>
      </c>
      <c r="B1043" s="39">
        <v>2</v>
      </c>
      <c r="C1043" s="39" t="s">
        <v>1593</v>
      </c>
    </row>
    <row r="1044" spans="1:3" ht="13.5" customHeight="1">
      <c r="A1044" s="39" t="s">
        <v>1595</v>
      </c>
      <c r="B1044" s="39">
        <v>3</v>
      </c>
      <c r="C1044" s="39" t="s">
        <v>529</v>
      </c>
    </row>
    <row r="1045" spans="1:3" ht="13.5" customHeight="1">
      <c r="A1045" s="39" t="s">
        <v>1595</v>
      </c>
      <c r="B1045" s="39">
        <v>99</v>
      </c>
      <c r="C1045" s="39" t="s">
        <v>1594</v>
      </c>
    </row>
    <row r="1047" spans="1:3" ht="13.5" customHeight="1">
      <c r="A1047" s="39" t="s">
        <v>390</v>
      </c>
      <c r="B1047" s="39">
        <v>1</v>
      </c>
      <c r="C1047" s="39" t="s">
        <v>385</v>
      </c>
    </row>
    <row r="1048" spans="1:3" ht="13.5" customHeight="1">
      <c r="A1048" s="39" t="s">
        <v>390</v>
      </c>
      <c r="B1048" s="39">
        <v>2</v>
      </c>
      <c r="C1048" s="39" t="s">
        <v>1605</v>
      </c>
    </row>
    <row r="1049" spans="1:3" ht="13.5" customHeight="1">
      <c r="A1049" s="39" t="s">
        <v>390</v>
      </c>
      <c r="B1049" s="39">
        <v>3</v>
      </c>
      <c r="C1049" s="39" t="s">
        <v>1606</v>
      </c>
    </row>
    <row r="1050" spans="1:3" ht="13.5" customHeight="1">
      <c r="A1050" s="39" t="s">
        <v>390</v>
      </c>
      <c r="B1050" s="39">
        <v>4</v>
      </c>
      <c r="C1050" s="39" t="s">
        <v>386</v>
      </c>
    </row>
    <row r="1051" spans="1:3" ht="13.5" customHeight="1">
      <c r="A1051" s="39" t="s">
        <v>390</v>
      </c>
      <c r="B1051" s="39">
        <v>5</v>
      </c>
      <c r="C1051" s="39" t="s">
        <v>387</v>
      </c>
    </row>
    <row r="1052" spans="1:3" ht="13.5" customHeight="1">
      <c r="A1052" s="39" t="s">
        <v>390</v>
      </c>
      <c r="B1052" s="39">
        <v>6</v>
      </c>
      <c r="C1052" s="39" t="s">
        <v>1607</v>
      </c>
    </row>
    <row r="1053" spans="1:3" ht="13.5" customHeight="1">
      <c r="A1053" s="39" t="s">
        <v>390</v>
      </c>
      <c r="B1053" s="39">
        <v>7</v>
      </c>
      <c r="C1053" s="39" t="s">
        <v>1608</v>
      </c>
    </row>
    <row r="1054" spans="1:3" ht="13.5" customHeight="1">
      <c r="A1054" s="39" t="s">
        <v>390</v>
      </c>
      <c r="B1054" s="39">
        <v>8</v>
      </c>
      <c r="C1054" s="39" t="s">
        <v>770</v>
      </c>
    </row>
    <row r="1055" spans="1:3" ht="13.5" customHeight="1">
      <c r="A1055" s="39" t="s">
        <v>390</v>
      </c>
      <c r="B1055" s="39">
        <v>9</v>
      </c>
      <c r="C1055" s="39" t="s">
        <v>388</v>
      </c>
    </row>
    <row r="1056" spans="1:3" ht="13.5" customHeight="1">
      <c r="A1056" s="39" t="s">
        <v>390</v>
      </c>
      <c r="B1056" s="39">
        <v>10</v>
      </c>
      <c r="C1056" s="39" t="s">
        <v>389</v>
      </c>
    </row>
    <row r="1057" spans="1:3" ht="13.5" customHeight="1">
      <c r="A1057" s="39" t="s">
        <v>390</v>
      </c>
      <c r="B1057" s="39">
        <v>11</v>
      </c>
      <c r="C1057" s="39" t="s">
        <v>789</v>
      </c>
    </row>
    <row r="1058" spans="1:3" ht="13.5" customHeight="1">
      <c r="A1058" s="39" t="s">
        <v>390</v>
      </c>
      <c r="B1058" s="39">
        <v>12</v>
      </c>
      <c r="C1058" s="39" t="s">
        <v>790</v>
      </c>
    </row>
    <row r="1059" spans="1:3" ht="13.5" customHeight="1">
      <c r="A1059" s="39" t="s">
        <v>390</v>
      </c>
      <c r="B1059" s="39">
        <v>13</v>
      </c>
      <c r="C1059" s="39" t="s">
        <v>2611</v>
      </c>
    </row>
    <row r="1061" spans="1:3" ht="13.5" customHeight="1">
      <c r="A1061" s="39" t="s">
        <v>394</v>
      </c>
      <c r="B1061" s="39">
        <v>1</v>
      </c>
      <c r="C1061" s="39" t="s">
        <v>391</v>
      </c>
    </row>
    <row r="1062" spans="1:3" ht="13.5" customHeight="1">
      <c r="A1062" s="39" t="s">
        <v>394</v>
      </c>
      <c r="B1062" s="39">
        <v>2</v>
      </c>
      <c r="C1062" s="39" t="s">
        <v>392</v>
      </c>
    </row>
    <row r="1063" spans="1:3" ht="13.5" customHeight="1">
      <c r="A1063" s="39" t="s">
        <v>394</v>
      </c>
      <c r="B1063" s="39">
        <v>3</v>
      </c>
      <c r="C1063" s="39" t="s">
        <v>393</v>
      </c>
    </row>
    <row r="1064" spans="1:3" ht="13.5" customHeight="1">
      <c r="A1064" s="39" t="s">
        <v>394</v>
      </c>
      <c r="B1064" s="39">
        <v>4</v>
      </c>
      <c r="C1064" s="39" t="s">
        <v>1609</v>
      </c>
    </row>
    <row r="1065" spans="1:3" ht="13.5" customHeight="1">
      <c r="A1065" s="39" t="s">
        <v>394</v>
      </c>
      <c r="B1065" s="39">
        <v>5</v>
      </c>
      <c r="C1065" s="39" t="s">
        <v>1610</v>
      </c>
    </row>
    <row r="1067" spans="1:3" ht="13.5" customHeight="1">
      <c r="A1067" s="39" t="s">
        <v>1252</v>
      </c>
      <c r="B1067" s="39">
        <v>1</v>
      </c>
      <c r="C1067" s="39" t="s">
        <v>395</v>
      </c>
    </row>
    <row r="1068" spans="1:3" ht="13.5" customHeight="1">
      <c r="A1068" s="39" t="s">
        <v>1252</v>
      </c>
      <c r="B1068" s="39">
        <v>2</v>
      </c>
      <c r="C1068" s="39" t="s">
        <v>396</v>
      </c>
    </row>
    <row r="1069" spans="1:3" ht="13.5" customHeight="1">
      <c r="A1069" s="39" t="s">
        <v>1252</v>
      </c>
      <c r="B1069" s="39">
        <v>3</v>
      </c>
      <c r="C1069" s="39" t="s">
        <v>397</v>
      </c>
    </row>
    <row r="1071" spans="1:3" ht="13.5" customHeight="1">
      <c r="A1071" s="39" t="s">
        <v>404</v>
      </c>
      <c r="B1071" s="39">
        <v>1</v>
      </c>
      <c r="C1071" s="39" t="s">
        <v>398</v>
      </c>
    </row>
    <row r="1072" spans="1:3" ht="13.5" customHeight="1">
      <c r="A1072" s="39" t="s">
        <v>404</v>
      </c>
      <c r="B1072" s="39">
        <v>2</v>
      </c>
      <c r="C1072" s="39" t="s">
        <v>399</v>
      </c>
    </row>
    <row r="1073" spans="1:3" ht="13.5" customHeight="1">
      <c r="A1073" s="39" t="s">
        <v>404</v>
      </c>
      <c r="B1073" s="39">
        <v>3</v>
      </c>
      <c r="C1073" s="39" t="s">
        <v>400</v>
      </c>
    </row>
    <row r="1074" spans="1:3" ht="13.5" customHeight="1">
      <c r="A1074" s="39" t="s">
        <v>404</v>
      </c>
      <c r="B1074" s="39">
        <v>4</v>
      </c>
      <c r="C1074" s="39" t="s">
        <v>401</v>
      </c>
    </row>
    <row r="1075" spans="1:3" ht="13.5" customHeight="1">
      <c r="A1075" s="39" t="s">
        <v>404</v>
      </c>
      <c r="B1075" s="39">
        <v>5</v>
      </c>
      <c r="C1075" s="39" t="s">
        <v>402</v>
      </c>
    </row>
    <row r="1076" spans="1:3" ht="13.5" customHeight="1">
      <c r="A1076" s="39" t="s">
        <v>404</v>
      </c>
      <c r="B1076" s="39">
        <v>6</v>
      </c>
      <c r="C1076" s="39" t="s">
        <v>403</v>
      </c>
    </row>
    <row r="1078" spans="1:3" ht="13.5" customHeight="1">
      <c r="A1078" s="39" t="s">
        <v>409</v>
      </c>
      <c r="B1078" s="39">
        <v>1</v>
      </c>
      <c r="C1078" s="39" t="s">
        <v>405</v>
      </c>
    </row>
    <row r="1079" spans="1:3" ht="13.5" customHeight="1">
      <c r="A1079" s="39" t="s">
        <v>409</v>
      </c>
      <c r="B1079" s="39">
        <v>2</v>
      </c>
      <c r="C1079" s="39" t="s">
        <v>406</v>
      </c>
    </row>
    <row r="1080" spans="1:3" ht="13.5" customHeight="1">
      <c r="A1080" s="39" t="s">
        <v>409</v>
      </c>
      <c r="B1080" s="39">
        <v>3</v>
      </c>
      <c r="C1080" s="39" t="s">
        <v>407</v>
      </c>
    </row>
    <row r="1081" spans="1:3" ht="13.5" customHeight="1">
      <c r="A1081" s="39" t="s">
        <v>409</v>
      </c>
      <c r="B1081" s="39">
        <v>4</v>
      </c>
      <c r="C1081" s="39" t="s">
        <v>408</v>
      </c>
    </row>
    <row r="1083" spans="1:3" ht="13.5" customHeight="1">
      <c r="A1083" s="39" t="s">
        <v>412</v>
      </c>
      <c r="B1083" s="39">
        <v>1</v>
      </c>
      <c r="C1083" s="39" t="s">
        <v>410</v>
      </c>
    </row>
    <row r="1084" spans="1:3" ht="13.5" customHeight="1">
      <c r="A1084" s="39" t="s">
        <v>412</v>
      </c>
      <c r="B1084" s="39">
        <v>2</v>
      </c>
      <c r="C1084" s="39" t="s">
        <v>411</v>
      </c>
    </row>
    <row r="1086" spans="1:3" ht="13.5" customHeight="1">
      <c r="A1086" s="39" t="s">
        <v>1253</v>
      </c>
      <c r="B1086" s="39">
        <v>1</v>
      </c>
      <c r="C1086" s="39" t="s">
        <v>413</v>
      </c>
    </row>
    <row r="1087" spans="1:3" ht="13.5" customHeight="1">
      <c r="A1087" s="39" t="s">
        <v>1253</v>
      </c>
      <c r="B1087" s="39">
        <v>2</v>
      </c>
      <c r="C1087" s="39" t="s">
        <v>414</v>
      </c>
    </row>
    <row r="1088" spans="1:3" ht="13.5" customHeight="1">
      <c r="A1088" s="39" t="s">
        <v>1253</v>
      </c>
      <c r="B1088" s="39">
        <v>3</v>
      </c>
      <c r="C1088" s="39" t="s">
        <v>415</v>
      </c>
    </row>
    <row r="1090" spans="1:3" ht="13.5" customHeight="1">
      <c r="A1090" s="39" t="s">
        <v>1261</v>
      </c>
      <c r="B1090" s="39">
        <v>1</v>
      </c>
      <c r="C1090" s="39" t="s">
        <v>1035</v>
      </c>
    </row>
    <row r="1091" spans="1:3" ht="13.5" customHeight="1">
      <c r="A1091" s="39" t="s">
        <v>1261</v>
      </c>
      <c r="B1091" s="39">
        <v>2</v>
      </c>
      <c r="C1091" s="39" t="s">
        <v>1036</v>
      </c>
    </row>
    <row r="1092" spans="1:3" ht="13.5" customHeight="1">
      <c r="A1092" s="39" t="s">
        <v>1261</v>
      </c>
      <c r="B1092" s="39">
        <v>3</v>
      </c>
      <c r="C1092" s="39" t="s">
        <v>1037</v>
      </c>
    </row>
    <row r="1093" spans="1:3" ht="13.5" customHeight="1">
      <c r="A1093" s="39" t="s">
        <v>1261</v>
      </c>
      <c r="B1093" s="39">
        <v>96</v>
      </c>
      <c r="C1093" s="39" t="s">
        <v>1038</v>
      </c>
    </row>
    <row r="1095" spans="1:3" ht="13.5" customHeight="1">
      <c r="A1095" s="39" t="s">
        <v>419</v>
      </c>
      <c r="B1095" s="39">
        <v>1</v>
      </c>
      <c r="C1095" s="39" t="s">
        <v>416</v>
      </c>
    </row>
    <row r="1096" spans="1:3" ht="13.5" customHeight="1">
      <c r="A1096" s="39" t="s">
        <v>419</v>
      </c>
      <c r="B1096" s="39">
        <v>2</v>
      </c>
      <c r="C1096" s="39" t="s">
        <v>417</v>
      </c>
    </row>
    <row r="1097" spans="1:3" ht="13.5" customHeight="1">
      <c r="A1097" s="39" t="s">
        <v>419</v>
      </c>
      <c r="B1097" s="39">
        <v>3</v>
      </c>
      <c r="C1097" s="39" t="s">
        <v>418</v>
      </c>
    </row>
    <row r="1099" spans="1:3" ht="13.5" customHeight="1">
      <c r="A1099" s="39" t="s">
        <v>431</v>
      </c>
      <c r="B1099" s="39">
        <v>1</v>
      </c>
      <c r="C1099" s="39" t="s">
        <v>420</v>
      </c>
    </row>
    <row r="1100" spans="1:3" ht="13.5" customHeight="1">
      <c r="A1100" s="39" t="s">
        <v>431</v>
      </c>
      <c r="B1100" s="39">
        <v>2</v>
      </c>
      <c r="C1100" s="39" t="s">
        <v>421</v>
      </c>
    </row>
    <row r="1101" spans="1:3" ht="13.5" customHeight="1">
      <c r="A1101" s="39" t="s">
        <v>431</v>
      </c>
      <c r="B1101" s="39">
        <v>3</v>
      </c>
      <c r="C1101" s="39" t="s">
        <v>422</v>
      </c>
    </row>
    <row r="1102" spans="1:3" ht="13.5" customHeight="1">
      <c r="A1102" s="39" t="s">
        <v>431</v>
      </c>
      <c r="B1102" s="39">
        <v>4</v>
      </c>
      <c r="C1102" s="39" t="s">
        <v>423</v>
      </c>
    </row>
    <row r="1103" spans="1:3" ht="13.5" customHeight="1">
      <c r="A1103" s="39" t="s">
        <v>431</v>
      </c>
      <c r="B1103" s="39">
        <v>5</v>
      </c>
      <c r="C1103" s="39" t="s">
        <v>424</v>
      </c>
    </row>
    <row r="1104" spans="1:3" ht="13.5" customHeight="1">
      <c r="A1104" s="39" t="s">
        <v>431</v>
      </c>
      <c r="B1104" s="39">
        <v>6</v>
      </c>
      <c r="C1104" s="39" t="s">
        <v>217</v>
      </c>
    </row>
    <row r="1105" spans="1:5" ht="13.5" customHeight="1">
      <c r="A1105" s="39" t="s">
        <v>431</v>
      </c>
      <c r="B1105" s="39">
        <v>7</v>
      </c>
      <c r="C1105" s="39" t="s">
        <v>425</v>
      </c>
    </row>
    <row r="1106" spans="1:5" ht="13.5" customHeight="1">
      <c r="A1106" s="39" t="s">
        <v>431</v>
      </c>
      <c r="B1106" s="39">
        <v>8</v>
      </c>
      <c r="C1106" s="39" t="s">
        <v>426</v>
      </c>
    </row>
    <row r="1107" spans="1:5" ht="13.5" customHeight="1">
      <c r="A1107" s="39" t="s">
        <v>431</v>
      </c>
      <c r="B1107" s="39">
        <v>9</v>
      </c>
      <c r="C1107" s="39" t="s">
        <v>427</v>
      </c>
    </row>
    <row r="1108" spans="1:5" ht="13.5" customHeight="1">
      <c r="A1108" s="39" t="s">
        <v>431</v>
      </c>
      <c r="B1108" s="39">
        <v>10</v>
      </c>
      <c r="C1108" s="39" t="s">
        <v>428</v>
      </c>
    </row>
    <row r="1109" spans="1:5" ht="13.5" customHeight="1">
      <c r="A1109" s="39" t="s">
        <v>431</v>
      </c>
      <c r="B1109" s="39">
        <v>11</v>
      </c>
      <c r="C1109" s="39" t="s">
        <v>429</v>
      </c>
    </row>
    <row r="1110" spans="1:5" ht="13.5" customHeight="1">
      <c r="A1110" s="39" t="s">
        <v>431</v>
      </c>
      <c r="B1110" s="39">
        <v>12</v>
      </c>
      <c r="C1110" s="39" t="s">
        <v>430</v>
      </c>
    </row>
    <row r="1111" spans="1:5" ht="13.5" customHeight="1">
      <c r="A1111" s="39" t="s">
        <v>431</v>
      </c>
      <c r="B1111" s="39">
        <v>96</v>
      </c>
      <c r="C1111" s="39" t="s">
        <v>228</v>
      </c>
    </row>
    <row r="1113" spans="1:5" ht="13.5" customHeight="1">
      <c r="A1113" s="39" t="s">
        <v>432</v>
      </c>
      <c r="B1113" s="39">
        <v>1</v>
      </c>
      <c r="C1113" s="39" t="s">
        <v>433</v>
      </c>
      <c r="E1113" s="39">
        <v>1</v>
      </c>
    </row>
    <row r="1114" spans="1:5" ht="13.5" customHeight="1">
      <c r="A1114" s="39" t="s">
        <v>432</v>
      </c>
      <c r="B1114" s="39">
        <v>2</v>
      </c>
      <c r="C1114" s="39" t="s">
        <v>434</v>
      </c>
      <c r="E1114" s="39">
        <v>1</v>
      </c>
    </row>
    <row r="1115" spans="1:5" ht="13.5" customHeight="1">
      <c r="A1115" s="39" t="s">
        <v>432</v>
      </c>
      <c r="B1115" s="39">
        <v>3</v>
      </c>
      <c r="C1115" s="39" t="s">
        <v>2535</v>
      </c>
      <c r="E1115" s="39">
        <v>1</v>
      </c>
    </row>
    <row r="1116" spans="1:5" ht="13.5" customHeight="1">
      <c r="A1116" s="39" t="s">
        <v>432</v>
      </c>
      <c r="B1116" s="39">
        <v>4</v>
      </c>
      <c r="C1116" s="39" t="s">
        <v>2536</v>
      </c>
      <c r="E1116" s="39">
        <v>1</v>
      </c>
    </row>
    <row r="1117" spans="1:5" ht="13.5" customHeight="1">
      <c r="A1117" s="39" t="s">
        <v>432</v>
      </c>
      <c r="B1117" s="39">
        <v>5</v>
      </c>
      <c r="C1117" s="39" t="s">
        <v>435</v>
      </c>
      <c r="E1117" s="39">
        <v>1</v>
      </c>
    </row>
    <row r="1118" spans="1:5" ht="13.5" customHeight="1">
      <c r="A1118" s="39" t="s">
        <v>432</v>
      </c>
      <c r="B1118" s="39">
        <v>6</v>
      </c>
      <c r="C1118" s="39" t="s">
        <v>436</v>
      </c>
      <c r="E1118" s="39">
        <v>1</v>
      </c>
    </row>
    <row r="1119" spans="1:5" ht="13.5" customHeight="1">
      <c r="A1119" s="39" t="s">
        <v>432</v>
      </c>
      <c r="B1119" s="39">
        <v>7</v>
      </c>
      <c r="C1119" s="39" t="s">
        <v>437</v>
      </c>
      <c r="E1119" s="39">
        <v>1</v>
      </c>
    </row>
    <row r="1120" spans="1:5" ht="13.5" customHeight="1">
      <c r="A1120" s="39" t="s">
        <v>432</v>
      </c>
      <c r="B1120" s="39">
        <v>8</v>
      </c>
      <c r="C1120" s="39" t="s">
        <v>438</v>
      </c>
      <c r="E1120" s="39">
        <v>1</v>
      </c>
    </row>
    <row r="1121" spans="1:5" ht="13.5" customHeight="1">
      <c r="A1121" s="39" t="s">
        <v>432</v>
      </c>
      <c r="B1121" s="39">
        <v>9</v>
      </c>
      <c r="C1121" s="39" t="s">
        <v>3910</v>
      </c>
      <c r="E1121" s="39">
        <v>1</v>
      </c>
    </row>
    <row r="1122" spans="1:5" ht="13.5" customHeight="1">
      <c r="A1122" s="39" t="s">
        <v>432</v>
      </c>
      <c r="B1122" s="39">
        <v>10</v>
      </c>
      <c r="C1122" s="39" t="s">
        <v>439</v>
      </c>
    </row>
    <row r="1123" spans="1:5" ht="13.5" customHeight="1">
      <c r="A1123" s="39" t="s">
        <v>432</v>
      </c>
      <c r="B1123" s="39">
        <v>11</v>
      </c>
      <c r="C1123" s="39" t="s">
        <v>440</v>
      </c>
      <c r="E1123" s="39">
        <v>1</v>
      </c>
    </row>
    <row r="1124" spans="1:5" ht="13.5" customHeight="1">
      <c r="A1124" s="39" t="s">
        <v>432</v>
      </c>
      <c r="B1124" s="39">
        <v>12</v>
      </c>
      <c r="C1124" s="39" t="s">
        <v>441</v>
      </c>
      <c r="E1124" s="39">
        <v>1</v>
      </c>
    </row>
    <row r="1125" spans="1:5" ht="13.5" customHeight="1">
      <c r="A1125" s="39" t="s">
        <v>432</v>
      </c>
      <c r="B1125" s="39">
        <v>13</v>
      </c>
      <c r="C1125" s="39" t="s">
        <v>442</v>
      </c>
      <c r="E1125" s="39">
        <v>1</v>
      </c>
    </row>
    <row r="1126" spans="1:5" ht="13.5" customHeight="1">
      <c r="A1126" s="39" t="s">
        <v>432</v>
      </c>
      <c r="B1126" s="39">
        <v>14</v>
      </c>
      <c r="C1126" s="39" t="s">
        <v>443</v>
      </c>
      <c r="E1126" s="39">
        <v>1</v>
      </c>
    </row>
    <row r="1127" spans="1:5" ht="13.5" customHeight="1">
      <c r="A1127" s="39" t="s">
        <v>432</v>
      </c>
      <c r="B1127" s="39">
        <v>15</v>
      </c>
      <c r="C1127" s="39" t="s">
        <v>1775</v>
      </c>
      <c r="E1127" s="39">
        <v>1</v>
      </c>
    </row>
    <row r="1129" spans="1:5" ht="13.5" customHeight="1">
      <c r="A1129" s="39" t="s">
        <v>3162</v>
      </c>
      <c r="B1129" s="39">
        <v>1</v>
      </c>
      <c r="C1129" s="39" t="s">
        <v>433</v>
      </c>
      <c r="E1129" s="39">
        <v>1</v>
      </c>
    </row>
    <row r="1130" spans="1:5" ht="13.5" customHeight="1">
      <c r="A1130" s="39" t="s">
        <v>3162</v>
      </c>
      <c r="B1130" s="39">
        <v>2</v>
      </c>
      <c r="C1130" s="39" t="s">
        <v>434</v>
      </c>
      <c r="E1130" s="39">
        <v>1</v>
      </c>
    </row>
    <row r="1131" spans="1:5" ht="13.5" customHeight="1">
      <c r="A1131" s="39" t="s">
        <v>3162</v>
      </c>
      <c r="B1131" s="39">
        <v>3</v>
      </c>
      <c r="C1131" s="39" t="s">
        <v>3164</v>
      </c>
      <c r="E1131" s="39">
        <v>1</v>
      </c>
    </row>
    <row r="1132" spans="1:5" ht="13.5" customHeight="1">
      <c r="A1132" s="39" t="s">
        <v>3162</v>
      </c>
      <c r="B1132" s="39">
        <v>4</v>
      </c>
      <c r="C1132" s="39" t="s">
        <v>3165</v>
      </c>
      <c r="E1132" s="39">
        <v>1</v>
      </c>
    </row>
    <row r="1133" spans="1:5" ht="13.5" customHeight="1">
      <c r="A1133" s="39" t="s">
        <v>3162</v>
      </c>
      <c r="B1133" s="39">
        <v>5</v>
      </c>
      <c r="C1133" s="39" t="s">
        <v>3166</v>
      </c>
      <c r="E1133" s="39">
        <v>1</v>
      </c>
    </row>
    <row r="1134" spans="1:5" ht="13.5" customHeight="1">
      <c r="A1134" s="39" t="s">
        <v>3162</v>
      </c>
      <c r="B1134" s="39">
        <v>6</v>
      </c>
      <c r="C1134" s="39" t="s">
        <v>436</v>
      </c>
      <c r="E1134" s="39">
        <v>1</v>
      </c>
    </row>
    <row r="1135" spans="1:5" ht="13.5" customHeight="1">
      <c r="A1135" s="39" t="s">
        <v>3162</v>
      </c>
      <c r="B1135" s="39">
        <v>7</v>
      </c>
      <c r="C1135" s="39" t="s">
        <v>437</v>
      </c>
      <c r="E1135" s="39">
        <v>1</v>
      </c>
    </row>
    <row r="1136" spans="1:5" ht="13.5" customHeight="1">
      <c r="A1136" s="39" t="s">
        <v>3162</v>
      </c>
      <c r="B1136" s="39">
        <v>8</v>
      </c>
      <c r="C1136" s="39" t="s">
        <v>438</v>
      </c>
      <c r="E1136" s="39">
        <v>1</v>
      </c>
    </row>
    <row r="1137" spans="1:5" ht="13.5" customHeight="1">
      <c r="A1137" s="39" t="s">
        <v>3162</v>
      </c>
      <c r="B1137" s="39">
        <v>11</v>
      </c>
      <c r="C1137" s="39" t="s">
        <v>440</v>
      </c>
      <c r="E1137" s="39">
        <v>1</v>
      </c>
    </row>
    <row r="1138" spans="1:5" ht="13.5" customHeight="1">
      <c r="A1138" s="39" t="s">
        <v>3162</v>
      </c>
      <c r="B1138" s="39">
        <v>12</v>
      </c>
      <c r="C1138" s="39" t="s">
        <v>441</v>
      </c>
      <c r="E1138" s="39">
        <v>1</v>
      </c>
    </row>
    <row r="1139" spans="1:5" ht="13.5" customHeight="1">
      <c r="A1139" s="39" t="s">
        <v>3162</v>
      </c>
      <c r="B1139" s="39">
        <v>13</v>
      </c>
      <c r="C1139" s="39" t="s">
        <v>442</v>
      </c>
      <c r="E1139" s="39">
        <v>1</v>
      </c>
    </row>
    <row r="1140" spans="1:5" ht="13.5" customHeight="1">
      <c r="A1140" s="39" t="s">
        <v>3162</v>
      </c>
      <c r="B1140" s="39">
        <v>14</v>
      </c>
      <c r="C1140" s="39" t="s">
        <v>443</v>
      </c>
      <c r="E1140" s="39">
        <v>1</v>
      </c>
    </row>
    <row r="1141" spans="1:5" ht="13.5" customHeight="1">
      <c r="A1141" s="39" t="s">
        <v>3162</v>
      </c>
      <c r="B1141" s="39">
        <v>15</v>
      </c>
      <c r="C1141" s="39" t="s">
        <v>3167</v>
      </c>
      <c r="E1141" s="39">
        <v>1</v>
      </c>
    </row>
    <row r="1143" spans="1:5" ht="13.5" customHeight="1">
      <c r="A1143" s="39" t="s">
        <v>3149</v>
      </c>
      <c r="B1143" s="39">
        <v>1</v>
      </c>
      <c r="C1143" s="39" t="s">
        <v>255</v>
      </c>
    </row>
    <row r="1144" spans="1:5" ht="13.5" customHeight="1">
      <c r="A1144" s="39" t="s">
        <v>3149</v>
      </c>
      <c r="B1144" s="39">
        <v>2</v>
      </c>
      <c r="C1144" s="39" t="s">
        <v>256</v>
      </c>
    </row>
    <row r="1145" spans="1:5" ht="13.5" customHeight="1">
      <c r="A1145" s="39" t="s">
        <v>3149</v>
      </c>
      <c r="B1145" s="39">
        <v>3</v>
      </c>
      <c r="C1145" s="39" t="s">
        <v>899</v>
      </c>
      <c r="E1145" s="39">
        <v>1</v>
      </c>
    </row>
    <row r="1146" spans="1:5" ht="13.5" customHeight="1">
      <c r="A1146" s="39" t="s">
        <v>3149</v>
      </c>
      <c r="B1146" s="39">
        <v>4</v>
      </c>
      <c r="C1146" s="39" t="s">
        <v>257</v>
      </c>
      <c r="E1146" s="39">
        <v>1</v>
      </c>
    </row>
    <row r="1147" spans="1:5" ht="13.5" customHeight="1">
      <c r="A1147" s="39" t="s">
        <v>3149</v>
      </c>
      <c r="B1147" s="39">
        <v>5</v>
      </c>
      <c r="C1147" s="39" t="s">
        <v>258</v>
      </c>
      <c r="E1147" s="39">
        <v>1</v>
      </c>
    </row>
    <row r="1148" spans="1:5" ht="13.5" customHeight="1">
      <c r="A1148" s="39" t="s">
        <v>3149</v>
      </c>
      <c r="B1148" s="39">
        <v>6</v>
      </c>
      <c r="C1148" s="39" t="s">
        <v>241</v>
      </c>
      <c r="E1148" s="39">
        <v>1</v>
      </c>
    </row>
    <row r="1149" spans="1:5" ht="13.5" customHeight="1">
      <c r="A1149" s="39" t="s">
        <v>3149</v>
      </c>
      <c r="B1149" s="39">
        <v>7</v>
      </c>
      <c r="C1149" s="39" t="s">
        <v>3150</v>
      </c>
      <c r="E1149" s="39">
        <v>1</v>
      </c>
    </row>
    <row r="1150" spans="1:5" ht="13.5" customHeight="1">
      <c r="A1150" s="39" t="s">
        <v>3149</v>
      </c>
      <c r="B1150" s="39">
        <v>8</v>
      </c>
      <c r="C1150" s="39" t="s">
        <v>260</v>
      </c>
      <c r="E1150" s="39">
        <v>1</v>
      </c>
    </row>
    <row r="1151" spans="1:5" ht="13.5" customHeight="1">
      <c r="A1151" s="39" t="s">
        <v>3149</v>
      </c>
      <c r="B1151" s="39">
        <v>9</v>
      </c>
      <c r="C1151" s="39" t="s">
        <v>444</v>
      </c>
      <c r="E1151" s="39">
        <v>1</v>
      </c>
    </row>
    <row r="1152" spans="1:5" ht="13.5" customHeight="1">
      <c r="A1152" s="39" t="s">
        <v>3149</v>
      </c>
      <c r="B1152" s="39">
        <v>10</v>
      </c>
      <c r="C1152" s="39" t="s">
        <v>303</v>
      </c>
      <c r="E1152" s="39">
        <v>1</v>
      </c>
    </row>
    <row r="1153" spans="1:5" ht="13.5" customHeight="1">
      <c r="A1153" s="39" t="s">
        <v>3149</v>
      </c>
      <c r="B1153" s="39">
        <v>11</v>
      </c>
      <c r="C1153" s="39" t="s">
        <v>304</v>
      </c>
      <c r="E1153" s="39">
        <v>1</v>
      </c>
    </row>
    <row r="1154" spans="1:5" ht="13.5" customHeight="1">
      <c r="A1154" s="39" t="s">
        <v>3149</v>
      </c>
      <c r="B1154" s="39">
        <v>96</v>
      </c>
      <c r="C1154" s="39" t="s">
        <v>228</v>
      </c>
      <c r="E1154" s="39">
        <v>1</v>
      </c>
    </row>
    <row r="1156" spans="1:5" ht="13.5" customHeight="1">
      <c r="A1156" s="39" t="s">
        <v>3151</v>
      </c>
      <c r="B1156" s="39">
        <v>1</v>
      </c>
      <c r="C1156" s="39" t="s">
        <v>2115</v>
      </c>
      <c r="E1156" s="39">
        <v>1</v>
      </c>
    </row>
    <row r="1157" spans="1:5" ht="13.5" customHeight="1">
      <c r="A1157" s="39" t="s">
        <v>3151</v>
      </c>
      <c r="B1157" s="39">
        <v>3</v>
      </c>
      <c r="C1157" s="39" t="s">
        <v>899</v>
      </c>
      <c r="E1157" s="39">
        <v>1</v>
      </c>
    </row>
    <row r="1158" spans="1:5" ht="13.5" customHeight="1">
      <c r="A1158" s="39" t="s">
        <v>3151</v>
      </c>
      <c r="B1158" s="39">
        <v>4</v>
      </c>
      <c r="C1158" s="39" t="s">
        <v>257</v>
      </c>
      <c r="E1158" s="39">
        <v>1</v>
      </c>
    </row>
    <row r="1159" spans="1:5" ht="13.5" customHeight="1">
      <c r="A1159" s="39" t="s">
        <v>3151</v>
      </c>
      <c r="B1159" s="39">
        <v>5</v>
      </c>
      <c r="C1159" s="39" t="s">
        <v>258</v>
      </c>
      <c r="E1159" s="39">
        <v>1</v>
      </c>
    </row>
    <row r="1160" spans="1:5" ht="13.5" customHeight="1">
      <c r="A1160" s="39" t="s">
        <v>3151</v>
      </c>
      <c r="B1160" s="39">
        <v>6</v>
      </c>
      <c r="C1160" s="39" t="s">
        <v>241</v>
      </c>
      <c r="E1160" s="39">
        <v>1</v>
      </c>
    </row>
    <row r="1161" spans="1:5" ht="13.5" customHeight="1">
      <c r="A1161" s="39" t="s">
        <v>3151</v>
      </c>
      <c r="B1161" s="39">
        <v>7</v>
      </c>
      <c r="C1161" s="39" t="s">
        <v>259</v>
      </c>
      <c r="E1161" s="39">
        <v>1</v>
      </c>
    </row>
    <row r="1162" spans="1:5" ht="13.5" customHeight="1">
      <c r="A1162" s="39" t="s">
        <v>3151</v>
      </c>
      <c r="B1162" s="39">
        <v>8</v>
      </c>
      <c r="C1162" s="39" t="s">
        <v>260</v>
      </c>
      <c r="E1162" s="39">
        <v>1</v>
      </c>
    </row>
    <row r="1163" spans="1:5" ht="13.5" customHeight="1">
      <c r="A1163" s="39" t="s">
        <v>3151</v>
      </c>
      <c r="B1163" s="39">
        <v>9</v>
      </c>
      <c r="C1163" s="39" t="s">
        <v>444</v>
      </c>
      <c r="E1163" s="39">
        <v>1</v>
      </c>
    </row>
    <row r="1164" spans="1:5" ht="13.5" customHeight="1">
      <c r="A1164" s="39" t="s">
        <v>3151</v>
      </c>
      <c r="B1164" s="39">
        <v>10</v>
      </c>
      <c r="C1164" s="39" t="s">
        <v>303</v>
      </c>
      <c r="E1164" s="39">
        <v>1</v>
      </c>
    </row>
    <row r="1165" spans="1:5" ht="13.5" customHeight="1">
      <c r="A1165" s="39" t="s">
        <v>3151</v>
      </c>
      <c r="B1165" s="39">
        <v>11</v>
      </c>
      <c r="C1165" s="39" t="s">
        <v>304</v>
      </c>
      <c r="E1165" s="39">
        <v>1</v>
      </c>
    </row>
    <row r="1166" spans="1:5" ht="13.5" customHeight="1">
      <c r="A1166" s="39" t="s">
        <v>3151</v>
      </c>
      <c r="B1166" s="39">
        <v>96</v>
      </c>
      <c r="C1166" s="39" t="s">
        <v>228</v>
      </c>
      <c r="E1166" s="39">
        <v>1</v>
      </c>
    </row>
    <row r="1168" spans="1:5" ht="13.5" customHeight="1">
      <c r="A1168" s="39" t="s">
        <v>1254</v>
      </c>
      <c r="B1168" s="39">
        <v>1</v>
      </c>
      <c r="C1168" s="39" t="s">
        <v>445</v>
      </c>
    </row>
    <row r="1169" spans="1:3" ht="13.5" customHeight="1">
      <c r="A1169" s="39" t="s">
        <v>1254</v>
      </c>
      <c r="B1169" s="39">
        <v>2</v>
      </c>
      <c r="C1169" s="39" t="s">
        <v>446</v>
      </c>
    </row>
    <row r="1170" spans="1:3" ht="13.5" customHeight="1">
      <c r="A1170" s="39" t="s">
        <v>1254</v>
      </c>
      <c r="B1170" s="39">
        <v>0</v>
      </c>
      <c r="C1170" s="39" t="s">
        <v>66</v>
      </c>
    </row>
    <row r="1172" spans="1:3" ht="13.5" customHeight="1">
      <c r="A1172" s="39" t="s">
        <v>1255</v>
      </c>
      <c r="B1172" s="39">
        <v>1</v>
      </c>
      <c r="C1172" s="39" t="s">
        <v>448</v>
      </c>
    </row>
    <row r="1173" spans="1:3" ht="13.5" customHeight="1">
      <c r="A1173" s="39" t="s">
        <v>1255</v>
      </c>
      <c r="B1173" s="39">
        <v>2</v>
      </c>
      <c r="C1173" s="39" t="s">
        <v>449</v>
      </c>
    </row>
    <row r="1174" spans="1:3" ht="13.5" customHeight="1">
      <c r="A1174" s="39" t="s">
        <v>1255</v>
      </c>
      <c r="B1174" s="39">
        <v>3</v>
      </c>
      <c r="C1174" s="39" t="s">
        <v>450</v>
      </c>
    </row>
    <row r="1175" spans="1:3" ht="13.5" customHeight="1">
      <c r="A1175" s="39" t="s">
        <v>1255</v>
      </c>
      <c r="B1175" s="39">
        <v>4</v>
      </c>
      <c r="C1175" s="39" t="s">
        <v>451</v>
      </c>
    </row>
    <row r="1176" spans="1:3" ht="13.5" customHeight="1">
      <c r="A1176" s="39" t="s">
        <v>1255</v>
      </c>
      <c r="B1176" s="39">
        <v>5</v>
      </c>
      <c r="C1176" s="39" t="s">
        <v>452</v>
      </c>
    </row>
    <row r="1177" spans="1:3" ht="13.5" customHeight="1">
      <c r="A1177" s="39" t="s">
        <v>1255</v>
      </c>
      <c r="B1177" s="39">
        <v>6</v>
      </c>
      <c r="C1177" s="39" t="s">
        <v>453</v>
      </c>
    </row>
    <row r="1178" spans="1:3" ht="13.5" customHeight="1">
      <c r="A1178" s="39" t="s">
        <v>1255</v>
      </c>
      <c r="B1178" s="39">
        <v>7</v>
      </c>
      <c r="C1178" s="39" t="s">
        <v>454</v>
      </c>
    </row>
    <row r="1179" spans="1:3" ht="13.5" customHeight="1">
      <c r="A1179" s="39" t="s">
        <v>1255</v>
      </c>
      <c r="B1179" s="39">
        <v>8</v>
      </c>
      <c r="C1179" s="39" t="s">
        <v>455</v>
      </c>
    </row>
    <row r="1180" spans="1:3" ht="13.5" customHeight="1">
      <c r="A1180" s="39" t="s">
        <v>1255</v>
      </c>
      <c r="B1180" s="39">
        <v>9</v>
      </c>
      <c r="C1180" s="39" t="s">
        <v>456</v>
      </c>
    </row>
    <row r="1181" spans="1:3" ht="13.5" customHeight="1">
      <c r="A1181" s="39" t="s">
        <v>1255</v>
      </c>
      <c r="B1181" s="39">
        <v>10</v>
      </c>
      <c r="C1181" s="39" t="s">
        <v>457</v>
      </c>
    </row>
    <row r="1182" spans="1:3" ht="13.5" customHeight="1">
      <c r="A1182" s="39" t="s">
        <v>1255</v>
      </c>
      <c r="B1182" s="39">
        <v>11</v>
      </c>
      <c r="C1182" s="39" t="s">
        <v>458</v>
      </c>
    </row>
    <row r="1183" spans="1:3" ht="13.5" customHeight="1">
      <c r="A1183" s="39" t="s">
        <v>1255</v>
      </c>
      <c r="B1183" s="39">
        <v>12</v>
      </c>
      <c r="C1183" s="39" t="s">
        <v>459</v>
      </c>
    </row>
    <row r="1184" spans="1:3" ht="13.5" customHeight="1">
      <c r="A1184" s="39" t="s">
        <v>1255</v>
      </c>
      <c r="B1184" s="39">
        <v>13</v>
      </c>
      <c r="C1184" s="39" t="s">
        <v>460</v>
      </c>
    </row>
    <row r="1185" spans="1:3" ht="13.5" customHeight="1">
      <c r="A1185" s="39" t="s">
        <v>1255</v>
      </c>
      <c r="B1185" s="39">
        <v>14</v>
      </c>
      <c r="C1185" s="39" t="s">
        <v>461</v>
      </c>
    </row>
    <row r="1186" spans="1:3" ht="13.5" customHeight="1">
      <c r="A1186" s="39" t="s">
        <v>1255</v>
      </c>
      <c r="B1186" s="39">
        <v>15</v>
      </c>
      <c r="C1186" s="39" t="s">
        <v>180</v>
      </c>
    </row>
    <row r="1187" spans="1:3" ht="13.5" customHeight="1">
      <c r="A1187" s="39" t="s">
        <v>1255</v>
      </c>
      <c r="B1187" s="39">
        <v>16</v>
      </c>
      <c r="C1187" s="39" t="s">
        <v>462</v>
      </c>
    </row>
    <row r="1188" spans="1:3" ht="13.5" customHeight="1">
      <c r="A1188" s="39" t="s">
        <v>1255</v>
      </c>
      <c r="B1188" s="39">
        <v>17</v>
      </c>
      <c r="C1188" s="39" t="s">
        <v>463</v>
      </c>
    </row>
    <row r="1189" spans="1:3" ht="13.5" customHeight="1">
      <c r="A1189" s="39" t="s">
        <v>1255</v>
      </c>
      <c r="B1189" s="39">
        <v>18</v>
      </c>
      <c r="C1189" s="39" t="s">
        <v>464</v>
      </c>
    </row>
    <row r="1190" spans="1:3" ht="13.5" customHeight="1">
      <c r="A1190" s="39" t="s">
        <v>1255</v>
      </c>
      <c r="B1190" s="39">
        <v>19</v>
      </c>
      <c r="C1190" s="39" t="s">
        <v>465</v>
      </c>
    </row>
    <row r="1191" spans="1:3" ht="13.5" customHeight="1">
      <c r="A1191" s="39" t="s">
        <v>1255</v>
      </c>
      <c r="B1191" s="39">
        <v>20</v>
      </c>
      <c r="C1191" s="39" t="s">
        <v>466</v>
      </c>
    </row>
    <row r="1192" spans="1:3" ht="13.5" customHeight="1">
      <c r="A1192" s="39" t="s">
        <v>1255</v>
      </c>
      <c r="B1192" s="39">
        <v>21</v>
      </c>
      <c r="C1192" s="39" t="s">
        <v>467</v>
      </c>
    </row>
    <row r="1193" spans="1:3" ht="13.5" customHeight="1">
      <c r="A1193" s="39" t="s">
        <v>1255</v>
      </c>
      <c r="B1193" s="39">
        <v>22</v>
      </c>
      <c r="C1193" s="39" t="s">
        <v>468</v>
      </c>
    </row>
    <row r="1195" spans="1:3" ht="13.5" customHeight="1">
      <c r="A1195" s="39" t="s">
        <v>1262</v>
      </c>
      <c r="B1195" s="39">
        <v>1</v>
      </c>
      <c r="C1195" s="39" t="s">
        <v>1043</v>
      </c>
    </row>
    <row r="1196" spans="1:3" ht="13.5" customHeight="1">
      <c r="A1196" s="39" t="s">
        <v>1262</v>
      </c>
      <c r="B1196" s="39">
        <v>2</v>
      </c>
      <c r="C1196" s="39" t="s">
        <v>1044</v>
      </c>
    </row>
    <row r="1197" spans="1:3" ht="13.5" customHeight="1">
      <c r="A1197" s="39" t="s">
        <v>1262</v>
      </c>
      <c r="B1197" s="39">
        <v>3</v>
      </c>
      <c r="C1197" s="39" t="s">
        <v>1045</v>
      </c>
    </row>
    <row r="1198" spans="1:3" ht="13.5" customHeight="1">
      <c r="A1198" s="39" t="s">
        <v>1262</v>
      </c>
      <c r="B1198" s="39">
        <v>96</v>
      </c>
      <c r="C1198" s="39" t="s">
        <v>334</v>
      </c>
    </row>
    <row r="1200" spans="1:3" ht="13.5" customHeight="1">
      <c r="A1200" s="39" t="s">
        <v>469</v>
      </c>
      <c r="B1200" s="39">
        <v>1</v>
      </c>
      <c r="C1200" s="39" t="s">
        <v>447</v>
      </c>
    </row>
    <row r="1201" spans="1:3" ht="13.5" customHeight="1">
      <c r="A1201" s="39" t="s">
        <v>469</v>
      </c>
      <c r="B1201" s="39">
        <v>2</v>
      </c>
      <c r="C1201" s="39" t="s">
        <v>396</v>
      </c>
    </row>
    <row r="1203" spans="1:3" ht="13.5" customHeight="1">
      <c r="A1203" s="39" t="s">
        <v>472</v>
      </c>
      <c r="B1203" s="39">
        <v>1</v>
      </c>
      <c r="C1203" s="39" t="s">
        <v>470</v>
      </c>
    </row>
    <row r="1204" spans="1:3" ht="13.5" customHeight="1">
      <c r="A1204" s="39" t="s">
        <v>472</v>
      </c>
      <c r="B1204" s="39">
        <v>2</v>
      </c>
      <c r="C1204" s="39" t="s">
        <v>471</v>
      </c>
    </row>
    <row r="1206" spans="1:3" ht="13.5" customHeight="1">
      <c r="A1206" s="39" t="s">
        <v>473</v>
      </c>
      <c r="B1206" s="39">
        <v>1</v>
      </c>
      <c r="C1206" s="39" t="s">
        <v>3554</v>
      </c>
    </row>
    <row r="1207" spans="1:3" ht="13.5" customHeight="1">
      <c r="A1207" s="39" t="s">
        <v>473</v>
      </c>
      <c r="B1207" s="39">
        <v>2</v>
      </c>
      <c r="C1207" s="39" t="s">
        <v>3555</v>
      </c>
    </row>
    <row r="1208" spans="1:3" ht="13.5" customHeight="1">
      <c r="A1208" s="39" t="s">
        <v>473</v>
      </c>
      <c r="B1208" s="39">
        <v>3</v>
      </c>
      <c r="C1208" s="39" t="s">
        <v>3556</v>
      </c>
    </row>
    <row r="1210" spans="1:3" ht="13.5" customHeight="1">
      <c r="A1210" s="39" t="s">
        <v>474</v>
      </c>
      <c r="B1210" s="39">
        <v>1</v>
      </c>
      <c r="C1210" s="39" t="s">
        <v>834</v>
      </c>
    </row>
    <row r="1211" spans="1:3" ht="13.5" customHeight="1">
      <c r="A1211" s="39" t="s">
        <v>474</v>
      </c>
      <c r="B1211" s="39">
        <v>2</v>
      </c>
      <c r="C1211" s="39" t="s">
        <v>835</v>
      </c>
    </row>
    <row r="1212" spans="1:3" ht="13.5" customHeight="1">
      <c r="A1212" s="39" t="s">
        <v>474</v>
      </c>
      <c r="B1212" s="39">
        <v>3</v>
      </c>
      <c r="C1212" s="39" t="s">
        <v>836</v>
      </c>
    </row>
    <row r="1213" spans="1:3" ht="13.5" customHeight="1">
      <c r="A1213" s="39" t="s">
        <v>474</v>
      </c>
      <c r="B1213" s="39">
        <v>4</v>
      </c>
      <c r="C1213" s="39" t="s">
        <v>1808</v>
      </c>
    </row>
    <row r="1215" spans="1:3" ht="13.5" customHeight="1">
      <c r="A1215" s="39" t="s">
        <v>475</v>
      </c>
      <c r="B1215" s="39">
        <v>1</v>
      </c>
      <c r="C1215" s="39" t="s">
        <v>476</v>
      </c>
    </row>
    <row r="1216" spans="1:3" ht="13.5" customHeight="1">
      <c r="A1216" s="39" t="s">
        <v>475</v>
      </c>
      <c r="B1216" s="39">
        <v>2</v>
      </c>
      <c r="C1216" s="39" t="s">
        <v>477</v>
      </c>
    </row>
    <row r="1217" spans="1:3" ht="13.5" customHeight="1">
      <c r="A1217" s="39" t="s">
        <v>475</v>
      </c>
      <c r="B1217" s="39">
        <v>3</v>
      </c>
      <c r="C1217" s="39" t="s">
        <v>478</v>
      </c>
    </row>
    <row r="1218" spans="1:3" ht="13.5" customHeight="1">
      <c r="A1218" s="39" t="s">
        <v>475</v>
      </c>
      <c r="B1218" s="39">
        <v>4</v>
      </c>
      <c r="C1218" s="39" t="s">
        <v>1802</v>
      </c>
    </row>
    <row r="1220" spans="1:3" ht="13.5" customHeight="1">
      <c r="A1220" s="39" t="s">
        <v>479</v>
      </c>
      <c r="B1220" s="39">
        <v>1</v>
      </c>
      <c r="C1220" s="39" t="s">
        <v>234</v>
      </c>
    </row>
    <row r="1221" spans="1:3" ht="13.5" customHeight="1">
      <c r="A1221" s="39" t="s">
        <v>479</v>
      </c>
      <c r="B1221" s="39">
        <v>2</v>
      </c>
      <c r="C1221" s="39" t="s">
        <v>1792</v>
      </c>
    </row>
    <row r="1222" spans="1:3" ht="13.5" customHeight="1">
      <c r="A1222" s="39" t="s">
        <v>479</v>
      </c>
      <c r="B1222" s="39">
        <v>3</v>
      </c>
      <c r="C1222" s="39" t="s">
        <v>1793</v>
      </c>
    </row>
    <row r="1223" spans="1:3" ht="13.5" customHeight="1">
      <c r="A1223" s="39" t="s">
        <v>479</v>
      </c>
      <c r="B1223" s="39">
        <v>4</v>
      </c>
      <c r="C1223" s="39" t="s">
        <v>236</v>
      </c>
    </row>
    <row r="1224" spans="1:3" ht="13.5" customHeight="1">
      <c r="A1224" s="39" t="s">
        <v>479</v>
      </c>
      <c r="B1224" s="39">
        <v>5</v>
      </c>
      <c r="C1224" s="39" t="s">
        <v>237</v>
      </c>
    </row>
    <row r="1225" spans="1:3" ht="13.5" customHeight="1">
      <c r="A1225" s="39" t="s">
        <v>479</v>
      </c>
      <c r="B1225" s="39">
        <v>6</v>
      </c>
      <c r="C1225" s="39" t="s">
        <v>238</v>
      </c>
    </row>
    <row r="1226" spans="1:3" ht="13.5" customHeight="1">
      <c r="A1226" s="39" t="s">
        <v>479</v>
      </c>
      <c r="B1226" s="39">
        <v>7</v>
      </c>
      <c r="C1226" s="39" t="s">
        <v>239</v>
      </c>
    </row>
    <row r="1227" spans="1:3" ht="13.5" customHeight="1">
      <c r="A1227" s="39" t="s">
        <v>479</v>
      </c>
      <c r="B1227" s="39">
        <v>8</v>
      </c>
      <c r="C1227" s="39" t="s">
        <v>240</v>
      </c>
    </row>
    <row r="1228" spans="1:3" ht="13.5" customHeight="1">
      <c r="A1228" s="39" t="s">
        <v>479</v>
      </c>
      <c r="B1228" s="39">
        <v>9</v>
      </c>
      <c r="C1228" s="39" t="s">
        <v>2012</v>
      </c>
    </row>
    <row r="1229" spans="1:3" ht="13.5" customHeight="1">
      <c r="A1229" s="39" t="s">
        <v>479</v>
      </c>
      <c r="B1229" s="39">
        <v>10</v>
      </c>
      <c r="C1229" s="39" t="s">
        <v>241</v>
      </c>
    </row>
    <row r="1230" spans="1:3" ht="13.5" customHeight="1">
      <c r="A1230" s="39" t="s">
        <v>479</v>
      </c>
      <c r="B1230" s="39">
        <v>11</v>
      </c>
      <c r="C1230" s="39" t="s">
        <v>242</v>
      </c>
    </row>
    <row r="1231" spans="1:3" ht="13.5" customHeight="1">
      <c r="A1231" s="39" t="s">
        <v>479</v>
      </c>
      <c r="B1231" s="39">
        <v>12</v>
      </c>
      <c r="C1231" s="39" t="s">
        <v>243</v>
      </c>
    </row>
    <row r="1232" spans="1:3" ht="13.5" customHeight="1">
      <c r="A1232" s="39" t="s">
        <v>479</v>
      </c>
      <c r="B1232" s="39">
        <v>13</v>
      </c>
      <c r="C1232" s="39" t="s">
        <v>1225</v>
      </c>
    </row>
    <row r="1233" spans="1:3" ht="13.5" customHeight="1">
      <c r="A1233" s="39" t="s">
        <v>479</v>
      </c>
      <c r="B1233" s="39">
        <v>14</v>
      </c>
      <c r="C1233" s="39" t="s">
        <v>1226</v>
      </c>
    </row>
    <row r="1234" spans="1:3" ht="13.5" customHeight="1">
      <c r="A1234" s="39" t="s">
        <v>479</v>
      </c>
      <c r="B1234" s="39">
        <v>96</v>
      </c>
      <c r="C1234" s="39" t="s">
        <v>59</v>
      </c>
    </row>
    <row r="1236" spans="1:3" ht="13.5" customHeight="1">
      <c r="A1236" s="39" t="s">
        <v>1256</v>
      </c>
      <c r="B1236" s="39">
        <v>1</v>
      </c>
      <c r="C1236" s="39" t="s">
        <v>480</v>
      </c>
    </row>
    <row r="1237" spans="1:3" ht="13.5" customHeight="1">
      <c r="A1237" s="39" t="s">
        <v>1256</v>
      </c>
      <c r="B1237" s="39">
        <v>2</v>
      </c>
      <c r="C1237" s="39" t="s">
        <v>481</v>
      </c>
    </row>
    <row r="1238" spans="1:3" ht="13.5" customHeight="1">
      <c r="A1238" s="39" t="s">
        <v>1256</v>
      </c>
      <c r="B1238" s="39">
        <v>3</v>
      </c>
      <c r="C1238" s="39" t="s">
        <v>482</v>
      </c>
    </row>
    <row r="1239" spans="1:3" ht="13.5" customHeight="1">
      <c r="A1239" s="39" t="s">
        <v>1256</v>
      </c>
      <c r="B1239" s="39">
        <v>4</v>
      </c>
      <c r="C1239" s="39" t="s">
        <v>483</v>
      </c>
    </row>
    <row r="1240" spans="1:3" ht="13.5" customHeight="1">
      <c r="A1240" s="39" t="s">
        <v>1256</v>
      </c>
      <c r="B1240" s="39">
        <v>96</v>
      </c>
      <c r="C1240" s="39" t="s">
        <v>228</v>
      </c>
    </row>
    <row r="1242" spans="1:3" ht="13.5" customHeight="1">
      <c r="A1242" s="39" t="s">
        <v>484</v>
      </c>
      <c r="B1242" s="39">
        <v>1</v>
      </c>
      <c r="C1242" s="39" t="s">
        <v>485</v>
      </c>
    </row>
    <row r="1243" spans="1:3" ht="13.5" customHeight="1">
      <c r="A1243" s="39" t="s">
        <v>484</v>
      </c>
      <c r="B1243" s="39">
        <v>2</v>
      </c>
      <c r="C1243" s="39" t="s">
        <v>486</v>
      </c>
    </row>
    <row r="1245" spans="1:3" ht="13.5" customHeight="1">
      <c r="A1245" s="39" t="s">
        <v>1257</v>
      </c>
      <c r="B1245" s="39">
        <v>1</v>
      </c>
      <c r="C1245" s="39" t="s">
        <v>487</v>
      </c>
    </row>
    <row r="1246" spans="1:3" ht="13.5" customHeight="1">
      <c r="A1246" s="39" t="s">
        <v>1257</v>
      </c>
      <c r="B1246" s="39">
        <v>2</v>
      </c>
      <c r="C1246" s="39" t="s">
        <v>488</v>
      </c>
    </row>
    <row r="1247" spans="1:3" ht="13.5" customHeight="1">
      <c r="A1247" s="39" t="s">
        <v>1257</v>
      </c>
      <c r="B1247" s="39">
        <v>3</v>
      </c>
      <c r="C1247" s="39" t="s">
        <v>489</v>
      </c>
    </row>
    <row r="1248" spans="1:3" ht="13.5" customHeight="1">
      <c r="A1248" s="39" t="s">
        <v>1257</v>
      </c>
      <c r="B1248" s="39">
        <v>0</v>
      </c>
      <c r="C1248" s="39" t="s">
        <v>66</v>
      </c>
    </row>
    <row r="1250" spans="1:3" ht="13.5" customHeight="1">
      <c r="A1250" s="39" t="s">
        <v>1258</v>
      </c>
      <c r="B1250" s="39">
        <v>1</v>
      </c>
      <c r="C1250" s="39" t="s">
        <v>1796</v>
      </c>
    </row>
    <row r="1251" spans="1:3" ht="13.5" customHeight="1">
      <c r="A1251" s="39" t="s">
        <v>1258</v>
      </c>
      <c r="B1251" s="39">
        <v>2</v>
      </c>
      <c r="C1251" s="39" t="s">
        <v>490</v>
      </c>
    </row>
    <row r="1252" spans="1:3" ht="13.5" customHeight="1">
      <c r="A1252" s="39" t="s">
        <v>1258</v>
      </c>
      <c r="B1252" s="39">
        <v>3</v>
      </c>
      <c r="C1252" s="39" t="s">
        <v>360</v>
      </c>
    </row>
    <row r="1254" spans="1:3" ht="13.5" customHeight="1">
      <c r="A1254" s="39" t="s">
        <v>495</v>
      </c>
      <c r="B1254" s="39">
        <v>1</v>
      </c>
      <c r="C1254" s="39" t="s">
        <v>491</v>
      </c>
    </row>
    <row r="1255" spans="1:3" ht="13.5" customHeight="1">
      <c r="A1255" s="39" t="s">
        <v>495</v>
      </c>
      <c r="B1255" s="39">
        <v>2</v>
      </c>
      <c r="C1255" s="39" t="s">
        <v>492</v>
      </c>
    </row>
    <row r="1256" spans="1:3" ht="13.5" customHeight="1">
      <c r="A1256" s="39" t="s">
        <v>495</v>
      </c>
      <c r="B1256" s="39">
        <v>3</v>
      </c>
      <c r="C1256" s="39" t="s">
        <v>493</v>
      </c>
    </row>
    <row r="1257" spans="1:3" ht="13.5" customHeight="1">
      <c r="A1257" s="39" t="s">
        <v>495</v>
      </c>
      <c r="B1257" s="39">
        <v>4</v>
      </c>
      <c r="C1257" s="39" t="s">
        <v>494</v>
      </c>
    </row>
    <row r="1264" spans="1:3" ht="13.5" customHeight="1">
      <c r="A1264" s="39" t="s">
        <v>2966</v>
      </c>
      <c r="B1264" s="39">
        <v>1</v>
      </c>
      <c r="C1264" s="39" t="s">
        <v>68</v>
      </c>
    </row>
    <row r="1265" spans="1:3" ht="13.5" customHeight="1">
      <c r="A1265" s="39" t="s">
        <v>2966</v>
      </c>
      <c r="B1265" s="39">
        <v>2</v>
      </c>
      <c r="C1265" s="39" t="s">
        <v>2013</v>
      </c>
    </row>
    <row r="1266" spans="1:3" ht="13.5" customHeight="1">
      <c r="A1266" s="39" t="s">
        <v>2966</v>
      </c>
      <c r="B1266" s="39">
        <v>3</v>
      </c>
      <c r="C1266" s="41" t="s">
        <v>2961</v>
      </c>
    </row>
    <row r="1267" spans="1:3" ht="13.5" customHeight="1">
      <c r="A1267" s="39" t="s">
        <v>2966</v>
      </c>
      <c r="B1267" s="39">
        <v>4</v>
      </c>
      <c r="C1267" s="39" t="s">
        <v>69</v>
      </c>
    </row>
    <row r="1268" spans="1:3" ht="13.5" customHeight="1">
      <c r="A1268" s="39" t="s">
        <v>2966</v>
      </c>
      <c r="B1268" s="39">
        <v>5</v>
      </c>
      <c r="C1268" s="41" t="s">
        <v>2962</v>
      </c>
    </row>
    <row r="1269" spans="1:3" ht="13.5" customHeight="1">
      <c r="A1269" s="39" t="s">
        <v>2966</v>
      </c>
      <c r="B1269" s="39">
        <v>6</v>
      </c>
      <c r="C1269" s="39" t="s">
        <v>864</v>
      </c>
    </row>
    <row r="1270" spans="1:3" ht="13.5" customHeight="1">
      <c r="A1270" s="39" t="s">
        <v>2966</v>
      </c>
      <c r="B1270" s="39">
        <v>7</v>
      </c>
      <c r="C1270" s="39" t="s">
        <v>865</v>
      </c>
    </row>
    <row r="1271" spans="1:3" ht="13.5" customHeight="1">
      <c r="A1271" s="39" t="s">
        <v>2966</v>
      </c>
      <c r="B1271" s="39">
        <v>8</v>
      </c>
      <c r="C1271" s="39" t="s">
        <v>70</v>
      </c>
    </row>
    <row r="1272" spans="1:3" ht="13.5" customHeight="1">
      <c r="A1272" s="39" t="s">
        <v>2966</v>
      </c>
      <c r="B1272" s="39">
        <v>9</v>
      </c>
      <c r="C1272" s="39" t="s">
        <v>2959</v>
      </c>
    </row>
    <row r="1273" spans="1:3" ht="13.5" customHeight="1">
      <c r="A1273" s="39" t="s">
        <v>2966</v>
      </c>
      <c r="B1273" s="39">
        <v>10</v>
      </c>
      <c r="C1273" s="39" t="s">
        <v>2960</v>
      </c>
    </row>
    <row r="1274" spans="1:3" ht="13.5" customHeight="1">
      <c r="A1274" s="39" t="s">
        <v>2966</v>
      </c>
      <c r="B1274" s="39">
        <v>11</v>
      </c>
      <c r="C1274" s="39" t="s">
        <v>71</v>
      </c>
    </row>
    <row r="1275" spans="1:3" ht="13.5" customHeight="1">
      <c r="A1275" s="39" t="s">
        <v>2966</v>
      </c>
      <c r="B1275" s="39">
        <v>96</v>
      </c>
      <c r="C1275" s="39" t="s">
        <v>59</v>
      </c>
    </row>
    <row r="1276" spans="1:3" ht="13.5" customHeight="1">
      <c r="A1276" s="39" t="s">
        <v>2966</v>
      </c>
      <c r="B1276" s="39">
        <v>99</v>
      </c>
      <c r="C1276" s="39" t="s">
        <v>270</v>
      </c>
    </row>
    <row r="1280" spans="1:3" ht="13.5" customHeight="1">
      <c r="A1280" s="39" t="s">
        <v>1366</v>
      </c>
      <c r="B1280" s="39">
        <v>1</v>
      </c>
      <c r="C1280" s="39" t="s">
        <v>1367</v>
      </c>
    </row>
    <row r="1281" spans="1:3" ht="13.5" customHeight="1">
      <c r="A1281" s="39" t="s">
        <v>1366</v>
      </c>
      <c r="B1281" s="39">
        <v>2</v>
      </c>
      <c r="C1281" s="39" t="s">
        <v>1368</v>
      </c>
    </row>
    <row r="1282" spans="1:3" ht="13.5" customHeight="1">
      <c r="A1282" s="39" t="s">
        <v>1366</v>
      </c>
      <c r="B1282" s="39">
        <v>3</v>
      </c>
      <c r="C1282" s="39" t="s">
        <v>1369</v>
      </c>
    </row>
    <row r="1283" spans="1:3" ht="13.5" customHeight="1">
      <c r="A1283" s="39" t="s">
        <v>1366</v>
      </c>
      <c r="B1283" s="39">
        <v>4</v>
      </c>
      <c r="C1283" s="39" t="s">
        <v>1370</v>
      </c>
    </row>
    <row r="1284" spans="1:3" ht="13.5" customHeight="1">
      <c r="A1284" s="39" t="s">
        <v>1366</v>
      </c>
      <c r="B1284" s="39">
        <v>5</v>
      </c>
      <c r="C1284" s="39" t="s">
        <v>1371</v>
      </c>
    </row>
    <row r="1285" spans="1:3" ht="13.5" customHeight="1">
      <c r="A1285" s="39" t="s">
        <v>1366</v>
      </c>
      <c r="B1285" s="39">
        <v>96</v>
      </c>
      <c r="C1285" s="39" t="s">
        <v>1372</v>
      </c>
    </row>
    <row r="1287" spans="1:3" ht="13.5" customHeight="1">
      <c r="A1287" s="39" t="s">
        <v>1536</v>
      </c>
      <c r="B1287" s="39">
        <v>1</v>
      </c>
      <c r="C1287" s="39" t="s">
        <v>1533</v>
      </c>
    </row>
    <row r="1288" spans="1:3" ht="13.5" customHeight="1">
      <c r="A1288" s="39" t="s">
        <v>1536</v>
      </c>
      <c r="B1288" s="39">
        <v>2</v>
      </c>
      <c r="C1288" s="39" t="s">
        <v>1534</v>
      </c>
    </row>
    <row r="1289" spans="1:3" ht="13.5" customHeight="1">
      <c r="A1289" s="39" t="s">
        <v>1536</v>
      </c>
      <c r="B1289" s="39">
        <v>3</v>
      </c>
      <c r="C1289" s="39" t="s">
        <v>1535</v>
      </c>
    </row>
    <row r="1291" spans="1:3" ht="13.5" customHeight="1">
      <c r="A1291" s="39" t="s">
        <v>1374</v>
      </c>
      <c r="B1291" s="39">
        <v>1</v>
      </c>
      <c r="C1291" s="39" t="s">
        <v>1375</v>
      </c>
    </row>
    <row r="1292" spans="1:3" ht="13.5" customHeight="1">
      <c r="A1292" s="39" t="s">
        <v>1374</v>
      </c>
      <c r="B1292" s="39">
        <v>2</v>
      </c>
      <c r="C1292" s="39" t="s">
        <v>1376</v>
      </c>
    </row>
    <row r="1293" spans="1:3" ht="13.5" customHeight="1">
      <c r="A1293" s="39" t="s">
        <v>1374</v>
      </c>
      <c r="B1293" s="39">
        <v>3</v>
      </c>
      <c r="C1293" s="39" t="s">
        <v>1387</v>
      </c>
    </row>
    <row r="1294" spans="1:3" ht="13.5" customHeight="1">
      <c r="A1294" s="39" t="s">
        <v>1374</v>
      </c>
      <c r="B1294" s="39">
        <v>4</v>
      </c>
      <c r="C1294" s="39" t="s">
        <v>1377</v>
      </c>
    </row>
    <row r="1295" spans="1:3" ht="13.5" customHeight="1">
      <c r="A1295" s="39" t="s">
        <v>1374</v>
      </c>
      <c r="B1295" s="39">
        <v>5</v>
      </c>
      <c r="C1295" s="39" t="s">
        <v>1378</v>
      </c>
    </row>
    <row r="1296" spans="1:3" ht="13.5" customHeight="1">
      <c r="A1296" s="39" t="s">
        <v>1374</v>
      </c>
      <c r="B1296" s="39">
        <v>6</v>
      </c>
      <c r="C1296" s="39" t="s">
        <v>1379</v>
      </c>
    </row>
    <row r="1297" spans="1:3" ht="13.5" customHeight="1">
      <c r="A1297" s="39" t="s">
        <v>1374</v>
      </c>
      <c r="B1297" s="39">
        <v>7</v>
      </c>
      <c r="C1297" s="39" t="s">
        <v>1380</v>
      </c>
    </row>
    <row r="1298" spans="1:3" ht="13.5" customHeight="1">
      <c r="A1298" s="39" t="s">
        <v>1374</v>
      </c>
      <c r="B1298" s="39">
        <v>8</v>
      </c>
      <c r="C1298" s="39" t="s">
        <v>1381</v>
      </c>
    </row>
    <row r="1299" spans="1:3" ht="13.5" customHeight="1">
      <c r="A1299" s="39" t="s">
        <v>1374</v>
      </c>
      <c r="B1299" s="39">
        <v>9</v>
      </c>
      <c r="C1299" s="39" t="s">
        <v>1382</v>
      </c>
    </row>
    <row r="1300" spans="1:3" ht="13.5" customHeight="1">
      <c r="A1300" s="39" t="s">
        <v>1374</v>
      </c>
      <c r="B1300" s="39">
        <v>10</v>
      </c>
      <c r="C1300" s="39" t="s">
        <v>1383</v>
      </c>
    </row>
    <row r="1301" spans="1:3" ht="13.5" customHeight="1">
      <c r="A1301" s="39" t="s">
        <v>1374</v>
      </c>
      <c r="B1301" s="39">
        <v>11</v>
      </c>
      <c r="C1301" s="39" t="s">
        <v>1384</v>
      </c>
    </row>
    <row r="1302" spans="1:3" ht="13.5" customHeight="1">
      <c r="A1302" s="39" t="s">
        <v>1374</v>
      </c>
      <c r="B1302" s="39">
        <v>12</v>
      </c>
      <c r="C1302" s="39" t="s">
        <v>1385</v>
      </c>
    </row>
    <row r="1303" spans="1:3" ht="13.5" customHeight="1">
      <c r="A1303" s="39" t="s">
        <v>1374</v>
      </c>
      <c r="B1303" s="39">
        <v>13</v>
      </c>
      <c r="C1303" s="39" t="s">
        <v>1386</v>
      </c>
    </row>
    <row r="1305" spans="1:3" ht="13.5" customHeight="1">
      <c r="A1305" s="39" t="s">
        <v>1402</v>
      </c>
      <c r="B1305" s="39">
        <v>1</v>
      </c>
      <c r="C1305" s="39" t="s">
        <v>1403</v>
      </c>
    </row>
    <row r="1306" spans="1:3" ht="13.5" customHeight="1">
      <c r="A1306" s="39" t="s">
        <v>1402</v>
      </c>
      <c r="B1306" s="39">
        <v>2</v>
      </c>
      <c r="C1306" s="39" t="s">
        <v>1404</v>
      </c>
    </row>
    <row r="1307" spans="1:3" ht="13.5" customHeight="1">
      <c r="A1307" s="39" t="s">
        <v>1402</v>
      </c>
      <c r="B1307" s="39">
        <v>3</v>
      </c>
      <c r="C1307" s="39" t="s">
        <v>1230</v>
      </c>
    </row>
    <row r="1308" spans="1:3" ht="13.5" customHeight="1">
      <c r="A1308" s="39" t="s">
        <v>1402</v>
      </c>
      <c r="B1308" s="39">
        <v>4</v>
      </c>
      <c r="C1308" s="39" t="s">
        <v>1405</v>
      </c>
    </row>
    <row r="1309" spans="1:3" ht="13.5" customHeight="1">
      <c r="A1309" s="39" t="s">
        <v>1402</v>
      </c>
      <c r="B1309" s="39">
        <v>5</v>
      </c>
      <c r="C1309" s="39" t="s">
        <v>1406</v>
      </c>
    </row>
    <row r="1311" spans="1:3" ht="13.5" customHeight="1">
      <c r="A1311" s="39" t="s">
        <v>1733</v>
      </c>
      <c r="B1311" s="39">
        <v>1</v>
      </c>
      <c r="C1311" s="39" t="s">
        <v>1734</v>
      </c>
    </row>
    <row r="1312" spans="1:3" ht="13.5" customHeight="1">
      <c r="A1312" s="39" t="s">
        <v>1733</v>
      </c>
      <c r="B1312" s="39">
        <v>2</v>
      </c>
      <c r="C1312" s="39" t="s">
        <v>1735</v>
      </c>
    </row>
    <row r="1313" spans="1:3" ht="13.5" customHeight="1">
      <c r="A1313" s="39" t="s">
        <v>1733</v>
      </c>
      <c r="B1313" s="39">
        <v>3</v>
      </c>
      <c r="C1313" s="39" t="s">
        <v>1736</v>
      </c>
    </row>
    <row r="1314" spans="1:3" ht="13.5" customHeight="1">
      <c r="A1314" s="39" t="s">
        <v>1733</v>
      </c>
      <c r="B1314" s="39">
        <v>4</v>
      </c>
      <c r="C1314" s="39" t="s">
        <v>1737</v>
      </c>
    </row>
    <row r="1315" spans="1:3" ht="13.5" customHeight="1">
      <c r="A1315" s="39" t="s">
        <v>1733</v>
      </c>
      <c r="B1315" s="39">
        <v>5</v>
      </c>
      <c r="C1315" s="39" t="s">
        <v>1738</v>
      </c>
    </row>
    <row r="1316" spans="1:3" ht="15" customHeight="1">
      <c r="A1316" s="39" t="s">
        <v>1733</v>
      </c>
      <c r="B1316" s="39">
        <v>6</v>
      </c>
      <c r="C1316" s="39" t="s">
        <v>1739</v>
      </c>
    </row>
    <row r="1317" spans="1:3" ht="15" customHeight="1">
      <c r="A1317" s="39" t="s">
        <v>1733</v>
      </c>
      <c r="B1317" s="39">
        <v>7</v>
      </c>
      <c r="C1317" s="39" t="s">
        <v>1740</v>
      </c>
    </row>
    <row r="1318" spans="1:3" ht="15" customHeight="1">
      <c r="A1318" s="39" t="s">
        <v>1733</v>
      </c>
      <c r="B1318" s="39">
        <v>8</v>
      </c>
      <c r="C1318" s="39" t="s">
        <v>3234</v>
      </c>
    </row>
    <row r="1319" spans="1:3" ht="15" customHeight="1">
      <c r="A1319" s="39" t="s">
        <v>1733</v>
      </c>
      <c r="B1319" s="39">
        <v>96</v>
      </c>
      <c r="C1319" s="39" t="s">
        <v>59</v>
      </c>
    </row>
    <row r="1320" spans="1:3" ht="15" customHeight="1"/>
    <row r="1321" spans="1:3" ht="15" customHeight="1">
      <c r="A1321" s="39" t="s">
        <v>1741</v>
      </c>
      <c r="B1321" s="39">
        <v>1</v>
      </c>
      <c r="C1321" s="39" t="s">
        <v>72</v>
      </c>
    </row>
    <row r="1322" spans="1:3" ht="15" customHeight="1">
      <c r="A1322" s="39" t="s">
        <v>1741</v>
      </c>
      <c r="B1322" s="39">
        <v>2</v>
      </c>
      <c r="C1322" s="39" t="s">
        <v>1742</v>
      </c>
    </row>
    <row r="1323" spans="1:3" ht="15" customHeight="1">
      <c r="A1323" s="39" t="s">
        <v>1741</v>
      </c>
      <c r="B1323" s="39">
        <v>3</v>
      </c>
      <c r="C1323" s="39" t="s">
        <v>75</v>
      </c>
    </row>
    <row r="1324" spans="1:3" ht="15" customHeight="1">
      <c r="A1324" s="39" t="s">
        <v>1741</v>
      </c>
      <c r="B1324" s="39">
        <v>4</v>
      </c>
      <c r="C1324" s="39" t="s">
        <v>73</v>
      </c>
    </row>
    <row r="1325" spans="1:3" ht="15" customHeight="1">
      <c r="A1325" s="39" t="s">
        <v>1741</v>
      </c>
      <c r="B1325" s="39">
        <v>5</v>
      </c>
      <c r="C1325" s="39" t="s">
        <v>76</v>
      </c>
    </row>
    <row r="1326" spans="1:3" ht="15" customHeight="1">
      <c r="A1326" s="39" t="s">
        <v>1741</v>
      </c>
      <c r="B1326" s="39">
        <v>6</v>
      </c>
      <c r="C1326" s="39" t="s">
        <v>1743</v>
      </c>
    </row>
    <row r="1327" spans="1:3" ht="15" customHeight="1">
      <c r="A1327" s="39" t="s">
        <v>1741</v>
      </c>
      <c r="B1327" s="39">
        <v>96</v>
      </c>
      <c r="C1327" s="39" t="s">
        <v>59</v>
      </c>
    </row>
    <row r="1328" spans="1:3" ht="15" customHeight="1"/>
    <row r="1329" spans="1:3" ht="15" customHeight="1">
      <c r="A1329" s="39" t="s">
        <v>1744</v>
      </c>
      <c r="B1329" s="39">
        <v>1</v>
      </c>
      <c r="C1329" s="39" t="s">
        <v>413</v>
      </c>
    </row>
    <row r="1330" spans="1:3" ht="15" customHeight="1">
      <c r="A1330" s="39" t="s">
        <v>1744</v>
      </c>
      <c r="B1330" s="39">
        <v>2</v>
      </c>
      <c r="C1330" s="39" t="s">
        <v>1745</v>
      </c>
    </row>
    <row r="1331" spans="1:3" ht="15" customHeight="1">
      <c r="A1331" s="39" t="s">
        <v>1744</v>
      </c>
      <c r="B1331" s="39">
        <v>3</v>
      </c>
      <c r="C1331" s="39" t="s">
        <v>1746</v>
      </c>
    </row>
    <row r="1332" spans="1:3" ht="15" customHeight="1"/>
    <row r="1333" spans="1:3" ht="15" customHeight="1"/>
    <row r="1334" spans="1:3" ht="13.5" customHeight="1">
      <c r="A1334" s="39" t="s">
        <v>2129</v>
      </c>
      <c r="B1334" s="39">
        <v>1</v>
      </c>
      <c r="C1334" s="39" t="s">
        <v>2130</v>
      </c>
    </row>
    <row r="1335" spans="1:3" ht="13.5" customHeight="1">
      <c r="A1335" s="39" t="s">
        <v>2129</v>
      </c>
      <c r="B1335" s="39">
        <v>2</v>
      </c>
      <c r="C1335" s="39" t="s">
        <v>2131</v>
      </c>
    </row>
    <row r="1336" spans="1:3" ht="13.5" customHeight="1">
      <c r="A1336" s="39" t="s">
        <v>2129</v>
      </c>
      <c r="B1336" s="39">
        <v>3</v>
      </c>
      <c r="C1336" s="39" t="s">
        <v>2132</v>
      </c>
    </row>
    <row r="1337" spans="1:3" ht="13.5" customHeight="1">
      <c r="A1337" s="39" t="s">
        <v>2129</v>
      </c>
      <c r="B1337" s="39">
        <v>4</v>
      </c>
      <c r="C1337" s="39" t="s">
        <v>2133</v>
      </c>
    </row>
    <row r="1338" spans="1:3" ht="13.5" customHeight="1">
      <c r="A1338" s="39" t="s">
        <v>2129</v>
      </c>
      <c r="B1338" s="39">
        <v>5</v>
      </c>
      <c r="C1338" s="39" t="s">
        <v>2134</v>
      </c>
    </row>
    <row r="1339" spans="1:3" ht="13.5" customHeight="1">
      <c r="A1339" s="39" t="s">
        <v>2129</v>
      </c>
      <c r="B1339" s="39">
        <v>6</v>
      </c>
      <c r="C1339" s="39" t="s">
        <v>2135</v>
      </c>
    </row>
    <row r="1340" spans="1:3" ht="13.5" customHeight="1">
      <c r="A1340" s="39" t="s">
        <v>2129</v>
      </c>
      <c r="B1340" s="39">
        <v>7</v>
      </c>
      <c r="C1340" s="39" t="s">
        <v>3178</v>
      </c>
    </row>
    <row r="1341" spans="1:3" ht="13.5" customHeight="1">
      <c r="A1341" s="39" t="s">
        <v>2129</v>
      </c>
      <c r="B1341" s="39">
        <v>8</v>
      </c>
      <c r="C1341" s="39" t="s">
        <v>2136</v>
      </c>
    </row>
    <row r="1342" spans="1:3" ht="13.5" customHeight="1">
      <c r="A1342" s="39" t="s">
        <v>2129</v>
      </c>
      <c r="B1342" s="39">
        <v>9</v>
      </c>
      <c r="C1342" s="39" t="s">
        <v>2137</v>
      </c>
    </row>
    <row r="1343" spans="1:3" ht="13.5" customHeight="1">
      <c r="A1343" s="39" t="s">
        <v>2129</v>
      </c>
      <c r="B1343" s="39">
        <v>10</v>
      </c>
      <c r="C1343" s="39" t="s">
        <v>2138</v>
      </c>
    </row>
    <row r="1344" spans="1:3" ht="13.5" customHeight="1">
      <c r="A1344" s="39" t="s">
        <v>2129</v>
      </c>
      <c r="B1344" s="39">
        <v>11</v>
      </c>
      <c r="C1344" s="39" t="s">
        <v>2139</v>
      </c>
    </row>
    <row r="1345" spans="1:3" ht="13.5" customHeight="1">
      <c r="A1345" s="39" t="s">
        <v>2129</v>
      </c>
      <c r="B1345" s="39">
        <v>12</v>
      </c>
      <c r="C1345" s="39" t="s">
        <v>2140</v>
      </c>
    </row>
    <row r="1346" spans="1:3" ht="13.5" customHeight="1">
      <c r="A1346" s="39" t="s">
        <v>2129</v>
      </c>
      <c r="B1346" s="39">
        <v>96</v>
      </c>
      <c r="C1346" s="39" t="s">
        <v>145</v>
      </c>
    </row>
    <row r="1348" spans="1:3" ht="13.5" customHeight="1">
      <c r="A1348" s="39" t="s">
        <v>2232</v>
      </c>
      <c r="B1348" s="39">
        <v>1</v>
      </c>
      <c r="C1348" s="39" t="s">
        <v>2233</v>
      </c>
    </row>
    <row r="1349" spans="1:3" ht="13.5" customHeight="1">
      <c r="A1349" s="39" t="s">
        <v>2232</v>
      </c>
      <c r="B1349" s="39">
        <v>2</v>
      </c>
      <c r="C1349" s="39" t="s">
        <v>2234</v>
      </c>
    </row>
    <row r="1350" spans="1:3" ht="13.5" customHeight="1">
      <c r="A1350" s="39" t="s">
        <v>2232</v>
      </c>
      <c r="B1350" s="39">
        <v>96</v>
      </c>
      <c r="C1350" s="39" t="s">
        <v>145</v>
      </c>
    </row>
    <row r="1351" spans="1:3" ht="13.5" customHeight="1">
      <c r="A1351" s="39" t="s">
        <v>2232</v>
      </c>
      <c r="B1351" s="39">
        <v>-99</v>
      </c>
      <c r="C1351" s="39" t="s">
        <v>2083</v>
      </c>
    </row>
    <row r="1353" spans="1:3" ht="13.5" customHeight="1">
      <c r="A1353" s="39" t="s">
        <v>2238</v>
      </c>
      <c r="B1353" s="39">
        <v>1</v>
      </c>
      <c r="C1353" s="39" t="s">
        <v>2239</v>
      </c>
    </row>
    <row r="1354" spans="1:3" ht="13.5" customHeight="1">
      <c r="A1354" s="39" t="s">
        <v>2238</v>
      </c>
      <c r="B1354" s="39">
        <v>2</v>
      </c>
      <c r="C1354" s="39" t="s">
        <v>2240</v>
      </c>
    </row>
    <row r="1355" spans="1:3" ht="13.5" customHeight="1">
      <c r="A1355" s="39" t="s">
        <v>2238</v>
      </c>
      <c r="B1355" s="39">
        <v>3</v>
      </c>
      <c r="C1355" s="39" t="s">
        <v>2241</v>
      </c>
    </row>
    <row r="1357" spans="1:3" ht="13.5" customHeight="1">
      <c r="A1357" s="39" t="s">
        <v>2267</v>
      </c>
      <c r="B1357" s="39">
        <v>1</v>
      </c>
      <c r="C1357" s="39" t="s">
        <v>2268</v>
      </c>
    </row>
    <row r="1358" spans="1:3" ht="13.5" customHeight="1">
      <c r="A1358" s="39" t="s">
        <v>2267</v>
      </c>
      <c r="B1358" s="39">
        <v>2</v>
      </c>
      <c r="C1358" s="39" t="s">
        <v>2269</v>
      </c>
    </row>
    <row r="1359" spans="1:3" ht="13.5" customHeight="1">
      <c r="A1359" s="39" t="s">
        <v>2267</v>
      </c>
      <c r="B1359" s="39">
        <v>3</v>
      </c>
      <c r="C1359" s="39" t="s">
        <v>2270</v>
      </c>
    </row>
    <row r="1360" spans="1:3" ht="13.5" customHeight="1">
      <c r="A1360" s="39" t="s">
        <v>2267</v>
      </c>
      <c r="B1360" s="39">
        <v>8</v>
      </c>
      <c r="C1360" s="39" t="s">
        <v>2083</v>
      </c>
    </row>
    <row r="1362" spans="1:3" ht="13.5" customHeight="1">
      <c r="A1362" s="39" t="s">
        <v>2292</v>
      </c>
      <c r="B1362" s="39">
        <v>1</v>
      </c>
      <c r="C1362" s="39" t="s">
        <v>1107</v>
      </c>
    </row>
    <row r="1363" spans="1:3" ht="13.5" customHeight="1">
      <c r="A1363" s="39" t="s">
        <v>2292</v>
      </c>
      <c r="B1363" s="39">
        <v>2</v>
      </c>
      <c r="C1363" s="39" t="s">
        <v>1108</v>
      </c>
    </row>
    <row r="1364" spans="1:3" ht="13.5" customHeight="1">
      <c r="A1364" s="39" t="s">
        <v>2292</v>
      </c>
      <c r="B1364" s="39">
        <v>3</v>
      </c>
      <c r="C1364" s="39" t="s">
        <v>1109</v>
      </c>
    </row>
    <row r="1366" spans="1:3" ht="13.5" customHeight="1">
      <c r="A1366" s="39" t="s">
        <v>2312</v>
      </c>
      <c r="B1366" s="39">
        <v>1</v>
      </c>
      <c r="C1366" s="39" t="s">
        <v>2313</v>
      </c>
    </row>
    <row r="1367" spans="1:3" ht="13.5" customHeight="1">
      <c r="A1367" s="39" t="s">
        <v>2312</v>
      </c>
      <c r="B1367" s="39">
        <v>2</v>
      </c>
      <c r="C1367" s="39" t="s">
        <v>2314</v>
      </c>
    </row>
    <row r="1368" spans="1:3" ht="13.5" customHeight="1">
      <c r="A1368" s="39" t="s">
        <v>2312</v>
      </c>
      <c r="B1368" s="39">
        <v>99</v>
      </c>
      <c r="C1368" s="39" t="s">
        <v>270</v>
      </c>
    </row>
    <row r="1370" spans="1:3" ht="13.5" customHeight="1">
      <c r="A1370" s="39" t="s">
        <v>2500</v>
      </c>
      <c r="B1370" s="39">
        <v>1</v>
      </c>
      <c r="C1370" s="39" t="s">
        <v>2501</v>
      </c>
    </row>
    <row r="1371" spans="1:3" ht="13.5" customHeight="1">
      <c r="A1371" s="39" t="s">
        <v>2500</v>
      </c>
      <c r="B1371" s="39">
        <v>2</v>
      </c>
      <c r="C1371" s="39" t="s">
        <v>2502</v>
      </c>
    </row>
    <row r="1372" spans="1:3" ht="13.5" customHeight="1">
      <c r="A1372" s="39" t="s">
        <v>2500</v>
      </c>
      <c r="B1372" s="39">
        <v>3</v>
      </c>
      <c r="C1372" s="39" t="s">
        <v>2503</v>
      </c>
    </row>
    <row r="1373" spans="1:3" ht="13.5" customHeight="1">
      <c r="A1373" s="39" t="s">
        <v>2500</v>
      </c>
      <c r="B1373" s="39">
        <v>4</v>
      </c>
      <c r="C1373" s="39" t="s">
        <v>2504</v>
      </c>
    </row>
    <row r="1374" spans="1:3" ht="13.5" customHeight="1">
      <c r="A1374" s="39" t="s">
        <v>2500</v>
      </c>
      <c r="B1374" s="39">
        <v>5</v>
      </c>
      <c r="C1374" s="39" t="s">
        <v>2505</v>
      </c>
    </row>
    <row r="1375" spans="1:3" ht="13.5" customHeight="1">
      <c r="A1375" s="39" t="s">
        <v>2500</v>
      </c>
      <c r="B1375" s="39">
        <v>6</v>
      </c>
      <c r="C1375" s="39" t="s">
        <v>2506</v>
      </c>
    </row>
    <row r="1376" spans="1:3" ht="13.5" customHeight="1">
      <c r="A1376" s="39" t="s">
        <v>2500</v>
      </c>
      <c r="B1376" s="39">
        <v>7</v>
      </c>
      <c r="C1376" s="39" t="s">
        <v>2507</v>
      </c>
    </row>
    <row r="1377" spans="1:3" ht="13.5" customHeight="1">
      <c r="A1377" s="39" t="s">
        <v>2500</v>
      </c>
      <c r="B1377" s="39">
        <v>8</v>
      </c>
      <c r="C1377" s="39" t="s">
        <v>2508</v>
      </c>
    </row>
    <row r="1378" spans="1:3" ht="13.5" customHeight="1">
      <c r="A1378" s="39" t="s">
        <v>2500</v>
      </c>
      <c r="B1378" s="39">
        <v>9</v>
      </c>
      <c r="C1378" s="39" t="s">
        <v>2509</v>
      </c>
    </row>
    <row r="1379" spans="1:3" ht="13.5" customHeight="1">
      <c r="A1379" s="39" t="s">
        <v>2500</v>
      </c>
      <c r="B1379" s="39">
        <v>10</v>
      </c>
      <c r="C1379" s="39" t="s">
        <v>2510</v>
      </c>
    </row>
    <row r="1380" spans="1:3" ht="13.5" customHeight="1">
      <c r="A1380" s="39" t="s">
        <v>2500</v>
      </c>
      <c r="B1380" s="39">
        <v>11</v>
      </c>
      <c r="C1380" s="39" t="s">
        <v>2511</v>
      </c>
    </row>
    <row r="1381" spans="1:3" ht="13.5" customHeight="1">
      <c r="A1381" s="39" t="s">
        <v>2500</v>
      </c>
      <c r="B1381" s="39">
        <v>12</v>
      </c>
      <c r="C1381" s="39" t="s">
        <v>145</v>
      </c>
    </row>
    <row r="1382" spans="1:3" s="97" customFormat="1" ht="13.5" customHeight="1">
      <c r="A1382" s="97" t="s">
        <v>2500</v>
      </c>
      <c r="B1382" s="97">
        <v>13</v>
      </c>
      <c r="C1382" s="97" t="s">
        <v>3916</v>
      </c>
    </row>
    <row r="1384" spans="1:3" ht="13.5" customHeight="1">
      <c r="A1384" s="39" t="s">
        <v>2524</v>
      </c>
      <c r="B1384" s="39">
        <v>1</v>
      </c>
      <c r="C1384" s="39" t="s">
        <v>2525</v>
      </c>
    </row>
    <row r="1385" spans="1:3" ht="13.5" customHeight="1">
      <c r="A1385" s="39" t="s">
        <v>2524</v>
      </c>
      <c r="B1385" s="39">
        <v>2</v>
      </c>
      <c r="C1385" s="39" t="s">
        <v>2526</v>
      </c>
    </row>
    <row r="1386" spans="1:3" ht="13.5" customHeight="1">
      <c r="A1386" s="39" t="s">
        <v>2524</v>
      </c>
      <c r="B1386" s="39">
        <v>3</v>
      </c>
      <c r="C1386" s="39" t="s">
        <v>2527</v>
      </c>
    </row>
    <row r="1387" spans="1:3" ht="13.5" customHeight="1">
      <c r="A1387" s="39" t="s">
        <v>2524</v>
      </c>
      <c r="B1387" s="39">
        <v>4</v>
      </c>
      <c r="C1387" s="39" t="s">
        <v>2528</v>
      </c>
    </row>
    <row r="1388" spans="1:3" ht="13.5" customHeight="1">
      <c r="A1388" s="39" t="s">
        <v>2524</v>
      </c>
      <c r="B1388" s="39">
        <v>96</v>
      </c>
      <c r="C1388" s="39" t="s">
        <v>145</v>
      </c>
    </row>
    <row r="1390" spans="1:3" ht="13.5" customHeight="1">
      <c r="A1390" s="39" t="s">
        <v>2566</v>
      </c>
      <c r="B1390" s="39">
        <v>1</v>
      </c>
      <c r="C1390" s="39" t="s">
        <v>2567</v>
      </c>
    </row>
    <row r="1391" spans="1:3" ht="13.5" customHeight="1">
      <c r="A1391" s="39" t="s">
        <v>2566</v>
      </c>
      <c r="B1391" s="39">
        <v>2</v>
      </c>
      <c r="C1391" s="39" t="s">
        <v>2568</v>
      </c>
    </row>
    <row r="1392" spans="1:3" ht="13.5" customHeight="1">
      <c r="A1392" s="39" t="s">
        <v>2566</v>
      </c>
      <c r="B1392" s="39">
        <v>3</v>
      </c>
      <c r="C1392" s="39" t="s">
        <v>2569</v>
      </c>
    </row>
    <row r="1393" spans="1:3" ht="13.5" customHeight="1">
      <c r="A1393" s="39" t="s">
        <v>2566</v>
      </c>
      <c r="B1393" s="39">
        <v>4</v>
      </c>
      <c r="C1393" s="39" t="s">
        <v>2570</v>
      </c>
    </row>
    <row r="1394" spans="1:3" ht="13.5" customHeight="1">
      <c r="A1394" s="39" t="s">
        <v>2566</v>
      </c>
      <c r="B1394" s="39">
        <v>5</v>
      </c>
      <c r="C1394" s="39" t="s">
        <v>2571</v>
      </c>
    </row>
    <row r="1395" spans="1:3" ht="13.5" customHeight="1">
      <c r="A1395" s="39" t="s">
        <v>2566</v>
      </c>
      <c r="B1395" s="39">
        <v>6</v>
      </c>
      <c r="C1395" s="39" t="s">
        <v>2572</v>
      </c>
    </row>
    <row r="1396" spans="1:3" ht="13.5" customHeight="1">
      <c r="A1396" s="39" t="s">
        <v>2566</v>
      </c>
      <c r="B1396" s="39">
        <v>7</v>
      </c>
      <c r="C1396" s="39" t="s">
        <v>2573</v>
      </c>
    </row>
    <row r="1397" spans="1:3" ht="13.5" customHeight="1">
      <c r="A1397" s="39" t="s">
        <v>2566</v>
      </c>
      <c r="B1397" s="39">
        <v>8</v>
      </c>
      <c r="C1397" s="39" t="s">
        <v>2574</v>
      </c>
    </row>
    <row r="1398" spans="1:3" ht="13.5" customHeight="1">
      <c r="A1398" s="39" t="s">
        <v>2566</v>
      </c>
      <c r="B1398" s="39">
        <v>9</v>
      </c>
      <c r="C1398" s="39" t="s">
        <v>2575</v>
      </c>
    </row>
    <row r="1399" spans="1:3" ht="13.5" customHeight="1">
      <c r="A1399" s="39" t="s">
        <v>2566</v>
      </c>
      <c r="B1399" s="39">
        <v>10</v>
      </c>
      <c r="C1399" s="39" t="s">
        <v>2576</v>
      </c>
    </row>
    <row r="1400" spans="1:3" ht="13.5" customHeight="1">
      <c r="A1400" s="39" t="s">
        <v>2566</v>
      </c>
      <c r="B1400" s="39">
        <v>11</v>
      </c>
      <c r="C1400" s="39" t="s">
        <v>2577</v>
      </c>
    </row>
    <row r="1401" spans="1:3" ht="13.5" customHeight="1">
      <c r="A1401" s="39" t="s">
        <v>2566</v>
      </c>
      <c r="B1401" s="39">
        <v>96</v>
      </c>
      <c r="C1401" s="39" t="s">
        <v>360</v>
      </c>
    </row>
    <row r="1403" spans="1:3" ht="13.5" customHeight="1">
      <c r="A1403" s="39" t="s">
        <v>2634</v>
      </c>
      <c r="B1403" s="39">
        <v>1</v>
      </c>
      <c r="C1403" s="39" t="s">
        <v>2635</v>
      </c>
    </row>
    <row r="1404" spans="1:3" ht="13.5" customHeight="1">
      <c r="A1404" s="39" t="s">
        <v>2634</v>
      </c>
      <c r="B1404" s="39">
        <v>2</v>
      </c>
      <c r="C1404" s="39" t="s">
        <v>2636</v>
      </c>
    </row>
    <row r="1405" spans="1:3" ht="13.5" customHeight="1">
      <c r="A1405" s="39" t="s">
        <v>2634</v>
      </c>
      <c r="B1405" s="39">
        <v>3</v>
      </c>
      <c r="C1405" s="39" t="s">
        <v>2637</v>
      </c>
    </row>
    <row r="1406" spans="1:3" ht="13.5" customHeight="1">
      <c r="A1406" s="39" t="s">
        <v>2634</v>
      </c>
      <c r="B1406" s="39">
        <v>4</v>
      </c>
      <c r="C1406" s="39" t="s">
        <v>2638</v>
      </c>
    </row>
    <row r="1407" spans="1:3" ht="13.5" customHeight="1">
      <c r="A1407" s="39" t="s">
        <v>2634</v>
      </c>
      <c r="B1407" s="39">
        <v>5</v>
      </c>
      <c r="C1407" s="39" t="s">
        <v>2639</v>
      </c>
    </row>
    <row r="1408" spans="1:3" ht="13.5" customHeight="1">
      <c r="A1408" s="39" t="s">
        <v>2634</v>
      </c>
      <c r="B1408" s="39">
        <v>96</v>
      </c>
      <c r="C1408" s="39" t="s">
        <v>2083</v>
      </c>
    </row>
    <row r="1410" spans="1:3" ht="13.5" customHeight="1">
      <c r="A1410" s="39" t="s">
        <v>2686</v>
      </c>
      <c r="B1410" s="39">
        <v>0</v>
      </c>
      <c r="C1410" s="39" t="s">
        <v>1137</v>
      </c>
    </row>
    <row r="1411" spans="1:3" ht="13.5" customHeight="1">
      <c r="A1411" s="39" t="s">
        <v>2686</v>
      </c>
      <c r="B1411" s="39">
        <v>1</v>
      </c>
      <c r="C1411" s="39" t="s">
        <v>1138</v>
      </c>
    </row>
    <row r="1412" spans="1:3" ht="13.5" customHeight="1">
      <c r="A1412" s="39" t="s">
        <v>2686</v>
      </c>
      <c r="B1412" s="39">
        <v>2</v>
      </c>
      <c r="C1412" s="39" t="s">
        <v>2083</v>
      </c>
    </row>
    <row r="1414" spans="1:3" ht="13.5" customHeight="1">
      <c r="A1414" s="39" t="s">
        <v>2702</v>
      </c>
      <c r="B1414" s="39">
        <v>1</v>
      </c>
      <c r="C1414" s="39" t="s">
        <v>2703</v>
      </c>
    </row>
    <row r="1415" spans="1:3" ht="13.5" customHeight="1">
      <c r="A1415" s="39" t="s">
        <v>2702</v>
      </c>
      <c r="B1415" s="39">
        <v>2</v>
      </c>
      <c r="C1415" s="39" t="s">
        <v>2704</v>
      </c>
    </row>
    <row r="1416" spans="1:3" ht="13.5" customHeight="1">
      <c r="A1416" s="39" t="s">
        <v>2702</v>
      </c>
      <c r="B1416" s="39">
        <v>0</v>
      </c>
      <c r="C1416" s="39" t="s">
        <v>66</v>
      </c>
    </row>
    <row r="1418" spans="1:3" ht="13.5" customHeight="1">
      <c r="A1418" s="39" t="s">
        <v>2732</v>
      </c>
      <c r="B1418" s="39">
        <v>1</v>
      </c>
      <c r="C1418" s="39" t="s">
        <v>65</v>
      </c>
    </row>
    <row r="1419" spans="1:3" ht="13.5" customHeight="1">
      <c r="A1419" s="39" t="s">
        <v>2732</v>
      </c>
      <c r="B1419" s="39">
        <v>0</v>
      </c>
      <c r="C1419" s="39" t="s">
        <v>66</v>
      </c>
    </row>
    <row r="1420" spans="1:3" ht="13.5" customHeight="1">
      <c r="A1420" s="39" t="s">
        <v>2732</v>
      </c>
      <c r="B1420" s="39">
        <v>2</v>
      </c>
      <c r="C1420" s="39" t="s">
        <v>1750</v>
      </c>
    </row>
    <row r="1422" spans="1:3" s="97" customFormat="1" ht="13.5" customHeight="1">
      <c r="A1422" s="97" t="s">
        <v>3846</v>
      </c>
      <c r="B1422" s="97">
        <v>1</v>
      </c>
      <c r="C1422" s="97" t="s">
        <v>65</v>
      </c>
    </row>
    <row r="1423" spans="1:3" s="97" customFormat="1" ht="13.5" customHeight="1">
      <c r="A1423" s="97" t="s">
        <v>3846</v>
      </c>
      <c r="B1423" s="97">
        <v>0</v>
      </c>
      <c r="C1423" s="97" t="s">
        <v>66</v>
      </c>
    </row>
    <row r="1424" spans="1:3" s="97" customFormat="1" ht="13.5" customHeight="1">
      <c r="A1424" s="97" t="s">
        <v>3846</v>
      </c>
      <c r="B1424" s="97">
        <v>99</v>
      </c>
      <c r="C1424" s="97" t="s">
        <v>1750</v>
      </c>
    </row>
    <row r="1425" spans="1:3" s="97" customFormat="1" ht="13.5" customHeight="1"/>
    <row r="1426" spans="1:3" ht="13.5" customHeight="1">
      <c r="A1426" s="39" t="s">
        <v>2822</v>
      </c>
      <c r="B1426" s="39">
        <v>1</v>
      </c>
      <c r="C1426" s="39" t="s">
        <v>2823</v>
      </c>
    </row>
    <row r="1427" spans="1:3" ht="13.5" customHeight="1">
      <c r="A1427" s="39" t="s">
        <v>2822</v>
      </c>
      <c r="B1427" s="39">
        <v>2</v>
      </c>
      <c r="C1427" s="39" t="s">
        <v>2824</v>
      </c>
    </row>
    <row r="1428" spans="1:3" ht="13.5" customHeight="1">
      <c r="A1428" s="39" t="s">
        <v>2822</v>
      </c>
      <c r="B1428" s="39">
        <v>3</v>
      </c>
      <c r="C1428" s="39" t="s">
        <v>2825</v>
      </c>
    </row>
    <row r="1429" spans="1:3" ht="13.5" customHeight="1">
      <c r="A1429" s="39" t="s">
        <v>2822</v>
      </c>
      <c r="B1429" s="39">
        <v>4</v>
      </c>
      <c r="C1429" s="39" t="s">
        <v>2826</v>
      </c>
    </row>
    <row r="1430" spans="1:3" ht="13.5" customHeight="1">
      <c r="A1430" s="39" t="s">
        <v>2822</v>
      </c>
      <c r="B1430" s="39">
        <v>5</v>
      </c>
      <c r="C1430" s="39" t="s">
        <v>2235</v>
      </c>
    </row>
    <row r="1431" spans="1:3" ht="13.5" customHeight="1">
      <c r="A1431" s="39" t="s">
        <v>2822</v>
      </c>
      <c r="B1431" s="39">
        <v>96</v>
      </c>
      <c r="C1431" s="39" t="s">
        <v>2083</v>
      </c>
    </row>
    <row r="1433" spans="1:3" ht="13.5" customHeight="1">
      <c r="A1433" s="39" t="s">
        <v>2827</v>
      </c>
      <c r="B1433" s="39">
        <v>1</v>
      </c>
      <c r="C1433" s="39" t="s">
        <v>2828</v>
      </c>
    </row>
    <row r="1434" spans="1:3" ht="13.5" customHeight="1">
      <c r="A1434" s="39" t="s">
        <v>2827</v>
      </c>
      <c r="B1434" s="39">
        <v>2</v>
      </c>
      <c r="C1434" s="39" t="s">
        <v>2829</v>
      </c>
    </row>
    <row r="1435" spans="1:3" ht="13.5" customHeight="1">
      <c r="A1435" s="39" t="s">
        <v>2827</v>
      </c>
      <c r="B1435" s="39">
        <v>3</v>
      </c>
      <c r="C1435" s="39" t="s">
        <v>2830</v>
      </c>
    </row>
    <row r="1436" spans="1:3" ht="13.5" customHeight="1">
      <c r="A1436" s="39" t="s">
        <v>2827</v>
      </c>
      <c r="B1436" s="39">
        <v>4</v>
      </c>
      <c r="C1436" s="39" t="s">
        <v>2831</v>
      </c>
    </row>
    <row r="1437" spans="1:3" ht="13.5" customHeight="1">
      <c r="A1437" s="39" t="s">
        <v>2827</v>
      </c>
      <c r="B1437" s="39">
        <v>5</v>
      </c>
      <c r="C1437" s="39" t="s">
        <v>145</v>
      </c>
    </row>
    <row r="1439" spans="1:3" ht="13.5" customHeight="1">
      <c r="A1439" s="39" t="s">
        <v>2832</v>
      </c>
      <c r="B1439" s="39">
        <v>1</v>
      </c>
      <c r="C1439" s="39" t="s">
        <v>2833</v>
      </c>
    </row>
    <row r="1440" spans="1:3" ht="13.5" customHeight="1">
      <c r="A1440" s="39" t="s">
        <v>2832</v>
      </c>
      <c r="B1440" s="39">
        <v>2</v>
      </c>
      <c r="C1440" s="39" t="s">
        <v>1194</v>
      </c>
    </row>
    <row r="1441" spans="1:3" ht="13.5" customHeight="1">
      <c r="A1441" s="39" t="s">
        <v>2832</v>
      </c>
      <c r="B1441" s="39">
        <v>3</v>
      </c>
      <c r="C1441" s="39" t="s">
        <v>2834</v>
      </c>
    </row>
    <row r="1442" spans="1:3" ht="13.5" customHeight="1">
      <c r="A1442" s="39" t="s">
        <v>2832</v>
      </c>
      <c r="B1442" s="39">
        <v>4</v>
      </c>
      <c r="C1442" s="39" t="s">
        <v>2835</v>
      </c>
    </row>
    <row r="1443" spans="1:3" ht="13.5" customHeight="1">
      <c r="A1443" s="39" t="s">
        <v>2832</v>
      </c>
      <c r="B1443" s="39">
        <v>5</v>
      </c>
      <c r="C1443" s="39" t="s">
        <v>145</v>
      </c>
    </row>
    <row r="1445" spans="1:3" ht="13.5" customHeight="1">
      <c r="A1445" s="39" t="s">
        <v>553</v>
      </c>
      <c r="B1445" s="39">
        <v>1</v>
      </c>
      <c r="C1445" s="39" t="s">
        <v>2989</v>
      </c>
    </row>
    <row r="1446" spans="1:3" ht="13.5" customHeight="1">
      <c r="A1446" s="39" t="s">
        <v>553</v>
      </c>
      <c r="B1446" s="39">
        <v>2</v>
      </c>
      <c r="C1446" s="39" t="s">
        <v>2990</v>
      </c>
    </row>
    <row r="1448" spans="1:3" ht="13.5" customHeight="1">
      <c r="A1448" s="39" t="s">
        <v>3159</v>
      </c>
      <c r="B1448" s="39">
        <v>1</v>
      </c>
      <c r="C1448" s="39" t="s">
        <v>3155</v>
      </c>
    </row>
    <row r="1449" spans="1:3" ht="13.5" customHeight="1">
      <c r="A1449" s="39" t="s">
        <v>3159</v>
      </c>
      <c r="B1449" s="39">
        <v>2</v>
      </c>
      <c r="C1449" s="39" t="s">
        <v>3156</v>
      </c>
    </row>
    <row r="1450" spans="1:3" ht="13.5" customHeight="1">
      <c r="A1450" s="39" t="s">
        <v>3159</v>
      </c>
      <c r="B1450" s="39">
        <v>3</v>
      </c>
      <c r="C1450" s="39" t="s">
        <v>3157</v>
      </c>
    </row>
    <row r="1451" spans="1:3" ht="13.5" customHeight="1">
      <c r="A1451" s="39" t="s">
        <v>3159</v>
      </c>
      <c r="B1451" s="39">
        <v>4</v>
      </c>
      <c r="C1451" s="39" t="s">
        <v>3158</v>
      </c>
    </row>
    <row r="1454" spans="1:3" ht="13.5" customHeight="1">
      <c r="A1454" s="39" t="s">
        <v>3250</v>
      </c>
      <c r="B1454" s="39">
        <v>41</v>
      </c>
      <c r="C1454" s="39" t="s">
        <v>3251</v>
      </c>
    </row>
    <row r="1455" spans="1:3" ht="13.5" customHeight="1">
      <c r="A1455" s="39" t="s">
        <v>3250</v>
      </c>
      <c r="B1455" s="39">
        <v>42</v>
      </c>
      <c r="C1455" s="39" t="s">
        <v>3252</v>
      </c>
    </row>
    <row r="1456" spans="1:3" ht="13.5" customHeight="1">
      <c r="A1456" s="39" t="s">
        <v>3250</v>
      </c>
      <c r="B1456" s="39">
        <v>43</v>
      </c>
      <c r="C1456" s="39" t="s">
        <v>3253</v>
      </c>
    </row>
    <row r="1457" spans="1:3" ht="13.5" customHeight="1">
      <c r="A1457" s="39" t="s">
        <v>3250</v>
      </c>
      <c r="B1457" s="39">
        <v>44</v>
      </c>
      <c r="C1457" s="39" t="s">
        <v>3254</v>
      </c>
    </row>
    <row r="1458" spans="1:3" ht="13.5" customHeight="1">
      <c r="A1458" s="39" t="s">
        <v>3250</v>
      </c>
      <c r="B1458" s="39">
        <v>45</v>
      </c>
      <c r="C1458" s="39" t="s">
        <v>3255</v>
      </c>
    </row>
    <row r="1459" spans="1:3" ht="13.5" customHeight="1">
      <c r="A1459" s="39" t="s">
        <v>3250</v>
      </c>
      <c r="B1459" s="39">
        <v>46</v>
      </c>
      <c r="C1459" s="39" t="s">
        <v>3256</v>
      </c>
    </row>
    <row r="1460" spans="1:3" ht="13.5" customHeight="1">
      <c r="A1460" s="39" t="s">
        <v>3250</v>
      </c>
      <c r="B1460" s="39">
        <v>47</v>
      </c>
      <c r="C1460" s="39" t="s">
        <v>3257</v>
      </c>
    </row>
    <row r="1461" spans="1:3" ht="13.5" customHeight="1">
      <c r="A1461" s="39" t="s">
        <v>3250</v>
      </c>
      <c r="B1461" s="39">
        <v>48</v>
      </c>
      <c r="C1461" s="39" t="s">
        <v>3258</v>
      </c>
    </row>
    <row r="1462" spans="1:3" ht="13.5" customHeight="1">
      <c r="A1462" s="39" t="s">
        <v>3250</v>
      </c>
      <c r="B1462" s="39">
        <v>49</v>
      </c>
      <c r="C1462" s="39" t="s">
        <v>3259</v>
      </c>
    </row>
    <row r="1463" spans="1:3" ht="13.5" customHeight="1">
      <c r="A1463" s="39" t="s">
        <v>3250</v>
      </c>
      <c r="B1463" s="39">
        <v>96</v>
      </c>
      <c r="C1463" s="39" t="s">
        <v>2019</v>
      </c>
    </row>
    <row r="1467" spans="1:3" ht="13.5" customHeight="1">
      <c r="A1467" s="39" t="s">
        <v>3433</v>
      </c>
      <c r="B1467" s="39">
        <v>1</v>
      </c>
      <c r="C1467" s="39" t="s">
        <v>3435</v>
      </c>
    </row>
    <row r="1468" spans="1:3" ht="13.5" customHeight="1">
      <c r="A1468" s="39" t="s">
        <v>3433</v>
      </c>
      <c r="B1468" s="39">
        <v>2</v>
      </c>
      <c r="C1468" s="39" t="s">
        <v>3436</v>
      </c>
    </row>
  </sheetData>
  <phoneticPr fontId="2"/>
  <pageMargins left="0.7" right="0.7" top="0.75" bottom="0.75" header="0.3" footer="0.3"/>
  <pageSetup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abSelected="1" topLeftCell="B1" zoomScale="85" zoomScaleNormal="85" zoomScalePageLayoutView="85" workbookViewId="0">
      <selection activeCell="G15" sqref="G15"/>
    </sheetView>
  </sheetViews>
  <sheetFormatPr defaultColWidth="8.85546875" defaultRowHeight="14.25"/>
  <cols>
    <col min="1" max="1" width="85.42578125" style="5" customWidth="1"/>
    <col min="2" max="2" width="46" style="5" bestFit="1" customWidth="1"/>
    <col min="3" max="3" width="14.140625" style="5" customWidth="1"/>
    <col min="4" max="4" width="51.140625" style="10" bestFit="1" customWidth="1"/>
    <col min="5" max="5" width="11.7109375" style="5" bestFit="1" customWidth="1"/>
    <col min="6" max="6" width="16.28515625" style="5" bestFit="1" customWidth="1"/>
    <col min="7" max="7" width="18.85546875" style="5" customWidth="1"/>
    <col min="8" max="8" width="12" style="5" bestFit="1" customWidth="1"/>
    <col min="9" max="16384" width="8.85546875" style="5"/>
  </cols>
  <sheetData>
    <row r="1" spans="1:8" ht="15">
      <c r="A1" s="11" t="s">
        <v>551</v>
      </c>
      <c r="B1" s="11" t="s">
        <v>552</v>
      </c>
      <c r="C1" s="12" t="s">
        <v>553</v>
      </c>
      <c r="D1" s="13" t="s">
        <v>2039</v>
      </c>
      <c r="E1" s="11" t="s">
        <v>554</v>
      </c>
      <c r="F1" s="11" t="s">
        <v>555</v>
      </c>
      <c r="G1" s="14" t="s">
        <v>556</v>
      </c>
      <c r="H1" s="15" t="s">
        <v>557</v>
      </c>
    </row>
    <row r="2" spans="1:8">
      <c r="A2" s="16" t="str">
        <f ca="1">CONCATENATE("[GAMBIA] ENDLINE HOUSEHOLD SURVEY - TEST"," (G",H2," v",C2,")")</f>
        <v>[GAMBIA] ENDLINE HOUSEHOLD SURVEY - TEST (G11 v1804092315)</v>
      </c>
      <c r="B2" s="16" t="str">
        <f>CONCATENATE("GAMBIA_EL_HH_TEST_G",H2)</f>
        <v>GAMBIA_EL_HH_TEST_G11</v>
      </c>
      <c r="C2" s="7" t="str">
        <f ca="1">TEXT(YEAR(NOW())-2000, "00") &amp; TEXT(MONTH(NOW()), "00") &amp; TEXT(DAY(NOW()), "00") &amp; TEXT(HOUR(NOW()), "00") &amp; TEXT(MINUTE(NOW()), "00")</f>
        <v>1804092315</v>
      </c>
      <c r="D2" s="16" t="s">
        <v>4436</v>
      </c>
      <c r="E2" s="17"/>
      <c r="F2" s="8" t="s">
        <v>39</v>
      </c>
      <c r="G2" s="7" t="s">
        <v>2040</v>
      </c>
      <c r="H2" s="9" t="s">
        <v>2384</v>
      </c>
    </row>
    <row r="3" spans="1:8">
      <c r="D3" s="4"/>
    </row>
    <row r="4" spans="1:8">
      <c r="D4" s="6"/>
    </row>
    <row r="5" spans="1:8">
      <c r="D5" s="4"/>
    </row>
    <row r="6" spans="1:8">
      <c r="D6" s="4"/>
    </row>
    <row r="7" spans="1:8">
      <c r="D7" s="4"/>
    </row>
    <row r="8" spans="1:8">
      <c r="D8" s="4"/>
    </row>
    <row r="9" spans="1:8">
      <c r="D9" s="4"/>
    </row>
    <row r="10" spans="1:8">
      <c r="D10" s="4"/>
    </row>
    <row r="11" spans="1:8">
      <c r="D11" s="4"/>
    </row>
    <row r="12" spans="1:8">
      <c r="D12" s="4"/>
    </row>
    <row r="13" spans="1:8">
      <c r="D13" s="4"/>
    </row>
    <row r="14" spans="1:8">
      <c r="D14" s="4"/>
    </row>
    <row r="15" spans="1:8">
      <c r="D15" s="4"/>
    </row>
    <row r="16" spans="1:8">
      <c r="D16" s="4"/>
    </row>
    <row r="17" spans="4:4">
      <c r="D17" s="4"/>
    </row>
    <row r="18" spans="4:4">
      <c r="D18" s="4"/>
    </row>
    <row r="19" spans="4:4">
      <c r="D19" s="4"/>
    </row>
    <row r="20" spans="4:4">
      <c r="D20" s="4"/>
    </row>
  </sheetData>
  <phoneticPr fontId="2"/>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topLeftCell="A52" zoomScale="115" zoomScaleNormal="115" workbookViewId="0">
      <selection activeCell="C71" sqref="C71"/>
    </sheetView>
  </sheetViews>
  <sheetFormatPr defaultColWidth="9.140625" defaultRowHeight="15"/>
  <cols>
    <col min="1" max="1" width="10" style="21" bestFit="1" customWidth="1"/>
    <col min="2" max="2" width="6.28515625" style="21" bestFit="1" customWidth="1"/>
    <col min="3" max="3" width="13.28515625" style="21" bestFit="1" customWidth="1"/>
    <col min="4" max="4" width="4.85546875" style="21" bestFit="1" customWidth="1"/>
    <col min="5" max="5" width="26.28515625" style="21" bestFit="1" customWidth="1"/>
    <col min="6" max="6" width="25.28515625" style="21" bestFit="1" customWidth="1"/>
    <col min="7" max="7" width="25.7109375" style="21" bestFit="1" customWidth="1"/>
    <col min="8" max="16384" width="9.140625" style="21"/>
  </cols>
  <sheetData>
    <row r="1" spans="1:8" s="20" customFormat="1" ht="14.25">
      <c r="A1" s="2" t="s">
        <v>40</v>
      </c>
      <c r="B1" s="18" t="s">
        <v>1</v>
      </c>
      <c r="C1" s="2" t="s">
        <v>1959</v>
      </c>
      <c r="D1" s="2" t="s">
        <v>42</v>
      </c>
      <c r="E1" s="2" t="s">
        <v>7</v>
      </c>
      <c r="F1" s="19" t="s">
        <v>6</v>
      </c>
      <c r="G1" s="19" t="s">
        <v>1969</v>
      </c>
    </row>
    <row r="2" spans="1:8">
      <c r="H2" s="20"/>
    </row>
    <row r="3" spans="1:8" s="93" customFormat="1">
      <c r="A3" s="93" t="s">
        <v>3787</v>
      </c>
      <c r="B3" s="93">
        <v>-99</v>
      </c>
      <c r="C3" s="93" t="s">
        <v>2083</v>
      </c>
      <c r="H3" s="20"/>
    </row>
    <row r="4" spans="1:8">
      <c r="A4" s="23" t="s">
        <v>2373</v>
      </c>
      <c r="B4" s="24">
        <v>-99</v>
      </c>
      <c r="C4" s="23" t="s">
        <v>4586</v>
      </c>
      <c r="H4" s="20"/>
    </row>
    <row r="5" spans="1:8" s="93" customFormat="1">
      <c r="A5" s="93" t="s">
        <v>2360</v>
      </c>
      <c r="B5" s="24">
        <v>-99</v>
      </c>
      <c r="C5" s="23" t="s">
        <v>4587</v>
      </c>
      <c r="H5" s="20"/>
    </row>
    <row r="6" spans="1:8" s="93" customFormat="1">
      <c r="A6" s="93" t="s">
        <v>2406</v>
      </c>
      <c r="B6" s="24">
        <v>-99</v>
      </c>
      <c r="C6" s="23" t="s">
        <v>4588</v>
      </c>
      <c r="H6" s="20"/>
    </row>
    <row r="7" spans="1:8" s="93" customFormat="1">
      <c r="H7" s="20"/>
    </row>
    <row r="8" spans="1:8">
      <c r="A8" s="23" t="s">
        <v>1249</v>
      </c>
      <c r="B8" s="22" t="s">
        <v>2747</v>
      </c>
      <c r="C8" s="21" t="s">
        <v>3851</v>
      </c>
      <c r="H8" s="20"/>
    </row>
    <row r="9" spans="1:8">
      <c r="A9" s="23" t="s">
        <v>1249</v>
      </c>
      <c r="B9" s="22">
        <v>0</v>
      </c>
      <c r="C9" s="21" t="s">
        <v>2748</v>
      </c>
      <c r="H9" s="20"/>
    </row>
    <row r="10" spans="1:8">
      <c r="H10" s="20"/>
    </row>
    <row r="11" spans="1:8" s="93" customFormat="1">
      <c r="A11" s="23" t="s">
        <v>4638</v>
      </c>
      <c r="B11" s="24">
        <v>0</v>
      </c>
      <c r="C11" s="23" t="s">
        <v>3569</v>
      </c>
      <c r="H11" s="20"/>
    </row>
    <row r="12" spans="1:8">
      <c r="A12" s="23" t="s">
        <v>4638</v>
      </c>
      <c r="B12" s="24" t="s">
        <v>2405</v>
      </c>
      <c r="C12" s="23" t="s">
        <v>3570</v>
      </c>
      <c r="H12" s="20"/>
    </row>
    <row r="13" spans="1:8">
      <c r="A13" s="23" t="s">
        <v>4638</v>
      </c>
      <c r="B13" s="24" t="s">
        <v>2747</v>
      </c>
      <c r="C13" s="23" t="s">
        <v>3571</v>
      </c>
      <c r="H13" s="20"/>
    </row>
    <row r="14" spans="1:8">
      <c r="A14" s="23" t="s">
        <v>4638</v>
      </c>
      <c r="B14" s="24" t="s">
        <v>2374</v>
      </c>
      <c r="C14" s="24" t="s">
        <v>2374</v>
      </c>
      <c r="H14" s="20"/>
    </row>
    <row r="15" spans="1:8">
      <c r="A15" s="23" t="s">
        <v>4638</v>
      </c>
      <c r="B15" s="24" t="s">
        <v>2375</v>
      </c>
      <c r="C15" s="24" t="s">
        <v>2375</v>
      </c>
      <c r="H15" s="20"/>
    </row>
    <row r="16" spans="1:8">
      <c r="A16" s="23" t="s">
        <v>4638</v>
      </c>
      <c r="B16" s="24" t="s">
        <v>2376</v>
      </c>
      <c r="C16" s="24" t="s">
        <v>2376</v>
      </c>
      <c r="H16" s="20"/>
    </row>
    <row r="17" spans="1:8">
      <c r="A17" s="23" t="s">
        <v>4638</v>
      </c>
      <c r="B17" s="24" t="s">
        <v>2377</v>
      </c>
      <c r="C17" s="24" t="s">
        <v>2377</v>
      </c>
      <c r="H17" s="20"/>
    </row>
    <row r="18" spans="1:8">
      <c r="A18" s="23" t="s">
        <v>4638</v>
      </c>
      <c r="B18" s="24" t="s">
        <v>2378</v>
      </c>
      <c r="C18" s="24" t="s">
        <v>2378</v>
      </c>
      <c r="H18" s="20"/>
    </row>
    <row r="19" spans="1:8">
      <c r="A19" s="23" t="s">
        <v>4638</v>
      </c>
      <c r="B19" s="24" t="s">
        <v>2379</v>
      </c>
      <c r="C19" s="24" t="s">
        <v>2379</v>
      </c>
      <c r="H19" s="20"/>
    </row>
    <row r="20" spans="1:8">
      <c r="A20" s="23" t="s">
        <v>4638</v>
      </c>
      <c r="B20" s="24" t="s">
        <v>2380</v>
      </c>
      <c r="C20" s="24" t="s">
        <v>2380</v>
      </c>
      <c r="H20" s="20"/>
    </row>
    <row r="21" spans="1:8">
      <c r="A21" s="23" t="s">
        <v>4638</v>
      </c>
      <c r="B21" s="24" t="s">
        <v>2381</v>
      </c>
      <c r="C21" s="24" t="s">
        <v>2381</v>
      </c>
      <c r="H21" s="20"/>
    </row>
    <row r="22" spans="1:8">
      <c r="A22" s="23" t="s">
        <v>4638</v>
      </c>
      <c r="B22" s="24" t="s">
        <v>2382</v>
      </c>
      <c r="C22" s="24" t="s">
        <v>2382</v>
      </c>
      <c r="H22" s="20"/>
    </row>
    <row r="23" spans="1:8">
      <c r="A23" s="23" t="s">
        <v>4638</v>
      </c>
      <c r="B23" s="24" t="s">
        <v>2383</v>
      </c>
      <c r="C23" s="24" t="s">
        <v>2383</v>
      </c>
      <c r="H23" s="20"/>
    </row>
    <row r="24" spans="1:8">
      <c r="A24" s="23" t="s">
        <v>4638</v>
      </c>
      <c r="B24" s="24" t="s">
        <v>2384</v>
      </c>
      <c r="C24" s="24" t="s">
        <v>2384</v>
      </c>
      <c r="H24" s="20"/>
    </row>
    <row r="25" spans="1:8">
      <c r="A25" s="23" t="s">
        <v>4638</v>
      </c>
      <c r="B25" s="24" t="s">
        <v>2385</v>
      </c>
      <c r="C25" s="24" t="s">
        <v>2385</v>
      </c>
      <c r="H25" s="20"/>
    </row>
    <row r="26" spans="1:8">
      <c r="A26" s="23" t="s">
        <v>4638</v>
      </c>
      <c r="B26" s="24" t="s">
        <v>2386</v>
      </c>
      <c r="C26" s="24" t="s">
        <v>2386</v>
      </c>
      <c r="H26" s="20"/>
    </row>
    <row r="27" spans="1:8">
      <c r="A27" s="23" t="s">
        <v>4638</v>
      </c>
      <c r="B27" s="24" t="s">
        <v>2387</v>
      </c>
      <c r="C27" s="24" t="s">
        <v>2387</v>
      </c>
      <c r="H27" s="20"/>
    </row>
    <row r="28" spans="1:8">
      <c r="A28" s="23" t="s">
        <v>4638</v>
      </c>
      <c r="B28" s="24" t="s">
        <v>2388</v>
      </c>
      <c r="C28" s="24" t="s">
        <v>2388</v>
      </c>
      <c r="H28" s="20"/>
    </row>
    <row r="29" spans="1:8">
      <c r="A29" s="23" t="s">
        <v>4638</v>
      </c>
      <c r="B29" s="24" t="s">
        <v>2389</v>
      </c>
      <c r="C29" s="24" t="s">
        <v>2389</v>
      </c>
      <c r="H29" s="20"/>
    </row>
    <row r="30" spans="1:8">
      <c r="A30" s="23" t="s">
        <v>4638</v>
      </c>
      <c r="B30" s="24" t="s">
        <v>2390</v>
      </c>
      <c r="C30" s="24" t="s">
        <v>2390</v>
      </c>
      <c r="H30" s="20"/>
    </row>
    <row r="31" spans="1:8">
      <c r="A31" s="23" t="s">
        <v>4638</v>
      </c>
      <c r="B31" s="24" t="s">
        <v>2391</v>
      </c>
      <c r="C31" s="24" t="s">
        <v>2391</v>
      </c>
      <c r="H31" s="20"/>
    </row>
    <row r="32" spans="1:8">
      <c r="A32" s="23" t="s">
        <v>4638</v>
      </c>
      <c r="B32" s="24" t="s">
        <v>2392</v>
      </c>
      <c r="C32" s="24" t="s">
        <v>2392</v>
      </c>
      <c r="H32" s="20"/>
    </row>
    <row r="33" spans="1:8">
      <c r="A33" s="23" t="s">
        <v>4638</v>
      </c>
      <c r="B33" s="24" t="s">
        <v>2393</v>
      </c>
      <c r="C33" s="24" t="s">
        <v>2393</v>
      </c>
      <c r="H33" s="20"/>
    </row>
    <row r="34" spans="1:8">
      <c r="A34" s="23" t="s">
        <v>4638</v>
      </c>
      <c r="B34" s="24" t="s">
        <v>2394</v>
      </c>
      <c r="C34" s="24" t="s">
        <v>2394</v>
      </c>
      <c r="H34" s="20"/>
    </row>
    <row r="35" spans="1:8">
      <c r="A35" s="23" t="s">
        <v>4638</v>
      </c>
      <c r="B35" s="24" t="s">
        <v>2395</v>
      </c>
      <c r="C35" s="24" t="s">
        <v>2395</v>
      </c>
      <c r="H35" s="20"/>
    </row>
    <row r="36" spans="1:8">
      <c r="A36" s="23" t="s">
        <v>4638</v>
      </c>
      <c r="B36" s="24" t="s">
        <v>2396</v>
      </c>
      <c r="C36" s="24" t="s">
        <v>2396</v>
      </c>
      <c r="H36" s="20"/>
    </row>
    <row r="37" spans="1:8">
      <c r="A37" s="23" t="s">
        <v>4638</v>
      </c>
      <c r="B37" s="24" t="s">
        <v>2397</v>
      </c>
      <c r="C37" s="24" t="s">
        <v>2397</v>
      </c>
      <c r="H37" s="20"/>
    </row>
    <row r="38" spans="1:8">
      <c r="A38" s="23" t="s">
        <v>4638</v>
      </c>
      <c r="B38" s="24" t="s">
        <v>2398</v>
      </c>
      <c r="C38" s="24" t="s">
        <v>2398</v>
      </c>
      <c r="H38" s="20"/>
    </row>
    <row r="39" spans="1:8">
      <c r="A39" s="23" t="s">
        <v>4638</v>
      </c>
      <c r="B39" s="24" t="s">
        <v>2399</v>
      </c>
      <c r="C39" s="24" t="s">
        <v>2399</v>
      </c>
      <c r="H39" s="20"/>
    </row>
    <row r="40" spans="1:8">
      <c r="A40" s="23" t="s">
        <v>4638</v>
      </c>
      <c r="B40" s="24" t="s">
        <v>2400</v>
      </c>
      <c r="C40" s="24" t="s">
        <v>2400</v>
      </c>
      <c r="H40" s="20"/>
    </row>
    <row r="41" spans="1:8">
      <c r="A41" s="23" t="s">
        <v>4638</v>
      </c>
      <c r="B41" s="24" t="s">
        <v>2401</v>
      </c>
      <c r="C41" s="24" t="s">
        <v>2401</v>
      </c>
      <c r="H41" s="20"/>
    </row>
    <row r="42" spans="1:8">
      <c r="A42" s="23" t="s">
        <v>4638</v>
      </c>
      <c r="B42" s="24" t="s">
        <v>2402</v>
      </c>
      <c r="C42" s="24" t="s">
        <v>2402</v>
      </c>
      <c r="H42" s="20"/>
    </row>
    <row r="43" spans="1:8">
      <c r="A43" s="23" t="s">
        <v>4638</v>
      </c>
      <c r="B43" s="24" t="s">
        <v>2403</v>
      </c>
      <c r="C43" s="24" t="s">
        <v>2403</v>
      </c>
      <c r="H43" s="20"/>
    </row>
    <row r="44" spans="1:8">
      <c r="A44" s="23" t="s">
        <v>4638</v>
      </c>
      <c r="B44" s="24" t="s">
        <v>2404</v>
      </c>
      <c r="C44" s="24" t="s">
        <v>2404</v>
      </c>
      <c r="H44" s="20"/>
    </row>
    <row r="45" spans="1:8">
      <c r="H45" s="20"/>
    </row>
    <row r="46" spans="1:8">
      <c r="A46" s="23" t="s">
        <v>4639</v>
      </c>
      <c r="B46" s="24">
        <v>0</v>
      </c>
      <c r="C46" s="23" t="s">
        <v>3569</v>
      </c>
      <c r="H46" s="20"/>
    </row>
    <row r="47" spans="1:8" s="23" customFormat="1" ht="15" customHeight="1">
      <c r="A47" s="23" t="s">
        <v>4639</v>
      </c>
      <c r="B47" s="24" t="s">
        <v>2405</v>
      </c>
      <c r="C47" s="23" t="s">
        <v>3570</v>
      </c>
      <c r="H47" s="20"/>
    </row>
    <row r="48" spans="1:8">
      <c r="A48" s="23" t="s">
        <v>4639</v>
      </c>
      <c r="B48" s="24" t="s">
        <v>2747</v>
      </c>
      <c r="C48" s="23" t="s">
        <v>3571</v>
      </c>
      <c r="H48" s="20"/>
    </row>
    <row r="49" spans="1:8" s="23" customFormat="1" ht="15" customHeight="1">
      <c r="A49" s="23" t="s">
        <v>4639</v>
      </c>
      <c r="B49" s="24" t="s">
        <v>2374</v>
      </c>
      <c r="C49" s="23" t="s">
        <v>2361</v>
      </c>
      <c r="H49" s="20"/>
    </row>
    <row r="50" spans="1:8" s="23" customFormat="1" ht="15" customHeight="1">
      <c r="A50" s="23" t="s">
        <v>4639</v>
      </c>
      <c r="B50" s="24" t="s">
        <v>2375</v>
      </c>
      <c r="C50" s="23" t="s">
        <v>2362</v>
      </c>
      <c r="H50" s="20"/>
    </row>
    <row r="51" spans="1:8" s="23" customFormat="1" ht="15" customHeight="1">
      <c r="A51" s="23" t="s">
        <v>4639</v>
      </c>
      <c r="B51" s="24" t="s">
        <v>2376</v>
      </c>
      <c r="C51" s="23" t="s">
        <v>2363</v>
      </c>
      <c r="H51" s="20"/>
    </row>
    <row r="52" spans="1:8" s="23" customFormat="1" ht="15" customHeight="1">
      <c r="A52" s="23" t="s">
        <v>4639</v>
      </c>
      <c r="B52" s="24" t="s">
        <v>2377</v>
      </c>
      <c r="C52" s="23" t="s">
        <v>2364</v>
      </c>
      <c r="H52" s="20"/>
    </row>
    <row r="53" spans="1:8" s="23" customFormat="1" ht="15" customHeight="1">
      <c r="A53" s="23" t="s">
        <v>4639</v>
      </c>
      <c r="B53" s="24" t="s">
        <v>2378</v>
      </c>
      <c r="C53" s="23" t="s">
        <v>2365</v>
      </c>
      <c r="H53" s="20"/>
    </row>
    <row r="54" spans="1:8" s="23" customFormat="1" ht="15" customHeight="1">
      <c r="A54" s="23" t="s">
        <v>4639</v>
      </c>
      <c r="B54" s="24" t="s">
        <v>2379</v>
      </c>
      <c r="C54" s="23" t="s">
        <v>2366</v>
      </c>
      <c r="H54" s="20"/>
    </row>
    <row r="55" spans="1:8" s="23" customFormat="1" ht="15" customHeight="1">
      <c r="A55" s="23" t="s">
        <v>4639</v>
      </c>
      <c r="B55" s="24" t="s">
        <v>2380</v>
      </c>
      <c r="C55" s="23" t="s">
        <v>2367</v>
      </c>
      <c r="H55" s="20"/>
    </row>
    <row r="56" spans="1:8" s="23" customFormat="1" ht="15" customHeight="1">
      <c r="A56" s="23" t="s">
        <v>4639</v>
      </c>
      <c r="B56" s="24" t="s">
        <v>2381</v>
      </c>
      <c r="C56" s="23" t="s">
        <v>2368</v>
      </c>
      <c r="H56" s="20"/>
    </row>
    <row r="57" spans="1:8" s="23" customFormat="1" ht="15" customHeight="1">
      <c r="A57" s="23" t="s">
        <v>4639</v>
      </c>
      <c r="B57" s="24" t="s">
        <v>2382</v>
      </c>
      <c r="C57" s="23" t="s">
        <v>2369</v>
      </c>
      <c r="H57" s="20"/>
    </row>
    <row r="58" spans="1:8" s="23" customFormat="1" ht="15" customHeight="1">
      <c r="A58" s="23" t="s">
        <v>4639</v>
      </c>
      <c r="B58" s="24" t="s">
        <v>2383</v>
      </c>
      <c r="C58" s="23" t="s">
        <v>2370</v>
      </c>
      <c r="H58" s="20"/>
    </row>
    <row r="59" spans="1:8" s="23" customFormat="1" ht="15" customHeight="1">
      <c r="A59" s="23" t="s">
        <v>4639</v>
      </c>
      <c r="B59" s="24" t="s">
        <v>2384</v>
      </c>
      <c r="C59" s="23" t="s">
        <v>2371</v>
      </c>
      <c r="H59" s="20"/>
    </row>
    <row r="60" spans="1:8" s="23" customFormat="1" ht="15" customHeight="1">
      <c r="A60" s="23" t="s">
        <v>4639</v>
      </c>
      <c r="B60" s="24" t="s">
        <v>2385</v>
      </c>
      <c r="C60" s="23" t="s">
        <v>2372</v>
      </c>
      <c r="H60" s="20"/>
    </row>
    <row r="61" spans="1:8">
      <c r="H61" s="20"/>
    </row>
    <row r="62" spans="1:8">
      <c r="A62" s="23" t="s">
        <v>4640</v>
      </c>
      <c r="B62" s="24">
        <v>0</v>
      </c>
      <c r="C62" s="23" t="s">
        <v>3569</v>
      </c>
      <c r="H62" s="20"/>
    </row>
    <row r="63" spans="1:8" s="23" customFormat="1" ht="15" customHeight="1">
      <c r="A63" s="23" t="s">
        <v>4640</v>
      </c>
      <c r="B63" s="24" t="s">
        <v>2405</v>
      </c>
      <c r="C63" s="23" t="s">
        <v>3570</v>
      </c>
      <c r="H63" s="20"/>
    </row>
    <row r="64" spans="1:8">
      <c r="A64" s="23" t="s">
        <v>4640</v>
      </c>
      <c r="B64" s="24" t="s">
        <v>2747</v>
      </c>
      <c r="C64" s="23" t="s">
        <v>3571</v>
      </c>
      <c r="H64" s="20"/>
    </row>
    <row r="65" spans="1:8">
      <c r="A65" s="23" t="s">
        <v>4640</v>
      </c>
      <c r="B65" s="93">
        <v>2013</v>
      </c>
      <c r="C65" s="21">
        <v>2013</v>
      </c>
      <c r="H65" s="20"/>
    </row>
    <row r="66" spans="1:8">
      <c r="A66" s="23" t="s">
        <v>4640</v>
      </c>
      <c r="B66" s="93">
        <v>2014</v>
      </c>
      <c r="C66" s="21">
        <v>2014</v>
      </c>
      <c r="H66" s="20"/>
    </row>
    <row r="67" spans="1:8" s="93" customFormat="1">
      <c r="A67" s="23" t="s">
        <v>4640</v>
      </c>
      <c r="B67" s="93">
        <v>2015</v>
      </c>
      <c r="C67" s="93">
        <v>2015</v>
      </c>
      <c r="H67" s="20"/>
    </row>
    <row r="68" spans="1:8" s="93" customFormat="1">
      <c r="A68" s="23" t="s">
        <v>4640</v>
      </c>
      <c r="B68" s="93">
        <v>2016</v>
      </c>
      <c r="C68" s="93">
        <v>2016</v>
      </c>
      <c r="H68" s="20"/>
    </row>
    <row r="69" spans="1:8" s="93" customFormat="1">
      <c r="A69" s="23" t="s">
        <v>4640</v>
      </c>
      <c r="B69" s="93">
        <v>2017</v>
      </c>
      <c r="C69" s="93">
        <v>2017</v>
      </c>
      <c r="H69" s="20"/>
    </row>
    <row r="70" spans="1:8" s="93" customFormat="1">
      <c r="A70" s="23" t="s">
        <v>4640</v>
      </c>
      <c r="B70" s="93">
        <v>2018</v>
      </c>
      <c r="C70" s="93">
        <v>2018</v>
      </c>
      <c r="H70" s="20"/>
    </row>
    <row r="71" spans="1:8">
      <c r="A71" s="23"/>
      <c r="B71" s="22"/>
      <c r="H71" s="20"/>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3"/>
  <sheetViews>
    <sheetView workbookViewId="0">
      <selection activeCell="F1" sqref="F1"/>
    </sheetView>
  </sheetViews>
  <sheetFormatPr defaultRowHeight="15"/>
  <cols>
    <col min="10" max="10" width="9.140625" style="21"/>
  </cols>
  <sheetData>
    <row r="1" spans="1:10" ht="409.5">
      <c r="A1" s="99" t="s">
        <v>3824</v>
      </c>
      <c r="B1" s="99" t="s">
        <v>4074</v>
      </c>
      <c r="J1" s="20" t="str">
        <f>C1&amp;","&amp;D1&amp;","&amp;E1&amp;","&amp;F1&amp;","&amp;G1&amp;","&amp;H1&amp;","&amp;I1</f>
        <v>,,,,,,</v>
      </c>
    </row>
    <row r="2" spans="1:10">
      <c r="J2" s="20" t="str">
        <f t="shared" ref="J2:J65" si="0">C2&amp;","&amp;D2&amp;","&amp;E2&amp;","&amp;F2&amp;","&amp;G2&amp;","&amp;H2&amp;","&amp;I2</f>
        <v>,,,,,,</v>
      </c>
    </row>
    <row r="3" spans="1:10">
      <c r="J3" s="20" t="str">
        <f t="shared" si="0"/>
        <v>,,,,,,</v>
      </c>
    </row>
    <row r="4" spans="1:10">
      <c r="J4" s="20" t="str">
        <f t="shared" si="0"/>
        <v>,,,,,,</v>
      </c>
    </row>
    <row r="5" spans="1:10">
      <c r="J5" s="20" t="str">
        <f t="shared" si="0"/>
        <v>,,,,,,</v>
      </c>
    </row>
    <row r="6" spans="1:10">
      <c r="J6" s="20" t="str">
        <f t="shared" si="0"/>
        <v>,,,,,,</v>
      </c>
    </row>
    <row r="7" spans="1:10">
      <c r="J7" s="20" t="str">
        <f t="shared" si="0"/>
        <v>,,,,,,</v>
      </c>
    </row>
    <row r="8" spans="1:10">
      <c r="J8" s="20" t="str">
        <f t="shared" si="0"/>
        <v>,,,,,,</v>
      </c>
    </row>
    <row r="9" spans="1:10">
      <c r="J9" s="20" t="str">
        <f t="shared" si="0"/>
        <v>,,,,,,</v>
      </c>
    </row>
    <row r="10" spans="1:10">
      <c r="J10" s="20" t="str">
        <f t="shared" si="0"/>
        <v>,,,,,,</v>
      </c>
    </row>
    <row r="11" spans="1:10">
      <c r="J11" s="20" t="str">
        <f t="shared" si="0"/>
        <v>,,,,,,</v>
      </c>
    </row>
    <row r="12" spans="1:10">
      <c r="J12" s="20" t="str">
        <f t="shared" si="0"/>
        <v>,,,,,,</v>
      </c>
    </row>
    <row r="13" spans="1:10">
      <c r="J13" s="20" t="str">
        <f t="shared" si="0"/>
        <v>,,,,,,</v>
      </c>
    </row>
    <row r="14" spans="1:10">
      <c r="J14" s="20" t="str">
        <f t="shared" si="0"/>
        <v>,,,,,,</v>
      </c>
    </row>
    <row r="15" spans="1:10">
      <c r="J15" s="20" t="str">
        <f t="shared" si="0"/>
        <v>,,,,,,</v>
      </c>
    </row>
    <row r="16" spans="1:10">
      <c r="J16" s="20" t="str">
        <f t="shared" si="0"/>
        <v>,,,,,,</v>
      </c>
    </row>
    <row r="17" spans="10:10">
      <c r="J17" s="20" t="str">
        <f t="shared" si="0"/>
        <v>,,,,,,</v>
      </c>
    </row>
    <row r="18" spans="10:10">
      <c r="J18" s="20" t="str">
        <f t="shared" si="0"/>
        <v>,,,,,,</v>
      </c>
    </row>
    <row r="19" spans="10:10">
      <c r="J19" s="20" t="str">
        <f t="shared" si="0"/>
        <v>,,,,,,</v>
      </c>
    </row>
    <row r="20" spans="10:10">
      <c r="J20" s="20" t="str">
        <f t="shared" si="0"/>
        <v>,,,,,,</v>
      </c>
    </row>
    <row r="21" spans="10:10">
      <c r="J21" s="20" t="str">
        <f t="shared" si="0"/>
        <v>,,,,,,</v>
      </c>
    </row>
    <row r="22" spans="10:10">
      <c r="J22" s="20" t="str">
        <f t="shared" si="0"/>
        <v>,,,,,,</v>
      </c>
    </row>
    <row r="23" spans="10:10">
      <c r="J23" s="20" t="str">
        <f t="shared" si="0"/>
        <v>,,,,,,</v>
      </c>
    </row>
    <row r="24" spans="10:10">
      <c r="J24" s="20" t="str">
        <f t="shared" si="0"/>
        <v>,,,,,,</v>
      </c>
    </row>
    <row r="25" spans="10:10">
      <c r="J25" s="20" t="str">
        <f t="shared" si="0"/>
        <v>,,,,,,</v>
      </c>
    </row>
    <row r="26" spans="10:10">
      <c r="J26" s="20" t="str">
        <f t="shared" si="0"/>
        <v>,,,,,,</v>
      </c>
    </row>
    <row r="27" spans="10:10">
      <c r="J27" s="20" t="str">
        <f t="shared" si="0"/>
        <v>,,,,,,</v>
      </c>
    </row>
    <row r="28" spans="10:10">
      <c r="J28" s="20" t="str">
        <f t="shared" si="0"/>
        <v>,,,,,,</v>
      </c>
    </row>
    <row r="29" spans="10:10">
      <c r="J29" s="20" t="str">
        <f t="shared" si="0"/>
        <v>,,,,,,</v>
      </c>
    </row>
    <row r="30" spans="10:10">
      <c r="J30" s="20" t="str">
        <f t="shared" si="0"/>
        <v>,,,,,,</v>
      </c>
    </row>
    <row r="31" spans="10:10">
      <c r="J31" s="20" t="str">
        <f t="shared" si="0"/>
        <v>,,,,,,</v>
      </c>
    </row>
    <row r="32" spans="10:10">
      <c r="J32" s="20" t="str">
        <f t="shared" si="0"/>
        <v>,,,,,,</v>
      </c>
    </row>
    <row r="33" spans="10:10">
      <c r="J33" s="20" t="str">
        <f t="shared" si="0"/>
        <v>,,,,,,</v>
      </c>
    </row>
    <row r="34" spans="10:10">
      <c r="J34" s="20" t="str">
        <f t="shared" si="0"/>
        <v>,,,,,,</v>
      </c>
    </row>
    <row r="35" spans="10:10">
      <c r="J35" s="20" t="str">
        <f t="shared" si="0"/>
        <v>,,,,,,</v>
      </c>
    </row>
    <row r="36" spans="10:10">
      <c r="J36" s="20" t="str">
        <f t="shared" si="0"/>
        <v>,,,,,,</v>
      </c>
    </row>
    <row r="37" spans="10:10">
      <c r="J37" s="20" t="str">
        <f t="shared" si="0"/>
        <v>,,,,,,</v>
      </c>
    </row>
    <row r="38" spans="10:10">
      <c r="J38" s="20" t="str">
        <f t="shared" si="0"/>
        <v>,,,,,,</v>
      </c>
    </row>
    <row r="39" spans="10:10">
      <c r="J39" s="20" t="str">
        <f t="shared" si="0"/>
        <v>,,,,,,</v>
      </c>
    </row>
    <row r="40" spans="10:10">
      <c r="J40" s="20" t="str">
        <f t="shared" si="0"/>
        <v>,,,,,,</v>
      </c>
    </row>
    <row r="41" spans="10:10">
      <c r="J41" s="20" t="str">
        <f t="shared" si="0"/>
        <v>,,,,,,</v>
      </c>
    </row>
    <row r="42" spans="10:10">
      <c r="J42" s="20" t="str">
        <f t="shared" si="0"/>
        <v>,,,,,,</v>
      </c>
    </row>
    <row r="43" spans="10:10">
      <c r="J43" s="20" t="str">
        <f t="shared" si="0"/>
        <v>,,,,,,</v>
      </c>
    </row>
    <row r="44" spans="10:10">
      <c r="J44" s="20" t="str">
        <f t="shared" si="0"/>
        <v>,,,,,,</v>
      </c>
    </row>
    <row r="45" spans="10:10">
      <c r="J45" s="20" t="str">
        <f t="shared" si="0"/>
        <v>,,,,,,</v>
      </c>
    </row>
    <row r="46" spans="10:10">
      <c r="J46" s="20" t="str">
        <f t="shared" si="0"/>
        <v>,,,,,,</v>
      </c>
    </row>
    <row r="47" spans="10:10">
      <c r="J47" s="20" t="str">
        <f t="shared" si="0"/>
        <v>,,,,,,</v>
      </c>
    </row>
    <row r="48" spans="10:10">
      <c r="J48" s="20" t="str">
        <f t="shared" si="0"/>
        <v>,,,,,,</v>
      </c>
    </row>
    <row r="49" spans="10:10">
      <c r="J49" s="20" t="str">
        <f t="shared" si="0"/>
        <v>,,,,,,</v>
      </c>
    </row>
    <row r="50" spans="10:10">
      <c r="J50" s="20" t="str">
        <f t="shared" si="0"/>
        <v>,,,,,,</v>
      </c>
    </row>
    <row r="51" spans="10:10">
      <c r="J51" s="20" t="str">
        <f t="shared" si="0"/>
        <v>,,,,,,</v>
      </c>
    </row>
    <row r="52" spans="10:10">
      <c r="J52" s="20" t="str">
        <f t="shared" si="0"/>
        <v>,,,,,,</v>
      </c>
    </row>
    <row r="53" spans="10:10">
      <c r="J53" s="20" t="str">
        <f t="shared" si="0"/>
        <v>,,,,,,</v>
      </c>
    </row>
    <row r="54" spans="10:10">
      <c r="J54" s="20" t="str">
        <f t="shared" si="0"/>
        <v>,,,,,,</v>
      </c>
    </row>
    <row r="55" spans="10:10">
      <c r="J55" s="20" t="str">
        <f t="shared" si="0"/>
        <v>,,,,,,</v>
      </c>
    </row>
    <row r="56" spans="10:10">
      <c r="J56" s="20" t="str">
        <f t="shared" si="0"/>
        <v>,,,,,,</v>
      </c>
    </row>
    <row r="57" spans="10:10">
      <c r="J57" s="20" t="str">
        <f t="shared" si="0"/>
        <v>,,,,,,</v>
      </c>
    </row>
    <row r="58" spans="10:10">
      <c r="J58" s="20" t="str">
        <f t="shared" si="0"/>
        <v>,,,,,,</v>
      </c>
    </row>
    <row r="59" spans="10:10">
      <c r="J59" s="20" t="str">
        <f t="shared" si="0"/>
        <v>,,,,,,</v>
      </c>
    </row>
    <row r="60" spans="10:10">
      <c r="J60" s="20" t="str">
        <f t="shared" si="0"/>
        <v>,,,,,,</v>
      </c>
    </row>
    <row r="61" spans="10:10">
      <c r="J61" s="20" t="str">
        <f t="shared" si="0"/>
        <v>,,,,,,</v>
      </c>
    </row>
    <row r="62" spans="10:10">
      <c r="J62" s="20" t="str">
        <f t="shared" si="0"/>
        <v>,,,,,,</v>
      </c>
    </row>
    <row r="63" spans="10:10">
      <c r="J63" s="20" t="str">
        <f t="shared" si="0"/>
        <v>,,,,,,</v>
      </c>
    </row>
    <row r="64" spans="10:10">
      <c r="J64" s="20" t="str">
        <f t="shared" si="0"/>
        <v>,,,,,,</v>
      </c>
    </row>
    <row r="65" spans="10:10">
      <c r="J65" s="20" t="str">
        <f t="shared" si="0"/>
        <v>,,,,,,</v>
      </c>
    </row>
    <row r="66" spans="10:10">
      <c r="J66" s="20" t="str">
        <f t="shared" ref="J66:J129" si="1">C66&amp;","&amp;D66&amp;","&amp;E66&amp;","&amp;F66&amp;","&amp;G66&amp;","&amp;H66&amp;","&amp;I66</f>
        <v>,,,,,,</v>
      </c>
    </row>
    <row r="67" spans="10:10">
      <c r="J67" s="20" t="str">
        <f t="shared" si="1"/>
        <v>,,,,,,</v>
      </c>
    </row>
    <row r="68" spans="10:10">
      <c r="J68" s="20" t="str">
        <f t="shared" si="1"/>
        <v>,,,,,,</v>
      </c>
    </row>
    <row r="69" spans="10:10">
      <c r="J69" s="20" t="str">
        <f t="shared" si="1"/>
        <v>,,,,,,</v>
      </c>
    </row>
    <row r="70" spans="10:10">
      <c r="J70" s="20" t="str">
        <f t="shared" si="1"/>
        <v>,,,,,,</v>
      </c>
    </row>
    <row r="71" spans="10:10">
      <c r="J71" s="20" t="str">
        <f t="shared" si="1"/>
        <v>,,,,,,</v>
      </c>
    </row>
    <row r="72" spans="10:10">
      <c r="J72" s="20" t="str">
        <f t="shared" si="1"/>
        <v>,,,,,,</v>
      </c>
    </row>
    <row r="73" spans="10:10">
      <c r="J73" s="20" t="str">
        <f t="shared" si="1"/>
        <v>,,,,,,</v>
      </c>
    </row>
    <row r="74" spans="10:10">
      <c r="J74" s="20" t="str">
        <f t="shared" si="1"/>
        <v>,,,,,,</v>
      </c>
    </row>
    <row r="75" spans="10:10">
      <c r="J75" s="20" t="str">
        <f t="shared" si="1"/>
        <v>,,,,,,</v>
      </c>
    </row>
    <row r="76" spans="10:10">
      <c r="J76" s="20" t="str">
        <f t="shared" si="1"/>
        <v>,,,,,,</v>
      </c>
    </row>
    <row r="77" spans="10:10">
      <c r="J77" s="20" t="str">
        <f t="shared" si="1"/>
        <v>,,,,,,</v>
      </c>
    </row>
    <row r="78" spans="10:10">
      <c r="J78" s="20" t="str">
        <f t="shared" si="1"/>
        <v>,,,,,,</v>
      </c>
    </row>
    <row r="79" spans="10:10">
      <c r="J79" s="20" t="str">
        <f t="shared" si="1"/>
        <v>,,,,,,</v>
      </c>
    </row>
    <row r="80" spans="10:10">
      <c r="J80" s="20" t="str">
        <f t="shared" si="1"/>
        <v>,,,,,,</v>
      </c>
    </row>
    <row r="81" spans="10:10">
      <c r="J81" s="20" t="str">
        <f t="shared" si="1"/>
        <v>,,,,,,</v>
      </c>
    </row>
    <row r="82" spans="10:10">
      <c r="J82" s="20" t="str">
        <f t="shared" si="1"/>
        <v>,,,,,,</v>
      </c>
    </row>
    <row r="83" spans="10:10">
      <c r="J83" s="20" t="str">
        <f t="shared" si="1"/>
        <v>,,,,,,</v>
      </c>
    </row>
    <row r="84" spans="10:10">
      <c r="J84" s="20" t="str">
        <f t="shared" si="1"/>
        <v>,,,,,,</v>
      </c>
    </row>
    <row r="85" spans="10:10">
      <c r="J85" s="20" t="str">
        <f t="shared" si="1"/>
        <v>,,,,,,</v>
      </c>
    </row>
    <row r="86" spans="10:10">
      <c r="J86" s="20" t="str">
        <f t="shared" si="1"/>
        <v>,,,,,,</v>
      </c>
    </row>
    <row r="87" spans="10:10">
      <c r="J87" s="20" t="str">
        <f t="shared" si="1"/>
        <v>,,,,,,</v>
      </c>
    </row>
    <row r="88" spans="10:10">
      <c r="J88" s="20" t="str">
        <f t="shared" si="1"/>
        <v>,,,,,,</v>
      </c>
    </row>
    <row r="89" spans="10:10">
      <c r="J89" s="20" t="str">
        <f t="shared" si="1"/>
        <v>,,,,,,</v>
      </c>
    </row>
    <row r="90" spans="10:10">
      <c r="J90" s="20" t="str">
        <f t="shared" si="1"/>
        <v>,,,,,,</v>
      </c>
    </row>
    <row r="91" spans="10:10">
      <c r="J91" s="20" t="str">
        <f t="shared" si="1"/>
        <v>,,,,,,</v>
      </c>
    </row>
    <row r="92" spans="10:10">
      <c r="J92" s="20" t="str">
        <f t="shared" si="1"/>
        <v>,,,,,,</v>
      </c>
    </row>
    <row r="93" spans="10:10">
      <c r="J93" s="20" t="str">
        <f t="shared" si="1"/>
        <v>,,,,,,</v>
      </c>
    </row>
    <row r="94" spans="10:10">
      <c r="J94" s="20" t="str">
        <f t="shared" si="1"/>
        <v>,,,,,,</v>
      </c>
    </row>
    <row r="95" spans="10:10">
      <c r="J95" s="20" t="str">
        <f t="shared" si="1"/>
        <v>,,,,,,</v>
      </c>
    </row>
    <row r="96" spans="10:10">
      <c r="J96" s="20" t="str">
        <f t="shared" si="1"/>
        <v>,,,,,,</v>
      </c>
    </row>
    <row r="97" spans="10:10">
      <c r="J97" s="20" t="str">
        <f t="shared" si="1"/>
        <v>,,,,,,</v>
      </c>
    </row>
    <row r="98" spans="10:10">
      <c r="J98" s="20" t="str">
        <f t="shared" si="1"/>
        <v>,,,,,,</v>
      </c>
    </row>
    <row r="99" spans="10:10">
      <c r="J99" s="20" t="str">
        <f t="shared" si="1"/>
        <v>,,,,,,</v>
      </c>
    </row>
    <row r="100" spans="10:10">
      <c r="J100" s="20" t="str">
        <f t="shared" si="1"/>
        <v>,,,,,,</v>
      </c>
    </row>
    <row r="101" spans="10:10">
      <c r="J101" s="20" t="str">
        <f t="shared" si="1"/>
        <v>,,,,,,</v>
      </c>
    </row>
    <row r="102" spans="10:10">
      <c r="J102" s="20" t="str">
        <f t="shared" si="1"/>
        <v>,,,,,,</v>
      </c>
    </row>
    <row r="103" spans="10:10">
      <c r="J103" s="20" t="str">
        <f t="shared" si="1"/>
        <v>,,,,,,</v>
      </c>
    </row>
    <row r="104" spans="10:10">
      <c r="J104" s="20" t="str">
        <f t="shared" si="1"/>
        <v>,,,,,,</v>
      </c>
    </row>
    <row r="105" spans="10:10">
      <c r="J105" s="20" t="str">
        <f t="shared" si="1"/>
        <v>,,,,,,</v>
      </c>
    </row>
    <row r="106" spans="10:10">
      <c r="J106" s="20" t="str">
        <f t="shared" si="1"/>
        <v>,,,,,,</v>
      </c>
    </row>
    <row r="107" spans="10:10">
      <c r="J107" s="20" t="str">
        <f t="shared" si="1"/>
        <v>,,,,,,</v>
      </c>
    </row>
    <row r="108" spans="10:10">
      <c r="J108" s="20" t="str">
        <f t="shared" si="1"/>
        <v>,,,,,,</v>
      </c>
    </row>
    <row r="109" spans="10:10">
      <c r="J109" s="20" t="str">
        <f t="shared" si="1"/>
        <v>,,,,,,</v>
      </c>
    </row>
    <row r="110" spans="10:10">
      <c r="J110" s="20" t="str">
        <f t="shared" si="1"/>
        <v>,,,,,,</v>
      </c>
    </row>
    <row r="111" spans="10:10">
      <c r="J111" s="20" t="str">
        <f t="shared" si="1"/>
        <v>,,,,,,</v>
      </c>
    </row>
    <row r="112" spans="10:10">
      <c r="J112" s="20" t="str">
        <f t="shared" si="1"/>
        <v>,,,,,,</v>
      </c>
    </row>
    <row r="113" spans="10:10">
      <c r="J113" s="20" t="str">
        <f t="shared" si="1"/>
        <v>,,,,,,</v>
      </c>
    </row>
    <row r="114" spans="10:10">
      <c r="J114" s="20" t="str">
        <f t="shared" si="1"/>
        <v>,,,,,,</v>
      </c>
    </row>
    <row r="115" spans="10:10">
      <c r="J115" s="20" t="str">
        <f t="shared" si="1"/>
        <v>,,,,,,</v>
      </c>
    </row>
    <row r="116" spans="10:10">
      <c r="J116" s="20" t="str">
        <f t="shared" si="1"/>
        <v>,,,,,,</v>
      </c>
    </row>
    <row r="117" spans="10:10">
      <c r="J117" s="20" t="str">
        <f t="shared" si="1"/>
        <v>,,,,,,</v>
      </c>
    </row>
    <row r="118" spans="10:10">
      <c r="J118" s="20" t="str">
        <f t="shared" si="1"/>
        <v>,,,,,,</v>
      </c>
    </row>
    <row r="119" spans="10:10">
      <c r="J119" s="20" t="str">
        <f t="shared" si="1"/>
        <v>,,,,,,</v>
      </c>
    </row>
    <row r="120" spans="10:10">
      <c r="J120" s="20" t="str">
        <f t="shared" si="1"/>
        <v>,,,,,,</v>
      </c>
    </row>
    <row r="121" spans="10:10">
      <c r="J121" s="20" t="str">
        <f t="shared" si="1"/>
        <v>,,,,,,</v>
      </c>
    </row>
    <row r="122" spans="10:10">
      <c r="J122" s="20" t="str">
        <f t="shared" si="1"/>
        <v>,,,,,,</v>
      </c>
    </row>
    <row r="123" spans="10:10">
      <c r="J123" s="20" t="str">
        <f t="shared" si="1"/>
        <v>,,,,,,</v>
      </c>
    </row>
    <row r="124" spans="10:10">
      <c r="J124" s="20" t="str">
        <f t="shared" si="1"/>
        <v>,,,,,,</v>
      </c>
    </row>
    <row r="125" spans="10:10">
      <c r="J125" s="20" t="str">
        <f t="shared" si="1"/>
        <v>,,,,,,</v>
      </c>
    </row>
    <row r="126" spans="10:10">
      <c r="J126" s="20" t="str">
        <f t="shared" si="1"/>
        <v>,,,,,,</v>
      </c>
    </row>
    <row r="127" spans="10:10">
      <c r="J127" s="20" t="str">
        <f t="shared" si="1"/>
        <v>,,,,,,</v>
      </c>
    </row>
    <row r="128" spans="10:10">
      <c r="J128" s="20" t="str">
        <f t="shared" si="1"/>
        <v>,,,,,,</v>
      </c>
    </row>
    <row r="129" spans="10:10">
      <c r="J129" s="20" t="str">
        <f t="shared" si="1"/>
        <v>,,,,,,</v>
      </c>
    </row>
    <row r="130" spans="10:10">
      <c r="J130" s="20" t="str">
        <f>C130&amp;","&amp;D130&amp;","&amp;E130&amp;","&amp;F130&amp;","&amp;G130&amp;","&amp;H130&amp;","&amp;I130</f>
        <v>,,,,,,</v>
      </c>
    </row>
    <row r="131" spans="10:10">
      <c r="J131" s="20" t="str">
        <f>C131&amp;","&amp;D131&amp;","&amp;E131&amp;","&amp;F131&amp;","&amp;G131&amp;","&amp;H131&amp;","&amp;I131</f>
        <v>,,,,,,</v>
      </c>
    </row>
    <row r="132" spans="10:10">
      <c r="J132" s="20" t="str">
        <f>C132&amp;","&amp;D132&amp;","&amp;E132&amp;","&amp;F132&amp;","&amp;G132&amp;","&amp;H132&amp;","&amp;I132</f>
        <v>,,,,,,</v>
      </c>
    </row>
    <row r="133" spans="10:10">
      <c r="J133" s="20" t="str">
        <f>C133&amp;","&amp;D133&amp;","&amp;E133&amp;","&amp;F133&amp;","&amp;G133&amp;","&amp;H133&amp;","&amp;I133</f>
        <v>,,,,,,</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opLeftCell="A32" workbookViewId="0">
      <selection activeCell="C50" sqref="C50"/>
    </sheetView>
  </sheetViews>
  <sheetFormatPr defaultRowHeight="15"/>
  <cols>
    <col min="1" max="2" width="10.7109375" bestFit="1" customWidth="1"/>
    <col min="3" max="3" width="10.28515625" bestFit="1" customWidth="1"/>
    <col min="4" max="4" width="28.85546875" bestFit="1" customWidth="1"/>
  </cols>
  <sheetData>
    <row r="1" spans="1:6">
      <c r="A1" t="s">
        <v>3214</v>
      </c>
      <c r="B1" t="s">
        <v>3215</v>
      </c>
      <c r="C1" t="s">
        <v>3212</v>
      </c>
      <c r="D1" t="s">
        <v>3213</v>
      </c>
      <c r="E1" t="s">
        <v>4452</v>
      </c>
      <c r="F1" t="s">
        <v>42</v>
      </c>
    </row>
    <row r="2" spans="1:6">
      <c r="A2">
        <v>1</v>
      </c>
      <c r="B2">
        <v>0</v>
      </c>
      <c r="C2">
        <v>1</v>
      </c>
      <c r="D2" t="s">
        <v>68</v>
      </c>
      <c r="E2">
        <v>0</v>
      </c>
      <c r="F2">
        <v>1</v>
      </c>
    </row>
    <row r="3" spans="1:6">
      <c r="A3">
        <v>2</v>
      </c>
      <c r="B3">
        <v>0</v>
      </c>
      <c r="C3">
        <v>2</v>
      </c>
      <c r="D3" t="s">
        <v>2013</v>
      </c>
      <c r="E3">
        <v>0</v>
      </c>
      <c r="F3" s="88">
        <v>1</v>
      </c>
    </row>
    <row r="4" spans="1:6">
      <c r="A4">
        <v>3</v>
      </c>
      <c r="B4">
        <v>1</v>
      </c>
      <c r="C4">
        <v>2</v>
      </c>
      <c r="D4" t="s">
        <v>2013</v>
      </c>
      <c r="E4">
        <v>1</v>
      </c>
      <c r="F4" s="88">
        <v>1</v>
      </c>
    </row>
    <row r="5" spans="1:6">
      <c r="A5">
        <v>4</v>
      </c>
      <c r="B5">
        <v>2</v>
      </c>
      <c r="C5">
        <v>2</v>
      </c>
      <c r="D5" t="s">
        <v>2013</v>
      </c>
      <c r="E5">
        <v>2</v>
      </c>
      <c r="F5" s="88">
        <v>1</v>
      </c>
    </row>
    <row r="6" spans="1:6">
      <c r="A6">
        <v>5</v>
      </c>
      <c r="B6">
        <v>3</v>
      </c>
      <c r="C6">
        <v>2</v>
      </c>
      <c r="D6" t="s">
        <v>2013</v>
      </c>
      <c r="E6">
        <v>3</v>
      </c>
      <c r="F6" s="88">
        <v>1</v>
      </c>
    </row>
    <row r="7" spans="1:6">
      <c r="A7">
        <v>6</v>
      </c>
      <c r="B7">
        <v>4</v>
      </c>
      <c r="C7">
        <v>2</v>
      </c>
      <c r="D7" t="s">
        <v>2013</v>
      </c>
      <c r="E7">
        <v>4</v>
      </c>
      <c r="F7" s="88">
        <v>1</v>
      </c>
    </row>
    <row r="8" spans="1:6">
      <c r="A8">
        <v>7</v>
      </c>
      <c r="B8">
        <v>5</v>
      </c>
      <c r="C8">
        <v>2</v>
      </c>
      <c r="D8" t="s">
        <v>2013</v>
      </c>
      <c r="E8">
        <v>5</v>
      </c>
      <c r="F8" s="88">
        <v>1</v>
      </c>
    </row>
    <row r="9" spans="1:6">
      <c r="A9">
        <v>8</v>
      </c>
      <c r="B9">
        <v>6</v>
      </c>
      <c r="C9">
        <v>2</v>
      </c>
      <c r="D9" t="s">
        <v>2013</v>
      </c>
      <c r="E9">
        <v>6</v>
      </c>
      <c r="F9" s="88">
        <v>1</v>
      </c>
    </row>
    <row r="10" spans="1:6">
      <c r="A10">
        <v>9</v>
      </c>
      <c r="B10">
        <v>0</v>
      </c>
      <c r="C10">
        <v>3</v>
      </c>
      <c r="D10" t="s">
        <v>862</v>
      </c>
      <c r="E10">
        <v>0</v>
      </c>
      <c r="F10" s="88">
        <v>1</v>
      </c>
    </row>
    <row r="11" spans="1:6">
      <c r="A11">
        <v>10</v>
      </c>
      <c r="B11">
        <v>1</v>
      </c>
      <c r="C11">
        <v>3</v>
      </c>
      <c r="D11" t="s">
        <v>862</v>
      </c>
      <c r="E11">
        <v>7</v>
      </c>
      <c r="F11" s="88">
        <v>1</v>
      </c>
    </row>
    <row r="12" spans="1:6">
      <c r="A12">
        <v>11</v>
      </c>
      <c r="B12">
        <v>2</v>
      </c>
      <c r="C12">
        <v>3</v>
      </c>
      <c r="D12" t="s">
        <v>862</v>
      </c>
      <c r="E12">
        <v>8</v>
      </c>
      <c r="F12" s="88">
        <v>1</v>
      </c>
    </row>
    <row r="13" spans="1:6">
      <c r="A13">
        <v>12</v>
      </c>
      <c r="B13">
        <v>3</v>
      </c>
      <c r="C13">
        <v>3</v>
      </c>
      <c r="D13" t="s">
        <v>862</v>
      </c>
      <c r="E13">
        <v>9</v>
      </c>
      <c r="F13" s="88">
        <v>1</v>
      </c>
    </row>
    <row r="14" spans="1:6">
      <c r="A14">
        <v>13</v>
      </c>
      <c r="B14">
        <v>0</v>
      </c>
      <c r="C14">
        <v>4</v>
      </c>
      <c r="D14" t="s">
        <v>69</v>
      </c>
      <c r="E14">
        <v>0</v>
      </c>
      <c r="F14" s="88">
        <v>1</v>
      </c>
    </row>
    <row r="15" spans="1:6">
      <c r="A15">
        <v>17</v>
      </c>
      <c r="B15">
        <v>4</v>
      </c>
      <c r="C15">
        <v>4</v>
      </c>
      <c r="D15" t="s">
        <v>69</v>
      </c>
      <c r="E15">
        <v>10</v>
      </c>
      <c r="F15" s="88">
        <v>1</v>
      </c>
    </row>
    <row r="16" spans="1:6">
      <c r="A16">
        <v>18</v>
      </c>
      <c r="B16">
        <v>5</v>
      </c>
      <c r="C16">
        <v>4</v>
      </c>
      <c r="D16" t="s">
        <v>69</v>
      </c>
      <c r="E16">
        <v>11</v>
      </c>
      <c r="F16" s="88">
        <v>1</v>
      </c>
    </row>
    <row r="17" spans="1:6">
      <c r="A17">
        <v>19</v>
      </c>
      <c r="B17" t="s">
        <v>4453</v>
      </c>
      <c r="C17">
        <v>4</v>
      </c>
      <c r="D17" t="s">
        <v>69</v>
      </c>
      <c r="E17">
        <v>12</v>
      </c>
      <c r="F17" s="88">
        <v>1</v>
      </c>
    </row>
    <row r="18" spans="1:6">
      <c r="A18">
        <v>20</v>
      </c>
      <c r="B18" t="s">
        <v>4454</v>
      </c>
      <c r="C18">
        <v>4</v>
      </c>
      <c r="D18" t="s">
        <v>69</v>
      </c>
      <c r="E18">
        <v>12</v>
      </c>
      <c r="F18" s="88">
        <v>1</v>
      </c>
    </row>
    <row r="19" spans="1:6">
      <c r="A19">
        <v>21</v>
      </c>
      <c r="B19">
        <v>0</v>
      </c>
      <c r="C19">
        <v>5</v>
      </c>
      <c r="D19" t="s">
        <v>863</v>
      </c>
      <c r="E19">
        <v>0</v>
      </c>
      <c r="F19" s="88">
        <v>1</v>
      </c>
    </row>
    <row r="20" spans="1:6">
      <c r="A20">
        <v>22</v>
      </c>
      <c r="B20">
        <v>10</v>
      </c>
      <c r="C20">
        <v>5</v>
      </c>
      <c r="D20" t="s">
        <v>863</v>
      </c>
      <c r="E20">
        <v>10</v>
      </c>
      <c r="F20" s="88">
        <v>1</v>
      </c>
    </row>
    <row r="21" spans="1:6">
      <c r="A21">
        <v>23</v>
      </c>
      <c r="B21">
        <v>11</v>
      </c>
      <c r="C21">
        <v>5</v>
      </c>
      <c r="D21" t="s">
        <v>863</v>
      </c>
      <c r="E21">
        <v>11</v>
      </c>
      <c r="F21" s="88">
        <v>1</v>
      </c>
    </row>
    <row r="22" spans="1:6">
      <c r="A22">
        <v>24</v>
      </c>
      <c r="B22">
        <v>12</v>
      </c>
      <c r="C22">
        <v>5</v>
      </c>
      <c r="D22" t="s">
        <v>863</v>
      </c>
      <c r="E22">
        <v>12</v>
      </c>
      <c r="F22" s="88">
        <v>1</v>
      </c>
    </row>
    <row r="23" spans="1:6">
      <c r="A23">
        <v>25</v>
      </c>
      <c r="B23">
        <v>0</v>
      </c>
      <c r="C23">
        <v>6</v>
      </c>
      <c r="D23" t="s">
        <v>864</v>
      </c>
      <c r="E23">
        <v>0</v>
      </c>
      <c r="F23" s="88">
        <v>1</v>
      </c>
    </row>
    <row r="24" spans="1:6">
      <c r="A24">
        <v>26</v>
      </c>
      <c r="B24" t="s">
        <v>4455</v>
      </c>
      <c r="C24">
        <v>6</v>
      </c>
      <c r="D24" t="s">
        <v>864</v>
      </c>
      <c r="E24">
        <v>13</v>
      </c>
      <c r="F24" s="88">
        <v>1</v>
      </c>
    </row>
    <row r="25" spans="1:6">
      <c r="A25">
        <v>27</v>
      </c>
      <c r="B25" t="s">
        <v>353</v>
      </c>
      <c r="C25">
        <v>6</v>
      </c>
      <c r="D25" t="s">
        <v>864</v>
      </c>
      <c r="E25">
        <v>13</v>
      </c>
      <c r="F25" s="88">
        <v>1</v>
      </c>
    </row>
    <row r="26" spans="1:6">
      <c r="A26">
        <v>28</v>
      </c>
      <c r="B26" t="s">
        <v>4456</v>
      </c>
      <c r="C26">
        <v>6</v>
      </c>
      <c r="D26" t="s">
        <v>864</v>
      </c>
      <c r="E26">
        <v>13</v>
      </c>
      <c r="F26" s="88">
        <v>1</v>
      </c>
    </row>
    <row r="27" spans="1:6">
      <c r="A27">
        <v>29</v>
      </c>
      <c r="B27" t="s">
        <v>4457</v>
      </c>
      <c r="C27">
        <v>6</v>
      </c>
      <c r="D27" t="s">
        <v>864</v>
      </c>
      <c r="E27">
        <v>13</v>
      </c>
      <c r="F27" s="88">
        <v>1</v>
      </c>
    </row>
    <row r="28" spans="1:6">
      <c r="A28">
        <v>30</v>
      </c>
      <c r="B28">
        <v>0</v>
      </c>
      <c r="C28">
        <v>7</v>
      </c>
      <c r="D28" t="s">
        <v>865</v>
      </c>
      <c r="E28">
        <v>0</v>
      </c>
      <c r="F28" s="88">
        <v>1</v>
      </c>
    </row>
    <row r="29" spans="1:6">
      <c r="A29">
        <v>31</v>
      </c>
      <c r="B29" t="s">
        <v>4455</v>
      </c>
      <c r="C29">
        <v>7</v>
      </c>
      <c r="D29" t="s">
        <v>865</v>
      </c>
      <c r="E29">
        <v>13</v>
      </c>
      <c r="F29" s="88">
        <v>1</v>
      </c>
    </row>
    <row r="30" spans="1:6">
      <c r="A30">
        <v>32</v>
      </c>
      <c r="B30" t="s">
        <v>353</v>
      </c>
      <c r="C30">
        <v>7</v>
      </c>
      <c r="D30" t="s">
        <v>865</v>
      </c>
      <c r="E30">
        <v>13</v>
      </c>
      <c r="F30" s="88">
        <v>1</v>
      </c>
    </row>
    <row r="31" spans="1:6">
      <c r="A31">
        <v>33</v>
      </c>
      <c r="B31" t="s">
        <v>4456</v>
      </c>
      <c r="C31">
        <v>7</v>
      </c>
      <c r="D31" t="s">
        <v>865</v>
      </c>
      <c r="E31">
        <v>13</v>
      </c>
      <c r="F31" s="88">
        <v>1</v>
      </c>
    </row>
    <row r="32" spans="1:6">
      <c r="A32">
        <v>34</v>
      </c>
      <c r="B32" t="s">
        <v>4457</v>
      </c>
      <c r="C32">
        <v>7</v>
      </c>
      <c r="D32" t="s">
        <v>865</v>
      </c>
      <c r="E32">
        <v>13</v>
      </c>
      <c r="F32" s="88">
        <v>1</v>
      </c>
    </row>
    <row r="33" spans="1:6">
      <c r="A33">
        <v>35</v>
      </c>
      <c r="B33">
        <v>0</v>
      </c>
      <c r="C33">
        <v>8</v>
      </c>
      <c r="D33" t="s">
        <v>70</v>
      </c>
      <c r="E33">
        <v>0</v>
      </c>
      <c r="F33" s="88">
        <v>1</v>
      </c>
    </row>
    <row r="34" spans="1:6">
      <c r="A34">
        <v>36</v>
      </c>
      <c r="B34">
        <v>1</v>
      </c>
      <c r="C34">
        <v>8</v>
      </c>
      <c r="D34" t="s">
        <v>70</v>
      </c>
      <c r="E34">
        <v>13</v>
      </c>
      <c r="F34" s="88">
        <v>1</v>
      </c>
    </row>
    <row r="35" spans="1:6">
      <c r="A35">
        <v>37</v>
      </c>
      <c r="B35">
        <v>2</v>
      </c>
      <c r="C35">
        <v>8</v>
      </c>
      <c r="D35" t="s">
        <v>70</v>
      </c>
      <c r="E35">
        <v>14</v>
      </c>
      <c r="F35" s="88">
        <v>1</v>
      </c>
    </row>
    <row r="36" spans="1:6">
      <c r="A36">
        <v>38</v>
      </c>
      <c r="B36">
        <v>3</v>
      </c>
      <c r="C36">
        <v>8</v>
      </c>
      <c r="D36" t="s">
        <v>70</v>
      </c>
      <c r="E36">
        <v>15</v>
      </c>
      <c r="F36" s="88">
        <v>1</v>
      </c>
    </row>
    <row r="37" spans="1:6">
      <c r="A37">
        <v>39</v>
      </c>
      <c r="B37">
        <v>4</v>
      </c>
      <c r="C37">
        <v>8</v>
      </c>
      <c r="D37" t="s">
        <v>70</v>
      </c>
      <c r="E37">
        <v>16</v>
      </c>
      <c r="F37" s="88">
        <v>1</v>
      </c>
    </row>
    <row r="38" spans="1:6">
      <c r="A38">
        <v>40</v>
      </c>
      <c r="B38">
        <v>0</v>
      </c>
      <c r="C38">
        <v>9</v>
      </c>
      <c r="D38" t="s">
        <v>4458</v>
      </c>
      <c r="E38">
        <v>0</v>
      </c>
      <c r="F38" s="88">
        <v>1</v>
      </c>
    </row>
    <row r="39" spans="1:6">
      <c r="A39">
        <v>41</v>
      </c>
      <c r="B39">
        <v>1</v>
      </c>
      <c r="C39">
        <v>9</v>
      </c>
      <c r="D39" t="s">
        <v>4458</v>
      </c>
      <c r="E39">
        <v>17</v>
      </c>
      <c r="F39" s="88">
        <v>1</v>
      </c>
    </row>
    <row r="40" spans="1:6">
      <c r="A40">
        <v>42</v>
      </c>
      <c r="B40">
        <v>2</v>
      </c>
      <c r="C40">
        <v>9</v>
      </c>
      <c r="D40" t="s">
        <v>4458</v>
      </c>
      <c r="E40">
        <v>17</v>
      </c>
      <c r="F40" s="88">
        <v>1</v>
      </c>
    </row>
    <row r="41" spans="1:6">
      <c r="A41">
        <v>43</v>
      </c>
      <c r="B41">
        <v>3</v>
      </c>
      <c r="C41">
        <v>9</v>
      </c>
      <c r="D41" t="s">
        <v>4458</v>
      </c>
      <c r="E41">
        <v>17</v>
      </c>
      <c r="F41" s="88">
        <v>1</v>
      </c>
    </row>
    <row r="42" spans="1:6">
      <c r="A42">
        <v>44</v>
      </c>
      <c r="B42">
        <v>4</v>
      </c>
      <c r="C42">
        <v>9</v>
      </c>
      <c r="D42" t="s">
        <v>4458</v>
      </c>
      <c r="E42">
        <v>17</v>
      </c>
      <c r="F42" s="88">
        <v>1</v>
      </c>
    </row>
    <row r="43" spans="1:6">
      <c r="A43">
        <v>45</v>
      </c>
      <c r="B43">
        <v>0</v>
      </c>
      <c r="C43">
        <v>10</v>
      </c>
      <c r="D43" t="s">
        <v>2960</v>
      </c>
      <c r="E43">
        <v>0</v>
      </c>
      <c r="F43" s="88">
        <v>1</v>
      </c>
    </row>
    <row r="44" spans="1:6">
      <c r="A44">
        <v>46</v>
      </c>
      <c r="B44">
        <v>1</v>
      </c>
      <c r="C44">
        <v>10</v>
      </c>
      <c r="D44" t="s">
        <v>2960</v>
      </c>
      <c r="E44">
        <v>17</v>
      </c>
      <c r="F44" s="88">
        <v>1</v>
      </c>
    </row>
    <row r="45" spans="1:6">
      <c r="A45">
        <v>47</v>
      </c>
      <c r="B45">
        <v>2</v>
      </c>
      <c r="C45">
        <v>10</v>
      </c>
      <c r="D45" t="s">
        <v>2960</v>
      </c>
      <c r="E45">
        <v>17</v>
      </c>
      <c r="F45" s="88">
        <v>1</v>
      </c>
    </row>
    <row r="46" spans="1:6">
      <c r="A46">
        <v>48</v>
      </c>
      <c r="B46">
        <v>3</v>
      </c>
      <c r="C46">
        <v>10</v>
      </c>
      <c r="D46" t="s">
        <v>2960</v>
      </c>
      <c r="E46">
        <v>17</v>
      </c>
      <c r="F46" s="88">
        <v>1</v>
      </c>
    </row>
    <row r="47" spans="1:6">
      <c r="A47">
        <v>49</v>
      </c>
      <c r="B47">
        <v>4</v>
      </c>
      <c r="C47">
        <v>10</v>
      </c>
      <c r="D47" t="s">
        <v>2960</v>
      </c>
      <c r="E47">
        <v>17</v>
      </c>
      <c r="F47" s="88">
        <v>1</v>
      </c>
    </row>
    <row r="48" spans="1:6">
      <c r="A48">
        <v>50</v>
      </c>
      <c r="B48">
        <v>0</v>
      </c>
      <c r="C48">
        <v>11</v>
      </c>
      <c r="D48" t="s">
        <v>71</v>
      </c>
      <c r="E48">
        <v>0</v>
      </c>
      <c r="F48" s="88">
        <v>0</v>
      </c>
    </row>
    <row r="49" spans="1:6">
      <c r="A49">
        <v>51</v>
      </c>
      <c r="B49">
        <v>0</v>
      </c>
      <c r="C49">
        <v>96</v>
      </c>
      <c r="D49" t="s">
        <v>59</v>
      </c>
      <c r="E49">
        <v>0</v>
      </c>
      <c r="F49" s="88">
        <v>1</v>
      </c>
    </row>
    <row r="50" spans="1:6">
      <c r="A50">
        <v>52</v>
      </c>
      <c r="B50">
        <v>0</v>
      </c>
      <c r="C50">
        <v>-99</v>
      </c>
      <c r="D50" t="s">
        <v>270</v>
      </c>
      <c r="E50">
        <v>0</v>
      </c>
      <c r="F50" s="88">
        <v>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workbookViewId="0">
      <selection activeCell="F21" sqref="F21"/>
    </sheetView>
  </sheetViews>
  <sheetFormatPr defaultRowHeight="15"/>
  <cols>
    <col min="1" max="1" width="8.7109375" bestFit="1" customWidth="1"/>
    <col min="2" max="2" width="5.42578125" bestFit="1" customWidth="1"/>
    <col min="3" max="3" width="20.140625" bestFit="1" customWidth="1"/>
    <col min="4" max="4" width="4.28515625" bestFit="1" customWidth="1"/>
    <col min="5" max="5" width="19.140625" bestFit="1" customWidth="1"/>
    <col min="6" max="7" width="18.42578125" bestFit="1" customWidth="1"/>
  </cols>
  <sheetData>
    <row r="1" spans="1:7">
      <c r="A1" t="s">
        <v>40</v>
      </c>
      <c r="B1" t="s">
        <v>1</v>
      </c>
      <c r="C1" t="s">
        <v>1959</v>
      </c>
      <c r="D1" t="s">
        <v>42</v>
      </c>
      <c r="E1" t="s">
        <v>7</v>
      </c>
      <c r="F1" t="s">
        <v>6</v>
      </c>
      <c r="G1" t="s">
        <v>1969</v>
      </c>
    </row>
    <row r="2" spans="1:7">
      <c r="A2" s="93" t="s">
        <v>3787</v>
      </c>
      <c r="B2" s="93">
        <v>-99</v>
      </c>
      <c r="C2" s="93" t="s">
        <v>2083</v>
      </c>
    </row>
    <row r="3" spans="1:7">
      <c r="A3" s="23" t="s">
        <v>2373</v>
      </c>
      <c r="B3" s="24">
        <v>-99</v>
      </c>
      <c r="C3" s="23" t="s">
        <v>4586</v>
      </c>
    </row>
    <row r="4" spans="1:7">
      <c r="A4" s="93" t="s">
        <v>2360</v>
      </c>
      <c r="B4" s="24">
        <v>-99</v>
      </c>
      <c r="C4" s="23" t="s">
        <v>4587</v>
      </c>
    </row>
    <row r="5" spans="1:7">
      <c r="A5" s="93" t="s">
        <v>2406</v>
      </c>
      <c r="B5" s="24">
        <v>-99</v>
      </c>
      <c r="C5" s="23" t="s">
        <v>4588</v>
      </c>
    </row>
    <row r="6" spans="1:7">
      <c r="A6" s="93"/>
      <c r="B6" s="93"/>
      <c r="C6" s="93"/>
    </row>
    <row r="7" spans="1:7">
      <c r="A7" s="23" t="s">
        <v>1249</v>
      </c>
      <c r="B7" s="22" t="s">
        <v>2747</v>
      </c>
      <c r="C7" s="93" t="s">
        <v>3851</v>
      </c>
    </row>
    <row r="8" spans="1:7">
      <c r="A8" s="23" t="s">
        <v>1249</v>
      </c>
      <c r="B8" s="22">
        <v>0</v>
      </c>
      <c r="C8" s="93" t="s">
        <v>2748</v>
      </c>
    </row>
    <row r="9" spans="1:7">
      <c r="A9" s="93"/>
      <c r="B9" s="93"/>
      <c r="C9" s="93"/>
    </row>
    <row r="10" spans="1:7">
      <c r="A10" s="23" t="s">
        <v>4638</v>
      </c>
      <c r="B10" s="24">
        <v>0</v>
      </c>
      <c r="C10" s="23" t="s">
        <v>3569</v>
      </c>
    </row>
    <row r="11" spans="1:7">
      <c r="A11" s="23" t="s">
        <v>4638</v>
      </c>
      <c r="B11" s="24" t="s">
        <v>2405</v>
      </c>
      <c r="C11" s="23" t="s">
        <v>3570</v>
      </c>
    </row>
    <row r="12" spans="1:7">
      <c r="A12" s="23" t="s">
        <v>4638</v>
      </c>
      <c r="B12" s="24" t="s">
        <v>2747</v>
      </c>
      <c r="C12" s="23" t="s">
        <v>3571</v>
      </c>
    </row>
    <row r="13" spans="1:7">
      <c r="A13" s="23" t="s">
        <v>4638</v>
      </c>
      <c r="B13" s="24" t="s">
        <v>2374</v>
      </c>
      <c r="C13" s="24" t="s">
        <v>2374</v>
      </c>
    </row>
    <row r="14" spans="1:7">
      <c r="A14" s="23" t="s">
        <v>4638</v>
      </c>
      <c r="B14" s="24" t="s">
        <v>2375</v>
      </c>
      <c r="C14" s="24" t="s">
        <v>2375</v>
      </c>
    </row>
    <row r="15" spans="1:7">
      <c r="A15" s="23" t="s">
        <v>4638</v>
      </c>
      <c r="B15" s="24" t="s">
        <v>2376</v>
      </c>
      <c r="C15" s="24" t="s">
        <v>2376</v>
      </c>
    </row>
    <row r="16" spans="1:7">
      <c r="A16" s="23" t="s">
        <v>4638</v>
      </c>
      <c r="B16" s="24" t="s">
        <v>2377</v>
      </c>
      <c r="C16" s="24" t="s">
        <v>2377</v>
      </c>
    </row>
    <row r="17" spans="1:3">
      <c r="A17" s="23" t="s">
        <v>4638</v>
      </c>
      <c r="B17" s="24" t="s">
        <v>2378</v>
      </c>
      <c r="C17" s="24" t="s">
        <v>2378</v>
      </c>
    </row>
    <row r="18" spans="1:3">
      <c r="A18" s="23" t="s">
        <v>4638</v>
      </c>
      <c r="B18" s="24" t="s">
        <v>2379</v>
      </c>
      <c r="C18" s="24" t="s">
        <v>2379</v>
      </c>
    </row>
    <row r="19" spans="1:3">
      <c r="A19" s="23" t="s">
        <v>4638</v>
      </c>
      <c r="B19" s="24" t="s">
        <v>2380</v>
      </c>
      <c r="C19" s="24" t="s">
        <v>2380</v>
      </c>
    </row>
    <row r="20" spans="1:3">
      <c r="A20" s="23" t="s">
        <v>4638</v>
      </c>
      <c r="B20" s="24" t="s">
        <v>2381</v>
      </c>
      <c r="C20" s="24" t="s">
        <v>2381</v>
      </c>
    </row>
    <row r="21" spans="1:3">
      <c r="A21" s="23" t="s">
        <v>4638</v>
      </c>
      <c r="B21" s="24" t="s">
        <v>2382</v>
      </c>
      <c r="C21" s="24" t="s">
        <v>2382</v>
      </c>
    </row>
    <row r="22" spans="1:3">
      <c r="A22" s="23" t="s">
        <v>4638</v>
      </c>
      <c r="B22" s="24" t="s">
        <v>2383</v>
      </c>
      <c r="C22" s="24" t="s">
        <v>2383</v>
      </c>
    </row>
    <row r="23" spans="1:3">
      <c r="A23" s="23" t="s">
        <v>4638</v>
      </c>
      <c r="B23" s="24" t="s">
        <v>2384</v>
      </c>
      <c r="C23" s="24" t="s">
        <v>2384</v>
      </c>
    </row>
    <row r="24" spans="1:3">
      <c r="A24" s="23" t="s">
        <v>4638</v>
      </c>
      <c r="B24" s="24" t="s">
        <v>2385</v>
      </c>
      <c r="C24" s="24" t="s">
        <v>2385</v>
      </c>
    </row>
    <row r="25" spans="1:3">
      <c r="A25" s="23" t="s">
        <v>4638</v>
      </c>
      <c r="B25" s="24" t="s">
        <v>2386</v>
      </c>
      <c r="C25" s="24" t="s">
        <v>2386</v>
      </c>
    </row>
    <row r="26" spans="1:3">
      <c r="A26" s="23" t="s">
        <v>4638</v>
      </c>
      <c r="B26" s="24" t="s">
        <v>2387</v>
      </c>
      <c r="C26" s="24" t="s">
        <v>2387</v>
      </c>
    </row>
    <row r="27" spans="1:3">
      <c r="A27" s="23" t="s">
        <v>4638</v>
      </c>
      <c r="B27" s="24" t="s">
        <v>2388</v>
      </c>
      <c r="C27" s="24" t="s">
        <v>2388</v>
      </c>
    </row>
    <row r="28" spans="1:3">
      <c r="A28" s="23" t="s">
        <v>4638</v>
      </c>
      <c r="B28" s="24" t="s">
        <v>2389</v>
      </c>
      <c r="C28" s="24" t="s">
        <v>2389</v>
      </c>
    </row>
    <row r="29" spans="1:3">
      <c r="A29" s="23" t="s">
        <v>4638</v>
      </c>
      <c r="B29" s="24" t="s">
        <v>2390</v>
      </c>
      <c r="C29" s="24" t="s">
        <v>2390</v>
      </c>
    </row>
    <row r="30" spans="1:3">
      <c r="A30" s="23" t="s">
        <v>4638</v>
      </c>
      <c r="B30" s="24" t="s">
        <v>2391</v>
      </c>
      <c r="C30" s="24" t="s">
        <v>2391</v>
      </c>
    </row>
    <row r="31" spans="1:3">
      <c r="A31" s="23" t="s">
        <v>4638</v>
      </c>
      <c r="B31" s="24" t="s">
        <v>2392</v>
      </c>
      <c r="C31" s="24" t="s">
        <v>2392</v>
      </c>
    </row>
    <row r="32" spans="1:3">
      <c r="A32" s="23" t="s">
        <v>4638</v>
      </c>
      <c r="B32" s="24" t="s">
        <v>2393</v>
      </c>
      <c r="C32" s="24" t="s">
        <v>2393</v>
      </c>
    </row>
    <row r="33" spans="1:3">
      <c r="A33" s="23" t="s">
        <v>4638</v>
      </c>
      <c r="B33" s="24" t="s">
        <v>2394</v>
      </c>
      <c r="C33" s="24" t="s">
        <v>2394</v>
      </c>
    </row>
    <row r="34" spans="1:3">
      <c r="A34" s="23" t="s">
        <v>4638</v>
      </c>
      <c r="B34" s="24" t="s">
        <v>2395</v>
      </c>
      <c r="C34" s="24" t="s">
        <v>2395</v>
      </c>
    </row>
    <row r="35" spans="1:3">
      <c r="A35" s="23" t="s">
        <v>4638</v>
      </c>
      <c r="B35" s="24" t="s">
        <v>2396</v>
      </c>
      <c r="C35" s="24" t="s">
        <v>2396</v>
      </c>
    </row>
    <row r="36" spans="1:3">
      <c r="A36" s="23" t="s">
        <v>4638</v>
      </c>
      <c r="B36" s="24" t="s">
        <v>2397</v>
      </c>
      <c r="C36" s="24" t="s">
        <v>2397</v>
      </c>
    </row>
    <row r="37" spans="1:3">
      <c r="A37" s="23" t="s">
        <v>4638</v>
      </c>
      <c r="B37" s="24" t="s">
        <v>2398</v>
      </c>
      <c r="C37" s="24" t="s">
        <v>2398</v>
      </c>
    </row>
    <row r="38" spans="1:3">
      <c r="A38" s="23" t="s">
        <v>4638</v>
      </c>
      <c r="B38" s="24" t="s">
        <v>2399</v>
      </c>
      <c r="C38" s="24" t="s">
        <v>2399</v>
      </c>
    </row>
    <row r="39" spans="1:3">
      <c r="A39" s="23" t="s">
        <v>4638</v>
      </c>
      <c r="B39" s="24" t="s">
        <v>2400</v>
      </c>
      <c r="C39" s="24" t="s">
        <v>2400</v>
      </c>
    </row>
    <row r="40" spans="1:3">
      <c r="A40" s="23" t="s">
        <v>4638</v>
      </c>
      <c r="B40" s="24" t="s">
        <v>2401</v>
      </c>
      <c r="C40" s="24" t="s">
        <v>2401</v>
      </c>
    </row>
    <row r="41" spans="1:3">
      <c r="A41" s="23" t="s">
        <v>4638</v>
      </c>
      <c r="B41" s="24" t="s">
        <v>2402</v>
      </c>
      <c r="C41" s="24" t="s">
        <v>2402</v>
      </c>
    </row>
    <row r="42" spans="1:3">
      <c r="A42" s="23" t="s">
        <v>4638</v>
      </c>
      <c r="B42" s="24" t="s">
        <v>2403</v>
      </c>
      <c r="C42" s="24" t="s">
        <v>2403</v>
      </c>
    </row>
    <row r="43" spans="1:3">
      <c r="A43" s="23" t="s">
        <v>4638</v>
      </c>
      <c r="B43" s="24" t="s">
        <v>2404</v>
      </c>
      <c r="C43" s="24" t="s">
        <v>2404</v>
      </c>
    </row>
    <row r="44" spans="1:3">
      <c r="A44" s="93"/>
      <c r="B44" s="93"/>
      <c r="C44" s="93"/>
    </row>
    <row r="45" spans="1:3">
      <c r="A45" s="23" t="s">
        <v>4639</v>
      </c>
      <c r="B45" s="24">
        <v>0</v>
      </c>
      <c r="C45" s="23" t="s">
        <v>3569</v>
      </c>
    </row>
    <row r="46" spans="1:3">
      <c r="A46" s="23" t="s">
        <v>4639</v>
      </c>
      <c r="B46" s="24" t="s">
        <v>2405</v>
      </c>
      <c r="C46" s="23" t="s">
        <v>3570</v>
      </c>
    </row>
    <row r="47" spans="1:3">
      <c r="A47" s="23" t="s">
        <v>4639</v>
      </c>
      <c r="B47" s="24" t="s">
        <v>2747</v>
      </c>
      <c r="C47" s="23" t="s">
        <v>3571</v>
      </c>
    </row>
    <row r="48" spans="1:3">
      <c r="A48" s="23" t="s">
        <v>4639</v>
      </c>
      <c r="B48" s="24" t="s">
        <v>2374</v>
      </c>
      <c r="C48" s="23" t="s">
        <v>2361</v>
      </c>
    </row>
    <row r="49" spans="1:3">
      <c r="A49" s="23" t="s">
        <v>4639</v>
      </c>
      <c r="B49" s="24" t="s">
        <v>2375</v>
      </c>
      <c r="C49" s="23" t="s">
        <v>2362</v>
      </c>
    </row>
    <row r="50" spans="1:3">
      <c r="A50" s="23" t="s">
        <v>4639</v>
      </c>
      <c r="B50" s="24" t="s">
        <v>2376</v>
      </c>
      <c r="C50" s="23" t="s">
        <v>2363</v>
      </c>
    </row>
    <row r="51" spans="1:3">
      <c r="A51" s="23" t="s">
        <v>4639</v>
      </c>
      <c r="B51" s="24" t="s">
        <v>2377</v>
      </c>
      <c r="C51" s="23" t="s">
        <v>2364</v>
      </c>
    </row>
    <row r="52" spans="1:3">
      <c r="A52" s="23" t="s">
        <v>4639</v>
      </c>
      <c r="B52" s="24" t="s">
        <v>2378</v>
      </c>
      <c r="C52" s="23" t="s">
        <v>2365</v>
      </c>
    </row>
    <row r="53" spans="1:3">
      <c r="A53" s="23" t="s">
        <v>4639</v>
      </c>
      <c r="B53" s="24" t="s">
        <v>2379</v>
      </c>
      <c r="C53" s="23" t="s">
        <v>2366</v>
      </c>
    </row>
    <row r="54" spans="1:3">
      <c r="A54" s="23" t="s">
        <v>4639</v>
      </c>
      <c r="B54" s="24" t="s">
        <v>2380</v>
      </c>
      <c r="C54" s="23" t="s">
        <v>2367</v>
      </c>
    </row>
    <row r="55" spans="1:3">
      <c r="A55" s="23" t="s">
        <v>4639</v>
      </c>
      <c r="B55" s="24" t="s">
        <v>2381</v>
      </c>
      <c r="C55" s="23" t="s">
        <v>2368</v>
      </c>
    </row>
    <row r="56" spans="1:3">
      <c r="A56" s="23" t="s">
        <v>4639</v>
      </c>
      <c r="B56" s="24" t="s">
        <v>2382</v>
      </c>
      <c r="C56" s="23" t="s">
        <v>2369</v>
      </c>
    </row>
    <row r="57" spans="1:3">
      <c r="A57" s="23" t="s">
        <v>4639</v>
      </c>
      <c r="B57" s="24" t="s">
        <v>2383</v>
      </c>
      <c r="C57" s="23" t="s">
        <v>2370</v>
      </c>
    </row>
    <row r="58" spans="1:3">
      <c r="A58" s="23" t="s">
        <v>4639</v>
      </c>
      <c r="B58" s="24" t="s">
        <v>2384</v>
      </c>
      <c r="C58" s="23" t="s">
        <v>2371</v>
      </c>
    </row>
    <row r="59" spans="1:3">
      <c r="A59" s="23" t="s">
        <v>4639</v>
      </c>
      <c r="B59" s="24" t="s">
        <v>2385</v>
      </c>
      <c r="C59" s="23" t="s">
        <v>2372</v>
      </c>
    </row>
    <row r="60" spans="1:3">
      <c r="A60" s="93"/>
      <c r="B60" s="93"/>
      <c r="C60" s="93"/>
    </row>
    <row r="61" spans="1:3">
      <c r="A61" s="23" t="s">
        <v>4640</v>
      </c>
      <c r="B61" s="24">
        <v>0</v>
      </c>
      <c r="C61" s="23" t="s">
        <v>3569</v>
      </c>
    </row>
    <row r="62" spans="1:3">
      <c r="A62" s="23" t="s">
        <v>4640</v>
      </c>
      <c r="B62" s="24" t="s">
        <v>2405</v>
      </c>
      <c r="C62" s="23" t="s">
        <v>3570</v>
      </c>
    </row>
    <row r="63" spans="1:3">
      <c r="A63" s="23" t="s">
        <v>4640</v>
      </c>
      <c r="B63" s="24" t="s">
        <v>2747</v>
      </c>
      <c r="C63" s="23" t="s">
        <v>3571</v>
      </c>
    </row>
    <row r="64" spans="1:3">
      <c r="A64" s="23" t="s">
        <v>4640</v>
      </c>
      <c r="B64" s="93">
        <v>2013</v>
      </c>
      <c r="C64" s="93">
        <v>2013</v>
      </c>
    </row>
    <row r="65" spans="1:3">
      <c r="A65" s="23" t="s">
        <v>4640</v>
      </c>
      <c r="B65" s="93">
        <v>2014</v>
      </c>
      <c r="C65" s="93">
        <v>2014</v>
      </c>
    </row>
    <row r="66" spans="1:3">
      <c r="A66" s="23" t="s">
        <v>4640</v>
      </c>
      <c r="B66" s="93">
        <v>2015</v>
      </c>
      <c r="C66" s="93">
        <v>2015</v>
      </c>
    </row>
    <row r="67" spans="1:3">
      <c r="A67" s="23" t="s">
        <v>4640</v>
      </c>
      <c r="B67" s="93">
        <v>2016</v>
      </c>
      <c r="C67" s="93">
        <v>2016</v>
      </c>
    </row>
    <row r="68" spans="1:3">
      <c r="A68" s="23" t="s">
        <v>4640</v>
      </c>
      <c r="B68" s="93">
        <v>2017</v>
      </c>
      <c r="C68" s="93">
        <v>2017</v>
      </c>
    </row>
    <row r="69" spans="1:3">
      <c r="A69" s="23" t="s">
        <v>4640</v>
      </c>
      <c r="B69" s="93">
        <v>2018</v>
      </c>
      <c r="C69" s="93">
        <v>2018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survey</vt:lpstr>
      <vt:lpstr>choices</vt:lpstr>
      <vt:lpstr>settings</vt:lpstr>
      <vt:lpstr>itemsets</vt:lpstr>
      <vt:lpstr>temp</vt:lpstr>
      <vt:lpstr>Sheet2</vt:lpstr>
      <vt:lpstr>Sheet1</vt:lpstr>
      <vt:lpstr>Sheet2!gradelv</vt:lpstr>
      <vt:lpstr>Sheet1!itemsets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yueyue</dc:creator>
  <cp:lastModifiedBy>Nguyen</cp:lastModifiedBy>
  <dcterms:created xsi:type="dcterms:W3CDTF">2014-08-13T02:36:07Z</dcterms:created>
  <dcterms:modified xsi:type="dcterms:W3CDTF">2018-04-09T16:15:30Z</dcterms:modified>
</cp:coreProperties>
</file>