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 tabRatio="747" activeTab="1"/>
  </bookViews>
  <sheets>
    <sheet name="EXPENSE" sheetId="9" r:id="rId1"/>
    <sheet name="Debit PVT" sheetId="7" r:id="rId2"/>
    <sheet name="Crdit PVT" sheetId="8" r:id="rId3"/>
    <sheet name="DEBIT BILL" sheetId="5" r:id="rId4"/>
    <sheet name="CREDIT BILL" sheetId="6" r:id="rId5"/>
  </sheets>
  <calcPr calcId="144525"/>
  <pivotCaches>
    <pivotCache cacheId="0" r:id="rId7"/>
    <pivotCache cacheId="1" r:id="rId8"/>
  </pivotCaches>
</workbook>
</file>

<file path=xl/comments1.xml><?xml version="1.0" encoding="utf-8"?>
<comments xmlns="http://schemas.openxmlformats.org/spreadsheetml/2006/main">
  <authors>
    <author>BoonieD</author>
  </authors>
  <commentList>
    <comment ref="J2" authorId="0">
      <text>
        <r>
          <rPr>
            <b/>
            <sz val="9"/>
            <rFont val="Times New Roman"/>
            <charset val="0"/>
          </rPr>
          <t>BoonieD:</t>
        </r>
        <r>
          <rPr>
            <sz val="9"/>
            <rFont val="Times New Roman"/>
            <charset val="0"/>
          </rPr>
          <t xml:space="preserve">
Negative =&gt; Actual &gt; Budget
</t>
        </r>
      </text>
    </comment>
  </commentList>
</comments>
</file>

<file path=xl/comments2.xml><?xml version="1.0" encoding="utf-8"?>
<comments xmlns="http://schemas.openxmlformats.org/spreadsheetml/2006/main">
  <authors>
    <author>BoonieD</author>
  </authors>
  <commentList>
    <comment ref="B1" authorId="0">
      <text>
        <r>
          <rPr>
            <b/>
            <sz val="9"/>
            <rFont val="Times New Roman"/>
            <charset val="0"/>
          </rPr>
          <t>BoonieD:</t>
        </r>
        <r>
          <rPr>
            <sz val="9"/>
            <rFont val="Times New Roman"/>
            <charset val="0"/>
          </rPr>
          <t xml:space="preserve">
Don’t mind about this part if it saying debit/credit. What matter is this sheet is for Credit Transaction only</t>
        </r>
      </text>
    </comment>
  </commentList>
</comments>
</file>

<file path=xl/sharedStrings.xml><?xml version="1.0" encoding="utf-8"?>
<sst xmlns="http://schemas.openxmlformats.org/spreadsheetml/2006/main" count="861" uniqueCount="279">
  <si>
    <t>Income</t>
  </si>
  <si>
    <t>Budget</t>
  </si>
  <si>
    <t>Actual</t>
  </si>
  <si>
    <t>Difference</t>
  </si>
  <si>
    <t>Category</t>
  </si>
  <si>
    <t>Fixed Expenses</t>
  </si>
  <si>
    <t>Keywords</t>
  </si>
  <si>
    <t>Rent</t>
  </si>
  <si>
    <t>Cash out / Online Transfer</t>
  </si>
  <si>
    <t>DEPOSIT</t>
  </si>
  <si>
    <t>Utility</t>
  </si>
  <si>
    <t>YOUTUBE</t>
  </si>
  <si>
    <t>Subscription</t>
  </si>
  <si>
    <t>Map</t>
  </si>
  <si>
    <t>APPLE</t>
  </si>
  <si>
    <t>Root</t>
  </si>
  <si>
    <t>MAPS</t>
  </si>
  <si>
    <t>Mint</t>
  </si>
  <si>
    <t>ROOT</t>
  </si>
  <si>
    <t>Chegg</t>
  </si>
  <si>
    <t>MINT</t>
  </si>
  <si>
    <t>Youtube</t>
  </si>
  <si>
    <t>CHEGG</t>
  </si>
  <si>
    <t>Apple</t>
  </si>
  <si>
    <t>ZELLE</t>
  </si>
  <si>
    <t>Zelle/Venmo/Visa</t>
  </si>
  <si>
    <t>VENMO</t>
  </si>
  <si>
    <t>Total</t>
  </si>
  <si>
    <t>VISA</t>
  </si>
  <si>
    <t>ATM WITHDRAWAL</t>
  </si>
  <si>
    <t>Cash out</t>
  </si>
  <si>
    <t>Variable Expenses</t>
  </si>
  <si>
    <t>Credit Card</t>
  </si>
  <si>
    <t>Loan Payment</t>
  </si>
  <si>
    <t>Gas</t>
  </si>
  <si>
    <t>CAPITAL ONE</t>
  </si>
  <si>
    <t>Grocery</t>
  </si>
  <si>
    <t>WINCO</t>
  </si>
  <si>
    <t>Eating-Out</t>
  </si>
  <si>
    <t>ASIAN MARKET</t>
  </si>
  <si>
    <t>Car Maintenance</t>
  </si>
  <si>
    <t>MONTHLY MAIN</t>
  </si>
  <si>
    <t>Bank Maintenance Fee</t>
  </si>
  <si>
    <t>N/A</t>
  </si>
  <si>
    <t>Loan Payment + Cash Out</t>
  </si>
  <si>
    <t>Other purchase/Amazon/Cash</t>
  </si>
  <si>
    <t>Online Transfer</t>
  </si>
  <si>
    <t>Note: For easier tracking</t>
  </si>
  <si>
    <t>Credit Card:</t>
  </si>
  <si>
    <t>Debit Card:</t>
  </si>
  <si>
    <t>Car Loan</t>
  </si>
  <si>
    <t>Car Insurance</t>
  </si>
  <si>
    <t>Phone</t>
  </si>
  <si>
    <t>Icloud</t>
  </si>
  <si>
    <t>Other Purchase = Income - (Variable Expenses + Fixed Expenses)</t>
  </si>
  <si>
    <t>EXPENSE/INCOME</t>
  </si>
  <si>
    <t>EXPENSES</t>
  </si>
  <si>
    <t>Months</t>
  </si>
  <si>
    <t>Sep</t>
  </si>
  <si>
    <t>Years</t>
  </si>
  <si>
    <t>2023</t>
  </si>
  <si>
    <t>Sum of Amount</t>
  </si>
  <si>
    <t>DEBIT PURCHASE -VISA adidas 6536 PortPortland    OR</t>
  </si>
  <si>
    <t>DEBIT PURCHASE -VISA SQ *CAFE AT OREGPortland    OR</t>
  </si>
  <si>
    <t>DEBIT PURCHASE -VISA PHO HUNG        PORTLAND    OR</t>
  </si>
  <si>
    <t>DEBIT PURCHASE -VISA FRED-MEYER #0208VANCOUVER   WA</t>
  </si>
  <si>
    <t>DEBIT PURCHASE -VISA CHEVRON 0203373 VANCOUVER   WA</t>
  </si>
  <si>
    <t>DEBIT PURCHASE -VISA CHEVRON 0203668 CORVALLIS   OR</t>
  </si>
  <si>
    <t>DEBIT PURCHASE -VISA POPEYES #11362  VANCOUVER   WA</t>
  </si>
  <si>
    <t>DEBIT PURCHASE -VISA ROSE VL DELI    PORTLAND    OR</t>
  </si>
  <si>
    <t>DEBIT PURCHASE -VISA NAPA STORE 37150CLACKAMAS   OR</t>
  </si>
  <si>
    <t>DEBIT PURCHASE -VISA TST* KILLER BURGVANCOUVER   WA</t>
  </si>
  <si>
    <t>DEBIT PURCHASE -VISA Teo Bun Bo Hue  Portland    OR</t>
  </si>
  <si>
    <t>DEBIT PURCHASE -VISA YOGURT EXTREME -541-3685621 OR</t>
  </si>
  <si>
    <t>DEBIT PURCHASE -VISA PANDA EXPRESS #1VANCOUVER   WA</t>
  </si>
  <si>
    <t>DEBIT PURCHASE -VISA SHARETEA CAMAS  CAMAS       WA</t>
  </si>
  <si>
    <t>DEBIT PURCHASE -VISA SHARETEA        PORTLAND    OR</t>
  </si>
  <si>
    <t>DEBIT PURCHASE -VISA TST* Bobahead - Corvallis   OR</t>
  </si>
  <si>
    <t>DEBIT PURCHASE -VISA DUTCH BROS OR260HAPPY VALLEYOR</t>
  </si>
  <si>
    <t>DEBIT PURCHASE -VISA CANTEEN VENDING PORTLAND    OR</t>
  </si>
  <si>
    <t>DEBIT PURCHASE -VISA 7-ELEVEN 20175  CLACKAMAS   OR</t>
  </si>
  <si>
    <t>Grand Total</t>
  </si>
  <si>
    <t>(ALL)</t>
  </si>
  <si>
    <t>City</t>
  </si>
  <si>
    <t>Aug</t>
  </si>
  <si>
    <t>Name</t>
  </si>
  <si>
    <t>SQ *CAFE AT OREGON TOO Portland      OR</t>
  </si>
  <si>
    <t>CL *TRIPCHARGES        TRIPCHRG.COM  VA</t>
  </si>
  <si>
    <t>JINDA THAI RESTAURANT  ALBANY        OR</t>
  </si>
  <si>
    <t>PHO HUNG               PORTLAND      OR</t>
  </si>
  <si>
    <t>TRAVEL GUARD GROUP INC 800-826-1300  WI</t>
  </si>
  <si>
    <t>MEET FRESH PORTLAND II PORTLAND      OR</t>
  </si>
  <si>
    <t>PANDA EXPRESS #3496    VANCOUVER     WA</t>
  </si>
  <si>
    <t>CANTEEN VENDING        PORTLAND      OR</t>
  </si>
  <si>
    <t>CHIPOTLE 1362          HAPPY VALLEY  OR</t>
  </si>
  <si>
    <t>CITY OF PORTLAND DEPT  PORTLAND      OR</t>
  </si>
  <si>
    <t>Date</t>
  </si>
  <si>
    <t>Transaction</t>
  </si>
  <si>
    <t>Memo</t>
  </si>
  <si>
    <t>Amount</t>
  </si>
  <si>
    <t>MONTH</t>
  </si>
  <si>
    <t>DEBIT</t>
  </si>
  <si>
    <t>Download from usbank.com.8075</t>
  </si>
  <si>
    <t>Wire Transfer</t>
  </si>
  <si>
    <t>Parents</t>
  </si>
  <si>
    <t>MOBILE BANKING PAYMENT TO CREDIT CARD 1164</t>
  </si>
  <si>
    <t>Download from usbank.com.1164</t>
  </si>
  <si>
    <t>MOBILE BANKING PAYMENT TO CREDIT CARD 5425</t>
  </si>
  <si>
    <t>Download from usbank.com.5425</t>
  </si>
  <si>
    <t>Amway</t>
  </si>
  <si>
    <t>ATM WITHDRAWAL US BANK FISHERS VANCOUVER   WAUS1</t>
  </si>
  <si>
    <t>WEB AUTHORIZED PMT CAPITAL ONE</t>
  </si>
  <si>
    <t>Download from usbank.com.</t>
  </si>
  <si>
    <t>MONTHLY MAINTENANCE FEE</t>
  </si>
  <si>
    <t>CREDIT</t>
  </si>
  <si>
    <t>MONTHLY MAINTENANCE FEE WAIVED</t>
  </si>
  <si>
    <t>ELECTRONIC DEPOSIT OREGON TOOL INC</t>
  </si>
  <si>
    <t>Zelle</t>
  </si>
  <si>
    <t>RECURRING DEBIT PURCHASE ROOT INSURANCE  614-915-0703OH</t>
  </si>
  <si>
    <t>RECURRING DEBIT PURCHASE GOOGLE *YouTubePg.co/helppayCA</t>
  </si>
  <si>
    <t>Withdrawal</t>
  </si>
  <si>
    <t>RECURRING DEBIT PURCHASE APPLE.COM/BILL  866-712-7753CA</t>
  </si>
  <si>
    <t>Safeway</t>
  </si>
  <si>
    <t>Fred</t>
  </si>
  <si>
    <t>ZELLE INSTANT PMT FROM VU NHAT MAI                   WFCT0RKNRPBV</t>
  </si>
  <si>
    <t>ZELLE INSTANT PMT FROM WEI YU TANG                   JPM99a28nrcu</t>
  </si>
  <si>
    <t>ZELLE INSTANT PMT TO ADRIAN TAY                    USBsw9seVupP</t>
  </si>
  <si>
    <t>Fee</t>
  </si>
  <si>
    <t>WEB AUTHORIZED PMT OREGON STATE</t>
  </si>
  <si>
    <t>ZELLE INSTANT PMT TO CAROL                         USBuiXXeWle6</t>
  </si>
  <si>
    <t>DEBIT PURCHASE -VISA ROOT INSURANCE  614-915-0703OH</t>
  </si>
  <si>
    <t>ZELLE INSTANT PMT TO MINH HUYNH                    USB55dMeWD2b</t>
  </si>
  <si>
    <t>ZELLE INSTANT PMT TO ADRIAN TAY                    USBg29KeWCS1</t>
  </si>
  <si>
    <t>ZELLE INSTANT PMT FROM VU NHAT MAI                   WFCT0RL8W9F5</t>
  </si>
  <si>
    <t>ELECTRONIC WITHDRAWAL Maps Credit Unio</t>
  </si>
  <si>
    <t>ZELLE INSTANT PMT FROM MINH GIA HUYNH                USBAqspf00Vn</t>
  </si>
  <si>
    <t>ZELLE INSTANT PMT FROM MINH GIA HUYNH                USBKWPff0jcO</t>
  </si>
  <si>
    <t>DEBIT PURCHASE HK ASIAN MARKET CORVALLIS   OR</t>
  </si>
  <si>
    <t>ZELLE INSTANT PMT TO ADRIAN TAY                    USB8CKCf1sn9</t>
  </si>
  <si>
    <t>DEBIT PURCHASE -VISA SIRI THAI RESTAUPORTLAND    OR</t>
  </si>
  <si>
    <t>DEBIT PURCHASE -VISA FRED-MEYER #0070CORVALLIS   OR</t>
  </si>
  <si>
    <t>DEBIT PURCHASE -VISA SQ *CLOUD9 PHO &amp;VANCOUVER   WA</t>
  </si>
  <si>
    <t>ZELLE INSTANT PMT TO Nht Phan Paul 20231015042000013P1BP2PUSBko9kf3HnR</t>
  </si>
  <si>
    <t>DEBIT PURCHASE -VISA LYFT   RIDE MON 855-865-9553CA</t>
  </si>
  <si>
    <t>DEBIT PURCHASE -VISA HAP RESTAURANT IVANCOUVER   WA</t>
  </si>
  <si>
    <t>DEBIT PURCHASE -VISA Amazon Prime*9S8Amzn.com/bilWA</t>
  </si>
  <si>
    <t>DEBIT PURCHASE -VISA CHEVRON 0205538 MILWAUKIE   OR</t>
  </si>
  <si>
    <t>DEBIT PURCHASE -VISA DUTCH BROS WA160VANCOUVER   WA</t>
  </si>
  <si>
    <t>DEBIT PURCHASE -VISA PAYPAL *INSTAGRA402-935-7733CA</t>
  </si>
  <si>
    <t>ZELLE INSTANT PMT TO MICHAEL                       USBSfGcf7pGt</t>
  </si>
  <si>
    <t>ZELLE INSTANT PMT FROM KELLIE WONG                   JPM99a48hxnb</t>
  </si>
  <si>
    <t>ZELLE INSTANT PMT FROM YIULUNBRADLEY SO              BACpzm1fnq55</t>
  </si>
  <si>
    <t>ZELLE INSTANT PMT FROM LI ZE CHAI                    USBye9Mf7DPa</t>
  </si>
  <si>
    <t>BRANCH ACCOUNT TRANSFER DEPOSIT 0195</t>
  </si>
  <si>
    <t>ATM WITHDRAWAL US BANK PORTLANDHAPPY VALLEYORUS1</t>
  </si>
  <si>
    <t>ELECTRONIC DEPOSIT VENMO</t>
  </si>
  <si>
    <t>ZELLE INSTANT PMT FROM MINH GIA HUYNH                USBTkixfdCxv</t>
  </si>
  <si>
    <t>ZELLE INSTANT PMT FROM ADRIAN TAY                    WFCT0RQJMVJV</t>
  </si>
  <si>
    <t>DEBIT PURCHASE WINCO FOODS #3 2Corvallis   OR</t>
  </si>
  <si>
    <t>WEB AUTHORIZED PMT VENMO</t>
  </si>
  <si>
    <t>ZELLE INSTANT PMT TO EMILY                         USB62pBffVG8</t>
  </si>
  <si>
    <t>ZELLE INSTANT PMT FROM LI ZE CHAI                    USBbLw2ff5sr</t>
  </si>
  <si>
    <t>ZELLE INSTANT PMT FROM BRANDON TAY                   JPM99a5j7e1e</t>
  </si>
  <si>
    <t>ZELLE INSTANT PMT FROM ADRIAN TAY                    WFCT0RR2KQJC</t>
  </si>
  <si>
    <t>PAR*FIVE GUYS  MILL PL VANCOUVER     WA</t>
  </si>
  <si>
    <t>24445003243100193936764; 05814; ; ; ;</t>
  </si>
  <si>
    <t>CORVALLIS</t>
  </si>
  <si>
    <t>Corv</t>
  </si>
  <si>
    <t>MOBILE PAYMENT THANK YOU</t>
  </si>
  <si>
    <t>*M0000; 00300; ; ; ;</t>
  </si>
  <si>
    <t>OIL</t>
  </si>
  <si>
    <t>PORTLAND</t>
  </si>
  <si>
    <t>Portland</t>
  </si>
  <si>
    <t>76 - VILLAGE VENDOR II VANCOUVER     WA</t>
  </si>
  <si>
    <t>24034543249000594495129; 05542; ; ; ;</t>
  </si>
  <si>
    <t>CHEVRON</t>
  </si>
  <si>
    <t>VANCOUVER</t>
  </si>
  <si>
    <t>Van</t>
  </si>
  <si>
    <t>ASTRO</t>
  </si>
  <si>
    <t>MILWAUKIE</t>
  </si>
  <si>
    <t>Milwaukie</t>
  </si>
  <si>
    <t>TOWNE</t>
  </si>
  <si>
    <t>SAN FRAN</t>
  </si>
  <si>
    <t>San Fran</t>
  </si>
  <si>
    <t>DING TEA VANCOUVER     VANCOUVER     WA</t>
  </si>
  <si>
    <t>24551943250029011139284; 05814; ; ; ;</t>
  </si>
  <si>
    <t>GAS</t>
  </si>
  <si>
    <t>ALBANY</t>
  </si>
  <si>
    <t>Albany</t>
  </si>
  <si>
    <t>THE CHEF               VANCOUVER     WA</t>
  </si>
  <si>
    <t>24707803253030104226422; 05812; ; ; ;</t>
  </si>
  <si>
    <t>SAFEWAY</t>
  </si>
  <si>
    <t>AMZN Mktp US*TR2OJ70F2 Amzn.com/bill WA</t>
  </si>
  <si>
    <t>24692163252104053584516; 05942; ; ; ;</t>
  </si>
  <si>
    <t>FRED-MEYER</t>
  </si>
  <si>
    <t>AMAZON.COM*TR67O01Q2 A AMZN.COM/BILL WA</t>
  </si>
  <si>
    <t>24431063252083737732998; 05942; ; ; ;</t>
  </si>
  <si>
    <t>AMZN Mktp US*TR3FQ8NE0 Amzn.com/bill WA</t>
  </si>
  <si>
    <t>24692163252103755366644; 05942; ; ; ;</t>
  </si>
  <si>
    <t>AMZN</t>
  </si>
  <si>
    <t>Amazon</t>
  </si>
  <si>
    <t>24055233269400070023667; 05814; ; ; ;</t>
  </si>
  <si>
    <t>DUTCH</t>
  </si>
  <si>
    <t>Dutch Bros</t>
  </si>
  <si>
    <t>MOBILE PAYMENT</t>
  </si>
  <si>
    <t>AMZN Mktp US*T95BX72A2 Amzn.com/bill WA</t>
  </si>
  <si>
    <t>24692163274101982643953; 05942; ; ; ;</t>
  </si>
  <si>
    <t>24692163275102754639681; 05812; ; ; ;</t>
  </si>
  <si>
    <t>24692163277104384649146; 05812; ; ; ;</t>
  </si>
  <si>
    <t>MONTHLY MAINTENANCE</t>
  </si>
  <si>
    <t>AMZN Mktp US*TP0PM9B50 Amzn.com/bill WA</t>
  </si>
  <si>
    <t>24692163287102718779132; 05942; ; ; ;</t>
  </si>
  <si>
    <t>POPEYES #11362         VANCOUVER     WA</t>
  </si>
  <si>
    <t>24231683295400000600668; 05814; ; ; ;</t>
  </si>
  <si>
    <t>SHARETEA CAMAS         CAMAS         WA</t>
  </si>
  <si>
    <t>24116413295091397000612; 05814; ; ; ;</t>
  </si>
  <si>
    <t>24692163298101618390575; 05812; ; ; ;</t>
  </si>
  <si>
    <t>SPECTATOR PARKING      PORTLAND      OR</t>
  </si>
  <si>
    <t>24717053302643021324038; 07523; ; ; ;</t>
  </si>
  <si>
    <t>SQ *UNDERHILL HAUNTED  Portland      OR</t>
  </si>
  <si>
    <t>24692163302101557507985; 07230; ; ; ;</t>
  </si>
  <si>
    <t>Ken's Artisan Pizza    Portland      OR</t>
  </si>
  <si>
    <t>24342853302017073622332; 05812; ; ; ;</t>
  </si>
  <si>
    <t>SHARETEA               PORTLAND      OR</t>
  </si>
  <si>
    <t>24251383302030114189853; 05812; ; ; ;</t>
  </si>
  <si>
    <t>24231683302400000602756; 05814; ; ; ;</t>
  </si>
  <si>
    <t>24692163300100190389746; 05812; ; ; ;</t>
  </si>
  <si>
    <t>24692163300100309487688; 05812; ; ; ;</t>
  </si>
  <si>
    <t>24426293306030043302210; 05812; ; ; ;</t>
  </si>
  <si>
    <t>DUTCH BROS WA1602      VANCOUVER     WA</t>
  </si>
  <si>
    <t>24445003308100241038623; 05814; ; ; ;</t>
  </si>
  <si>
    <t>24445003307100222465721; 05814; ; ; ;</t>
  </si>
  <si>
    <t>JOS SALOON &amp; EATERY    503-6536798   OR</t>
  </si>
  <si>
    <t>24000973307646100575750; 05813; ; ; ;</t>
  </si>
  <si>
    <t>24231683312400000602671; 05814; ; ; ;</t>
  </si>
  <si>
    <t>CHEVRON 0307241        PORTLAND      OR</t>
  </si>
  <si>
    <t>24692163313100735067513; 05542; ; ; ;</t>
  </si>
  <si>
    <t>24692163313100826719998; 05812; ; ; ;</t>
  </si>
  <si>
    <t>ROOT INSURANCE         614-915-0703  OH</t>
  </si>
  <si>
    <t>24492153316743985240130; 06300; ; ; ;</t>
  </si>
  <si>
    <t>24231683316400000602446; 05814; ; ; ;</t>
  </si>
  <si>
    <t>SHELL OIL12965396018   MILWAUKIE     OR</t>
  </si>
  <si>
    <t>24316053314548446257872; 05542; ; ; ;</t>
  </si>
  <si>
    <t>24426293317030038960433; 05812; ; ; ;</t>
  </si>
  <si>
    <t>SAFEWAY #2690          MILWAUKIE     OR</t>
  </si>
  <si>
    <t>24231683318837001625322; 05411; ; ; ;</t>
  </si>
  <si>
    <t>24692163318104787351481; 05812; ; ; ;</t>
  </si>
  <si>
    <t>HK ASIAN MARKET        CORVALLIS     OR</t>
  </si>
  <si>
    <t>24765013319839005811943; 05411; ; ; ;</t>
  </si>
  <si>
    <t>BEST TASTE TO GO       PORTLAND      OR</t>
  </si>
  <si>
    <t>24603163319030044925618; 05812; ; ; ;</t>
  </si>
  <si>
    <t>YUMMY YUMMY!           CORVALLIS     OR</t>
  </si>
  <si>
    <t>24431063320400136000504; 05812; ; ; ;</t>
  </si>
  <si>
    <t>DUTCH BROS OR2005      CORVALLIS     OR</t>
  </si>
  <si>
    <t>24445003320100200846457; 05814; ; ; ;</t>
  </si>
  <si>
    <t>CC-21 KINGS RD TOWNE P CORVALLIS     OR</t>
  </si>
  <si>
    <t>24801973320839000569742; 05542; ; ; ;</t>
  </si>
  <si>
    <t>OR LIQUOR STORE 194    CORVALLIS     OR</t>
  </si>
  <si>
    <t>24717053323123238822343; 05921; ; ; ;</t>
  </si>
  <si>
    <t>NEW CHINA BUFFET       CORVALLIS     OR</t>
  </si>
  <si>
    <t>24223693323030084779123; 05812; ; ; ;</t>
  </si>
  <si>
    <t>Amazon Prime*X89JB5AF3 Amzn.com/bill WA</t>
  </si>
  <si>
    <t>24692163322108143326180; 05968; ; ; ;</t>
  </si>
  <si>
    <t>TST* BOBAHEAD - CORVAL Corvallis     OR</t>
  </si>
  <si>
    <t>24692163321106920530033; 05812; ; ; ;</t>
  </si>
  <si>
    <t>LOCAL BOYZ HAWAIIAN CA CORVALLIS     OR</t>
  </si>
  <si>
    <t>24388983321030042177905; 05812; ; ; ;</t>
  </si>
  <si>
    <t>24692163324109871458433; 05812; ; ; ;</t>
  </si>
  <si>
    <t>TRADER JOE S #154      CORVALLIS     OR</t>
  </si>
  <si>
    <t>24137463330100683459650; 05411; ; ; ;</t>
  </si>
  <si>
    <t>SAFEWAY #4333          CORVALLIS     OR</t>
  </si>
  <si>
    <t>24231683328837001716483; 05411; ; ; ;</t>
  </si>
  <si>
    <t>FRED-MEYER #0070       CORVALLIS     OR</t>
  </si>
  <si>
    <t>24445003328300277615817; 05411; ; ; ;</t>
  </si>
  <si>
    <t>TJ MAXX #1110          CORVALLIS     OR</t>
  </si>
  <si>
    <t>24137463329001284961552; 05310; ; ; ;</t>
  </si>
  <si>
    <t>HWY 34 MARKET          ALBANY        OR</t>
  </si>
  <si>
    <t>24801973332839000676899; 05542; ; ; ;</t>
  </si>
  <si>
    <t>24231683334400000601552; 05814; ; ; ;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</si>
</sst>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&quot;$&quot;#,##0.00;[Red]\-&quot;$&quot;#,##0.00"/>
    <numFmt numFmtId="180" formatCode="0.0%"/>
  </numFmts>
  <fonts count="23">
    <font>
      <sz val="11"/>
      <color theme="1"/>
      <name val="Calibri"/>
      <charset val="134"/>
      <scheme val="minor"/>
    </font>
    <font>
      <sz val="4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58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179" fontId="0" fillId="0" borderId="0" xfId="0" applyNumberFormat="1" applyFill="1" applyAlignment="1">
      <alignment vertic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3">
      <alignment vertical="center"/>
    </xf>
    <xf numFmtId="0" fontId="0" fillId="0" borderId="0" xfId="0" applyNumberFormat="1">
      <alignment vertical="center"/>
    </xf>
    <xf numFmtId="180" fontId="0" fillId="0" borderId="0" xfId="3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numFmt numFmtId="178" formatCode="m/d/yyyy;@"/>
    </dxf>
    <dxf>
      <numFmt numFmtId="179" formatCode="&quot;$&quot;#,##0.00;[Red]\-&quot;$&quot;#,##0.00"/>
    </dxf>
    <dxf>
      <numFmt numFmtId="179" formatCode="&quot;$&quot;#,##0.00;[Red]\-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Tool.xlsx]Debit PVT!PivotTable1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'Debit PVT'!$B$6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'Debit PVT'!$A$7:$A$26</c:f>
              <c:strCache>
                <c:ptCount val="19"/>
                <c:pt idx="0">
                  <c:v>DEBIT PURCHASE -VISA adidas 6536 PortPortland    OR</c:v>
                </c:pt>
                <c:pt idx="1">
                  <c:v>DEBIT PURCHASE -VISA SQ *CAFE AT OREGPortland    OR</c:v>
                </c:pt>
                <c:pt idx="2">
                  <c:v>DEBIT PURCHASE -VISA PHO HUNG        PORTLAND    OR</c:v>
                </c:pt>
                <c:pt idx="3">
                  <c:v>DEBIT PURCHASE -VISA FRED-MEYER #0208VANCOUVER   WA</c:v>
                </c:pt>
                <c:pt idx="4">
                  <c:v>DEBIT PURCHASE -VISA CHEVRON 0203373 VANCOUVER   WA</c:v>
                </c:pt>
                <c:pt idx="5">
                  <c:v>DEBIT PURCHASE -VISA CHEVRON 0203668 CORVALLIS   OR</c:v>
                </c:pt>
                <c:pt idx="6">
                  <c:v>DEBIT PURCHASE -VISA POPEYES #11362  VANCOUVER   WA</c:v>
                </c:pt>
                <c:pt idx="7">
                  <c:v>DEBIT PURCHASE -VISA ROSE VL DELI    PORTLAND    OR</c:v>
                </c:pt>
                <c:pt idx="8">
                  <c:v>DEBIT PURCHASE -VISA NAPA STORE 37150CLACKAMAS   OR</c:v>
                </c:pt>
                <c:pt idx="9">
                  <c:v>DEBIT PURCHASE -VISA TST* KILLER BURGVANCOUVER   WA</c:v>
                </c:pt>
                <c:pt idx="10">
                  <c:v>DEBIT PURCHASE -VISA Teo Bun Bo Hue  Portland    OR</c:v>
                </c:pt>
                <c:pt idx="11">
                  <c:v>DEBIT PURCHASE -VISA YOGURT EXTREME -541-3685621 OR</c:v>
                </c:pt>
                <c:pt idx="12">
                  <c:v>DEBIT PURCHASE -VISA PANDA EXPRESS #1VANCOUVER   WA</c:v>
                </c:pt>
                <c:pt idx="13">
                  <c:v>DEBIT PURCHASE -VISA SHARETEA CAMAS  CAMAS       WA</c:v>
                </c:pt>
                <c:pt idx="14">
                  <c:v>DEBIT PURCHASE -VISA SHARETEA        PORTLAND    OR</c:v>
                </c:pt>
                <c:pt idx="15">
                  <c:v>DEBIT PURCHASE -VISA TST* Bobahead - Corvallis   OR</c:v>
                </c:pt>
                <c:pt idx="16">
                  <c:v>DEBIT PURCHASE -VISA DUTCH BROS OR260HAPPY VALLEYOR</c:v>
                </c:pt>
                <c:pt idx="17">
                  <c:v>DEBIT PURCHASE -VISA CANTEEN VENDING PORTLAND    OR</c:v>
                </c:pt>
                <c:pt idx="18">
                  <c:v>DEBIT PURCHASE -VISA 7-ELEVEN 20175  CLACKAMAS   OR</c:v>
                </c:pt>
              </c:strCache>
            </c:strRef>
          </c:cat>
          <c:val>
            <c:numRef>
              <c:f>'Debit PVT'!$B$7:$B$26</c:f>
              <c:numCache>
                <c:formatCode>General</c:formatCode>
                <c:ptCount val="19"/>
                <c:pt idx="0">
                  <c:v>-195.05</c:v>
                </c:pt>
                <c:pt idx="1">
                  <c:v>-127.95</c:v>
                </c:pt>
                <c:pt idx="2">
                  <c:v>-90.7</c:v>
                </c:pt>
                <c:pt idx="3">
                  <c:v>-65.49</c:v>
                </c:pt>
                <c:pt idx="4">
                  <c:v>-59.57</c:v>
                </c:pt>
                <c:pt idx="5">
                  <c:v>-56.82</c:v>
                </c:pt>
                <c:pt idx="6">
                  <c:v>-43.1</c:v>
                </c:pt>
                <c:pt idx="7">
                  <c:v>-37</c:v>
                </c:pt>
                <c:pt idx="8">
                  <c:v>-33.99</c:v>
                </c:pt>
                <c:pt idx="9">
                  <c:v>-21.84</c:v>
                </c:pt>
                <c:pt idx="10">
                  <c:v>-18</c:v>
                </c:pt>
                <c:pt idx="11">
                  <c:v>-13.58</c:v>
                </c:pt>
                <c:pt idx="12">
                  <c:v>-11</c:v>
                </c:pt>
                <c:pt idx="13">
                  <c:v>-6.18</c:v>
                </c:pt>
                <c:pt idx="14">
                  <c:v>-6</c:v>
                </c:pt>
                <c:pt idx="15">
                  <c:v>-5.75</c:v>
                </c:pt>
                <c:pt idx="16">
                  <c:v>-5.25</c:v>
                </c:pt>
                <c:pt idx="17">
                  <c:v>-3.85</c:v>
                </c:pt>
                <c:pt idx="18">
                  <c:v>-2.99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Tool.xlsx]Crdit PVT!PivotTable2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'Crdit PVT'!$B$7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'Crdit PVT'!$A$8:$A$18</c:f>
              <c:strCache>
                <c:ptCount val="10"/>
                <c:pt idx="0">
                  <c:v>SQ *CAFE AT OREGON TOO Portland      OR</c:v>
                </c:pt>
                <c:pt idx="1">
                  <c:v>CL *TRIPCHARGES        TRIPCHRG.COM  VA</c:v>
                </c:pt>
                <c:pt idx="2">
                  <c:v>JINDA THAI RESTAURANT  ALBANY        OR</c:v>
                </c:pt>
                <c:pt idx="3">
                  <c:v>PHO HUNG               PORTLAND      OR</c:v>
                </c:pt>
                <c:pt idx="4">
                  <c:v>TRAVEL GUARD GROUP INC 800-826-1300  WI</c:v>
                </c:pt>
                <c:pt idx="5">
                  <c:v>MEET FRESH PORTLAND II PORTLAND      OR</c:v>
                </c:pt>
                <c:pt idx="6">
                  <c:v>PANDA EXPRESS #3496    VANCOUVER     WA</c:v>
                </c:pt>
                <c:pt idx="7">
                  <c:v>CANTEEN VENDING        PORTLAND      OR</c:v>
                </c:pt>
                <c:pt idx="8">
                  <c:v>CHIPOTLE 1362          HAPPY VALLEY  OR</c:v>
                </c:pt>
                <c:pt idx="9">
                  <c:v>CITY OF PORTLAND DEPT  PORTLAND      OR</c:v>
                </c:pt>
              </c:strCache>
            </c:strRef>
          </c:cat>
          <c:val>
            <c:numRef>
              <c:f>'Crdit PVT'!$B$8:$B$18</c:f>
              <c:numCache>
                <c:formatCode>General</c:formatCode>
                <c:ptCount val="10"/>
                <c:pt idx="0">
                  <c:v>-41.94</c:v>
                </c:pt>
                <c:pt idx="1">
                  <c:v>-39.59</c:v>
                </c:pt>
                <c:pt idx="2">
                  <c:v>-27.34</c:v>
                </c:pt>
                <c:pt idx="3">
                  <c:v>-20.13</c:v>
                </c:pt>
                <c:pt idx="4">
                  <c:v>-19.7</c:v>
                </c:pt>
                <c:pt idx="5">
                  <c:v>-12.08</c:v>
                </c:pt>
                <c:pt idx="6">
                  <c:v>-12</c:v>
                </c:pt>
                <c:pt idx="7">
                  <c:v>-11.55</c:v>
                </c:pt>
                <c:pt idx="8">
                  <c:v>-9.1</c:v>
                </c:pt>
                <c:pt idx="9">
                  <c:v>-4.8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831850</xdr:colOff>
      <xdr:row>4</xdr:row>
      <xdr:rowOff>165100</xdr:rowOff>
    </xdr:from>
    <xdr:to>
      <xdr:col>11</xdr:col>
      <xdr:colOff>0</xdr:colOff>
      <xdr:row>19</xdr:row>
      <xdr:rowOff>146050</xdr:rowOff>
    </xdr:to>
    <xdr:graphicFrame>
      <xdr:nvGraphicFramePr>
        <xdr:cNvPr id="2" name="Chart 1"/>
        <xdr:cNvGraphicFramePr/>
      </xdr:nvGraphicFramePr>
      <xdr:xfrm>
        <a:off x="6223000" y="927100"/>
        <a:ext cx="4253865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349250</xdr:colOff>
      <xdr:row>2</xdr:row>
      <xdr:rowOff>114300</xdr:rowOff>
    </xdr:from>
    <xdr:to>
      <xdr:col>9</xdr:col>
      <xdr:colOff>349250</xdr:colOff>
      <xdr:row>17</xdr:row>
      <xdr:rowOff>95250</xdr:rowOff>
    </xdr:to>
    <xdr:graphicFrame>
      <xdr:nvGraphicFramePr>
        <xdr:cNvPr id="2" name="Chart 1"/>
        <xdr:cNvGraphicFramePr/>
      </xdr:nvGraphicFramePr>
      <xdr:xfrm>
        <a:off x="5234940" y="495300"/>
        <a:ext cx="4363720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265430</xdr:colOff>
      <xdr:row>1</xdr:row>
      <xdr:rowOff>43180</xdr:rowOff>
    </xdr:from>
    <xdr:to>
      <xdr:col>14</xdr:col>
      <xdr:colOff>309880</xdr:colOff>
      <xdr:row>5</xdr:row>
      <xdr:rowOff>76835</xdr:rowOff>
    </xdr:to>
    <xdr:sp>
      <xdr:nvSpPr>
        <xdr:cNvPr id="3" name="Text Box 2"/>
        <xdr:cNvSpPr txBox="1"/>
      </xdr:nvSpPr>
      <xdr:spPr>
        <a:xfrm>
          <a:off x="16000730" y="233680"/>
          <a:ext cx="1789430" cy="795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900">
              <a:solidFill>
                <a:srgbClr val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Adjust these 2 sections so that the template can find the Keywords on the Name Colume and print the Category that fits base on the Keywords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226060</xdr:colOff>
      <xdr:row>0</xdr:row>
      <xdr:rowOff>114300</xdr:rowOff>
    </xdr:from>
    <xdr:to>
      <xdr:col>16</xdr:col>
      <xdr:colOff>33655</xdr:colOff>
      <xdr:row>4</xdr:row>
      <xdr:rowOff>147955</xdr:rowOff>
    </xdr:to>
    <xdr:sp>
      <xdr:nvSpPr>
        <xdr:cNvPr id="2" name="Text Box 1"/>
        <xdr:cNvSpPr txBox="1"/>
      </xdr:nvSpPr>
      <xdr:spPr>
        <a:xfrm>
          <a:off x="14179550" y="114300"/>
          <a:ext cx="1789430" cy="795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>
              <a:solidFill>
                <a:srgbClr val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Adjust these 2 sections so that the template can find the Keywords on the Name Colume and print the Category that fits base on the Keywords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95.7157638889" refreshedBy="BoonieD" recordCount="650">
  <cacheSource type="worksheet">
    <worksheetSource name="Table10"/>
  </cacheSource>
  <cacheFields count="10">
    <cacheField name="Date" numFmtId="0">
      <sharedItems containsString="0" containsBlank="1" containsNonDate="0" containsDate="1" minDate="2023-09-01T00:00:00" maxDate="2023-11-27T00:00:00" count="48">
        <m/>
        <d v="2023-09-01T00:00:00"/>
        <d v="2023-09-05T00:00:00"/>
        <d v="2023-09-07T00:00:00"/>
        <d v="2023-09-08T00:00:00"/>
        <d v="2023-09-11T00:00:00"/>
        <d v="2023-09-13T00:00:00"/>
        <d v="2023-09-14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10T00:00:00"/>
        <d v="2023-10-11T00:00:00"/>
        <d v="2023-10-12T00:00:00"/>
        <d v="2023-10-13T00:00:00"/>
        <d v="2023-10-16T00:00:00"/>
        <d v="2023-10-18T00:00:00"/>
        <d v="2023-10-19T00:00:00"/>
        <d v="2023-10-20T00:00:00"/>
        <d v="2023-10-23T00:00:00"/>
        <d v="2023-10-24T00:00:00"/>
        <d v="2023-10-27T00:00:00"/>
        <d v="2023-10-30T00:00:00"/>
        <d v="2023-10-31T00:00:00"/>
        <d v="2023-11-01T00:00:00"/>
        <d v="2023-11-03T00:00:00"/>
        <d v="2023-11-06T00:00:00"/>
        <d v="2023-11-07T00:00:00"/>
        <d v="2023-11-08T00:00:00"/>
        <d v="2023-11-10T00:00:00"/>
        <d v="2023-11-15T00:00:00"/>
        <d v="2023-11-16T00:00:00"/>
        <d v="2023-11-17T00:00:00"/>
        <d v="2023-11-20T00:00:00"/>
        <d v="2023-11-24T00:00:00"/>
        <d v="2023-11-27T00:00:00"/>
      </sharedItems>
      <fieldGroup base="0">
        <rangePr groupBy="days" startDate="2023-09-01T00:00:00" endDate="2023-11-27T00:00:00" groupInterval="1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27/2023"/>
        </groupItems>
      </fieldGroup>
    </cacheField>
    <cacheField name="Transaction" numFmtId="0">
      <sharedItems containsBlank="1" count="3">
        <m/>
        <s v="DEBIT"/>
        <s v="CREDIT"/>
      </sharedItems>
    </cacheField>
    <cacheField name="Name" numFmtId="0">
      <sharedItems containsBlank="1" count="587">
        <m/>
        <s v="DEBIT PURCHASE -VISA SQ *CAFE AT OREGPortland    OR"/>
        <s v="MOBILE BANKING PAYMENT TO CREDIT CARD 1164"/>
        <s v="MOBILE BANKING PAYMENT TO CREDIT CARD 5425"/>
        <s v="ATM WITHDRAWAL US BANK FISHERS VANCOUVER   WAUS1"/>
        <s v="WEB AUTHORIZED PMT CAPITAL ONE"/>
        <s v="MONTHLY MAINTENANCE FEE"/>
        <s v="MONTHLY MAINTENANCE FEE WAIVED"/>
        <s v="ELECTRONIC DEPOSIT OREGON TOOL INC"/>
        <s v="RECURRING DEBIT PURCHASE ROOT INSURANCE  614-915-0703OH"/>
        <s v="RECURRING DEBIT PURCHASE GOOGLE *YouTubePg.co/helppayCA"/>
        <s v="DEBIT PURCHASE -VISA NAPA STORE 37150CLACKAMAS   OR"/>
        <s v="DEBIT PURCHASE -VISA Teo Bun Bo Hue  Portland    OR"/>
        <s v="RECURRING DEBIT PURCHASE APPLE.COM/BILL  866-712-7753CA"/>
        <s v="ZELLE INSTANT PMT FROM VU NHAT MAI                   WFCT0RKNRPBV"/>
        <s v="ZELLE INSTANT PMT FROM WEI YU TANG                   JPM99a28nrcu"/>
        <s v="ZELLE INSTANT PMT TO ADRIAN TAY                    USBsw9seVupP"/>
        <s v="DEBIT PURCHASE -VISA adidas 6536 PortPortland    OR"/>
        <s v="DEBIT PURCHASE -VISA YOGURT EXTREME -541-3685621 OR"/>
        <s v="WEB AUTHORIZED PMT OREGON STATE"/>
        <s v="ZELLE INSTANT PMT TO CAROL                         USBuiXXeWle6"/>
        <s v="DEBIT PURCHASE -VISA ROOT INSURANCE  614-915-0703OH"/>
        <s v="DEBIT PURCHASE -VISA PANDA EXPRESS #1VANCOUVER   WA"/>
        <s v="ZELLE INSTANT PMT TO MINH HUYNH                    USB55dMeWD2b"/>
        <s v="ZELLE INSTANT PMT TO ADRIAN TAY                    USBg29KeWCS1"/>
        <s v="DEBIT PURCHASE -VISA SHARETEA        PORTLAND    OR"/>
        <s v="DEBIT PURCHASE -VISA CANTEEN VENDING PORTLAND    OR"/>
        <s v="ZELLE INSTANT PMT FROM VU NHAT MAI                   WFCT0RL8W9F5"/>
        <s v="DEBIT PURCHASE -VISA TST* KILLER BURGVANCOUVER   WA"/>
        <s v="DEBIT PURCHASE -VISA DUTCH BROS OR260HAPPY VALLEYOR"/>
        <s v="DEBIT PURCHASE -VISA 7-ELEVEN 20175  CLACKAMAS   OR"/>
        <s v="DEBIT PURCHASE -VISA PHO HUNG        PORTLAND    OR"/>
        <s v="DEBIT PURCHASE -VISA CHEVRON 0203373 VANCOUVER   WA"/>
        <s v="DEBIT PURCHASE -VISA ROSE VL DELI    PORTLAND    OR"/>
        <s v="DEBIT PURCHASE -VISA TST* Bobahead - Corvallis   OR"/>
        <s v="DEBIT PURCHASE -VISA CHEVRON 0203668 CORVALLIS   OR"/>
        <s v="DEBIT PURCHASE -VISA FRED-MEYER #0208VANCOUVER   WA"/>
        <s v="ELECTRONIC WITHDRAWAL Maps Credit Unio"/>
        <s v="DEBIT PURCHASE -VISA POPEYES #11362  VANCOUVER   WA"/>
        <s v="DEBIT PURCHASE -VISA SHARETEA CAMAS  CAMAS       WA"/>
        <s v="ZELLE INSTANT PMT FROM MINH GIA HUYNH                USBAqspf00Vn"/>
        <s v="ZELLE INSTANT PMT FROM MINH GIA HUYNH                USBKWPff0jcO"/>
        <s v="DEBIT PURCHASE HK ASIAN MARKET CORVALLIS   OR"/>
        <s v="ZELLE INSTANT PMT TO ADRIAN TAY                    USB8CKCf1sn9"/>
        <s v="DEBIT PURCHASE -VISA SIRI THAI RESTAUPORTLAND    OR"/>
        <s v="DEBIT PURCHASE -VISA FRED-MEYER #0070CORVALLIS   OR"/>
        <s v="DEBIT PURCHASE -VISA SQ *CLOUD9 PHO &amp;VANCOUVER   WA"/>
        <s v="ZELLE INSTANT PMT TO Nht Phan Paul 20231015042000013P1BP2PUSBko9kf3HnR"/>
        <s v="DEBIT PURCHASE -VISA LYFT   RIDE MON 855-865-9553CA"/>
        <s v="DEBIT PURCHASE -VISA HAP RESTAURANT IVANCOUVER   WA"/>
        <s v="DEBIT PURCHASE -VISA Amazon Prime*9S8Amzn.com/bilWA"/>
        <s v="DEBIT PURCHASE -VISA CHEVRON 0205538 MILWAUKIE   OR"/>
        <s v="DEBIT PURCHASE -VISA DUTCH BROS WA160VANCOUVER   WA"/>
        <s v="DEBIT PURCHASE -VISA PAYPAL *INSTAGRA402-935-7733CA"/>
        <s v="ZELLE INSTANT PMT TO MICHAEL                       USBSfGcf7pGt"/>
        <s v="ZELLE INSTANT PMT FROM KELLIE WONG                   JPM99a48hxnb"/>
        <s v="ZELLE INSTANT PMT FROM YIULUNBRADLEY SO              BACpzm1fnq55"/>
        <s v="ZELLE INSTANT PMT FROM LI ZE CHAI                    USBye9Mf7DPa"/>
        <s v="BRANCH ACCOUNT TRANSFER DEPOSIT 0195"/>
        <s v="ATM WITHDRAWAL US BANK PORTLANDHAPPY VALLEYORUS1"/>
        <s v="ELECTRONIC DEPOSIT VENMO"/>
        <s v="ZELLE INSTANT PMT FROM MINH GIA HUYNH                USBTkixfdCxv"/>
        <s v="ZELLE INSTANT PMT FROM ADRIAN TAY                    WFCT0RQJMVJV"/>
        <s v="DEBIT PURCHASE WINCO FOODS #3 2Corvallis   OR"/>
        <s v="WEB AUTHORIZED PMT VENMO"/>
        <s v="ZELLE INSTANT PMT TO EMILY                         USB62pBffVG8"/>
        <s v="ZELLE INSTANT PMT FROM LI ZE CHAI                    USBbLw2ff5sr"/>
        <s v="ZELLE INSTANT PMT FROM BRANDON TAY                   JPM99a5j7e1e"/>
        <s v="ZELLE INSTANT PMT FROM ADRIAN TAY                    WFCT0RR2KQJC"/>
        <s v="ZELLE INSTANT PMT FROM YIULUNBRADLEY SO              BACislf239e3" u="1"/>
        <s v="ZELLE INSTANT PMT FROM MAI HOANG NHAT VU             USB8h0YdNCYl" u="1"/>
        <s v="DEBIT PURCHASE -VISA FlixbusUS       122-2237631 CA" u="1"/>
        <s v="ZELLE INSTANT PMT TO GABRIEL                       USBluZGdNSQx" u="1"/>
        <s v="ZELLE INSTANT PMT TO BRADLEY SO                    USBvwL1dNTwC" u="1"/>
        <s v="ZELLE INSTANT PMT TO MAI CHAN                      USBC1DUdNTwD" u="1"/>
        <s v="ZELLE INSTANT PMT FROM GABRIEL O MARCIAL             USBmHDddOanx" u="1"/>
        <s v="ZELLE INSTANT PMT TO MINH HUYNH                    USBicGldOcmH" u="1"/>
        <s v="ZELLE INSTANT PMT FROM MINH GIA HUYNH                USBBMwtdOJOL" u="1"/>
        <s v="ATM DEPOSIT US BANK PORTLANDPORTLAND    ORUS1" u="1"/>
        <s v="DEBIT PURCHASE -VISA THE SOCIETY HOTE503-4450444 OR" u="1"/>
        <s v="DEBIT PURCHASE -VISA HOP*00H943P TRIMPORTLAND    OR" u="1"/>
        <s v="DEBIT PURCHASE -VISA MINT MOBILE     800-683-7392CA" u="1"/>
        <s v="DEBIT PURCHASE -VISA LYFT   RIDE SAT 855-865-9553CA" u="1"/>
        <s v="DEBIT PURCHASE -VISA HK ASIAN MARKET CORVALLIS   OR" u="1"/>
        <s v="MOBILE BANKING PAYMENT TO CREDIT CARD 5931" u="1"/>
        <s v="ATM DEPOSIT US BANK OREGON SCORVALLIS   ORUS1" u="1"/>
        <s v="DEBIT PURCHASE -VISA CHEGG  ORDER    855-440-1323CA" u="1"/>
        <s v="DEBIT PURCHASE -VISA OSU JAVA II     CORVALLIS   OR" u="1"/>
        <s v="ZELLE INSTANT PMT FROM MINH GIA HUYNH                USBJVArdQKfP" u="1"/>
        <s v="ZELLE INSTANT PMT TO MINH HUYNH                    USBjL4EdR1cj" u="1"/>
        <s v="ZELLE INSTANT PMT TO GABRIEL                       USBiZ2SdR1cm" u="1"/>
        <s v="DEBIT PURCHASE -VISA BULLFROG MUSIC  CORVALLIS   OR" u="1"/>
        <s v="DEBIT PURCHASE FRED-MEYER #0070CORVALLIS   OR" u="1"/>
        <s v="DEBIT PURCHASE -VISA SQ *BOBAHEAD    Corvallis   OR" u="1"/>
        <s v="ZELLE INSTANT PMT FROM MINH GIA HUYNH                USBcgcCdSY4Y" u="1"/>
        <s v="WEB AUTHORIZED PMT Principle Proper" u="1"/>
        <s v="DEBIT PURCHASE -VISA AMERICAN DREAM PCORVALLIS   OR" u="1"/>
        <s v="ZELLE INSTANT PMT TO MINH HUYNH                    USBMBUSdU6Fz" u="1"/>
        <s v="ZELLE INSTANT PMT FROM BRANDON TAY                   JPM999ppmjse" u="1"/>
        <s v="ATM DEPOSIT US BANK CORVALLICORVALLIS   ORUS1" u="1"/>
        <s v="DEBIT PURCHASE -VISA SHARIS OF CORVALCORVALLIS   OR" u="1"/>
        <s v="DEBIT PURCHASE -VISA SHOGUN BOWL     CORVALLIS   OR" u="1"/>
        <s v="DEBIT PURCHASE FRED-MEYE FRED MCORVALLIS   OR" u="1"/>
        <s v="DEBIT PURCHASE -VISA YUMMY YUMMY!    CORVALLIS   OR" u="1"/>
        <s v="ZELLE INSTANT PMT TO MINH HUYNH                    USBtZmndW8Of" u="1"/>
        <s v="ZELLE INSTANT PMT TO MINH HUYNH                    USBAzhwdWnxi" u="1"/>
        <s v="ZELLE INSTANT PMT TO MINH HUYNH                    USBFLEHdWny8" u="1"/>
        <s v="DEBIT PURCHASE -VISA Subway 3573     Corvallis   OR" u="1"/>
        <s v="ZELLE INSTANT PMT TO MINH HUYNH                    USBmwMjdWF85" u="1"/>
        <s v="DEBIT PURCHASE -VISA APPLE.COM/BILL  866-712-7753CA" u="1"/>
        <s v="DEBIT PURCHASE -VISA SQ *NW DRIVERS Egosq.com    OR" u="1"/>
        <s v="ZELLE INSTANT PMT FROM NHAT PHAN                     BACn7h8vb7vx" u="1"/>
        <s v="ZELLE INSTANT PMT TO MINH HUYNH                    USB92V6dYEVD" u="1"/>
        <s v="DEBIT PURCHASE -VISA CHINA BLUE RESTACORVALLIS   OR" u="1"/>
        <s v="DEBIT PURCHASE -VISA THE UPS STORE 26541-7520056 OR" u="1"/>
        <s v="DEBIT PURCHASE -VISA PP*4DUTCHBROSC  CORVALLIS   OR" u="1"/>
        <s v="RECURRING DEBIT PURCHASE CHEGG  ORDER    855-440-1323CA" u="1"/>
        <s v="DEBIT PURCHASE -VISA AMZN Mktp US*HP7Amzn.com/bilWA" u="1"/>
        <s v="DEBIT PURCHASE -VISA AMZN Mktp US*HP1Amzn.com/bilWA" u="1"/>
        <s v="DEBIT PURCHASE -VISA AMZN Mktp US*HP3Amzn.com/bilWA" u="1"/>
        <s v="DEBIT PURCHASE -VISA DD DOORDASH ORIE855-973-1040CA" u="1"/>
        <s v="ZELLE INSTANT PMT FROM MINH GIA HUYNH                USBzZDMe0mLu" u="1"/>
        <s v="ZELLE INSTANT PMT TO ED                            USBibModZMEg" u="1"/>
        <s v="ZELLE INSTANT PMT TO ED                            USBURsydZMRE" u="1"/>
        <s v="DEBIT PURCHASE -VISA SQ *THAI CHILI63Corvallis   OR" u="1"/>
        <s v="ELECTRONIC DEPOSIT OREGON STATE UNI" u="1"/>
        <s v="DEBIT PURCHASE -VISA DD DOORDASH BOBA855-973-1040CA" u="1"/>
        <s v="DEBIT PURCHASE -VISA PANDA EXPRESS 25CORVALLIS   OR" u="1"/>
        <s v="DEBIT PURCHASE -VISA PP*CORVALLIS42  CORVALLIS   OR" u="1"/>
        <s v="ZELLE INSTANT PMT TO GABRIEL                       USB6zICe1w5h" u="1"/>
        <s v="DEBIT PURCHASE -VISA AMZN Mktp US*H59Amzn.com/bilWA" u="1"/>
        <s v="DEBIT PURCHASE -VISA AMZN Mktp US*H53Amzn.com/bilWA" u="1"/>
        <s v="DEBIT PURCHASE -VISA BAGUETTE        CORVALLIS   OR" u="1"/>
        <s v="DEBIT PURCHASE -VISA THAI EXPRESS 604CORVALLIS   OR" u="1"/>
        <s v="DEBIT PURCHASE -VISA LYFT   *RIDE SATlyft.com    CA" u="1"/>
        <s v="ZELLE INSTANT PMT FROM MINH GIA HUYNH                USBpfnVe2Xlr" u="1"/>
        <s v="DEBIT PURCHASE -VISA DD DOORDASH THAI855-973-1040CA" u="1"/>
        <s v="DEBIT PURCHASE -VISA DD DOORDASH MIXA855-973-1040CA" u="1"/>
        <s v="DEBIT PURCHASE -VISA DD DOORDASH THES855-973-1040CA" u="1"/>
        <s v="DEBIT PURCHASE -VISA GOOGLE*YOUTUBEPRINTERNET    CA" u="1"/>
        <s v="DEBIT PURCHASE -VISA TIAN FU NOODLE LCORVALLIS   OR" u="1"/>
        <s v="DEBIT PURCHASE -VISA AMZN Mktp US*HG7Amzn.com/bilWA" u="1"/>
        <s v="DEBIT PURCHASE -VISA DD DOORDASH SWEE855-973-1040CA" u="1"/>
        <s v="DEBIT PURCHASE -VISA BESTBUYCOM806748888BESTBUY  MN" u="1"/>
        <s v="DEBIT PURCHASE -VISA WILEY           TNSI.COM    NJ" u="1"/>
        <s v="DEBIT PURCHASE -VISA AMZN Mktp US*HC9Amzn.com/bilWA" u="1"/>
        <s v="DEBIT PURCHASE -VISA Amazon Prime*HC8Amzn.com/bilWA" u="1"/>
        <s v="DEBIT PURCHASE -VISA UBER   TRIP     HELP.UBER.COCA" u="1"/>
        <s v="DEBIT PURCHASE -VISA PP*5DUTCHBROSC  CORVALLIS   OR" u="1"/>
        <s v="ZELLE INSTANT PMT FROM MINH GIA HUYNH                USBvpbxe6Tji" u="1"/>
        <s v="ZELLE INSTANT PMT FROM MINH GIA HUYNH                USBOJDYe8jaf" u="1"/>
        <s v="DEBIT PURCHASE -VISA DD DOORDASH SUBW855-973-1040CA" u="1"/>
        <s v="DEBIT PURCHASE -VISA FLIX            122-2237631 CA" u="1"/>
        <s v="BRANCH ACCOUNT TRANSFER WDWL 0000" u="1"/>
        <s v="DEPOSIT" u="1"/>
        <s v="ATM DEPOSIT US BANK STADIUM PORTLAND    ORUS1" u="1"/>
        <s v="DEBIT PURCHASE -VISA LYFT   *RIDE MONlyft.com    CA" u="1"/>
        <s v="DEBIT PURCHASE -VISA LOCAL BOYZ HAWAICORVALLIS   OR" u="1"/>
        <s v="DEBIT PURCHASE -VISA LYFT   *RIDE TUElyft.com    CA" u="1"/>
        <s v="DEBIT PURCHASE -VISA CANTEEN VENDING MALVERN     PA" u="1"/>
        <s v="DEBIT PURCHASE -VISA EXPEDIA 72521945EXPEDIA.COM WA" u="1"/>
        <s v="DEBIT PURCHASE -VISA SQ *FISH SAUCE  PORTLAND    OR" u="1"/>
        <s v="DEBIT PURCHASE -VISA NORTHWEST PORTLA503-8270405 OR" u="1"/>
        <s v="DEBIT PURCHASE -VISA LS HOSTEL CAFE  503-4178143 OR" u="1"/>
        <s v="DEBIT PURCHASE -VISA LYFT   *RIDE WEDlyft.com    CA" u="1"/>
        <s v="DEBIT PURCHASE -VISA SUPER 8 MOTEL   CORVALLIS   OR" u="1"/>
        <s v="DEBIT PURCHASE ROSE GARDEN STORPORTLAND    OR" u="1"/>
        <s v="DEBIT PURCHASE -VISA THE INDIAN KITCHWILSONVILLE OR" u="1"/>
        <s v="DEBIT PURCHASE -VISA CHEVRON 0357086 PORTLAND    OR" u="1"/>
        <s v="DEBIT PURCHASE -VISA DELTA AIR   BaggPORTLAND    OR" u="1"/>
        <s v="DEBIT PURCHASE -VISA EXPEDIA 72525277EXPEDIA.COM WA" u="1"/>
        <s v="DEBIT PURCHASE -VISA SPIRIT AIRL 4870800-7727117 FL" u="1"/>
        <s v="DEBIT PURCHASE -VISA ALASKA AIR  0277SEATTLE     WA" u="1"/>
        <s v="DEBIT PURCHASE -VISA BRITT WORLD WIDE919-595-8690NC" u="1"/>
        <s v="DEBIT PURCHASE -VISA CHIPOTLE 1199   CORVALLIS   OR" u="1"/>
        <s v="DEBIT PURCHASE -VISA DD DOORDASH LEMO855-973-1040CA" u="1"/>
        <s v="DEBIT PURCHASE -VISA OSU E CAFE AT KECORVALLIS   OR" u="1"/>
        <s v="DEBIT PURCHASE -VISA AMZN Mktp US*HS4Amzn.com/bilWA" u="1"/>
        <s v="ZELLE INSTANT PMT FROM BRANDON TAY                   JPM999v1jt6g" u="1"/>
        <s v="ZELLE INSTANT PMT FROM ADRIAN TAY                    WFCT0R5S2V6V" u="1"/>
        <s v="ZELLE INSTANT PMT FROM ADRIAN TAY                    WFCT0R5S2F3F" u="1"/>
        <s v="ZELLE INSTANT PMT FROM ADRIAN TAY                    WFCT0R5S2CBD" u="1"/>
        <s v="ZELLE INSTANT PMT TO ADRIAN TAY                    USB7mqcebqs6" u="1"/>
        <s v="ZELLE INSTANT PMT TO ADRIAN TAY                    USBfkwGebcK6" u="1"/>
        <s v="ZELLE INSTANT PMT TO BRADLEY SO                    USBrOBtebcJG" u="1"/>
        <s v="DEBIT PURCHASE -VISA DD DOORDASH APRI855-973-1040CA" u="1"/>
        <s v="ZELLE INSTANT PMT FROM ZHER YAO TAN                  USBxVIYechsn" u="1"/>
        <s v="ZELLE INSTANT PMT FROM BRANDON TAY                   JPM999v594l8" u="1"/>
        <s v="ZELLE INSTANT PMT FROM YIULUNBRADLEY SO              BACbqfm02wy4" u="1"/>
        <s v="DEBIT PURCHASE -VISA LYFT   *RIDE THUlyft.com    CA" u="1"/>
        <s v="DEBIT PURCHASE -VISA AMZN Mktp US*HJ0Amzn.com/bilWA" u="1"/>
        <s v="DEBIT PURCHASE -VISA GOOGLE *YouTubePg.co/helppayCA" u="1"/>
        <s v="DEBIT PURCHASE SAFEWAY #4333   CORVALLIS   OR" u="1"/>
        <s v="DEBIT PURCHASE -VISA SQ *MIX_SUMMIT_HCorvallis   OR" u="1"/>
        <s v="ZELLE INSTANT PMT FROM SHANRAJKUMAR SELVAKUMAR       BACip8zvbpfd" u="1"/>
        <s v="DEBIT PURCHASE -VISA LYFT   *RIDE SUNlyft.com    CA" u="1"/>
        <s v="ZELLE INSTANT PMT FROM SHANRAJKUMAR SELVAKUMAR       BACg47l54cf2" u="1"/>
        <s v="ZELLE INSTANT PMT FROM WEI YU TANG                   JPM999v8i1bk" u="1"/>
        <s v="DEBIT PURCHASE -VISA SPRINTAX NR TAX HTTPSWWW.SPRIL" u="1"/>
        <s v="ZELLE INSTANT PMT FROM LI ZE CHAI                    USBTgHuedKms" u="1"/>
        <s v="ZELLE INSTANT PMT FROM LI ZE CHAI                    USBcn5pedKrf" u="1"/>
        <s v="ZELLE INSTANT PMT FROM ADRIAN TAY                    WFCT0R6DJ9GB" u="1"/>
        <s v="ZELLE INSTANT PMT FROM ADRIAN TAY                    WFCT0R6DJL32" u="1"/>
        <s v="ZELLE INSTANT PMT TO ADRIAN TAY                    USBvpiEedZhf" u="1"/>
        <s v="ZELLE INSTANT PMT TO SHAN                          USBgb2LedZhu" u="1"/>
        <s v="ZELLE INSTANT PMT FROM MINH GIA HUYNH                USBPAJRedZAP" u="1"/>
        <s v="DEBIT PURCHASE USPS PO 40187205CORVALLIS   OR" u="1"/>
        <s v="DEBIT PURCHASE -VISA DD DOORDASH QUEE855-973-1040CA" u="1"/>
        <s v="ZELLE INSTANT PMT TO ED                            USBcN8AeePMA" u="1"/>
        <s v="ZELLE INSTANT PMT TO ADVIN                         USBIDpWeePMb" u="1"/>
        <s v="DEBIT PURCHASE -VISA ODOT DMV 503 945CORVALLIS   OR" u="1"/>
        <s v="ZELLE INSTANT PMT TO WEI YU TANG                   USB0di0efavQ" u="1"/>
        <s v="DEBIT PURCHASE -VISA ORIENT YANG     CORVALLIS   OR" u="1"/>
        <s v="DEBIT PURCHASE -VISA DD DOORDASH MONS855-973-1040CA" u="1"/>
        <s v="DEBIT PURCHASE -VISA AMZN Mktp US*HV3Amzn.com/bilWA" u="1"/>
        <s v="ZELLE INSTANT PMT FROM MINH GIA HUYNH                USBa2CAefpE0" u="1"/>
        <s v="ZELLE INSTANT PMT FROM ADRIAN TAY                    WFCT0R6RH5NK" u="1"/>
        <s v="ZELLE INSTANT PMT FROM BRANDON TAY                   JPM999vkt2b8" u="1"/>
        <s v="ZELLE INSTANT PMT FROM KELLIE WONG                   JPM999voityg" u="1"/>
        <s v="ZELLE INSTANT PMT TO SHAN                          USBzqyEegiBo" u="1"/>
        <s v="ZELLE INSTANT PMT TO MINH HUYNH                    USBQ05zegiBm" u="1"/>
        <s v="ZELLE INSTANT PMT TO ADVIN                         USBWPkKefGS9" u="1"/>
        <s v="ZELLE INSTANT PMT TO ADRIAN TAY                    USBfYFUefGSw" u="1"/>
        <s v="ZELLE INSTANT PMT TO ADVIN                         USB2iOlefGSH" u="1"/>
        <s v="DEBIT PURCHASE -VISA AMZN Mktp US*HF7Amzn.com/bilWA" u="1"/>
        <s v="DEBIT PURCHASE PERFUMANIA #370 WOODBURN    OR" u="1"/>
        <s v="ZELLE INSTANT PMT TO ADVIN                         USBJg5negBgb" u="1"/>
        <s v="ATM DEPOSIT US BANK PEARL DIPORTLAND    ORUS1" u="1"/>
        <s v="WEB AUTHORIZED PMT CARDMEMBER SERV" u="1"/>
        <s v="DEBIT PURCHASE -VISA SQ *SEATTLE CHOCSeattle     WA" u="1"/>
        <s v="DEBIT PURCHASE -VISA HOP*00JPG8C TRIMPORTLAND    OR" u="1"/>
        <s v="ZELLE INSTANT PMT TO MINH HUYNH                    USBdjpKeiQvj" u="1"/>
        <s v="ZELLE INSTANT PMT FROM MINH GIA HUYNH                USBScs3ej6R7" u="1"/>
        <s v="ZELLE INSTANT PMT TO ADRIAN TAY                    USBxm9Qejq7h" u="1"/>
        <s v="ZELLE INSTANT PMT FROM BRANDON TAY                   JPM999w8k6n9" u="1"/>
        <s v="ZELLE INSTANT PMT FROM ZHER YAO TAN                  USBRiBLejFvT" u="1"/>
        <s v="MOBILE CHECK DEPOSIT" u="1"/>
        <s v="ZELLE INSTANT PMT FROM MINH GIA HUYNH                USBIncjekOck" u="1"/>
        <s v="DEBIT PURCHASE -VISA POWER CHEVROLET CORVALLIS   OR" u="1"/>
        <s v="ZELLE INSTANT PMT TO ADRIAN TAY                    USBCx4celmPG" u="1"/>
        <s v="ZELLE INSTANT PMT TO ADRIAN TAY                    USBdBdIelGLO" u="1"/>
        <s v="ZELLE INSTANT PMT TO ADRIAN TAY                    USBWJ5gelGLU" u="1"/>
        <s v="ZELLE INSTANT PMT TO SHAN                          USBccBQelHYj" u="1"/>
        <s v="ZELLE INSTANT PMT FROM BRANDON TAY                   JPM999wkist7" u="1"/>
        <s v="ZELLE INSTANT PMT TO ADRIAN TAY                    USBNPwAelYSH" u="1"/>
        <s v="ZELLE INSTANT PMT FROM MINH GIA HUYNH                USBqamTelYV5" u="1"/>
        <s v="RECURRING DEBIT PURCHASE APPLE.COM/BILL  408-974-1010CA" u="1"/>
        <s v="ZELLE INSTANT PMT FROM MINH GIA HUYNH                USBYkubenpAr" u="1"/>
        <s v="ZELLE INSTANT PMT FROM MINH GIA HUYNH                USBuZVLen8dd" u="1"/>
        <s v="ZELLE INSTANT PMT FROM MINH GIA HUYNH                USBQmvWenlRa" u="1"/>
        <s v="ZELLE INSTANT PMT FROM ADRIAN TAY                    WFCT0R8RJFQV" u="1"/>
        <s v="ZELLE INSTANT PMT TO LOC                           USBDoGTenV5C" u="1"/>
        <s v="ZELLE INSTANT PMT FROM MINH GIA HUYNH                USBdbYIeodcT" u="1"/>
        <s v="ZELLE INSTANT PMT TO ED                            USBLe8EenDZo" u="1"/>
        <s v="ZELLE INSTANT PMT TO BRADLEY SO                    USBnUdCenDZk" u="1"/>
        <s v="DEBIT PURCHASE -VISA JINDA THAI RESTAALBANY      OR" u="1"/>
        <s v="ZELLE INSTANT PMT FROM NHAT PHAN                     BAClsf5kx7hf" u="1"/>
        <s v="ZELLE INSTANT PMT TO SHAN                          USBs2ncepWYn" u="1"/>
        <s v="ZELLE INSTANT PMT TO SHAN                          USBVcUseqeDi" u="1"/>
        <s v="ZELLE INSTANT PMT TO ADRIAN TAY                    USBpK92eqeDn" u="1"/>
        <s v="ZELLE INSTANT PMT TO MINH HUYNH                    USBNBVDeqtxo" u="1"/>
        <s v="ZELLE INSTANT PMT TO MINH HUYNH                    USBkqJ1eqtxZ" u="1"/>
        <s v="ZELLE INSTANT PMT FROM ADRIAN TAY                    WFCT0R9BTJHQ" u="1"/>
        <s v="ZELLE INSTANT PMT TO MINH HUYNH                    USBnff0eqNt3" u="1"/>
        <s v="WIRE TRANSFER DEPOSIT WT0M REF343109 CITIUS33EXXX       230531018153" u="1"/>
        <s v="WIRE TRANSFER FEE" u="1"/>
        <s v="REVERSED CHARGE-WIRE TRANSFER" u="1"/>
        <s v="ZELLE INSTANT PMT TO VU NGUYEN                     USBeS3Uer5eO" u="1"/>
        <s v="ZELLE INSTANT PMT FROM VAN LOC LE                    BACbqzqwwrh5" u="1"/>
        <s v="ZELLE INSTANT PMT TO GABRIEL                       USBLuFweqPdJ" u="1"/>
        <s v="ZELLE INSTANT PMT FROM EDWIN LOPEZ                   WFCT0R9SDL24" u="1"/>
        <s v="ZELLE INSTANT PMT TO MINH HUYNH                    USBqIhterkxS" u="1"/>
        <s v="ZELLE INSTANT PMT TO MINH HUYNH                    USBrbETerEWG" u="1"/>
        <s v="ZELLE INSTANT PMT FROM SEAN HUANG                    JPM999xjzv4q" u="1"/>
        <s v="ZELLE INSTANT PMT TO MINH HUYNH                    USBtKluetlUB" u="1"/>
        <s v="ZELLE INSTANT PMT FROM ADRIAN TAY                    WFCT0RBHQKMF" u="1"/>
        <s v="ZELLE INSTANT PMT FROM LI ZE CHAI                    USBpKU5etWQR" u="1"/>
        <s v="ZELLE INSTANT PMT TO BRADLEY SO                    USBESfXevCK9" u="1"/>
        <s v="ZELLE INSTANT PMT FROM CHIN CHEE HEEN                JPM999y5nrh1" u="1"/>
        <s v="ZELLE INSTANT PMT FROM BRANDON TAY                   JPM999y64imw" u="1"/>
        <s v="ZELLE INSTANT PMT FROM LI ZE CHAI                    USBAYTRewcvI" u="1"/>
        <s v="ZELLE INSTANT PMT FROM LI ZE CHAI                    USBSREIewcPj" u="1"/>
        <s v="ZELLE INSTANT PMT FROM BRANDON TAY                   JPM999y6mwv6" u="1"/>
        <s v="ZELLE INSTANT PMT FROM ADRIAN TAY                    WFCT0RC2VF4N" u="1"/>
        <s v="ZELLE INSTANT PMT FROM LI ZE CHAI                    USBTMkkewdI2" u="1"/>
        <s v="ZELLE INSTANT PMT TO MINH HUYNH                    USBiEayewrj4" u="1"/>
        <s v="ZELLE INSTANT PMT FROM BRANDON TAY                   JPM999y8sdh2" u="1"/>
        <s v="ZELLE INSTANT PMT FROM ADRIAN TAY                    WFCT0RC5P98N" u="1"/>
        <s v="ZELLE INSTANT PMT FROM MINH GIA HUYNH                USBboJyewvbn" u="1"/>
        <s v="ZELLE INSTANT PMT FROM MINH GIA HUYNH                USBn7FOexkMs" u="1"/>
        <s v="ZELLE INSTANT PMT FROM WEI YU TANG                   JPM999ye7s36" u="1"/>
        <s v="ZELLE INSTANT PMT FROM MINH GIA HUYNH                USBswbmexDr1" u="1"/>
        <s v="ZELLE INSTANT PMT FROM SHANRAJKUMAR SELVAKUMAR       BACdlkmqba7c" u="1"/>
        <s v="ZELLE INSTANT PMT FROM MINH GIA HUYNH                USBfB3SexRDS" u="1"/>
        <s v="ZELLE INSTANT PMT FROM YIULUNBRADLEY SO              BACcfqset6gf" u="1"/>
        <s v="ZELLE INSTANT PMT FROM LI ZE CHAI                    USBX0B1exRDT" u="1"/>
        <s v="ZELLE INSTANT PMT FROM LI ZE CHAI                    USBKuSUexRE5" u="1"/>
        <s v="ZELLE INSTANT PMT TO ADRIAN TAY                    USBOjxLexTYI" u="1"/>
        <s v="ZELLE INSTANT PMT TO ADVIN                         USBa7KLexTYN" u="1"/>
        <s v="ZELLE INSTANT PMT FROM MINH GIA HUYNH                USBd75OexVaz" u="1"/>
        <s v="ZELLE INSTANT PMT FROM ADRIAN TAY                    WFCT0RCGW4LR" u="1"/>
        <s v="ZELLE INSTANT PMT FROM SHANRAJKUMAR SELVAKUMAR       BACdpcfkeksj" u="1"/>
        <s v="ZELLE INSTANT PMT FROM MINH GIA HUYNH                USB2TsuexVaX" u="1"/>
        <s v="ZELLE INSTANT PMT TO ZHERYAO TAN                   USBklYnezQxb" u="1"/>
        <s v="ZELLE INSTANT PMT TO BRADLEY SO                    USBla0yezQxo" u="1"/>
        <s v="ZELLE INSTANT PMT TO BRANDON                       USBndAIezQxR" u="1"/>
        <s v="ZELLE INSTANT PMT FROM WEI YU TANG                   JPM999yrv701" u="1"/>
        <s v="ZELLE INSTANT PMT FROM BRANDON TAY                   JPM999yrv71y" u="1"/>
        <s v="ZELLE INSTANT PMT FROM YIULUNBRADLEY SO              BACf911kca8m" u="1"/>
        <s v="ZELLE INSTANT PMT FROM LI ZE CHAI                    USBJL3gezUoe" u="1"/>
        <s v="ZELLE INSTANT PMT FROM ADRIAN TAY                    WFCT0RCZLNFB" u="1"/>
        <s v="ZELLE INSTANT PMT FROM JEREMY OH                     WFCT0RCZLQN2" u="1"/>
        <s v="ZELLE INSTANT PMT FROM ZHER YAO TAN                  USBTNIMezUoV" u="1"/>
        <s v="ZELLE INSTANT PMT TO JEREMY OH                     USBxjWjeArTp" u="1"/>
        <s v="ZELLE INSTANT PMT TO ADRIAN TAY                    USBDLAKeCsJE" u="1"/>
        <s v="ZELLE INSTANT PMT FROM JEREMY OH                     WFCT0RDLDBL3" u="1"/>
        <s v="ZELLE INSTANT PMT TO MINH HUYNH                    USBbVKceDg15" u="1"/>
        <s v="ZELLE INSTANT PMT TO CHEE HEEN                     USBbwuleDz8o" u="1"/>
        <s v="ZELLE INSTANT PMT FROM MAI HOANG NHAT VU             USBd7rXeDSUi" u="1"/>
        <s v="ZELLE INSTANT PMT FROM TAM TONG                      WFCT0RDZY779" u="1"/>
        <s v="ZELLE INSTANT PMT FROM YIULUNBRADLEY SO              BACeypfia9ky" u="1"/>
        <s v="DEBIT PURCHASE WINCO FOODS #49 Vancouver   WA" u="1"/>
        <s v="ELECTRONIC DEPOSIT Maps Credit Unio" u="1"/>
        <s v="ZELLE INSTANT PMT TO GABRIEL                       USBTdhzeEqQ4" u="1"/>
        <s v="REF ZELLE INSTANT PMT TO GABRIEL                       USBTdhzeEqQ4" u="1"/>
        <s v="ZELLE INSTANT PMT FROM LI ZE CHAI                    USBTmVOeFAuZ" u="1"/>
        <s v="ZELLE INSTANT PMT TO CALVIN HILLMAN-JOHNSON        USBbCaxeFAv0" u="1"/>
        <s v="ZELLE INSTANT PMT FROM GABRIEL O MARCIAL             USBosRleGItj" u="1"/>
        <s v="REF ZELLE INSTANT PMT TO GABRIEL                       USBWh6geGFjt" u="1"/>
        <s v="ZELLE INSTANT PMT TO GABRIEL                       USBWh6geGFjt" u="1"/>
        <s v="ZELLE INSTANT PMT TO GABRIEL                       USBCv8ReGY7R" u="1"/>
        <s v="REF ZELLE INSTANT PMT TO GABRIEL                       USBCv8ReGY7R" u="1"/>
        <s v="ZELLE INSTANT PMT TO GABRIEL MARCIAL               USBXnmIeGZPG" u="1"/>
        <s v="ZELLE INSTANT PMT TO MINH HUYNH                    USBP76beHg5h" u="1"/>
        <s v="ZELLE INSTANT PMT FROM NHAT PHAN                     BACo7cy3sxi3" u="1"/>
        <s v="ZELLE INSTANT PMT FROM LI ZE CHAI                    USBC6d2eHzBE" u="1"/>
        <s v="ZELLE INSTANT PMT TO GABRIEL MARCIAL               USBD287eHij9" u="1"/>
        <s v="ZELLE INSTANT PMT TO Bradley So 20230804042000013P1BP2PUSBwW8EeJh5R" u="1"/>
        <s v="ZELLE INSTANT PMT FROM YIULUNBRADLEY SO              BACbbfy0oo6v" u="1"/>
        <s v="DEBIT PURCHASE -VISA DING TEA VANCOUVVANCOUVER   WA" u="1"/>
        <s v="DEBIT PURCHASE -VISA AMZN Mktp US*TA0Amzn.com/bilWA" u="1"/>
        <s v="ZELLE INSTANT PMT TO ADVIN                         USBwfjPeLyic" u="1"/>
        <s v="ZELLE INSTANT PMT TO ADVIN                         USBHevSeNOUN" u="1"/>
        <s v="ZELLE INSTANT PMT TO JEREMY OH                     USB9mTueOo5t" u="1"/>
        <s v="ATM WITHDRAWAL US BANK 82ND ANDHAPPY VALLEYORUS1" u="1"/>
        <s v="ZELLE INSTANT PMT TO ROBERT                        USB984aePf4O" u="1"/>
        <s v="DEBIT PURCHASE WINCO FOODS #9 1Portland    OR" u="1"/>
        <s v="DEBIT PURCHASE REI #102 CLACKAMPORTLAND    OR" u="1"/>
        <s v="ZELLE INSTANT PMT TO EMILY                         USBcKK7fh3bC" u="1"/>
        <s v="ZELLE INSTANT PMT TO MINH HUYNH                    USBp9RFfhjfz" u="1"/>
        <s v="ZELLE INSTANT PMT TO EMILY                         USBSyjvfj3xm" u="1"/>
        <s v="ZELLE INSTANT PMT FROM MINH GIA HUYNH                USBjVDEfjU18" u="1"/>
        <s v="ZELLE INSTANT PMT FROM LI ZE CHAI                    USBezlgfl3ae" u="1"/>
        <s v="DEBIT PURCHASE -VISA LYFT   RIDE SUN 855-865-9553CA" u="1"/>
        <s v="DEBIT PURCHASE RET - VISA APPLE.COM/BILL  866-712-7753CA" u="1"/>
        <s v="ZELLE INSTANT PMT FROM MAI HOANG NHAT VU USBCUs34Afdv" u="1"/>
        <s v="ZELLE INSTANT PMT FROM ANH DAO BAC130640ebd" u="1"/>
        <s v="ZELLE INSTANT PMT FROM MINH GIA HUYNH USBqIM91FZHT" u="1"/>
        <s v="ZELLE INSTANT PMT FROM TRUC T DO WFCT09JVWTDF" u="1"/>
        <s v="DEBIT PURCHASE -VISA HONG KONG ASIAN CORVALLIS OR" u="1"/>
        <s v="DEBIT PURCHASE -VISA SQ *BOBAHEAD CORVALLIS OR" u="1"/>
        <s v="MOBILE BANKING TRANSFER DEPOSIT 2716" u="1"/>
        <s v="ZELLE INSTANT PMT TO TRUC DO USBc2Hy4C047" u="1"/>
        <s v="DEBIT PURCHASE -VISA OSU CASCADIA MARCORVALLIS OR" u="1"/>
        <s v="PAPER STATEMENT FEE " u="1"/>
        <s v="ZELLE INSTANT PMT TO TRUC DO USBXC8u4CzxA" u="1"/>
        <s v="ZELLE INSTANT PMT TO MINH HUYNH USBEDaU4CzxU" u="1"/>
        <s v="ZELLE INSTANT PMT TO YUE CHEN USB5pnX4CR9V" u="1"/>
        <s v="DEBIT PURCHASE -VISA AWL*PEARSON EDUCPRSONCS.COM NJ" u="1"/>
        <s v="WIRE TRANSFER DEPOSIT WT0M REF060507 CITIUS33AXXX 210112006896" u="1"/>
        <s v="WIRE TRANSFER FEE " u="1"/>
        <s v="DEBIT PURCHASE -VISA AMZN Mktp US*SX8Amzn.com/bilWA" u="1"/>
        <s v="ZELLE INSTANT PMT TO YUE CHEN USBhnJR4DZQ1" u="1"/>
        <s v="ELECTRONIC DEPOSIT AMWAY CORP" u="1"/>
        <s v="ZELLE INSTANT PMT TO TRUC DO USBI2Mr4Egy6" u="1"/>
        <s v="ZELLE INSTANT PMT TO TRUC DO USBzMGv4ENBA" u="1"/>
        <s v="DEBIT PURCHASE -VISA AMW*AMWAY ORDER 800-253-6500MI" u="1"/>
        <s v="RECURRING DEBIT PURCHASE CHEGG ORDER 844-224-5952CA" u="1"/>
        <s v="DEBIT PURCHASE -VISA OSU BOARDWALK MCCORVALLIS OR" u="1"/>
        <s v="DEBIT PURCHASE -VISA OSU CALABALOOS MCORVALLIS OR" u="1"/>
        <s v="DEBIT PURCHASE -VISA OSU FIVE FOUR ONCORVALLIS OR" u="1"/>
        <s v="DEBIT PURCHASE WINCO FOODS #3 2Corvallis OR" u="1"/>
        <s v="MOBILE BANKING TRANSFER WITHDRAWAL 2716" u="1"/>
        <s v="DEBIT PURCHASE FRED-MEYE FRED MCORVALLIS OR" u="1"/>
        <s v="ZELLE INSTANT PMT FROM MAI HOANG NHAT VU USB3b4P4Hluv" u="1"/>
        <s v="DEBIT PURCHASE -VISA MHE*MCGRAW-HILL 800-648-3045NY" u="1"/>
        <s v="ZELLE INSTANT PMT FROM TRANG NGUYEN WFCT09QN92D9" u="1"/>
        <s v="ZELLE INSTANT PMT FROM TRUC T DO WFCT09R4HTPG" u="1"/>
        <s v="ZELLE INSTANT PMT FROM MINH GIA HUYNH USBGjrK4J6kx" u="1"/>
        <s v="DEBIT PURCHASE -VISA SQ *SWEETHEART DCORVALLIS OR" u="1"/>
        <s v="DEBIT PURCHASE -VISA GOODWILL OF CORVCORVALLIS OR" u="1"/>
        <s v="DEBIT PURCHASE RET - VISA OSU FIVE FOUR ONCORVALLIS OR" u="1"/>
        <s v="ZELLE INSTANT PMT FROM MAI HOANG NHAT VU USBdbCu4JWYM" u="1"/>
        <s v="ZELLE INSTANT PMT FROM MINH GIA HUYNH USBkPjo4MsET" u="1"/>
        <s v="DEBIT PURCHASE -VISA THE BARBERS - COCORVALLIS OR" u="1"/>
        <s v="ZELLE INSTANT PMT TO YUE CHEN USBvKaY4Odfb" u="1"/>
        <s v="FUNDS TRANSFER-CREDIT 2716" u="1"/>
        <s v="ZELLE INSTANT PMT TO TRUC DO USBogBR4P1nI" u="1"/>
        <s v="ZELLE INSTANT PMT FROM TRUC T DO WFCT09VNLZLY" u="1"/>
        <s v="DEBIT PURCHASE -VISA BESTBUYCOM806425888-BESTBUY MN" u="1"/>
        <s v="ELECTRONIC DEPOSIT OSU PAYROLL" u="1"/>
        <s v="ZELLE INSTANT PMT TO YUE CHEN USB1X0O4Qctm" u="1"/>
        <s v="RECURRING DEBIT PURCHASE AMW*AMWAY ORDER 800-253-6500MI" u="1"/>
        <s v="DEBIT PURCHASE -VISA OSU MAIN SQUEEZECORVALLIS OR" u="1"/>
        <s v="ZELLE INSTANT PMT TO MAI HOANG NHAT VU USBtSsp4Us9V" u="1"/>
        <s v="DEBIT PURCHASE -VISA GREYHOUND LINES 214-849-8966TX" u="1"/>
        <s v="ZELLE INSTANT PMT TO JEREMY OH USBuQlV4W9vU" u="1"/>
        <s v="DEBIT PURCHASE -VISA OSU BEAVER STORECORVALLIS OR" u="1"/>
        <s v="DEBIT PURCHASE -VISA SEASIDE CANDYMANSEASIDE OR" u="1"/>
        <s v="DEBIT PURCHASE -VISA MO'S CHOWDER SEASEASIDE OR" u="1"/>
        <s v="DEBIT PURCHASE SAFEWAY #1260 SEASIDE OR" u="1"/>
        <s v="DEBIT PURCHASE -VISA SQ *BLUE SCORCHEAstoria OR" u="1"/>
        <s v="DEBIT PURCHASE -VISA FRIENDS OF ASTORASTORIA OR" u="1"/>
        <s v="DEBIT PURCHASE TIPTONS INC SEASIDE OR" u="1"/>
        <s v="DEBIT PURCHASE BEACH BOOKS SEASIDE OR" u="1"/>
        <s v="DEBIT PURCHASE -VISA INCA'S INC SEASIDE OR" u="1"/>
        <s v="DEBIT PURCHASE -VISA PHO HOAI RESTAURBEAVERTON OR" u="1"/>
        <s v="DEBIT PURCHASE -VISA BESTBUYCOM806440888-BESTBUY MN" u="1"/>
        <s v="WIRE TRANSFER DEPOSIT WT0M REF169833 CITIUS33HXXX 210406002682" u="1"/>
        <s v="DEBIT PURCHASE -VISA BESTBUYCOM806443888-BESTBUY MN" u="1"/>
        <s v="DEBIT PURCHASE -VISA ALASKA AIR 0277SEATTLE WA" u="1"/>
        <s v="DEBIT PURCHASE -VISA Subway 3573 Corvallis OR" u="1"/>
        <s v="DEBIT PURCHASE -VISA SQ *AI RAMEN LLCCorvallis OR" u="1"/>
        <s v="DEBIT PURCHASE -VISA OSU RAINTREE COFCORVALLIS OR" u="1"/>
        <s v="DEBIT PURCHASE -VISA HOP*009RQKF TRIMPORTLAND OR" u="1"/>
        <s v="DEBIT PURCHASE -VISA LYFT *1 RIDE 0lyft.com CA" u="1"/>
        <s v="DEBIT PURCHASE -VISA TASTEA - GARDEN 714-539-1832CA" u="1"/>
        <s v="DEBIT PURCHASE THEMARKETST1792 PORTLAND OR" u="1"/>
        <s v="ZELLE INSTANT PMT FROM TRANG NGUYEN WFCT0BFMFC7J" u="1"/>
        <s v="ZELLE INSTANT PMT FROM VU NGUYEN USBj4Vo59Maj" u="1"/>
        <s v="ZELLE INSTANT PMT FROM VU NGUYEN USB2L3e59MIi" u="1"/>
        <s v="ZELLE INSTANT PMT FROM TRANG NGUYEN WFCT0BFP8ZF9" u="1"/>
        <s v="DEBIT PURCHASE RET - VISA TASTEA - GARDEN GARDEN GROVECA" u="1"/>
        <s v="DEBIT PURCHASE -VISA TST* THH SANDWICANAHEIM CA" u="1"/>
        <s v="DEBIT PURCHASE -VISA TRIMET TVM PORTLAND OR" u="1"/>
        <s v="DEBIT PURCHASE -VISA ALASKA AIR 0272SEATTLE WA" u="1"/>
        <s v="DEBIT PURCHASE -VISA TOKYO. CORVALLIS OR" u="1"/>
        <s v="ZELLE INSTANT PMT FROM TRANG NGUYEN WFCT0BNHC47X" u="1"/>
        <s v="ZELLE INSTANT PMT FROM VU NGUYEN USBJ05M5iSFu" u="1"/>
        <s v="DEBIT PURCHASE -VISA Mint Mobile 844-6468746 CA" u="1"/>
        <s v="DEBIT PURCHASE DOLLAR TR 2001 NCORVALLIS OR" u="1"/>
        <s v="ZELLE INSTANT PMT FROM KIMNGA PHAM BAClqoka6886" u="1"/>
        <s v="ZELLE INSTANT PMT TO MAI HOANG NHAT VU USBj1F45myE2" u="1"/>
        <s v="WIRE TRANSFER DEPOSIT WT0M REF798390 CITIUS33CXXX 210623012349" u="1"/>
        <s v="ZELLE INSTANT PMT TO TRANG NGUYEN USBP9wb5ozid" u="1"/>
        <s v="DEBIT PURCHASE -VISA USA*ESQUARED VENLEBANON OR" u="1"/>
        <s v="ZELLE INSTANT PMT TO TRUC DO USBrs4X5pHbK" u="1"/>
        <s v="ZELLE INSTANT PMT TO JEREMY OH USBW7Jl5qOQT" u="1"/>
        <s v="ZELLE INSTANT PMT TO TRUC DO USBLWRI5roL9" u="1"/>
        <s v="ZELLE INSTANT PMT TO VU NGUYEN USB82yp5roLf" u="1"/>
        <s v="ZELLE INSTANT PMT TO VU NGUYEN USB0N4e5rp9B" u="1"/>
        <s v="OVERDRAFT PAID FEE " u="1"/>
        <s v="DEBIT PURCHASE -VISA APPLE.COM/US 800-676-2775CA" u="1"/>
        <s v="DEBIT PURCHASE -VISA VISTAPR*VistaPri866-8936743 MA" u="1"/>
        <s v="RECURRING DEBIT PURCHASE CHEGG ORDER 855-440-1323CA" u="1"/>
        <s v="ZELLE INSTANT PMT TO TRUC DO USBxwZE5tVkT" u="1"/>
        <s v="DEBIT PURCHASE -VISA AIR CANADA 0147NORWALK CT" u="1"/>
        <s v="DEBIT PURCHASE -VISA PRICELN*TVL PROT800-774-2354CT" u="1"/>
        <s v="DEBIT PURCHASE -VISA IMMIGRATION CANAOTTAWA ON" u="1"/>
        <s v="INTERNATIONAL PROCESSING FEE " u="1"/>
        <s v="ZELLE INSTANT PMT FROM MINH GIA HUYNH USBSRef5xDVa" u="1"/>
        <s v="ZELLE INSTANT PMT FROM MINH GIA HUYNH USBA6AJ5xDVe" u="1"/>
        <s v="DEBIT PURCHASE -VISA FRONTIER AI YHMRDENVER CO" u="1"/>
        <s v="DEBIT PURCHASE -VISA DELTA AIR 0067NORWALK CT" u="1"/>
        <s v="DEBIT PURCHASE -VISA FlixbusUS 490-89122223CA" u="1"/>
        <s v="ZELLE INSTANT PMT TO NHAT PHAN USBD88u5z46t" u="1"/>
        <s v="DEBIT PURCHASE -VISA PORTLAND STREETCPORTLAND OR" u="1"/>
        <s v="DEBIT PURCHASE -VISA THIEN AN SANDWIC713-5227007 TX" u="1"/>
        <s v="DEBIT PURCHASE DOLLAR TREE 1428HOUSTON TX" u="1"/>
        <s v="ZELLE INSTANT PMT FROM NHAT PHAN BACu5y5dup40" u="1"/>
        <s v="DEBIT PURCHASE -VISA KFTEAUSA_210 HOUSTON TX" u="1"/>
        <s v="WIRE TRANSFER DEPOSIT WT0M REF002498 CITIUS33AXXX 210811002919" u="1"/>
        <s v="ZELLE INSTANT PMT FROM NHAT PHAN BAClcn69q4pp" u="1"/>
        <s v="ZELLE INSTANT PMT TO NHAT PHAN USBZkD25BzMf" u="1"/>
        <s v="ZELLE INSTANT PMT TO NHAT PHAN USBkw0E5BzE4" u="1"/>
        <s v="ZELLE INSTANT PMT TO MINH HUYNH USBri865BUIC" u="1"/>
        <s v="ZELLE INSTANT PMT TO MINH HUYNH USB2Wqb5BUI2" u="1"/>
        <s v="DEBIT PURCHASE SNAK SHAK DAVIS OK" u="1"/>
        <s v="DEBIT PURCHASE -VISA ARABIA STEAMBOATKANSAS CITY MO" u="1"/>
        <s v="DEBIT PURCHASE -VISA UBER TRIP HELP.UBER.COCA" u="1"/>
        <s v="ZELLE INSTANT PMT TO JEREMY OH USBrRF45ErsZ" u="1"/>
        <s v="ZELLE INSTANT PMT TO JEREMY OH USBPt4A5F2qY" u="1"/>
        <s v="ZELLE INSTANT PMT TO NHAT PHAN USBP0Hg5Fg5l" u="1"/>
        <s v="ZELLE INSTANT PMT TO TRUC DO USBCb6k5FBDR" u="1"/>
        <s v="ZELLE INSTANT PMT FROM MINH GIA HUYNH USBP7Vc5HA6B" u="1"/>
        <s v="ZELLE INSTANT PMT TO JEREMY OH USBLLDG5HR41" u="1"/>
        <s v="ZELLE INSTANT PMT TO JEREMY OH USBYitB5HR4n" u="1"/>
        <s v="ATM DEPOSIT US BANK OREGON SCORVALLIS ORUS1" u="1"/>
        <s v="ZELLE INSTANT PMT FROM TAI PHAM FTF0WWxNhYVP" u="1"/>
        <s v="ZELLE INSTANT PMT TO JEREMY OH USBLK0y5IZB6" u="1"/>
        <s v="WIRE TRANSFER DEPOSIT WT76 REF003308 JPMCHASE NYC 210914005116" u="1"/>
        <s v="ZELLE INSTANT PMT TO MINH GIA HUYNH USBvZ465Lf8e" u="1"/>
        <s v="ZELLE INSTANT PMT TO TAI PHAM USBOWLa5LfcJ" u="1"/>
        <s v="ZELLE INSTANT PMT TO BRADLEY SO USB8YIB5LfcS" u="1"/>
        <s v="ZELLE INSTANT PMT TO MAI HOANG NHAT VU USBpafR5LyXb" u="1"/>
        <s v="ZELLE INSTANT PMT TO JEREMY OH USBC42i5M8A6" u="1"/>
        <s v="ZELLE INSTANT PMT FROM MAI HOANG NHAT VU USB1znw5M8Al" u="1"/>
        <s v="ZELLE INSTANT PMT FROM ANH DAO BAClb9bnj6fg" u="1"/>
        <s v="ZELLE INSTANT PMT FROM MINH GIA HUYNH USBelRX5MppV" u="1"/>
        <s v="ZELLE INSTANT PMT FROM MAI HOANG NHAT VU USB1GmJ5MH5e" u="1"/>
        <s v="DEBIT PURCHASE -VISA PAYPAL *NORTHWES402-935-7733OR" u="1"/>
        <s v="ATM WITHDRAWAL US BANK OREGON SCORVALLIS ORUS1" u="1"/>
        <s v="ZELLE INSTANT PMT FROM TRUC T DO WFCT0CHGTG48" u="1"/>
        <s v="ZELLE INSTANT PMT TO JEREMY OH USB4ilY5OYeU" u="1"/>
        <s v="ZELLE INSTANT PMT TO JEREMY OH USBbrBC5OUS3" u="1"/>
        <s v="ZELLE INSTANT PMT TO JEREMY OH USBDS2a5OUSa" u="1"/>
        <s v="DEBIT PURCHASE -VISA BWW 3613 CORVALLCORVALLIS OR" u="1"/>
        <s v="DEBIT PURCHASE -VISA OSU ALI REC SPORCORVALLIS OR" u="1"/>
        <s v="ZELLE INSTANT PMT TO JEREMY OH USB5CgY5PP3E" u="1"/>
        <s v="ZELLE INSTANT PMT TO JEREMY OH USB7mSv5QCvd" u="1"/>
        <s v="MOBILE CHECK DEPOSIT " u="1"/>
        <s v="ZELLE INSTANT PMT TO JEREMY OH USBLPMN5PPoH" u="1"/>
        <s v="ZELLE INSTANT PMT TO JEREMY OH USB2tRX5PPou" u="1"/>
        <s v="ZELLE INSTANT PMT TO NHAT PHAN USBw9O25RvM2" u="1"/>
        <s v="ZELLE INSTANT PMT TO JEREMY OH USBhOZu5Rwxi" u="1"/>
        <s v="DEBIT PURCHASE -VISA OSU JAVA II CORVALLIS OR" u="1"/>
        <s v="ZELLE INSTANT PMT FROM TAI PHAM FTF5o8QxwmZ9" u="1"/>
        <s v="ZELLE INSTANT PMT TO VI NGUYEN USBZr3L5Tvft" u="1"/>
        <s v="ZELLE INSTANT PMT FROM VI NGUYEN BACmb0q7pijd" u="1"/>
        <s v="ZELLE INSTANT PMT FROM VI NGUYEN BACuhiax7ylf" u="1"/>
        <s v="ZELLE INSTANT PMT TO MAI HOANG NHAT VU USB5BAL5TMZy" u="1"/>
        <s v="ZELLE INSTANT PMT FROM TRUC T DO WFCT0CMY7C93" u="1"/>
        <s v="DEBIT PURCHASE -VISA USCONNECT TIMBR ROSEBURG OR" u="1"/>
        <s v="ZELLE INSTANT PMT TO JEREMY OH USBpCPb5Ujzv" u="1"/>
        <s v="ZELLE INSTANT PMT FROM ANH DAO BACgy83buptv" u="1"/>
        <s v="ZELLE INSTANT PMT FROM MINH GIA HUYNH USBReQg5UjMT" u="1"/>
        <s v="ZELLE INSTANT PMT FROM MAI HOANG NHAT VU USBq6gE5Uksp" u="1"/>
        <s v="ZELLE INSTANT PMT FROM JEREMY OH WFCT0CN9SGRK" u="1"/>
        <s v="DEBIT PURCHASE RET - VISA AMW*AMWAY ORDER 800-253-6500MI" u="1"/>
        <s v="ZELLE INSTANT PMT FROM MINH GIA HUYNH USBVoIF5TO26" u="1"/>
        <s v="ZELLE INSTANT PMT FROM MAI HOANG NHAT VU USBQGkP5TO66" u="1"/>
        <s v="ZELLE INSTANT PMT FROM ANH DAO BACzojckm80t" u="1"/>
        <s v="ZELLE INSTANT PMT FROM JEREMY OH WFCT0CMYLJPS" u="1"/>
        <s v="DEBIT PURCHASE -VISA NW NATURAL 80042503-226-4211OR" u="1"/>
        <s v="DEBIT PURCHASE -VISA BIKE N HIKE CORVCORVALLIS OR" u="1"/>
        <s v="ZELLE INSTANT PMT FROM VI NGUYEN BACm86vzwaug" u="1"/>
        <s v="DEBIT PURCHASE -VISA DIXON CAFE CORVALLIS OR" u="1"/>
        <s v="RECURRING DEBIT PURCHASE TU *TRANSUNION 800-493-3292CA" u="1"/>
        <s v="ZELLE INSTANT PMT TO ATCHARIYAKORN SAHAKONGSIN USBsH0V5Xce8" u="1"/>
        <s v="ZELLE INSTANT PMT TO MAI HOANG NHAT VU USBKhtX5XM0Y" u="1"/>
        <s v="ZELLE INSTANT PMT TO MINH HUYNH USBdEkv5XM13" u="1"/>
        <s v="DEBIT PURCHASE -VISA ODOT DMV 503 945CORVALLIS OR" u="1"/>
        <s v="ZELLE INSTANT PMT TO JEREMY OH USBdRG75YSHR" u="1"/>
        <s v="ZELLE INSTANT PMT TO NHAT PHAN USBhmMu5YSTw" u="1"/>
        <s v="ZELLE INSTANT PMT FROM HONGHAO LI JPM825709902" u="1"/>
        <s v="ZELLE INSTANT PMT TO JEREMY OH USBpvXe6000k" u="1"/>
        <s v="ZELLE INSTANT PMT TO TRUC DO USBvxnu60B29" u="1"/>
        <s v="ZELLE INSTANT PMT TO MAI HOANG NHAT VU USBSJ0C60QxM" u="1"/>
        <s v="DEBIT PURCHASE -VISA PANDA EXPRESS 25CORVALLIS OR" u="1"/>
        <s v="ZELLE INSTANT PMT TO NHAT PHAN USBIGX561tq1" u="1"/>
        <s v="ZELLE INSTANT PMT TO MAI HOANG NHAT VU USBvbOK61Kv0" u="1"/>
        <s v="DEBIT PURCHASE -VISA BRITT WORLDWIDE BWW.COM NC" u="1"/>
        <s v="ZELLE INSTANT PMT TO NHAT PHAN USBIjN362RxR" u="1"/>
        <s v="WIRE TRANSFER DEPOSIT WT0M REF945663 CITIUS33GXXX 211116002548" u="1"/>
        <s v="ZELLE INSTANT PMT TO JEREMY OH USBBAe963swc" u="1"/>
        <s v="ZELLE INSTANT PMT FROM MAI HOANG NHAT VU USB0WM063ZW1" u="1"/>
        <s v="ZELLE INSTANT PMT FROM TRUC T DO WFCT0CWYM4C9" u="1"/>
        <s v="ZELLE INSTANT PMT FROM JEREMY OH WFCT0CWZ4DHX" u="1"/>
        <s v="ZELLE INSTANT PMT FROM MINH GIA HUYNH USBVVdJ640Fr" u="1"/>
        <s v="ZELLE INSTANT PMT TO MAI HOANG NHAT VU USBVrLp64fs8" u="1"/>
        <s v="ZELLE INSTANT PMT FROM ANH DAO BACjnh1kv1p9" u="1"/>
        <s v="ZELLE INSTANT PMT TO MAI HOANG NHAT VU USBW4tH64A94" u="1"/>
        <s v="ZELLE INSTANT PMT TO NATALIE PHAM USBeuVX65qQx" u="1"/>
        <s v="ZELLE INSTANT PMT TO MAI HOANG NHAT VU USB5wKx66hRj" u="1"/>
        <s v="ZELLE INSTANT PMT FROM KIMNGA PHAM BACozyf0gcdf" u="1"/>
        <s v="ZELLE INSTANT PMT TO MINH HUYNH USBB5mu65X2e" u="1"/>
        <s v="DEBIT PURCHASE -VISA TARGET 00ALBANY OR" u="1"/>
        <s v="WEB AUTHORIZED PMT Xoom.com" u="1"/>
        <s v="ZELLE INSTANT PMT TO MINH HUYNH USBvClu678k0" u="1"/>
        <s v="ZELLE INSTANT PMT TO JEREMY OH USB9fL8678WA" u="1"/>
        <s v="DEBIT PURCHASE -VISA ORIENT YANG CORVALLIS OR" u="1"/>
        <s v="ZELLE INSTANT PMT TO MISA DO USBT83m68yDq" u="1"/>
        <s v="DEBIT PURCHASE -VISA SQ *TARNTIP THAICorvallis OR" u="1"/>
        <s v="ZELLE INSTANT PMT TO JEREMY OH USB7vxZ69H9a" u="1"/>
        <s v="DEBIT PURCHASE -VISA DOLLAR TREE CORVALLIS OR" u="1"/>
        <s v="ZELLE INSTANT PMT TO TRUC DO USBR9SZ6aMVC" u="1"/>
        <s v="ZELLE INSTANT PMT TO MAI HOANG NHAT VU USBLy3R6ccBo" u="1"/>
        <s v="ZELLE INSTANT PMT FROM JEREMY OH WFCT0D5SYN5Q" u="1"/>
        <s v="ZELLE INSTANT PMT TO JEREMY OH USBS5Ri6cweU" u="1"/>
        <s v="ZELLE INSTANT PMT TO MINH HUYNH USBZ5nT6bUXh" u="1"/>
        <s v="ZELLE INSTANT PMT TO JEREMY OH USBedZW6cxQ3" u="1"/>
        <s v="ZELLE INSTANT PMT FROM ANH DAO BACm7y2u7zji" u="1"/>
        <s v="ZELLE INSTANT PMT FROM JEREMY OH WFCT0D6HLKW9" u="1"/>
        <s v="ZELLE INSTANT PMT TO JEREMY OH USBSrY76dFKt" u="1"/>
        <s v="ZELLE INSTANT PMT FROM JEREMY OH WFCT0D767GFT" u="1"/>
        <s v="ZELLE INSTANT PMT TO JEREMY OH USB7lZx6dU0l" u="1"/>
        <s v="ZELLE INSTANT PMT TO MISA DO USBX4u26fDJd" u="1"/>
      </sharedItems>
    </cacheField>
    <cacheField name="Memo" numFmtId="0">
      <sharedItems containsBlank="1" count="5">
        <m/>
        <s v="Download from usbank.com.8075"/>
        <s v="Download from usbank.com.1164"/>
        <s v="Download from usbank.com.5425"/>
        <s v="Download from usbank.com."/>
      </sharedItems>
    </cacheField>
    <cacheField name="Amount" numFmtId="0">
      <sharedItems containsString="0" containsBlank="1" containsNumber="1" minValue="-3134" maxValue="2545.76" count="102">
        <m/>
        <n v="-9.95"/>
        <n v="-254.5"/>
        <n v="-100"/>
        <n v="-40"/>
        <n v="-50"/>
        <n v="-6.95"/>
        <n v="6.95"/>
        <n v="1575.67"/>
        <n v="-217.93"/>
        <n v="-7.99"/>
        <n v="-13.9"/>
        <n v="-200"/>
        <n v="-33.99"/>
        <n v="-18"/>
        <n v="-0.99"/>
        <n v="-6.15"/>
        <n v="130"/>
        <n v="30"/>
        <n v="-25.7"/>
        <n v="-7.45"/>
        <n v="-195.05"/>
        <n v="-13.58"/>
        <n v="-3134"/>
        <n v="-8"/>
        <n v="-14.45"/>
        <n v="-89.32"/>
        <n v="-11"/>
        <n v="-17"/>
        <n v="1573.37"/>
        <n v="-6"/>
        <n v="-8.45"/>
        <n v="-3.85"/>
        <n v="26"/>
        <n v="-21.84"/>
        <n v="-5.25"/>
        <n v="-2.99"/>
        <n v="-35.5"/>
        <n v="-59.57"/>
        <n v="-37"/>
        <n v="-5.75"/>
        <n v="-56.82"/>
        <n v="-65.49"/>
        <n v="-415"/>
        <n v="-55.2"/>
        <n v="-5.9"/>
        <n v="-15.38"/>
        <n v="-6.18"/>
        <n v="-16.35"/>
        <n v="-10.95"/>
        <n v="-11.37"/>
        <n v="480"/>
        <n v="-6.72"/>
        <n v="-12.24"/>
        <n v="50"/>
        <n v="-24.72"/>
        <n v="-70.74"/>
        <n v="1573.28"/>
        <n v="-20"/>
        <n v="-25"/>
        <n v="-9.5"/>
        <n v="-6.5"/>
        <n v="-15.63"/>
        <n v="-103.65"/>
        <n v="-28.42"/>
        <n v="-346.52"/>
        <n v="-74.77"/>
        <n v="-29.9"/>
        <n v="-7.07"/>
        <n v="-6.25"/>
        <n v="-38.99"/>
        <n v="-1.5"/>
        <n v="-21.28"/>
        <n v="-12.99"/>
        <n v="-10.75"/>
        <n v="-8.14"/>
        <n v="-80.74"/>
        <n v="-7.53"/>
        <n v="-299.73"/>
        <n v="-300"/>
        <n v="-5.71"/>
        <n v="-3.75"/>
        <n v="-9.75"/>
        <n v="-17.5"/>
        <n v="-659.63"/>
        <n v="-340"/>
        <n v="-5"/>
        <n v="-48"/>
        <n v="10"/>
        <n v="3"/>
        <n v="-600"/>
        <n v="2545.76"/>
        <n v="-400"/>
        <n v="-297.16"/>
        <n v="-2000"/>
        <n v="81.7"/>
        <n v="21"/>
        <n v="19.75"/>
        <n v="-23.19"/>
        <n v="-4.94"/>
        <n v="12.5"/>
        <n v="12"/>
      </sharedItems>
    </cacheField>
    <cacheField name="Category" numFmtId="0">
      <sharedItems containsBlank="1" count="28">
        <s v=""/>
        <s v="Zelle/Venmo/Visa"/>
        <s v="Loan Payment"/>
        <s v="Cash out"/>
        <s v="Bank Maintenance Fee"/>
        <s v="Income"/>
        <s v="Subscription"/>
        <s v="Zelle"/>
        <s v="N/A"/>
        <s v="Grocery"/>
        <s v="Parents" u="1"/>
        <s v="YOUTUBE" u="1"/>
        <m u="1"/>
        <s v="Fee" u="1"/>
        <s v="Amway" u="1"/>
        <s v="Online Transfer" u="1"/>
        <s v="Cash" u="1"/>
        <s v="Loan" u="1"/>
        <s v="Apple" u="1"/>
        <s v="Venmo" u="1"/>
        <s v="Map" u="1"/>
        <s v="Debit Purchase" u="1"/>
        <s v="Root" u="1"/>
        <s v="Other Purchase" u="1"/>
        <s v="Credit Card" u="1"/>
        <s v="Car Loan" u="1"/>
        <s v="Debit Card" u="1"/>
        <s v="Outside Purchase" u="1"/>
      </sharedItems>
    </cacheField>
    <cacheField name="MONTH" numFmtId="0">
      <sharedItems containsBlank="1" count="4">
        <s v="Jan"/>
        <s v="Sep"/>
        <s v="Oct"/>
        <m/>
      </sharedItems>
    </cacheField>
    <cacheField name="EXPENSE/INCOME" numFmtId="0">
      <sharedItems containsBlank="1" count="3">
        <s v="INCOME"/>
        <s v="EXPENSES"/>
        <m/>
      </sharedItems>
    </cacheField>
    <cacheField name="Months" numFmtId="0" databaseField="0">
      <fieldGroup base="0">
        <rangePr groupBy="months" startDate="2023-09-01T00:00:00" endDate="2023-11-27T00:00:00" groupInterval="1"/>
        <groupItems count="14">
          <s v="&lt;9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7/2023"/>
        </groupItems>
      </fieldGroup>
    </cacheField>
    <cacheField name="Years" numFmtId="0" databaseField="0">
      <fieldGroup base="0">
        <rangePr groupBy="years" startDate="2023-09-01T00:00:00" endDate="2023-11-27T00:00:00" groupInterval="1"/>
        <groupItems count="3">
          <s v="&lt;9/1/2023"/>
          <s v="2023"/>
          <s v="&gt;11/27/2023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89.6477430556" refreshedBy="BoonieD" recordCount="462">
  <cacheSource type="worksheet">
    <worksheetSource name="Table10_13"/>
  </cacheSource>
  <cacheFields count="10">
    <cacheField name="Date" numFmtId="0">
      <sharedItems containsString="0" containsBlank="1" containsNonDate="0" containsDate="1" minDate="2023-06-20T00:00:00" maxDate="2023-12-26T00:00:00" count="76">
        <d v="2023-06-20T00:00:00"/>
        <d v="2023-06-21T00:00:00"/>
        <d v="2023-06-22T00:00:00"/>
        <d v="2023-06-23T00:00:00"/>
        <d v="2023-06-26T00:00:00"/>
        <d v="2023-06-27T00:00:00"/>
        <d v="2023-06-29T00:00:00"/>
        <d v="2023-06-30T00:00:00"/>
        <d v="2023-07-03T00:00:00"/>
        <d v="2023-07-05T00:00:00"/>
        <d v="2023-07-06T00:00:00"/>
        <d v="2023-07-07T00:00:00"/>
        <d v="2023-07-10T00:00:00"/>
        <d v="2023-07-11T00:00:00"/>
        <d v="2023-07-12T00:00:00"/>
        <d v="2023-07-13T00:00:00"/>
        <d v="2023-07-17T00:00:00"/>
        <d v="2023-07-18T00:00:00"/>
        <d v="2023-07-19T00:00:00"/>
        <d v="2023-07-20T00:00:00"/>
        <d v="2023-07-21T00:00:00"/>
        <d v="2023-07-24T00:00:00"/>
        <d v="2023-07-26T00:00:00"/>
        <d v="2023-07-28T00:00:00"/>
        <d v="2023-07-31T00:00:00"/>
        <d v="2023-08-01T00:00:00"/>
        <d v="2023-08-14T00:00:00"/>
        <d v="2023-08-15T00:00:00"/>
        <d v="2023-08-16T00:00:00"/>
        <d v="2023-08-17T00:00:00"/>
        <d v="2023-08-18T00:00:00"/>
        <d v="2023-08-21T00:00:00"/>
        <d v="2023-08-22T00:00:00"/>
        <d v="2023-08-23T00:00:00"/>
        <d v="2023-08-28T00:00:00"/>
        <d v="2023-08-29T00:00:00"/>
        <d v="2023-08-30T00:00:00"/>
        <d v="2023-09-01T00:00:00"/>
        <d v="2023-09-05T00:00:00"/>
        <d v="2023-09-07T00:00:00"/>
        <d v="2023-09-08T00:00:00"/>
        <d v="2023-09-11T00:00:00"/>
        <d v="2023-09-26T00:00:00"/>
        <d v="2023-10-02T00:00:00"/>
        <d v="2023-10-03T00:00:00"/>
        <d v="2023-10-05T00:00:00"/>
        <d v="2023-10-16T00:00:00"/>
        <d v="2023-10-23T00:00:00"/>
        <d v="2023-10-26T00:00:00"/>
        <d v="2023-10-30T00:00:00"/>
        <d v="2023-11-03T00:00:00"/>
        <d v="2023-11-06T00:00:00"/>
        <d v="2023-11-08T00:00:00"/>
        <d v="2023-11-10T00:00:00"/>
        <d v="2023-11-13T00:00:00"/>
        <d v="2023-11-14T00:00:00"/>
        <d v="2023-11-15T00:00:00"/>
        <d v="2023-11-16T00:00:00"/>
        <d v="2023-11-17T00:00:00"/>
        <d v="2023-11-20T00:00:00"/>
        <d v="2023-11-21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11T00:00:00"/>
        <d v="2023-12-12T00:00:00"/>
        <d v="2023-12-13T00:00:00"/>
        <d v="2023-12-14T00:00:00"/>
        <d v="2023-12-18T00:00:00"/>
        <d v="2023-12-19T00:00:00"/>
        <d v="2023-12-26T00:00:00"/>
        <m/>
      </sharedItems>
      <fieldGroup base="0">
        <rangePr groupBy="days" startDate="2023-06-20T00:00:00" endDate="2023-12-26T00:00:00" groupInterval="1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6/2023"/>
        </groupItems>
      </fieldGroup>
    </cacheField>
    <cacheField name="Transaction" numFmtId="0">
      <sharedItems containsBlank="1" count="3">
        <s v="DEBIT"/>
        <s v="CREDIT"/>
        <m/>
      </sharedItems>
    </cacheField>
    <cacheField name="Name" numFmtId="0">
      <sharedItems containsBlank="1" count="219">
        <s v="SP OBA ON LINE         150-34307861  OR"/>
        <s v="PARKING NW             PORTLAND      OR"/>
        <s v="PP*CORVALLIS42         CORVALLIS     OR"/>
        <s v="BIG 5 SPORTING GOODS 3 PORTLAND      OR"/>
        <s v="POWELL'S BURNSIDE      PORTLAND      OR"/>
        <s v="AMZN Mktp US*DD5PM5KO3 Amzn.com/bill WA"/>
        <s v="SQ *BA'S VIETNAMESE CO ALBANY        OR"/>
        <s v="CC-21 KINGS RD TOWNE P CORVALLIS     OR"/>
        <s v="FARMHOUSE KITCHEN      PORTLAND      OR"/>
        <s v="PHO HUNG               PORTLAND      OR"/>
        <s v="MIA AND MORE PORTLAND  PORTLAND      OR"/>
        <s v="AMZN Mktp US*5A9EP9YZ3 Amzn.com/bill WA"/>
        <s v="AMZN Mktp US*A60Y35IS3 Amzn.com/bill WA"/>
        <s v="AMZN Mktp US*3W2916RY3 Amzn.com/bill WA"/>
        <s v="TST* BOBAHEAD - CORVAL CORVALLIS     OR"/>
        <s v="AMZN Mktp US*AE5CG0IO3 Amzn.com/bill WA"/>
        <s v="AMZN Mktp US*DF8FA4O13 Amzn.com/bill WA"/>
        <s v="AMZN Mktp US*OE71H0AD3 Amzn.com/bill WA"/>
        <s v="7-ELEVEN 38795         CORVALLIS     OR"/>
        <s v="THE DOWNWARD DOG - CAM CORVALLIS     OR"/>
        <s v="Amazon.com*UV5151LQ3   Amzn.com/bill WA"/>
        <s v="THAI EXPRESS 60420     CORVALLIS     OR"/>
        <s v="AMZN Mktp US*6130B1343 Amzn.com/bill WA"/>
        <s v="AMZN Mktp US*4E7Z914A3 Amzn.com/bill WA"/>
        <s v="DOMINO'S 7252          CORVALLIS     OR"/>
        <s v="CHEVRON 0203668        CORVALLIS     OR"/>
        <s v="FRED-MEYER #0070       CORVALLIS     OR"/>
        <s v="HONG PHAT FOOD CENTER  PORTLAND      OR"/>
        <s v="CHEVRON 0200703        MILWAUKIE     OR"/>
        <s v="AL'S FAMILY SHOE STORE PORTLAND      OR"/>
        <s v="PP*4DUTCHBROSC         CORVALLIS     OR"/>
        <s v="JINDA THAI RESTAURANT  ALBANY        OR"/>
        <s v="Amazon.com*9E5YC2F63   Amzn.com/bill WA"/>
        <s v="SQ *CAFE AT OREGON TOO Portland      OR"/>
        <s v="SQ *CLOUD9 PHO &amp; TEATI VANCOUVER     WA"/>
        <s v="AMAZON.COM*VK0V54T53 A AMZN.COM/BILL WA"/>
        <s v="AMZN Mktp US*TV71N1OM3 Amzn.com/bill WA"/>
        <s v="PP*DUTCHBROS248        VANCOUVER     WA"/>
        <s v="DING TEA VANCOUVER     VANCOUVER     WA"/>
        <s v="7-ELEVEN 20060         PORTLAND      OR"/>
        <s v="HK ASIAN MARKET        CORVALLIS     OR"/>
        <s v="SQ *SIMPLY RAMEN       Albany        OR"/>
        <s v="ASTRO 201              PORTLAND      OR"/>
        <s v="SPORT CLIPS - OR304 CO CORVALLIS     OR"/>
        <s v="UNCLE SUN              CORVALLIS     OR"/>
        <s v="MEET FRESH PORTLAND II PORTLAND      OR"/>
        <s v="SQ *THE FLYING BARRACU Portland      OR"/>
        <s v="AMZN Mktp US*LU5QZ7Y43 Amzn.com/bill WA"/>
        <s v="ANNUAL MEMBERSHIP FEE"/>
        <s v="AMZN Mktp US*8R7DL4WT3 Amzn.com/bill WA"/>
        <s v="SQ *MEKHA RESTAURANT   PORTLAND      OR"/>
        <s v="FASTRAK MILWAUKIE      MILWAUKIE     OR"/>
        <s v="MOBILE PAYMENT THANK YOU"/>
        <s v="AMZN Mktp US*GH8LD91O3 Amzn.com/bill WA"/>
        <s v="AMZN Mktp US*E52SK1343 Amzn.com/bill WA"/>
        <s v="AMZN Mktp US*174II9JP3 Amzn.com/bill WA"/>
        <s v="AMZN MKTP US*RH7DL0R63 AMZN.COM/BILL WA"/>
        <s v="AMZN MKTP US*5D28B51U3 AMZN.COM/BILL WA"/>
        <s v="CANTEEN VENDING        PORTLAND      OR"/>
        <s v="AMZN Mktp US*4R4QA5RZ3 Amzn.com/bill WA"/>
        <s v="AMZN Mktp US*KU95S7313 Amzn.com/bill WA"/>
        <s v="AMZN Mktp US*N04CZ9WR3 Amzn.com/bill WA"/>
        <s v="OC HOUSE LLC           PORTLAND      OR"/>
        <s v="Amazon Prime*FS87J3863 Amzn.com/bill WA"/>
        <s v="SQ *CAFE AT OREGON TOO Milwaukie     OR"/>
        <s v="BING MI                PORTLAND      OR"/>
        <s v="CITY OF PORTLAND DEPT  PORTLAND      OR"/>
        <s v="AMZN Mktp US*T64O329S0 Amzn.com/bill WA"/>
        <s v="PP*DUTCH BROS 174      VANCOUVER     WA"/>
        <s v="PANDA EXPRESS #3496    VANCOUVER     WA"/>
        <s v="PP*DUTCHBROSCOFFEE     SALEM         OR"/>
        <s v="TRAVEL GUARD GROUP INC 800-826-1300  WI"/>
        <s v="CL *TRIPCHARGES        TRIPCHRG.COM  VA"/>
        <s v="AMZN Mktp US*TQ92F44O2 Amzn.com/bill WA"/>
        <s v="AMZN Mktp US*TQ77992C2 Amzn.com/bill WA"/>
        <s v="AMZN Mktp US*TQ05U2MF1 Amzn.com/bill WA"/>
        <s v="CHIPOTLE 1362          HAPPY VALLEY  OR"/>
        <s v="PAR*FIVE GUYS  MILL PL VANCOUVER     WA"/>
        <s v="76 - VILLAGE VENDOR II VANCOUVER     WA"/>
        <s v="THE CHEF               VANCOUVER     WA"/>
        <s v="AMZN Mktp US*TR2OJ70F2 Amzn.com/bill WA"/>
        <s v="AMAZON.COM*TR67O01Q2 A AMZN.COM/BILL WA"/>
        <s v="AMZN Mktp US*TR3FQ8NE0 Amzn.com/bill WA"/>
        <s v="AMZN Mktp US*T95BX72A2 Amzn.com/bill WA"/>
        <s v="AMZN Mktp US*TP0PM9B50 Amzn.com/bill WA"/>
        <s v="POPEYES #11362         VANCOUVER     WA"/>
        <s v="SHARETEA CAMAS         CAMAS         WA"/>
        <s v="SPECTATOR PARKING      PORTLAND      OR"/>
        <s v="SQ *UNDERHILL HAUNTED  Portland      OR"/>
        <s v="Ken's Artisan Pizza    Portland      OR"/>
        <s v="SHARETEA               PORTLAND      OR"/>
        <s v="DUTCH BROS WA1602      VANCOUVER     WA"/>
        <s v="JOS SALOON &amp; EATERY    503-6536798   OR"/>
        <s v="CHEVRON 0307241        PORTLAND      OR"/>
        <s v="ROOT INSURANCE         614-915-0703  OH"/>
        <s v="SHELL OIL12965396018   MILWAUKIE     OR"/>
        <s v="SAFEWAY #2690          MILWAUKIE     OR"/>
        <s v="BEST TASTE TO GO       PORTLAND      OR"/>
        <s v="YUMMY YUMMY!           CORVALLIS     OR"/>
        <s v="DUTCH BROS OR2005      CORVALLIS     OR"/>
        <s v="OR LIQUOR STORE 194    CORVALLIS     OR"/>
        <s v="NEW CHINA BUFFET       CORVALLIS     OR"/>
        <s v="Amazon Prime*X89JB5AF3 Amzn.com/bill WA"/>
        <s v="LOCAL BOYZ HAWAIIAN CA CORVALLIS     OR"/>
        <s v="TRADER JOE S #154      CORVALLIS     OR"/>
        <s v="SAFEWAY #4333          CORVALLIS     OR"/>
        <s v="TJ MAXX #1110          CORVALLIS     OR"/>
        <s v="HWY 34 MARKET          ALBANY        OR"/>
        <s v="FISHERS LANDING GAS    VANCOUVER     WA"/>
        <s v="FREEMAN BARRELHOUSE    PORTLAND      OR"/>
        <s v="SQ *AI RAMEN LLC       Corvallis     OR"/>
        <s v="PORTLAND AP CART/CHARG PORTLAND      OR"/>
        <s v="Amazon Prime*J17FI24E3 Amzn.com/bill WA"/>
        <s v="BOUDIN BAKERY SFO INTE SAN FRANCISCO CA"/>
        <s v="Amazon Prime           Amzn.com/bill WA"/>
        <m/>
        <s v="INTEREST CHARGE ON PURCHASES" u="1"/>
        <s v="SQ *BOBAHEAD           Corvallis     OR" u="1"/>
        <s v="REDSHELF ETEXTBOOKS    HTTPSREDSHELF IL" u="1"/>
        <s v="BWW 3613 CORVALLIS     CORVALLIS     OR" u="1"/>
        <s v="BULLFROG MUSIC         CORVALLIS     OR" u="1"/>
        <s v="TOPHAT.COM             HTTPSTOPHAT.C CO" u="1"/>
        <s v="OSU JAVA II            CORVALLIS     OR" u="1"/>
        <s v="AMZN Mktp US*HE0RU4HS2 Amzn.com/bill WA" u="1"/>
        <s v="AMZN MKTP US*HG7G30U12 AMZN.COM/BILL WA" u="1"/>
        <s v="DD DOORDASH STARBUCKS  855-973-1040  CA" u="1"/>
        <s v="DD DOORDASH THAIEXPRE  855-973-1040  CA" u="1"/>
        <s v="AMZN Mktp US*HC0ET7QF2 Amzn.com/bill WA" u="1"/>
        <s v="DOORDASH DASHPASS      WWW.DOORDASH. CA" u="1"/>
        <s v="TST* American Dream Pi Corvallis     OR" u="1"/>
        <s v="SQ *FISH SAUCE         PORTLAND      OR" u="1"/>
        <s v="ROSE GARDEN STORE      PORTLAND      OR" u="1"/>
        <s v="LS HOSTEL CAFE         503-4178143   OR" u="1"/>
        <s v="HOP*00J8TMK TRIMET 70  PORTLAND      OR" u="1"/>
        <s v="HOP*00J8TMH TRIMET 70  PORTLAND      OR" u="1"/>
        <s v="NORTHWEST PORTLAND     503-8270405   OR" u="1"/>
        <s v="FLIX                   122-2237631   CA" u="1"/>
        <s v="AMZN Mktp US*HY1RX1DX2 Amzn.com/bill WA" u="1"/>
        <s v="AMAZON.COM*HY20V6Y21 A AMZN.COM/BILL WA" u="1"/>
        <s v="AMW*AMWAY ORDER        800-253-6500  MI" u="1"/>
        <s v="AMZN Mktp US*HJ7S94FK0 Amzn.com/bill WA" u="1"/>
        <s v="AMZN Mktp US*HS2OM9S41 Amzn.com/bill WA" u="1"/>
        <s v="AMZN Mktp US*HS5HV4S61 Amzn.com/bill WA" u="1"/>
        <s v="AMZN Mktp US*HS7BH5HC2 Amzn.com/bill WA" u="1"/>
        <s v="AMZN Mktp US*HS3JJ3HK2 Amzn.com/bill WA" u="1"/>
        <s v="AMZN Mktp US*HS4S23731 Amzn.com/bill WA" u="1"/>
        <s v="AMZN Mktp US*HV6BD8CP0 Amzn.com/bill WA" u="1"/>
        <s v="AMZN Mktp US*HV2T994U2 Amzn.com/bill WA" u="1"/>
        <s v="AMZN Mktp US*HV2MS9G31 Amzn.com/bill WA" u="1"/>
        <s v="AMZN Mktp US*HV0DZ5TO2 Amzn.com/bill WA" u="1"/>
        <s v="DD DOORDASH MONSTERMA  855-973-1040  CA" u="1"/>
        <s v="Amazon Prime*HV6WS8TV2 Amzn.com/bill WA" u="1"/>
        <s v="PP*5DUTCHBROSC         CORVALLIS     OR" u="1"/>
        <s v="STARBUCKS STORE 23688  WOODBURN      OR" u="1"/>
        <s v="PAYMENT   THANK YOU" u="1"/>
        <s v="UBER   TRIP            HELP.UBER.COM CA" u="1"/>
        <s v="Amazon.com*2B9PY2S23   Amzn.com/bill WA" u="1"/>
        <s v="AMZN Mktp US*8N4F84V83 Amzn.com/bill WA" u="1"/>
        <s v="AMZN Mktp US*VU82Y0AH3 Amzn.com/bill WA" u="1"/>
        <s v="THE BAGUETTE           CORVALLIS     OR" u="1"/>
        <s v="AMZN Mktp US*KS5DU3EM3 Amzn.com/bill WA" u="1"/>
        <s v="AMZN Mktp US*D05GP61B3 Amzn.com/bill WA" u="1"/>
        <s v="PAYPAL *MINT MOBILE    402-935-7733  CA" u="1"/>
        <s v="SHELL OIL 57443146808  PORTLAND      OR" u="1"/>
        <s v="SQ *MIX_SUMMIT_HOTSPOT Corvallis     OR" u="1"/>
        <s v="AMZN Mktp US*TJ3SZ1RV3 Amzn.com/bill WA" u="1"/>
        <s v="Amazon Prime*4956E7483 Amzn.com/bill WA" u="1"/>
        <s v="CORVALLIS MUNI COURT   CORVALLIS     OR" u="1"/>
        <s v="AMZN Mktp US*L01638HK3 Amzn.com/bill WA" u="1"/>
        <s v="SQ *PIX THEATRE        Albany        OR" u="1"/>
        <s v="APPLE.COM/BILL         866-712-7753  CA" u="1"/>
        <s v="WASHINGTON PARK PARKIN PORTLAND      OR" u="1"/>
        <s v="KINOKUNIYA BOOKSTORES  BEAVERTON     OR" u="1"/>
        <s v="SMARTECARTE MASSAGECHA HUNT VALLEY   MD" u="1"/>
        <s v="MATCHA CAFE MAIKO      PORTLAND      OR" u="1"/>
        <s v="SQ *MUM MUM            Corvallis     OR" u="1"/>
        <s v="WISECRACKS CAFE        CORVALLIS     OR" u="1"/>
        <s v="SQ *HANA SUSHI AND IZA Corvallis     OR" u="1"/>
        <s v="SAM CITY               ALBANY        OR" u="1"/>
        <s v="PANDA EXPRESS #2174    CORVALLIS     OR" u="1"/>
        <s v="YOGURT EXTREME-OSU     541-2301660   OR" u="1"/>
        <s v="DD DOORDASH PIZZAHUT   855-973-1040  CA" u="1"/>
        <s v="CHIPOTLE 1199          CORVALLIS     OR" u="1"/>
        <s v="DD DOORDASH RIVASTACO  855-973-1040  CA" u="1"/>
        <s v="Amazon Prime*OT75H54V3 Amzn.com/bill WA" u="1"/>
        <s v="Amazon.com*GN6FO1Y63   Amzn.com/bill WA" u="1"/>
        <s v="AMZN Mktp US*5B7GX6MO3 Amzn.com/bill WA" u="1"/>
        <s v="AMZN Mktp US*N73K04FZ3 Amzn.com/bill WA" u="1"/>
        <s v="AMZN Mktp US*6C2J08V73 Amzn.com/bill WA" u="1"/>
        <s v="AMZN Mktp US*V60996DE3 Amzn.com/bill WA" u="1"/>
        <s v="AMZN Mktp US*TH8J65851 Amzn.com/bill WA" u="1"/>
        <s v="AMAZON.COM*TH8OA8QK1 A AMZN.COM/BILL WA" u="1"/>
        <s v="AMZN Mktp US*TA72K1C52 Amzn.com/bill WA" u="1"/>
        <s v="AMZN Mktp US*TA0EN8O52 Amzn.com/bill WA" u="1"/>
        <s v="AMZN Mktp US*TH9DT2SY1 Amzn.com/bill WA" u="1"/>
        <s v="AMAZON.COM*TH5SR4DZ1 A AMZN.COM/BILL WA" u="1"/>
        <s v="AMZN MKTP US*TH2OW4WY0 AMZN.COM/BILL WA" u="1"/>
        <s v="AMZN Mktp US*TA2QO7Z80 Amzn.com/bill WA" u="1"/>
        <s v="AMZN Mktp US*TQ5KX23G2 Amzn.com/bill WA" u="1"/>
        <s v="AMZN Mktp US*TO1YI7WO0 Amzn.com/bill WA" u="1"/>
        <s v="SQ *HEARTH AND SOUL PI Milwaukie     OR" u="1"/>
        <s v="AMZN Mktp US*TQ3J08LX1 Amzn.com/bill WA" u="1"/>
        <s v="FRED-MEYER #0063       CLACKAMAS     OR" u="1"/>
        <s v="Amazon Prime*TQ9XF8470 Amzn.com/bill WA" u="1"/>
        <s v="ASIAN FOOD CENTER      BEAVERTON     OR" u="1"/>
        <s v="THE CIRCUIT BOULDERING TIGARD        OR" u="1"/>
        <s v="PHO 360                PORTLAND      OR" u="1"/>
        <s v="PHO VI VAN             VANCOUVER     WA" u="1"/>
        <s v="NAPA STORE 3715074     CLACKAMAS     OR" u="1"/>
        <s v="SQ *REMI LESIEUR       Vancouver     WA" u="1"/>
        <s v="76 - AMAAN PETRO INC   PORTLAND      OR" u="1"/>
        <s v="Amazon Prime*TX11N7SM2 Amzn.com/bill WA" u="1"/>
        <s v="AMZN Mktp US*TD1DO9411 Amzn.com/bill WA" u="1"/>
        <s v="The Barbers            Vancouver     WA" u="1"/>
        <s v="FRED-MEYER #0093       CAMAS         WA" u="1"/>
        <s v="FRGN TRANS FEE-PAYPAL *HEALTHWELL     35" u="1"/>
        <s v="PAYPAL *HEALTHWELL     35314369001   CY" u="1"/>
        <s v="SHELL OIL 57443147202  PORTLAND      OR" u="1"/>
        <s v="AMZN Mktp US*MF7TU8FX3 Amzn.com/bill WA" u="1"/>
      </sharedItems>
    </cacheField>
    <cacheField name="Memo" numFmtId="0">
      <sharedItems containsBlank="1" count="199">
        <s v="24492163171000002110975; 05399; ; ; ;"/>
        <s v="24765013171400000291537; 07523; ; ; ;"/>
        <s v="24492153170894264810104; 05812; ; ; ;"/>
        <s v="24431063171091450000137; 05941; ; ; ;"/>
        <s v="24055233171200888224631; 05942; ; ; ;"/>
        <s v="24692163172104538781809; 05942; ; ; ;"/>
        <s v="24692163171104232246217; 05812; ; ; ;"/>
        <s v="24801973171839000522337; 05542; ; ; ;"/>
        <s v="24801973171400212000263; 05812; ; ; ;"/>
        <s v="24251383171030049100650; 05812; ; ; ;"/>
        <s v="24687203171030021715859; 05812; ; ; ;"/>
        <s v="24692163173105181943348; 05942; ; ; ;"/>
        <s v="24692163172104567437745; 05942; ; ; ;"/>
        <s v="24692163172104676115810; 05942; ; ; ;"/>
        <s v="24137463172100357818133; 05812; ; ; ;"/>
        <s v="24692163172104919313289; 05942; ; ; ;"/>
        <s v="24692163172104897281987; 05942; ; ; ;"/>
        <s v="24692163172104894172031; 05942; ; ; ;"/>
        <s v="24034543172002430156221; 05541; ; ; ;"/>
        <s v="24492153172894356273532; 05812; ; ; ;"/>
        <s v="24801973172839000529216; 05542; ; ; ;"/>
        <s v="24426293172017035159600; 05812; ; ; ;"/>
        <s v="24692163173105748562003; 05812; ; ; ;"/>
        <s v="24692163173105791199224; 05942; ; ; ;"/>
        <s v="24137463174100372705420; 05812; ; ; ;"/>
        <s v="24138293175401122000024; 05814; ; ; ;"/>
        <s v="24692163175107042574674; 05942; ; ; ;"/>
        <s v="24692163175107049991210; 05942; ; ; ;"/>
        <s v="24138293176401123000071; 05814; ; ; ;"/>
        <s v="24445003176500312256880; 05814; ; ; ;"/>
        <s v="24692163176107953328457; 05541; ; ; ;"/>
        <s v="24137463176100764194892; 05812; ; ; ;"/>
        <s v="24445003176300375327748; 05411; ; ; ;"/>
        <s v="24445003176300375327664; 05411; ; ; ;"/>
        <s v="24137463177100312146112; 05812; ; ; ;"/>
        <s v="24013393177003028531866; 05411; ; ; ;"/>
        <s v="24692163178109224921944; 05542; ; ; ;"/>
        <s v="24493983178206593200132; 05139; ; ; ;"/>
        <s v="24492153177894532815854; 05812; ; ; ;"/>
        <s v="24251383177030047031190; 05812; ; ; ;"/>
        <s v="24692163180100899262611; 05942; ; ; ;"/>
        <s v="24692163179100601363668; 05812; ; ; ;"/>
        <s v="24692163180100835788521; 05812; ; ; ;"/>
        <s v="24431063180083349307251; 05942; ; ; ;"/>
        <s v="24692163180101319546450; 05942; ; ; ;"/>
        <s v="24692163180101398425667; 05812; ; ; ;"/>
        <s v="24492153180894674494596; 05812; ; ; ;"/>
        <s v="24551943180029011315152; 05814; ; ; ;"/>
        <s v="24692163181101803471966; 05812; ; ; ;"/>
        <s v="24034543181003434248906; 05541; ; ; ;"/>
        <s v="24445003182300465503127; 05411; ; ; ;"/>
        <s v="24765013183839004451462; 05411; ; ; ;"/>
        <s v="24692163183103493337489; 05812; ; ; ;"/>
        <s v="24692163182102870620575; 05812; ; ; ;"/>
        <s v="24801973182839000870956; 05542; ; ; ;"/>
        <s v="24692163183103717796510; 05812; ; ; ;"/>
        <s v="24269793183100558723691; 07230; ; ; ;"/>
        <s v="24765013185839004470411; 05411; ; ; ;"/>
        <s v="24765013184010000686852; 05812; ; ; ;"/>
        <s v="24765013184010000686845; 05812; ; ; ;"/>
        <s v="24013393185000442384559; 05812; ; ; ;"/>
        <s v="24692163186105768319008; 05811; ; ; ;"/>
        <s v="24801973185839000046828; 05542; ; ; ;"/>
        <s v="24692163186105921948982; 05942; ; ; ;"/>
        <s v="24692163186106225864941; 05812; ; ; ;"/>
        <s v="; 00761; ; ; ;"/>
        <s v="24692163187106962930268; 05942; ; ; ;"/>
        <s v="24692163187107066310571; 05812; ; ; ;"/>
        <s v="24013393187000638054105; 05411; ; ; ;"/>
        <s v="24251383187030051239182; 05812; ; ; ;"/>
        <s v="24692163188107899548024; 05812; ; ; ;"/>
        <s v="24692163191100305004661; 05812; ; ; ;"/>
        <s v="24692163192100578070034; 05812; ; ; ;"/>
        <s v="24692163192101115983952; 05812; ; ; ;"/>
        <s v="24717053192251920023777; 05542; ; ; ;"/>
        <s v="24692163193102042381723; 05812; ; ; ;"/>
        <s v="24692163194102318155628; 05812; ; ; ;"/>
        <s v="*M0000; 00300; ; ; ;"/>
        <s v="24692163196101171024929; 05942; ; ; ;"/>
        <s v="24692163195100566057446; 05942; ; ; ;"/>
        <s v="24692163195100677983944; 05942; ; ; ;"/>
        <s v="24692163195100916478854; 05812; ; ; ;"/>
        <s v="24431063195083750799999; 05942; ; ; ;"/>
        <s v="24431063195083712689056; 05942; ; ; ;"/>
        <s v="24055233196400884149789; 05814; ; ; ;"/>
        <s v="24692163196101430100346; 05942; ; ; ;"/>
        <s v="24692163196101441478590; 05942; ; ; ;"/>
        <s v="24692163196101519046360; 05942; ; ; ;"/>
        <s v="24692163198103309773466; 05812; ; ; ;"/>
        <s v="24692163198103452401212; 05812; ; ; ;"/>
        <s v="24055233199400829000326; 05812; ; ; ;"/>
        <s v="24692163199104365093541; 05968; ; ; ;"/>
        <s v="24717053199251990018338; 05542; ; ; ;"/>
        <s v="24251383200030050648774; 05812; ; ; ;"/>
        <s v="24692163201105959390223; 05812; ; ; ;"/>
        <s v="24055233202400073023284; 05814; ; ; ;"/>
        <s v="24692163202106776644585; 05812; ; ; ;"/>
        <s v="24055233203400074017599; 05814; ; ; ;"/>
        <s v="24013393203002589416184; 05812; ; ; ;"/>
        <s v="24493983204400505000775; 05812; ; ; ;"/>
        <s v="24717053204152041590247; 07523; ; ; ;"/>
        <s v="24717053204152041572005; 07523; ; ; ;"/>
        <s v="24692163208101283181654; 05942; ; ; ;"/>
        <s v="24055233209400070017993; 05814; ; ; ;"/>
        <s v="24013393211003486645164; 05812; ; ; ;"/>
        <s v="24492153210894924778453; 05812; ; ; ;"/>
        <s v="24717053212732125867593; 07523; ; ; ;"/>
        <s v="24251383225030117529935; 05812; ; ; ;"/>
        <s v="24426293225030101244419; 05812; ; ; ;"/>
        <s v="24431063226838004599906; 05814; ; ; ;"/>
        <s v="24492153224894515271961; 05812; ; ; ;"/>
        <s v="24717053223162231505183; 07523; ; ; ;"/>
        <s v="24801973226839000206563; 05542; ; ; ;"/>
        <s v="24692163226106227637396; 05812; ; ; ;"/>
        <s v="24692163226106327637858; 05812; ; ; ;"/>
        <s v="24055233226083320969657; 06300; ; ; ;"/>
        <s v="24906413226180478968801; 04722; ; ; ;"/>
        <s v="24692163227107154767726; 05812; ; ; ;"/>
        <s v="24055233228400079016498; 05814; ; ; ;"/>
        <s v="24055233229400070017916; 05814; ; ; ;"/>
        <s v="24692163229108199713095; 05942; ; ; ;"/>
        <s v="24055233230400071017540; 05814; ; ; ;"/>
        <s v="24692163234102226516608; 05942; ; ; ;"/>
        <s v="24692163234102697197300; 05942; ; ; ;"/>
        <s v="24013393239003040754401; 05812; ; ; ;"/>
        <s v="24692163240107514748534; 05812; ; ; ;"/>
        <s v="24692163240107590651537; 05812; ; ; ;"/>
        <s v="24431063242400475002025; 05814; ; ; ;"/>
        <s v="24445003243100193936764; 05814; ; ; ;"/>
        <s v="24034543249000594495129; 05542; ; ; ;"/>
        <s v="24551943250029011139284; 05814; ; ; ;"/>
        <s v="24707803253030104226422; 05812; ; ; ;"/>
        <s v="24692163252104053584516; 05942; ; ; ;"/>
        <s v="24431063252083737732998; 05942; ; ; ;"/>
        <s v="24692163252103755366644; 05942; ; ; ;"/>
        <s v="24055233269400070023667; 05814; ; ; ;"/>
        <s v="24692163274101982643953; 05942; ; ; ;"/>
        <s v="24692163275102754639681; 05812; ; ; ;"/>
        <s v="24692163277104384649146; 05812; ; ; ;"/>
        <s v="24692163287102718779132; 05942; ; ; ;"/>
        <s v="24231683295400000600668; 05814; ; ; ;"/>
        <s v="24116413295091397000612; 05814; ; ; ;"/>
        <s v="24692163298101618390575; 05812; ; ; ;"/>
        <s v="24717053302643021324038; 07523; ; ; ;"/>
        <s v="24692163302101557507985; 07230; ; ; ;"/>
        <s v="24342853302017073622332; 05812; ; ; ;"/>
        <s v="24251383302030114189853; 05812; ; ; ;"/>
        <s v="24231683302400000602756; 05814; ; ; ;"/>
        <s v="24692163300100190389746; 05812; ; ; ;"/>
        <s v="24692163300100309487688; 05812; ; ; ;"/>
        <s v="24426293306030043302210; 05812; ; ; ;"/>
        <s v="24445003308100241038623; 05814; ; ; ;"/>
        <s v="24445003307100222465721; 05814; ; ; ;"/>
        <s v="24000973307646100575750; 05813; ; ; ;"/>
        <s v="24231683312400000602671; 05814; ; ; ;"/>
        <s v="24692163313100735067513; 05542; ; ; ;"/>
        <s v="24692163313100826719998; 05812; ; ; ;"/>
        <s v="24492153316743985240130; 06300; ; ; ;"/>
        <s v="24231683316400000602446; 05814; ; ; ;"/>
        <s v="24316053314548446257872; 05542; ; ; ;"/>
        <s v="24426293317030038960433; 05812; ; ; ;"/>
        <s v="24231683318837001625322; 05411; ; ; ;"/>
        <s v="24692163318104787351481; 05812; ; ; ;"/>
        <s v="24765013319839005811943; 05411; ; ; ;"/>
        <s v="24603163319030044925618; 05812; ; ; ;"/>
        <s v="24431063320400136000504; 05812; ; ; ;"/>
        <s v="24445003320100200846457; 05814; ; ; ;"/>
        <s v="24801973320839000569742; 05542; ; ; ;"/>
        <s v="24717053323123238822343; 05921; ; ; ;"/>
        <s v="24223693323030084779123; 05812; ; ; ;"/>
        <s v="24692163322108143326180; 05968; ; ; ;"/>
        <s v="24692163321106920530033; 05812; ; ; ;"/>
        <s v="24388983321030042177905; 05812; ; ; ;"/>
        <s v="24692163324109871458433; 05812; ; ; ;"/>
        <s v="24137463330100683459650; 05411; ; ; ;"/>
        <s v="24231683328837001716483; 05411; ; ; ;"/>
        <s v="24445003328300277615817; 05411; ; ; ;"/>
        <s v="24137463329001284961552; 05310; ; ; ;"/>
        <s v="24801973332839000676899; 05542; ; ; ;"/>
        <s v="24231683334400000601552; 05814; ; ; ;"/>
        <s v="24801973334839004289671; 05542; ; ; ;"/>
        <s v="24692163335109415387103; 05812; ; ; ;"/>
        <s v="24692163338102044842173; 05812; ; ; ;"/>
        <s v="24231683340400000602222; 05814; ; ; ;"/>
        <s v="24034543343001031800900; 05542; ; ; ;"/>
        <s v="24692163342105184952128; 05812; ; ; ;"/>
        <s v="24116413343091930000071; 05813; ; ; ;"/>
        <s v="24692163345108488697644; 05812; ; ; ;"/>
        <s v="24801973346839004686716; 05542; ; ; ;"/>
        <s v="24426293346030039177321; 05812; ; ; ;"/>
        <s v="24426293347030040841377; 05812; ; ; ;"/>
        <s v="24692163351101099089187; 05542; ; ; ;"/>
        <s v="24692163350102635970170; 05812; ; ; ;"/>
        <s v="24692163349102171234274; 05812; ; ; ;"/>
        <s v="24692163352101603520098; 07394; ; ; ;"/>
        <s v="24692163352101985758340; 05968; ; ; ;"/>
        <s v="24798653352608710800760; 05812; ; ; ;"/>
        <s v="74692163360108041986166; 05968; ; ; ;"/>
        <m/>
      </sharedItems>
    </cacheField>
    <cacheField name="Amount" numFmtId="0">
      <sharedItems containsString="0" containsBlank="1" containsNumber="1" minValue="-287.5" maxValue="2000" count="163">
        <n v="-283.99"/>
        <n v="-5"/>
        <n v="-9.9"/>
        <n v="-20"/>
        <n v="-25.9"/>
        <n v="-26.55"/>
        <n v="-85"/>
        <n v="-33.43"/>
        <n v="-98.45"/>
        <n v="-60.38"/>
        <n v="-13.95"/>
        <n v="-104.35"/>
        <n v="-92.02"/>
        <n v="-35.97"/>
        <n v="-5.25"/>
        <n v="-29.68"/>
        <n v="-60.98"/>
        <n v="-6.99"/>
        <n v="-12.98"/>
        <n v="-15.35"/>
        <n v="-58.94"/>
        <n v="-23"/>
        <n v="-35.65"/>
        <n v="-17.9"/>
        <n v="-6.5"/>
        <n v="-56.78"/>
        <n v="-16.98"/>
        <n v="-14.98"/>
        <n v="-25.26"/>
        <n v="-28.58"/>
        <n v="-20.65"/>
        <n v="-21.98"/>
        <n v="-44.95"/>
        <n v="-5.5"/>
        <n v="-35.16"/>
        <n v="-79.72"/>
        <n v="-30"/>
        <n v="-10.9"/>
        <n v="-259.27"/>
        <n v="-27.99"/>
        <n v="-10.25"/>
        <n v="-5.98"/>
        <n v="-10.29"/>
        <n v="-17.54"/>
        <n v="-12.2"/>
        <n v="-4.75"/>
        <n v="-8.09"/>
        <n v="-27.19"/>
        <n v="-9.48"/>
        <n v="-32.47"/>
        <n v="-17.97"/>
        <n v="-18.5"/>
        <n v="-18"/>
        <n v="-48.03"/>
        <n v="-39"/>
        <n v="-13.23"/>
        <n v="-120.68"/>
        <n v="-18.98"/>
        <n v="-38.97"/>
        <n v="-41.28"/>
        <n v="-15.4"/>
        <n v="0"/>
        <n v="-25.97"/>
        <n v="-14.9"/>
        <n v="-61.3"/>
        <n v="-27.03"/>
        <n v="-9.95"/>
        <n v="-14.85"/>
        <n v="-130.63"/>
        <n v="-77.35"/>
        <n v="100"/>
        <n v="300"/>
        <n v="-24.99"/>
        <n v="-8.86"/>
        <n v="-20.1"/>
        <n v="-53.68"/>
        <n v="-18.47"/>
        <n v="-2.25"/>
        <n v="-14.45"/>
        <n v="-11.95"/>
        <n v="-19.02"/>
        <n v="-1.95"/>
        <n v="-220"/>
        <n v="-8.14"/>
        <n v="-70.07"/>
        <n v="-20.13"/>
        <n v="-10.7"/>
        <n v="-3.85"/>
        <n v="-8.75"/>
        <n v="-7.48"/>
        <n v="-2.4"/>
        <n v="-3.8"/>
        <n v="40"/>
        <n v="-13.85"/>
        <n v="-12.08"/>
        <n v="-3.75"/>
        <n v="250"/>
        <n v="-27.34"/>
        <n v="-12"/>
        <n v="-6.05"/>
        <n v="-62.98"/>
        <n v="-7.84"/>
        <n v="-8.95"/>
        <n v="-19.7"/>
        <n v="-39.59"/>
        <n v="-35.86"/>
        <n v="-16.29"/>
        <n v="-9.1"/>
        <n v="-23.93"/>
        <n v="-88.63"/>
        <n v="-7.38"/>
        <n v="-45"/>
        <n v="-49.97"/>
        <n v="-34.77"/>
        <n v="-74.74"/>
        <n v="-65.21"/>
        <n v="-10.95"/>
        <n v="-11.67"/>
        <n v="-12.46"/>
        <n v="-7.53"/>
        <n v="-9.75"/>
        <n v="-16"/>
        <n v="-35"/>
        <n v="-50"/>
        <n v="-6.75"/>
        <n v="-18.64"/>
        <n v="-9.7"/>
        <n v="-9.5"/>
        <n v="-5.71"/>
        <n v="-6.47"/>
        <n v="-6"/>
        <n v="2000"/>
        <n v="-12.45"/>
        <n v="-12.6"/>
        <n v="-287.5"/>
        <n v="-64.69"/>
        <n v="-35.08"/>
        <n v="-13.47"/>
        <n v="-20.99"/>
        <n v="-90.5"/>
        <n v="-28"/>
        <n v="-4.65"/>
        <n v="-66.82"/>
        <n v="-41.95"/>
        <n v="-98.95"/>
        <n v="-51"/>
        <n v="-83.61"/>
        <n v="-115.34"/>
        <n v="-7.99"/>
        <n v="-19.6"/>
        <n v="-56.08"/>
        <n v="-14.62"/>
        <n v="-39.01"/>
        <n v="-31.8"/>
        <n v="-10"/>
        <n v="-56.72"/>
        <n v="-17.5"/>
        <n v="-28.75"/>
        <n v="-3.95"/>
        <n v="-29.26"/>
        <n v="445.91"/>
        <n v="8.14"/>
        <m/>
      </sharedItems>
    </cacheField>
    <cacheField name="Category" numFmtId="0">
      <sharedItems containsBlank="1" count="9">
        <s v="Eating-Out"/>
        <s v="Amazon"/>
        <s v="Gas"/>
        <s v="Grocery"/>
        <s v="Dutch Bros"/>
        <s v="N/A"/>
        <s v="Root"/>
        <s v=""/>
        <m u="1"/>
      </sharedItems>
    </cacheField>
    <cacheField name="City" numFmtId="0">
      <sharedItems containsBlank="1" count="9">
        <s v="N/A"/>
        <s v="Portland"/>
        <s v="Corv"/>
        <s v="Albany"/>
        <s v="Milwaukie"/>
        <s v="Van"/>
        <s v="San Fran"/>
        <s v=""/>
        <m u="1"/>
      </sharedItems>
    </cacheField>
    <cacheField name="EXPENSE/INCOME" numFmtId="0">
      <sharedItems count="2">
        <s v="EXPENSES"/>
        <s v="INCOME"/>
      </sharedItems>
    </cacheField>
    <cacheField name="Months" numFmtId="0" databaseField="0">
      <fieldGroup base="0">
        <rangePr groupBy="months" startDate="2023-06-20T00:00:00" endDate="2023-12-26T00:00:00" groupInterval="1"/>
        <groupItems count="14">
          <s v="&lt;6/20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6/2023"/>
        </groupItems>
      </fieldGroup>
    </cacheField>
    <cacheField name="Years" numFmtId="0" databaseField="0">
      <fieldGroup base="0">
        <rangePr groupBy="years" startDate="2023-06-20T00:00:00" endDate="2023-12-26T00:00:00" groupInterval="1"/>
        <groupItems count="3">
          <s v="&lt;6/20/2023"/>
          <s v="2023"/>
          <s v="&gt;12/26/2023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0"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1"/>
    <x v="1"/>
    <x v="1"/>
    <x v="1"/>
    <x v="1"/>
    <x v="1"/>
    <x v="1"/>
    <x v="1"/>
  </r>
  <r>
    <x v="2"/>
    <x v="1"/>
    <x v="2"/>
    <x v="2"/>
    <x v="2"/>
    <x v="2"/>
    <x v="1"/>
    <x v="1"/>
  </r>
  <r>
    <x v="2"/>
    <x v="1"/>
    <x v="3"/>
    <x v="3"/>
    <x v="3"/>
    <x v="2"/>
    <x v="1"/>
    <x v="1"/>
  </r>
  <r>
    <x v="2"/>
    <x v="1"/>
    <x v="4"/>
    <x v="1"/>
    <x v="4"/>
    <x v="3"/>
    <x v="1"/>
    <x v="1"/>
  </r>
  <r>
    <x v="3"/>
    <x v="1"/>
    <x v="5"/>
    <x v="4"/>
    <x v="5"/>
    <x v="2"/>
    <x v="1"/>
    <x v="1"/>
  </r>
  <r>
    <x v="3"/>
    <x v="1"/>
    <x v="6"/>
    <x v="4"/>
    <x v="6"/>
    <x v="4"/>
    <x v="1"/>
    <x v="1"/>
  </r>
  <r>
    <x v="3"/>
    <x v="2"/>
    <x v="7"/>
    <x v="4"/>
    <x v="7"/>
    <x v="4"/>
    <x v="1"/>
    <x v="0"/>
  </r>
  <r>
    <x v="4"/>
    <x v="2"/>
    <x v="8"/>
    <x v="4"/>
    <x v="8"/>
    <x v="5"/>
    <x v="1"/>
    <x v="0"/>
  </r>
  <r>
    <x v="4"/>
    <x v="1"/>
    <x v="3"/>
    <x v="3"/>
    <x v="3"/>
    <x v="2"/>
    <x v="1"/>
    <x v="1"/>
  </r>
  <r>
    <x v="4"/>
    <x v="1"/>
    <x v="3"/>
    <x v="3"/>
    <x v="3"/>
    <x v="2"/>
    <x v="1"/>
    <x v="1"/>
  </r>
  <r>
    <x v="5"/>
    <x v="1"/>
    <x v="9"/>
    <x v="1"/>
    <x v="9"/>
    <x v="6"/>
    <x v="1"/>
    <x v="1"/>
  </r>
  <r>
    <x v="5"/>
    <x v="1"/>
    <x v="10"/>
    <x v="1"/>
    <x v="10"/>
    <x v="6"/>
    <x v="1"/>
    <x v="1"/>
  </r>
  <r>
    <x v="6"/>
    <x v="1"/>
    <x v="1"/>
    <x v="1"/>
    <x v="11"/>
    <x v="1"/>
    <x v="1"/>
    <x v="1"/>
  </r>
  <r>
    <x v="6"/>
    <x v="1"/>
    <x v="2"/>
    <x v="2"/>
    <x v="12"/>
    <x v="2"/>
    <x v="1"/>
    <x v="1"/>
  </r>
  <r>
    <x v="7"/>
    <x v="1"/>
    <x v="11"/>
    <x v="1"/>
    <x v="13"/>
    <x v="1"/>
    <x v="1"/>
    <x v="1"/>
  </r>
  <r>
    <x v="7"/>
    <x v="1"/>
    <x v="12"/>
    <x v="1"/>
    <x v="14"/>
    <x v="1"/>
    <x v="1"/>
    <x v="1"/>
  </r>
  <r>
    <x v="7"/>
    <x v="1"/>
    <x v="13"/>
    <x v="1"/>
    <x v="15"/>
    <x v="6"/>
    <x v="1"/>
    <x v="1"/>
  </r>
  <r>
    <x v="7"/>
    <x v="1"/>
    <x v="1"/>
    <x v="1"/>
    <x v="16"/>
    <x v="1"/>
    <x v="1"/>
    <x v="1"/>
  </r>
  <r>
    <x v="7"/>
    <x v="1"/>
    <x v="1"/>
    <x v="1"/>
    <x v="1"/>
    <x v="1"/>
    <x v="1"/>
    <x v="1"/>
  </r>
  <r>
    <x v="8"/>
    <x v="2"/>
    <x v="14"/>
    <x v="4"/>
    <x v="17"/>
    <x v="7"/>
    <x v="1"/>
    <x v="0"/>
  </r>
  <r>
    <x v="8"/>
    <x v="2"/>
    <x v="15"/>
    <x v="4"/>
    <x v="18"/>
    <x v="7"/>
    <x v="1"/>
    <x v="0"/>
  </r>
  <r>
    <x v="8"/>
    <x v="1"/>
    <x v="16"/>
    <x v="4"/>
    <x v="19"/>
    <x v="7"/>
    <x v="1"/>
    <x v="1"/>
  </r>
  <r>
    <x v="8"/>
    <x v="1"/>
    <x v="1"/>
    <x v="1"/>
    <x v="20"/>
    <x v="1"/>
    <x v="1"/>
    <x v="1"/>
  </r>
  <r>
    <x v="8"/>
    <x v="1"/>
    <x v="17"/>
    <x v="1"/>
    <x v="21"/>
    <x v="1"/>
    <x v="1"/>
    <x v="1"/>
  </r>
  <r>
    <x v="9"/>
    <x v="1"/>
    <x v="18"/>
    <x v="1"/>
    <x v="22"/>
    <x v="1"/>
    <x v="1"/>
    <x v="1"/>
  </r>
  <r>
    <x v="9"/>
    <x v="1"/>
    <x v="19"/>
    <x v="4"/>
    <x v="23"/>
    <x v="8"/>
    <x v="1"/>
    <x v="1"/>
  </r>
  <r>
    <x v="10"/>
    <x v="1"/>
    <x v="20"/>
    <x v="4"/>
    <x v="24"/>
    <x v="7"/>
    <x v="1"/>
    <x v="1"/>
  </r>
  <r>
    <x v="10"/>
    <x v="1"/>
    <x v="1"/>
    <x v="1"/>
    <x v="25"/>
    <x v="1"/>
    <x v="1"/>
    <x v="1"/>
  </r>
  <r>
    <x v="10"/>
    <x v="1"/>
    <x v="21"/>
    <x v="1"/>
    <x v="26"/>
    <x v="6"/>
    <x v="1"/>
    <x v="1"/>
  </r>
  <r>
    <x v="10"/>
    <x v="1"/>
    <x v="22"/>
    <x v="1"/>
    <x v="27"/>
    <x v="1"/>
    <x v="1"/>
    <x v="1"/>
  </r>
  <r>
    <x v="11"/>
    <x v="1"/>
    <x v="23"/>
    <x v="4"/>
    <x v="5"/>
    <x v="7"/>
    <x v="1"/>
    <x v="1"/>
  </r>
  <r>
    <x v="11"/>
    <x v="1"/>
    <x v="24"/>
    <x v="4"/>
    <x v="28"/>
    <x v="7"/>
    <x v="1"/>
    <x v="1"/>
  </r>
  <r>
    <x v="11"/>
    <x v="1"/>
    <x v="1"/>
    <x v="1"/>
    <x v="1"/>
    <x v="1"/>
    <x v="1"/>
    <x v="1"/>
  </r>
  <r>
    <x v="12"/>
    <x v="2"/>
    <x v="8"/>
    <x v="4"/>
    <x v="29"/>
    <x v="5"/>
    <x v="1"/>
    <x v="0"/>
  </r>
  <r>
    <x v="12"/>
    <x v="1"/>
    <x v="25"/>
    <x v="1"/>
    <x v="30"/>
    <x v="1"/>
    <x v="1"/>
    <x v="1"/>
  </r>
  <r>
    <x v="12"/>
    <x v="1"/>
    <x v="1"/>
    <x v="1"/>
    <x v="31"/>
    <x v="1"/>
    <x v="1"/>
    <x v="1"/>
  </r>
  <r>
    <x v="12"/>
    <x v="1"/>
    <x v="26"/>
    <x v="1"/>
    <x v="32"/>
    <x v="1"/>
    <x v="1"/>
    <x v="1"/>
  </r>
  <r>
    <x v="13"/>
    <x v="2"/>
    <x v="27"/>
    <x v="4"/>
    <x v="33"/>
    <x v="7"/>
    <x v="1"/>
    <x v="0"/>
  </r>
  <r>
    <x v="13"/>
    <x v="1"/>
    <x v="28"/>
    <x v="1"/>
    <x v="34"/>
    <x v="1"/>
    <x v="1"/>
    <x v="1"/>
  </r>
  <r>
    <x v="13"/>
    <x v="1"/>
    <x v="29"/>
    <x v="1"/>
    <x v="35"/>
    <x v="1"/>
    <x v="1"/>
    <x v="1"/>
  </r>
  <r>
    <x v="13"/>
    <x v="1"/>
    <x v="1"/>
    <x v="1"/>
    <x v="1"/>
    <x v="1"/>
    <x v="1"/>
    <x v="1"/>
  </r>
  <r>
    <x v="13"/>
    <x v="1"/>
    <x v="30"/>
    <x v="1"/>
    <x v="36"/>
    <x v="1"/>
    <x v="1"/>
    <x v="1"/>
  </r>
  <r>
    <x v="13"/>
    <x v="1"/>
    <x v="31"/>
    <x v="1"/>
    <x v="37"/>
    <x v="1"/>
    <x v="1"/>
    <x v="1"/>
  </r>
  <r>
    <x v="13"/>
    <x v="1"/>
    <x v="32"/>
    <x v="1"/>
    <x v="38"/>
    <x v="1"/>
    <x v="1"/>
    <x v="1"/>
  </r>
  <r>
    <x v="13"/>
    <x v="1"/>
    <x v="33"/>
    <x v="1"/>
    <x v="39"/>
    <x v="1"/>
    <x v="1"/>
    <x v="1"/>
  </r>
  <r>
    <x v="13"/>
    <x v="1"/>
    <x v="34"/>
    <x v="1"/>
    <x v="40"/>
    <x v="1"/>
    <x v="1"/>
    <x v="1"/>
  </r>
  <r>
    <x v="13"/>
    <x v="1"/>
    <x v="35"/>
    <x v="1"/>
    <x v="41"/>
    <x v="1"/>
    <x v="1"/>
    <x v="1"/>
  </r>
  <r>
    <x v="13"/>
    <x v="1"/>
    <x v="36"/>
    <x v="1"/>
    <x v="42"/>
    <x v="1"/>
    <x v="1"/>
    <x v="1"/>
  </r>
  <r>
    <x v="13"/>
    <x v="1"/>
    <x v="37"/>
    <x v="4"/>
    <x v="43"/>
    <x v="6"/>
    <x v="1"/>
    <x v="1"/>
  </r>
  <r>
    <x v="14"/>
    <x v="1"/>
    <x v="31"/>
    <x v="1"/>
    <x v="44"/>
    <x v="1"/>
    <x v="1"/>
    <x v="1"/>
  </r>
  <r>
    <x v="14"/>
    <x v="1"/>
    <x v="1"/>
    <x v="1"/>
    <x v="45"/>
    <x v="1"/>
    <x v="1"/>
    <x v="1"/>
  </r>
  <r>
    <x v="14"/>
    <x v="1"/>
    <x v="38"/>
    <x v="1"/>
    <x v="46"/>
    <x v="1"/>
    <x v="1"/>
    <x v="1"/>
  </r>
  <r>
    <x v="15"/>
    <x v="1"/>
    <x v="1"/>
    <x v="1"/>
    <x v="1"/>
    <x v="1"/>
    <x v="1"/>
    <x v="1"/>
  </r>
  <r>
    <x v="15"/>
    <x v="1"/>
    <x v="39"/>
    <x v="1"/>
    <x v="47"/>
    <x v="1"/>
    <x v="1"/>
    <x v="1"/>
  </r>
  <r>
    <x v="15"/>
    <x v="1"/>
    <x v="38"/>
    <x v="1"/>
    <x v="48"/>
    <x v="1"/>
    <x v="1"/>
    <x v="1"/>
  </r>
  <r>
    <x v="16"/>
    <x v="1"/>
    <x v="1"/>
    <x v="1"/>
    <x v="49"/>
    <x v="1"/>
    <x v="1"/>
    <x v="1"/>
  </r>
  <r>
    <x v="17"/>
    <x v="1"/>
    <x v="1"/>
    <x v="1"/>
    <x v="49"/>
    <x v="1"/>
    <x v="1"/>
    <x v="1"/>
  </r>
  <r>
    <x v="17"/>
    <x v="1"/>
    <x v="38"/>
    <x v="1"/>
    <x v="50"/>
    <x v="1"/>
    <x v="1"/>
    <x v="1"/>
  </r>
  <r>
    <x v="18"/>
    <x v="1"/>
    <x v="2"/>
    <x v="2"/>
    <x v="3"/>
    <x v="2"/>
    <x v="2"/>
    <x v="1"/>
  </r>
  <r>
    <x v="18"/>
    <x v="1"/>
    <x v="3"/>
    <x v="3"/>
    <x v="3"/>
    <x v="2"/>
    <x v="2"/>
    <x v="1"/>
  </r>
  <r>
    <x v="18"/>
    <x v="2"/>
    <x v="40"/>
    <x v="4"/>
    <x v="51"/>
    <x v="7"/>
    <x v="2"/>
    <x v="0"/>
  </r>
  <r>
    <x v="18"/>
    <x v="1"/>
    <x v="1"/>
    <x v="1"/>
    <x v="1"/>
    <x v="1"/>
    <x v="2"/>
    <x v="1"/>
  </r>
  <r>
    <x v="18"/>
    <x v="1"/>
    <x v="39"/>
    <x v="1"/>
    <x v="52"/>
    <x v="1"/>
    <x v="2"/>
    <x v="1"/>
  </r>
  <r>
    <x v="18"/>
    <x v="1"/>
    <x v="39"/>
    <x v="1"/>
    <x v="52"/>
    <x v="1"/>
    <x v="2"/>
    <x v="1"/>
  </r>
  <r>
    <x v="18"/>
    <x v="1"/>
    <x v="38"/>
    <x v="1"/>
    <x v="53"/>
    <x v="1"/>
    <x v="2"/>
    <x v="1"/>
  </r>
  <r>
    <x v="19"/>
    <x v="2"/>
    <x v="41"/>
    <x v="4"/>
    <x v="54"/>
    <x v="7"/>
    <x v="2"/>
    <x v="0"/>
  </r>
  <r>
    <x v="19"/>
    <x v="1"/>
    <x v="5"/>
    <x v="4"/>
    <x v="3"/>
    <x v="2"/>
    <x v="2"/>
    <x v="1"/>
  </r>
  <r>
    <x v="20"/>
    <x v="1"/>
    <x v="42"/>
    <x v="1"/>
    <x v="55"/>
    <x v="9"/>
    <x v="3"/>
    <x v="2"/>
  </r>
  <r>
    <x v="20"/>
    <x v="1"/>
    <x v="35"/>
    <x v="1"/>
    <x v="56"/>
    <x v="1"/>
    <x v="3"/>
    <x v="2"/>
  </r>
  <r>
    <x v="21"/>
    <x v="1"/>
    <x v="6"/>
    <x v="4"/>
    <x v="6"/>
    <x v="4"/>
    <x v="3"/>
    <x v="2"/>
  </r>
  <r>
    <x v="21"/>
    <x v="2"/>
    <x v="7"/>
    <x v="4"/>
    <x v="7"/>
    <x v="4"/>
    <x v="3"/>
    <x v="2"/>
  </r>
  <r>
    <x v="22"/>
    <x v="2"/>
    <x v="8"/>
    <x v="4"/>
    <x v="57"/>
    <x v="5"/>
    <x v="3"/>
    <x v="2"/>
  </r>
  <r>
    <x v="23"/>
    <x v="1"/>
    <x v="43"/>
    <x v="4"/>
    <x v="58"/>
    <x v="7"/>
    <x v="3"/>
    <x v="2"/>
  </r>
  <r>
    <x v="23"/>
    <x v="1"/>
    <x v="44"/>
    <x v="1"/>
    <x v="59"/>
    <x v="1"/>
    <x v="3"/>
    <x v="2"/>
  </r>
  <r>
    <x v="23"/>
    <x v="1"/>
    <x v="1"/>
    <x v="1"/>
    <x v="60"/>
    <x v="1"/>
    <x v="3"/>
    <x v="2"/>
  </r>
  <r>
    <x v="23"/>
    <x v="1"/>
    <x v="34"/>
    <x v="1"/>
    <x v="61"/>
    <x v="1"/>
    <x v="3"/>
    <x v="2"/>
  </r>
  <r>
    <x v="23"/>
    <x v="1"/>
    <x v="35"/>
    <x v="1"/>
    <x v="62"/>
    <x v="1"/>
    <x v="3"/>
    <x v="2"/>
  </r>
  <r>
    <x v="23"/>
    <x v="1"/>
    <x v="42"/>
    <x v="1"/>
    <x v="63"/>
    <x v="9"/>
    <x v="3"/>
    <x v="2"/>
  </r>
  <r>
    <x v="23"/>
    <x v="1"/>
    <x v="45"/>
    <x v="1"/>
    <x v="64"/>
    <x v="1"/>
    <x v="3"/>
    <x v="2"/>
  </r>
  <r>
    <x v="23"/>
    <x v="1"/>
    <x v="9"/>
    <x v="1"/>
    <x v="65"/>
    <x v="6"/>
    <x v="3"/>
    <x v="2"/>
  </r>
  <r>
    <x v="23"/>
    <x v="1"/>
    <x v="10"/>
    <x v="1"/>
    <x v="10"/>
    <x v="6"/>
    <x v="3"/>
    <x v="2"/>
  </r>
  <r>
    <x v="24"/>
    <x v="1"/>
    <x v="34"/>
    <x v="1"/>
    <x v="14"/>
    <x v="1"/>
    <x v="3"/>
    <x v="2"/>
  </r>
  <r>
    <x v="24"/>
    <x v="1"/>
    <x v="35"/>
    <x v="1"/>
    <x v="66"/>
    <x v="1"/>
    <x v="3"/>
    <x v="2"/>
  </r>
  <r>
    <x v="24"/>
    <x v="1"/>
    <x v="1"/>
    <x v="1"/>
    <x v="11"/>
    <x v="1"/>
    <x v="3"/>
    <x v="2"/>
  </r>
  <r>
    <x v="25"/>
    <x v="1"/>
    <x v="31"/>
    <x v="1"/>
    <x v="67"/>
    <x v="1"/>
    <x v="3"/>
    <x v="2"/>
  </r>
  <r>
    <x v="25"/>
    <x v="1"/>
    <x v="39"/>
    <x v="1"/>
    <x v="52"/>
    <x v="1"/>
    <x v="3"/>
    <x v="2"/>
  </r>
  <r>
    <x v="26"/>
    <x v="1"/>
    <x v="1"/>
    <x v="1"/>
    <x v="49"/>
    <x v="1"/>
    <x v="3"/>
    <x v="2"/>
  </r>
  <r>
    <x v="26"/>
    <x v="1"/>
    <x v="46"/>
    <x v="1"/>
    <x v="68"/>
    <x v="1"/>
    <x v="3"/>
    <x v="2"/>
  </r>
  <r>
    <x v="27"/>
    <x v="1"/>
    <x v="47"/>
    <x v="4"/>
    <x v="4"/>
    <x v="7"/>
    <x v="3"/>
    <x v="2"/>
  </r>
  <r>
    <x v="27"/>
    <x v="1"/>
    <x v="12"/>
    <x v="1"/>
    <x v="14"/>
    <x v="1"/>
    <x v="3"/>
    <x v="2"/>
  </r>
  <r>
    <x v="27"/>
    <x v="1"/>
    <x v="13"/>
    <x v="1"/>
    <x v="15"/>
    <x v="6"/>
    <x v="3"/>
    <x v="2"/>
  </r>
  <r>
    <x v="27"/>
    <x v="1"/>
    <x v="1"/>
    <x v="1"/>
    <x v="69"/>
    <x v="1"/>
    <x v="3"/>
    <x v="2"/>
  </r>
  <r>
    <x v="27"/>
    <x v="1"/>
    <x v="1"/>
    <x v="1"/>
    <x v="1"/>
    <x v="1"/>
    <x v="3"/>
    <x v="2"/>
  </r>
  <r>
    <x v="28"/>
    <x v="1"/>
    <x v="48"/>
    <x v="1"/>
    <x v="70"/>
    <x v="1"/>
    <x v="3"/>
    <x v="2"/>
  </r>
  <r>
    <x v="28"/>
    <x v="1"/>
    <x v="26"/>
    <x v="1"/>
    <x v="71"/>
    <x v="1"/>
    <x v="3"/>
    <x v="2"/>
  </r>
  <r>
    <x v="28"/>
    <x v="1"/>
    <x v="26"/>
    <x v="1"/>
    <x v="32"/>
    <x v="1"/>
    <x v="3"/>
    <x v="2"/>
  </r>
  <r>
    <x v="28"/>
    <x v="1"/>
    <x v="26"/>
    <x v="1"/>
    <x v="71"/>
    <x v="1"/>
    <x v="3"/>
    <x v="2"/>
  </r>
  <r>
    <x v="29"/>
    <x v="1"/>
    <x v="31"/>
    <x v="1"/>
    <x v="72"/>
    <x v="1"/>
    <x v="3"/>
    <x v="2"/>
  </r>
  <r>
    <x v="29"/>
    <x v="1"/>
    <x v="49"/>
    <x v="1"/>
    <x v="73"/>
    <x v="1"/>
    <x v="3"/>
    <x v="2"/>
  </r>
  <r>
    <x v="29"/>
    <x v="1"/>
    <x v="1"/>
    <x v="1"/>
    <x v="74"/>
    <x v="1"/>
    <x v="3"/>
    <x v="2"/>
  </r>
  <r>
    <x v="29"/>
    <x v="1"/>
    <x v="50"/>
    <x v="1"/>
    <x v="75"/>
    <x v="1"/>
    <x v="3"/>
    <x v="2"/>
  </r>
  <r>
    <x v="29"/>
    <x v="1"/>
    <x v="51"/>
    <x v="1"/>
    <x v="76"/>
    <x v="1"/>
    <x v="3"/>
    <x v="2"/>
  </r>
  <r>
    <x v="29"/>
    <x v="1"/>
    <x v="39"/>
    <x v="1"/>
    <x v="77"/>
    <x v="1"/>
    <x v="3"/>
    <x v="2"/>
  </r>
  <r>
    <x v="30"/>
    <x v="2"/>
    <x v="8"/>
    <x v="4"/>
    <x v="57"/>
    <x v="5"/>
    <x v="3"/>
    <x v="2"/>
  </r>
  <r>
    <x v="30"/>
    <x v="1"/>
    <x v="1"/>
    <x v="1"/>
    <x v="49"/>
    <x v="1"/>
    <x v="3"/>
    <x v="2"/>
  </r>
  <r>
    <x v="30"/>
    <x v="1"/>
    <x v="38"/>
    <x v="1"/>
    <x v="53"/>
    <x v="1"/>
    <x v="3"/>
    <x v="2"/>
  </r>
  <r>
    <x v="31"/>
    <x v="1"/>
    <x v="2"/>
    <x v="2"/>
    <x v="78"/>
    <x v="2"/>
    <x v="3"/>
    <x v="2"/>
  </r>
  <r>
    <x v="31"/>
    <x v="1"/>
    <x v="3"/>
    <x v="3"/>
    <x v="79"/>
    <x v="2"/>
    <x v="3"/>
    <x v="2"/>
  </r>
  <r>
    <x v="31"/>
    <x v="1"/>
    <x v="52"/>
    <x v="1"/>
    <x v="80"/>
    <x v="1"/>
    <x v="3"/>
    <x v="2"/>
  </r>
  <r>
    <x v="31"/>
    <x v="1"/>
    <x v="52"/>
    <x v="1"/>
    <x v="81"/>
    <x v="1"/>
    <x v="3"/>
    <x v="2"/>
  </r>
  <r>
    <x v="31"/>
    <x v="1"/>
    <x v="1"/>
    <x v="1"/>
    <x v="82"/>
    <x v="1"/>
    <x v="3"/>
    <x v="2"/>
  </r>
  <r>
    <x v="31"/>
    <x v="1"/>
    <x v="31"/>
    <x v="1"/>
    <x v="83"/>
    <x v="1"/>
    <x v="3"/>
    <x v="2"/>
  </r>
  <r>
    <x v="31"/>
    <x v="1"/>
    <x v="5"/>
    <x v="4"/>
    <x v="84"/>
    <x v="2"/>
    <x v="3"/>
    <x v="2"/>
  </r>
  <r>
    <x v="32"/>
    <x v="1"/>
    <x v="37"/>
    <x v="4"/>
    <x v="85"/>
    <x v="6"/>
    <x v="3"/>
    <x v="2"/>
  </r>
  <r>
    <x v="33"/>
    <x v="1"/>
    <x v="53"/>
    <x v="1"/>
    <x v="86"/>
    <x v="1"/>
    <x v="3"/>
    <x v="2"/>
  </r>
  <r>
    <x v="34"/>
    <x v="1"/>
    <x v="54"/>
    <x v="4"/>
    <x v="87"/>
    <x v="7"/>
    <x v="3"/>
    <x v="2"/>
  </r>
  <r>
    <x v="34"/>
    <x v="2"/>
    <x v="55"/>
    <x v="4"/>
    <x v="54"/>
    <x v="7"/>
    <x v="3"/>
    <x v="2"/>
  </r>
  <r>
    <x v="34"/>
    <x v="2"/>
    <x v="56"/>
    <x v="4"/>
    <x v="88"/>
    <x v="7"/>
    <x v="3"/>
    <x v="2"/>
  </r>
  <r>
    <x v="34"/>
    <x v="2"/>
    <x v="57"/>
    <x v="4"/>
    <x v="89"/>
    <x v="7"/>
    <x v="3"/>
    <x v="2"/>
  </r>
  <r>
    <x v="34"/>
    <x v="1"/>
    <x v="4"/>
    <x v="1"/>
    <x v="90"/>
    <x v="3"/>
    <x v="3"/>
    <x v="2"/>
  </r>
  <r>
    <x v="34"/>
    <x v="1"/>
    <x v="4"/>
    <x v="1"/>
    <x v="12"/>
    <x v="3"/>
    <x v="3"/>
    <x v="2"/>
  </r>
  <r>
    <x v="35"/>
    <x v="2"/>
    <x v="58"/>
    <x v="4"/>
    <x v="91"/>
    <x v="5"/>
    <x v="3"/>
    <x v="2"/>
  </r>
  <r>
    <x v="36"/>
    <x v="1"/>
    <x v="4"/>
    <x v="1"/>
    <x v="92"/>
    <x v="3"/>
    <x v="3"/>
    <x v="2"/>
  </r>
  <r>
    <x v="36"/>
    <x v="1"/>
    <x v="4"/>
    <x v="1"/>
    <x v="4"/>
    <x v="3"/>
    <x v="3"/>
    <x v="2"/>
  </r>
  <r>
    <x v="37"/>
    <x v="2"/>
    <x v="8"/>
    <x v="4"/>
    <x v="57"/>
    <x v="5"/>
    <x v="3"/>
    <x v="2"/>
  </r>
  <r>
    <x v="38"/>
    <x v="1"/>
    <x v="6"/>
    <x v="4"/>
    <x v="6"/>
    <x v="4"/>
    <x v="3"/>
    <x v="2"/>
  </r>
  <r>
    <x v="38"/>
    <x v="2"/>
    <x v="7"/>
    <x v="4"/>
    <x v="7"/>
    <x v="4"/>
    <x v="3"/>
    <x v="2"/>
  </r>
  <r>
    <x v="39"/>
    <x v="1"/>
    <x v="59"/>
    <x v="1"/>
    <x v="4"/>
    <x v="3"/>
    <x v="3"/>
    <x v="2"/>
  </r>
  <r>
    <x v="40"/>
    <x v="1"/>
    <x v="2"/>
    <x v="2"/>
    <x v="93"/>
    <x v="2"/>
    <x v="3"/>
    <x v="2"/>
  </r>
  <r>
    <x v="40"/>
    <x v="1"/>
    <x v="3"/>
    <x v="3"/>
    <x v="94"/>
    <x v="2"/>
    <x v="3"/>
    <x v="2"/>
  </r>
  <r>
    <x v="41"/>
    <x v="1"/>
    <x v="10"/>
    <x v="1"/>
    <x v="10"/>
    <x v="6"/>
    <x v="3"/>
    <x v="2"/>
  </r>
  <r>
    <x v="42"/>
    <x v="2"/>
    <x v="60"/>
    <x v="4"/>
    <x v="95"/>
    <x v="5"/>
    <x v="3"/>
    <x v="2"/>
  </r>
  <r>
    <x v="43"/>
    <x v="1"/>
    <x v="13"/>
    <x v="1"/>
    <x v="15"/>
    <x v="6"/>
    <x v="3"/>
    <x v="2"/>
  </r>
  <r>
    <x v="44"/>
    <x v="2"/>
    <x v="8"/>
    <x v="4"/>
    <x v="57"/>
    <x v="5"/>
    <x v="3"/>
    <x v="2"/>
  </r>
  <r>
    <x v="45"/>
    <x v="2"/>
    <x v="61"/>
    <x v="4"/>
    <x v="96"/>
    <x v="7"/>
    <x v="3"/>
    <x v="2"/>
  </r>
  <r>
    <x v="45"/>
    <x v="2"/>
    <x v="62"/>
    <x v="4"/>
    <x v="97"/>
    <x v="7"/>
    <x v="3"/>
    <x v="2"/>
  </r>
  <r>
    <x v="45"/>
    <x v="1"/>
    <x v="63"/>
    <x v="1"/>
    <x v="98"/>
    <x v="9"/>
    <x v="3"/>
    <x v="2"/>
  </r>
  <r>
    <x v="45"/>
    <x v="1"/>
    <x v="63"/>
    <x v="1"/>
    <x v="99"/>
    <x v="9"/>
    <x v="3"/>
    <x v="2"/>
  </r>
  <r>
    <x v="45"/>
    <x v="1"/>
    <x v="64"/>
    <x v="4"/>
    <x v="24"/>
    <x v="1"/>
    <x v="3"/>
    <x v="2"/>
  </r>
  <r>
    <x v="46"/>
    <x v="1"/>
    <x v="37"/>
    <x v="4"/>
    <x v="85"/>
    <x v="6"/>
    <x v="3"/>
    <x v="2"/>
  </r>
  <r>
    <x v="47"/>
    <x v="1"/>
    <x v="65"/>
    <x v="4"/>
    <x v="5"/>
    <x v="7"/>
    <x v="3"/>
    <x v="2"/>
  </r>
  <r>
    <x v="47"/>
    <x v="2"/>
    <x v="66"/>
    <x v="4"/>
    <x v="100"/>
    <x v="7"/>
    <x v="3"/>
    <x v="2"/>
  </r>
  <r>
    <x v="47"/>
    <x v="2"/>
    <x v="67"/>
    <x v="4"/>
    <x v="100"/>
    <x v="7"/>
    <x v="3"/>
    <x v="2"/>
  </r>
  <r>
    <x v="47"/>
    <x v="2"/>
    <x v="68"/>
    <x v="4"/>
    <x v="101"/>
    <x v="7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  <r>
    <x v="0"/>
    <x v="0"/>
    <x v="0"/>
    <x v="0"/>
    <x v="0"/>
    <x v="0"/>
    <x v="3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62">
  <r>
    <x v="0"/>
    <x v="0"/>
    <x v="0"/>
    <x v="0"/>
    <x v="0"/>
    <x v="0"/>
    <x v="0"/>
    <x v="0"/>
  </r>
  <r>
    <x v="0"/>
    <x v="0"/>
    <x v="1"/>
    <x v="1"/>
    <x v="1"/>
    <x v="0"/>
    <x v="1"/>
    <x v="0"/>
  </r>
  <r>
    <x v="0"/>
    <x v="0"/>
    <x v="2"/>
    <x v="2"/>
    <x v="2"/>
    <x v="0"/>
    <x v="2"/>
    <x v="0"/>
  </r>
  <r>
    <x v="0"/>
    <x v="0"/>
    <x v="3"/>
    <x v="3"/>
    <x v="3"/>
    <x v="0"/>
    <x v="1"/>
    <x v="0"/>
  </r>
  <r>
    <x v="0"/>
    <x v="0"/>
    <x v="4"/>
    <x v="4"/>
    <x v="4"/>
    <x v="0"/>
    <x v="1"/>
    <x v="0"/>
  </r>
  <r>
    <x v="1"/>
    <x v="0"/>
    <x v="5"/>
    <x v="5"/>
    <x v="5"/>
    <x v="1"/>
    <x v="0"/>
    <x v="0"/>
  </r>
  <r>
    <x v="1"/>
    <x v="0"/>
    <x v="6"/>
    <x v="6"/>
    <x v="6"/>
    <x v="0"/>
    <x v="3"/>
    <x v="0"/>
  </r>
  <r>
    <x v="1"/>
    <x v="0"/>
    <x v="7"/>
    <x v="7"/>
    <x v="7"/>
    <x v="2"/>
    <x v="2"/>
    <x v="0"/>
  </r>
  <r>
    <x v="1"/>
    <x v="0"/>
    <x v="8"/>
    <x v="8"/>
    <x v="8"/>
    <x v="0"/>
    <x v="1"/>
    <x v="0"/>
  </r>
  <r>
    <x v="1"/>
    <x v="0"/>
    <x v="9"/>
    <x v="9"/>
    <x v="9"/>
    <x v="0"/>
    <x v="1"/>
    <x v="0"/>
  </r>
  <r>
    <x v="1"/>
    <x v="0"/>
    <x v="10"/>
    <x v="10"/>
    <x v="10"/>
    <x v="0"/>
    <x v="1"/>
    <x v="0"/>
  </r>
  <r>
    <x v="2"/>
    <x v="0"/>
    <x v="11"/>
    <x v="11"/>
    <x v="11"/>
    <x v="1"/>
    <x v="0"/>
    <x v="0"/>
  </r>
  <r>
    <x v="2"/>
    <x v="0"/>
    <x v="12"/>
    <x v="12"/>
    <x v="12"/>
    <x v="1"/>
    <x v="0"/>
    <x v="0"/>
  </r>
  <r>
    <x v="2"/>
    <x v="0"/>
    <x v="13"/>
    <x v="13"/>
    <x v="13"/>
    <x v="1"/>
    <x v="0"/>
    <x v="0"/>
  </r>
  <r>
    <x v="2"/>
    <x v="0"/>
    <x v="14"/>
    <x v="14"/>
    <x v="14"/>
    <x v="0"/>
    <x v="2"/>
    <x v="0"/>
  </r>
  <r>
    <x v="2"/>
    <x v="0"/>
    <x v="15"/>
    <x v="15"/>
    <x v="15"/>
    <x v="1"/>
    <x v="0"/>
    <x v="0"/>
  </r>
  <r>
    <x v="2"/>
    <x v="0"/>
    <x v="16"/>
    <x v="16"/>
    <x v="16"/>
    <x v="1"/>
    <x v="0"/>
    <x v="0"/>
  </r>
  <r>
    <x v="2"/>
    <x v="0"/>
    <x v="17"/>
    <x v="17"/>
    <x v="17"/>
    <x v="1"/>
    <x v="0"/>
    <x v="0"/>
  </r>
  <r>
    <x v="2"/>
    <x v="0"/>
    <x v="18"/>
    <x v="18"/>
    <x v="18"/>
    <x v="0"/>
    <x v="2"/>
    <x v="0"/>
  </r>
  <r>
    <x v="2"/>
    <x v="0"/>
    <x v="2"/>
    <x v="19"/>
    <x v="19"/>
    <x v="0"/>
    <x v="2"/>
    <x v="0"/>
  </r>
  <r>
    <x v="2"/>
    <x v="0"/>
    <x v="7"/>
    <x v="20"/>
    <x v="20"/>
    <x v="2"/>
    <x v="2"/>
    <x v="0"/>
  </r>
  <r>
    <x v="2"/>
    <x v="0"/>
    <x v="19"/>
    <x v="21"/>
    <x v="21"/>
    <x v="0"/>
    <x v="2"/>
    <x v="0"/>
  </r>
  <r>
    <x v="3"/>
    <x v="0"/>
    <x v="6"/>
    <x v="22"/>
    <x v="22"/>
    <x v="0"/>
    <x v="3"/>
    <x v="0"/>
  </r>
  <r>
    <x v="3"/>
    <x v="0"/>
    <x v="20"/>
    <x v="23"/>
    <x v="23"/>
    <x v="1"/>
    <x v="0"/>
    <x v="0"/>
  </r>
  <r>
    <x v="4"/>
    <x v="0"/>
    <x v="14"/>
    <x v="24"/>
    <x v="24"/>
    <x v="0"/>
    <x v="2"/>
    <x v="0"/>
  </r>
  <r>
    <x v="4"/>
    <x v="0"/>
    <x v="21"/>
    <x v="25"/>
    <x v="25"/>
    <x v="0"/>
    <x v="2"/>
    <x v="0"/>
  </r>
  <r>
    <x v="4"/>
    <x v="0"/>
    <x v="22"/>
    <x v="26"/>
    <x v="26"/>
    <x v="1"/>
    <x v="0"/>
    <x v="0"/>
  </r>
  <r>
    <x v="4"/>
    <x v="0"/>
    <x v="23"/>
    <x v="27"/>
    <x v="27"/>
    <x v="1"/>
    <x v="0"/>
    <x v="0"/>
  </r>
  <r>
    <x v="4"/>
    <x v="0"/>
    <x v="21"/>
    <x v="28"/>
    <x v="28"/>
    <x v="0"/>
    <x v="2"/>
    <x v="0"/>
  </r>
  <r>
    <x v="4"/>
    <x v="0"/>
    <x v="24"/>
    <x v="29"/>
    <x v="29"/>
    <x v="0"/>
    <x v="2"/>
    <x v="0"/>
  </r>
  <r>
    <x v="4"/>
    <x v="0"/>
    <x v="25"/>
    <x v="30"/>
    <x v="30"/>
    <x v="2"/>
    <x v="2"/>
    <x v="0"/>
  </r>
  <r>
    <x v="4"/>
    <x v="0"/>
    <x v="14"/>
    <x v="31"/>
    <x v="24"/>
    <x v="0"/>
    <x v="2"/>
    <x v="0"/>
  </r>
  <r>
    <x v="4"/>
    <x v="0"/>
    <x v="26"/>
    <x v="32"/>
    <x v="31"/>
    <x v="3"/>
    <x v="2"/>
    <x v="0"/>
  </r>
  <r>
    <x v="4"/>
    <x v="0"/>
    <x v="26"/>
    <x v="33"/>
    <x v="32"/>
    <x v="3"/>
    <x v="2"/>
    <x v="0"/>
  </r>
  <r>
    <x v="5"/>
    <x v="0"/>
    <x v="14"/>
    <x v="34"/>
    <x v="33"/>
    <x v="0"/>
    <x v="2"/>
    <x v="0"/>
  </r>
  <r>
    <x v="5"/>
    <x v="0"/>
    <x v="27"/>
    <x v="35"/>
    <x v="34"/>
    <x v="0"/>
    <x v="1"/>
    <x v="0"/>
  </r>
  <r>
    <x v="5"/>
    <x v="0"/>
    <x v="28"/>
    <x v="36"/>
    <x v="35"/>
    <x v="2"/>
    <x v="4"/>
    <x v="0"/>
  </r>
  <r>
    <x v="5"/>
    <x v="0"/>
    <x v="29"/>
    <x v="37"/>
    <x v="36"/>
    <x v="0"/>
    <x v="1"/>
    <x v="0"/>
  </r>
  <r>
    <x v="5"/>
    <x v="0"/>
    <x v="30"/>
    <x v="38"/>
    <x v="37"/>
    <x v="4"/>
    <x v="2"/>
    <x v="0"/>
  </r>
  <r>
    <x v="5"/>
    <x v="0"/>
    <x v="31"/>
    <x v="39"/>
    <x v="38"/>
    <x v="0"/>
    <x v="3"/>
    <x v="0"/>
  </r>
  <r>
    <x v="6"/>
    <x v="0"/>
    <x v="32"/>
    <x v="40"/>
    <x v="39"/>
    <x v="1"/>
    <x v="0"/>
    <x v="0"/>
  </r>
  <r>
    <x v="6"/>
    <x v="0"/>
    <x v="33"/>
    <x v="41"/>
    <x v="40"/>
    <x v="0"/>
    <x v="1"/>
    <x v="0"/>
  </r>
  <r>
    <x v="6"/>
    <x v="0"/>
    <x v="34"/>
    <x v="42"/>
    <x v="41"/>
    <x v="0"/>
    <x v="5"/>
    <x v="0"/>
  </r>
  <r>
    <x v="7"/>
    <x v="0"/>
    <x v="35"/>
    <x v="43"/>
    <x v="42"/>
    <x v="1"/>
    <x v="0"/>
    <x v="0"/>
  </r>
  <r>
    <x v="7"/>
    <x v="0"/>
    <x v="36"/>
    <x v="44"/>
    <x v="43"/>
    <x v="1"/>
    <x v="0"/>
    <x v="0"/>
  </r>
  <r>
    <x v="7"/>
    <x v="0"/>
    <x v="33"/>
    <x v="45"/>
    <x v="44"/>
    <x v="0"/>
    <x v="1"/>
    <x v="0"/>
  </r>
  <r>
    <x v="7"/>
    <x v="0"/>
    <x v="37"/>
    <x v="46"/>
    <x v="45"/>
    <x v="4"/>
    <x v="5"/>
    <x v="0"/>
  </r>
  <r>
    <x v="7"/>
    <x v="0"/>
    <x v="38"/>
    <x v="47"/>
    <x v="46"/>
    <x v="0"/>
    <x v="5"/>
    <x v="0"/>
  </r>
  <r>
    <x v="8"/>
    <x v="0"/>
    <x v="34"/>
    <x v="48"/>
    <x v="47"/>
    <x v="0"/>
    <x v="5"/>
    <x v="0"/>
  </r>
  <r>
    <x v="8"/>
    <x v="0"/>
    <x v="39"/>
    <x v="49"/>
    <x v="48"/>
    <x v="0"/>
    <x v="1"/>
    <x v="0"/>
  </r>
  <r>
    <x v="8"/>
    <x v="0"/>
    <x v="26"/>
    <x v="50"/>
    <x v="49"/>
    <x v="3"/>
    <x v="2"/>
    <x v="0"/>
  </r>
  <r>
    <x v="8"/>
    <x v="0"/>
    <x v="40"/>
    <x v="51"/>
    <x v="50"/>
    <x v="0"/>
    <x v="2"/>
    <x v="0"/>
  </r>
  <r>
    <x v="8"/>
    <x v="0"/>
    <x v="41"/>
    <x v="52"/>
    <x v="51"/>
    <x v="0"/>
    <x v="3"/>
    <x v="0"/>
  </r>
  <r>
    <x v="8"/>
    <x v="0"/>
    <x v="14"/>
    <x v="53"/>
    <x v="52"/>
    <x v="0"/>
    <x v="2"/>
    <x v="0"/>
  </r>
  <r>
    <x v="8"/>
    <x v="0"/>
    <x v="42"/>
    <x v="54"/>
    <x v="53"/>
    <x v="2"/>
    <x v="1"/>
    <x v="0"/>
  </r>
  <r>
    <x v="8"/>
    <x v="0"/>
    <x v="14"/>
    <x v="55"/>
    <x v="33"/>
    <x v="0"/>
    <x v="2"/>
    <x v="0"/>
  </r>
  <r>
    <x v="8"/>
    <x v="0"/>
    <x v="43"/>
    <x v="56"/>
    <x v="54"/>
    <x v="0"/>
    <x v="2"/>
    <x v="0"/>
  </r>
  <r>
    <x v="9"/>
    <x v="0"/>
    <x v="40"/>
    <x v="57"/>
    <x v="55"/>
    <x v="0"/>
    <x v="2"/>
    <x v="0"/>
  </r>
  <r>
    <x v="9"/>
    <x v="0"/>
    <x v="44"/>
    <x v="58"/>
    <x v="45"/>
    <x v="0"/>
    <x v="2"/>
    <x v="0"/>
  </r>
  <r>
    <x v="9"/>
    <x v="0"/>
    <x v="44"/>
    <x v="59"/>
    <x v="56"/>
    <x v="0"/>
    <x v="2"/>
    <x v="0"/>
  </r>
  <r>
    <x v="9"/>
    <x v="0"/>
    <x v="45"/>
    <x v="60"/>
    <x v="57"/>
    <x v="0"/>
    <x v="1"/>
    <x v="0"/>
  </r>
  <r>
    <x v="9"/>
    <x v="0"/>
    <x v="46"/>
    <x v="61"/>
    <x v="21"/>
    <x v="0"/>
    <x v="1"/>
    <x v="0"/>
  </r>
  <r>
    <x v="9"/>
    <x v="0"/>
    <x v="7"/>
    <x v="62"/>
    <x v="58"/>
    <x v="2"/>
    <x v="2"/>
    <x v="0"/>
  </r>
  <r>
    <x v="10"/>
    <x v="0"/>
    <x v="47"/>
    <x v="63"/>
    <x v="59"/>
    <x v="1"/>
    <x v="0"/>
    <x v="0"/>
  </r>
  <r>
    <x v="10"/>
    <x v="0"/>
    <x v="33"/>
    <x v="64"/>
    <x v="60"/>
    <x v="0"/>
    <x v="1"/>
    <x v="0"/>
  </r>
  <r>
    <x v="11"/>
    <x v="0"/>
    <x v="48"/>
    <x v="65"/>
    <x v="61"/>
    <x v="0"/>
    <x v="0"/>
    <x v="1"/>
  </r>
  <r>
    <x v="11"/>
    <x v="0"/>
    <x v="49"/>
    <x v="66"/>
    <x v="62"/>
    <x v="1"/>
    <x v="0"/>
    <x v="0"/>
  </r>
  <r>
    <x v="11"/>
    <x v="0"/>
    <x v="33"/>
    <x v="67"/>
    <x v="63"/>
    <x v="0"/>
    <x v="1"/>
    <x v="0"/>
  </r>
  <r>
    <x v="11"/>
    <x v="0"/>
    <x v="27"/>
    <x v="68"/>
    <x v="64"/>
    <x v="0"/>
    <x v="1"/>
    <x v="0"/>
  </r>
  <r>
    <x v="11"/>
    <x v="0"/>
    <x v="9"/>
    <x v="69"/>
    <x v="65"/>
    <x v="0"/>
    <x v="1"/>
    <x v="0"/>
  </r>
  <r>
    <x v="12"/>
    <x v="0"/>
    <x v="33"/>
    <x v="70"/>
    <x v="66"/>
    <x v="0"/>
    <x v="1"/>
    <x v="0"/>
  </r>
  <r>
    <x v="13"/>
    <x v="0"/>
    <x v="33"/>
    <x v="71"/>
    <x v="67"/>
    <x v="0"/>
    <x v="1"/>
    <x v="0"/>
  </r>
  <r>
    <x v="13"/>
    <x v="0"/>
    <x v="50"/>
    <x v="72"/>
    <x v="68"/>
    <x v="0"/>
    <x v="1"/>
    <x v="0"/>
  </r>
  <r>
    <x v="14"/>
    <x v="0"/>
    <x v="33"/>
    <x v="73"/>
    <x v="66"/>
    <x v="0"/>
    <x v="1"/>
    <x v="0"/>
  </r>
  <r>
    <x v="14"/>
    <x v="0"/>
    <x v="51"/>
    <x v="74"/>
    <x v="69"/>
    <x v="0"/>
    <x v="4"/>
    <x v="0"/>
  </r>
  <r>
    <x v="15"/>
    <x v="0"/>
    <x v="33"/>
    <x v="75"/>
    <x v="66"/>
    <x v="0"/>
    <x v="1"/>
    <x v="0"/>
  </r>
  <r>
    <x v="15"/>
    <x v="0"/>
    <x v="50"/>
    <x v="76"/>
    <x v="3"/>
    <x v="0"/>
    <x v="1"/>
    <x v="0"/>
  </r>
  <r>
    <x v="16"/>
    <x v="1"/>
    <x v="52"/>
    <x v="77"/>
    <x v="70"/>
    <x v="5"/>
    <x v="0"/>
    <x v="1"/>
  </r>
  <r>
    <x v="16"/>
    <x v="1"/>
    <x v="52"/>
    <x v="77"/>
    <x v="71"/>
    <x v="5"/>
    <x v="0"/>
    <x v="1"/>
  </r>
  <r>
    <x v="16"/>
    <x v="0"/>
    <x v="53"/>
    <x v="78"/>
    <x v="72"/>
    <x v="1"/>
    <x v="0"/>
    <x v="0"/>
  </r>
  <r>
    <x v="16"/>
    <x v="0"/>
    <x v="54"/>
    <x v="79"/>
    <x v="73"/>
    <x v="1"/>
    <x v="0"/>
    <x v="0"/>
  </r>
  <r>
    <x v="16"/>
    <x v="0"/>
    <x v="55"/>
    <x v="80"/>
    <x v="74"/>
    <x v="1"/>
    <x v="0"/>
    <x v="0"/>
  </r>
  <r>
    <x v="16"/>
    <x v="0"/>
    <x v="33"/>
    <x v="81"/>
    <x v="66"/>
    <x v="0"/>
    <x v="1"/>
    <x v="0"/>
  </r>
  <r>
    <x v="16"/>
    <x v="0"/>
    <x v="56"/>
    <x v="82"/>
    <x v="75"/>
    <x v="1"/>
    <x v="0"/>
    <x v="0"/>
  </r>
  <r>
    <x v="16"/>
    <x v="0"/>
    <x v="57"/>
    <x v="83"/>
    <x v="76"/>
    <x v="1"/>
    <x v="0"/>
    <x v="0"/>
  </r>
  <r>
    <x v="16"/>
    <x v="0"/>
    <x v="58"/>
    <x v="84"/>
    <x v="77"/>
    <x v="0"/>
    <x v="1"/>
    <x v="0"/>
  </r>
  <r>
    <x v="16"/>
    <x v="0"/>
    <x v="59"/>
    <x v="85"/>
    <x v="78"/>
    <x v="1"/>
    <x v="0"/>
    <x v="0"/>
  </r>
  <r>
    <x v="16"/>
    <x v="0"/>
    <x v="60"/>
    <x v="86"/>
    <x v="79"/>
    <x v="1"/>
    <x v="0"/>
    <x v="0"/>
  </r>
  <r>
    <x v="16"/>
    <x v="0"/>
    <x v="61"/>
    <x v="87"/>
    <x v="80"/>
    <x v="1"/>
    <x v="0"/>
    <x v="0"/>
  </r>
  <r>
    <x v="17"/>
    <x v="0"/>
    <x v="33"/>
    <x v="88"/>
    <x v="81"/>
    <x v="0"/>
    <x v="1"/>
    <x v="0"/>
  </r>
  <r>
    <x v="17"/>
    <x v="0"/>
    <x v="33"/>
    <x v="89"/>
    <x v="66"/>
    <x v="0"/>
    <x v="1"/>
    <x v="0"/>
  </r>
  <r>
    <x v="17"/>
    <x v="0"/>
    <x v="62"/>
    <x v="90"/>
    <x v="82"/>
    <x v="0"/>
    <x v="1"/>
    <x v="0"/>
  </r>
  <r>
    <x v="18"/>
    <x v="0"/>
    <x v="63"/>
    <x v="91"/>
    <x v="83"/>
    <x v="1"/>
    <x v="0"/>
    <x v="0"/>
  </r>
  <r>
    <x v="18"/>
    <x v="0"/>
    <x v="51"/>
    <x v="92"/>
    <x v="84"/>
    <x v="0"/>
    <x v="4"/>
    <x v="0"/>
  </r>
  <r>
    <x v="19"/>
    <x v="0"/>
    <x v="9"/>
    <x v="93"/>
    <x v="85"/>
    <x v="0"/>
    <x v="1"/>
    <x v="0"/>
  </r>
  <r>
    <x v="20"/>
    <x v="0"/>
    <x v="64"/>
    <x v="94"/>
    <x v="86"/>
    <x v="0"/>
    <x v="4"/>
    <x v="0"/>
  </r>
  <r>
    <x v="20"/>
    <x v="0"/>
    <x v="58"/>
    <x v="95"/>
    <x v="87"/>
    <x v="0"/>
    <x v="1"/>
    <x v="0"/>
  </r>
  <r>
    <x v="21"/>
    <x v="0"/>
    <x v="33"/>
    <x v="96"/>
    <x v="88"/>
    <x v="0"/>
    <x v="1"/>
    <x v="0"/>
  </r>
  <r>
    <x v="21"/>
    <x v="0"/>
    <x v="58"/>
    <x v="97"/>
    <x v="87"/>
    <x v="0"/>
    <x v="1"/>
    <x v="0"/>
  </r>
  <r>
    <x v="21"/>
    <x v="0"/>
    <x v="45"/>
    <x v="98"/>
    <x v="89"/>
    <x v="0"/>
    <x v="1"/>
    <x v="0"/>
  </r>
  <r>
    <x v="21"/>
    <x v="0"/>
    <x v="65"/>
    <x v="99"/>
    <x v="3"/>
    <x v="0"/>
    <x v="1"/>
    <x v="0"/>
  </r>
  <r>
    <x v="21"/>
    <x v="0"/>
    <x v="66"/>
    <x v="100"/>
    <x v="90"/>
    <x v="0"/>
    <x v="1"/>
    <x v="0"/>
  </r>
  <r>
    <x v="21"/>
    <x v="0"/>
    <x v="66"/>
    <x v="101"/>
    <x v="91"/>
    <x v="0"/>
    <x v="1"/>
    <x v="0"/>
  </r>
  <r>
    <x v="22"/>
    <x v="1"/>
    <x v="52"/>
    <x v="77"/>
    <x v="92"/>
    <x v="5"/>
    <x v="0"/>
    <x v="1"/>
  </r>
  <r>
    <x v="23"/>
    <x v="0"/>
    <x v="67"/>
    <x v="102"/>
    <x v="93"/>
    <x v="1"/>
    <x v="0"/>
    <x v="0"/>
  </r>
  <r>
    <x v="23"/>
    <x v="0"/>
    <x v="58"/>
    <x v="103"/>
    <x v="87"/>
    <x v="0"/>
    <x v="1"/>
    <x v="0"/>
  </r>
  <r>
    <x v="24"/>
    <x v="0"/>
    <x v="45"/>
    <x v="104"/>
    <x v="94"/>
    <x v="0"/>
    <x v="1"/>
    <x v="0"/>
  </r>
  <r>
    <x v="24"/>
    <x v="0"/>
    <x v="68"/>
    <x v="105"/>
    <x v="95"/>
    <x v="4"/>
    <x v="5"/>
    <x v="0"/>
  </r>
  <r>
    <x v="25"/>
    <x v="0"/>
    <x v="66"/>
    <x v="106"/>
    <x v="90"/>
    <x v="0"/>
    <x v="1"/>
    <x v="0"/>
  </r>
  <r>
    <x v="26"/>
    <x v="1"/>
    <x v="52"/>
    <x v="77"/>
    <x v="96"/>
    <x v="5"/>
    <x v="0"/>
    <x v="1"/>
  </r>
  <r>
    <x v="26"/>
    <x v="0"/>
    <x v="31"/>
    <x v="107"/>
    <x v="97"/>
    <x v="0"/>
    <x v="3"/>
    <x v="0"/>
  </r>
  <r>
    <x v="26"/>
    <x v="0"/>
    <x v="9"/>
    <x v="108"/>
    <x v="85"/>
    <x v="0"/>
    <x v="1"/>
    <x v="0"/>
  </r>
  <r>
    <x v="26"/>
    <x v="0"/>
    <x v="69"/>
    <x v="109"/>
    <x v="98"/>
    <x v="0"/>
    <x v="5"/>
    <x v="0"/>
  </r>
  <r>
    <x v="26"/>
    <x v="0"/>
    <x v="70"/>
    <x v="110"/>
    <x v="99"/>
    <x v="4"/>
    <x v="0"/>
    <x v="0"/>
  </r>
  <r>
    <x v="26"/>
    <x v="0"/>
    <x v="66"/>
    <x v="111"/>
    <x v="90"/>
    <x v="0"/>
    <x v="1"/>
    <x v="0"/>
  </r>
  <r>
    <x v="27"/>
    <x v="0"/>
    <x v="7"/>
    <x v="112"/>
    <x v="100"/>
    <x v="2"/>
    <x v="2"/>
    <x v="0"/>
  </r>
  <r>
    <x v="27"/>
    <x v="0"/>
    <x v="33"/>
    <x v="113"/>
    <x v="101"/>
    <x v="0"/>
    <x v="1"/>
    <x v="0"/>
  </r>
  <r>
    <x v="27"/>
    <x v="0"/>
    <x v="33"/>
    <x v="114"/>
    <x v="102"/>
    <x v="0"/>
    <x v="1"/>
    <x v="0"/>
  </r>
  <r>
    <x v="27"/>
    <x v="0"/>
    <x v="71"/>
    <x v="115"/>
    <x v="103"/>
    <x v="0"/>
    <x v="0"/>
    <x v="0"/>
  </r>
  <r>
    <x v="27"/>
    <x v="0"/>
    <x v="72"/>
    <x v="116"/>
    <x v="104"/>
    <x v="0"/>
    <x v="0"/>
    <x v="0"/>
  </r>
  <r>
    <x v="28"/>
    <x v="0"/>
    <x v="33"/>
    <x v="117"/>
    <x v="66"/>
    <x v="0"/>
    <x v="1"/>
    <x v="0"/>
  </r>
  <r>
    <x v="28"/>
    <x v="0"/>
    <x v="58"/>
    <x v="118"/>
    <x v="87"/>
    <x v="0"/>
    <x v="1"/>
    <x v="0"/>
  </r>
  <r>
    <x v="29"/>
    <x v="0"/>
    <x v="58"/>
    <x v="119"/>
    <x v="87"/>
    <x v="0"/>
    <x v="1"/>
    <x v="0"/>
  </r>
  <r>
    <x v="29"/>
    <x v="0"/>
    <x v="73"/>
    <x v="120"/>
    <x v="105"/>
    <x v="1"/>
    <x v="0"/>
    <x v="0"/>
  </r>
  <r>
    <x v="30"/>
    <x v="0"/>
    <x v="58"/>
    <x v="121"/>
    <x v="87"/>
    <x v="0"/>
    <x v="1"/>
    <x v="0"/>
  </r>
  <r>
    <x v="31"/>
    <x v="1"/>
    <x v="52"/>
    <x v="77"/>
    <x v="70"/>
    <x v="5"/>
    <x v="0"/>
    <x v="1"/>
  </r>
  <r>
    <x v="32"/>
    <x v="0"/>
    <x v="74"/>
    <x v="122"/>
    <x v="106"/>
    <x v="1"/>
    <x v="0"/>
    <x v="0"/>
  </r>
  <r>
    <x v="33"/>
    <x v="0"/>
    <x v="75"/>
    <x v="123"/>
    <x v="76"/>
    <x v="1"/>
    <x v="0"/>
    <x v="0"/>
  </r>
  <r>
    <x v="34"/>
    <x v="0"/>
    <x v="45"/>
    <x v="124"/>
    <x v="94"/>
    <x v="0"/>
    <x v="1"/>
    <x v="0"/>
  </r>
  <r>
    <x v="35"/>
    <x v="0"/>
    <x v="33"/>
    <x v="125"/>
    <x v="14"/>
    <x v="0"/>
    <x v="1"/>
    <x v="0"/>
  </r>
  <r>
    <x v="35"/>
    <x v="0"/>
    <x v="33"/>
    <x v="126"/>
    <x v="66"/>
    <x v="0"/>
    <x v="1"/>
    <x v="0"/>
  </r>
  <r>
    <x v="36"/>
    <x v="0"/>
    <x v="76"/>
    <x v="127"/>
    <x v="107"/>
    <x v="0"/>
    <x v="0"/>
    <x v="0"/>
  </r>
  <r>
    <x v="37"/>
    <x v="0"/>
    <x v="77"/>
    <x v="128"/>
    <x v="108"/>
    <x v="0"/>
    <x v="5"/>
    <x v="0"/>
  </r>
  <r>
    <x v="38"/>
    <x v="1"/>
    <x v="52"/>
    <x v="77"/>
    <x v="70"/>
    <x v="5"/>
    <x v="0"/>
    <x v="1"/>
  </r>
  <r>
    <x v="39"/>
    <x v="0"/>
    <x v="78"/>
    <x v="129"/>
    <x v="109"/>
    <x v="0"/>
    <x v="5"/>
    <x v="0"/>
  </r>
  <r>
    <x v="40"/>
    <x v="1"/>
    <x v="52"/>
    <x v="77"/>
    <x v="70"/>
    <x v="5"/>
    <x v="0"/>
    <x v="1"/>
  </r>
  <r>
    <x v="40"/>
    <x v="1"/>
    <x v="52"/>
    <x v="77"/>
    <x v="70"/>
    <x v="5"/>
    <x v="0"/>
    <x v="1"/>
  </r>
  <r>
    <x v="40"/>
    <x v="0"/>
    <x v="38"/>
    <x v="130"/>
    <x v="110"/>
    <x v="0"/>
    <x v="5"/>
    <x v="0"/>
  </r>
  <r>
    <x v="41"/>
    <x v="0"/>
    <x v="79"/>
    <x v="131"/>
    <x v="111"/>
    <x v="0"/>
    <x v="5"/>
    <x v="0"/>
  </r>
  <r>
    <x v="41"/>
    <x v="0"/>
    <x v="80"/>
    <x v="132"/>
    <x v="112"/>
    <x v="1"/>
    <x v="0"/>
    <x v="0"/>
  </r>
  <r>
    <x v="41"/>
    <x v="0"/>
    <x v="81"/>
    <x v="133"/>
    <x v="113"/>
    <x v="1"/>
    <x v="0"/>
    <x v="0"/>
  </r>
  <r>
    <x v="41"/>
    <x v="0"/>
    <x v="82"/>
    <x v="134"/>
    <x v="114"/>
    <x v="1"/>
    <x v="0"/>
    <x v="0"/>
  </r>
  <r>
    <x v="42"/>
    <x v="0"/>
    <x v="58"/>
    <x v="135"/>
    <x v="87"/>
    <x v="0"/>
    <x v="1"/>
    <x v="0"/>
  </r>
  <r>
    <x v="43"/>
    <x v="1"/>
    <x v="52"/>
    <x v="77"/>
    <x v="70"/>
    <x v="5"/>
    <x v="0"/>
    <x v="1"/>
  </r>
  <r>
    <x v="43"/>
    <x v="0"/>
    <x v="83"/>
    <x v="136"/>
    <x v="115"/>
    <x v="1"/>
    <x v="0"/>
    <x v="0"/>
  </r>
  <r>
    <x v="44"/>
    <x v="0"/>
    <x v="33"/>
    <x v="137"/>
    <x v="66"/>
    <x v="0"/>
    <x v="1"/>
    <x v="0"/>
  </r>
  <r>
    <x v="45"/>
    <x v="0"/>
    <x v="33"/>
    <x v="138"/>
    <x v="116"/>
    <x v="0"/>
    <x v="1"/>
    <x v="0"/>
  </r>
  <r>
    <x v="46"/>
    <x v="0"/>
    <x v="84"/>
    <x v="139"/>
    <x v="117"/>
    <x v="1"/>
    <x v="0"/>
    <x v="0"/>
  </r>
  <r>
    <x v="47"/>
    <x v="1"/>
    <x v="52"/>
    <x v="77"/>
    <x v="71"/>
    <x v="5"/>
    <x v="0"/>
    <x v="1"/>
  </r>
  <r>
    <x v="47"/>
    <x v="0"/>
    <x v="85"/>
    <x v="140"/>
    <x v="118"/>
    <x v="0"/>
    <x v="5"/>
    <x v="0"/>
  </r>
  <r>
    <x v="47"/>
    <x v="0"/>
    <x v="86"/>
    <x v="141"/>
    <x v="119"/>
    <x v="0"/>
    <x v="0"/>
    <x v="0"/>
  </r>
  <r>
    <x v="48"/>
    <x v="0"/>
    <x v="33"/>
    <x v="142"/>
    <x v="120"/>
    <x v="0"/>
    <x v="1"/>
    <x v="0"/>
  </r>
  <r>
    <x v="49"/>
    <x v="0"/>
    <x v="87"/>
    <x v="143"/>
    <x v="121"/>
    <x v="0"/>
    <x v="1"/>
    <x v="0"/>
  </r>
  <r>
    <x v="49"/>
    <x v="0"/>
    <x v="88"/>
    <x v="144"/>
    <x v="122"/>
    <x v="0"/>
    <x v="1"/>
    <x v="0"/>
  </r>
  <r>
    <x v="49"/>
    <x v="0"/>
    <x v="89"/>
    <x v="145"/>
    <x v="123"/>
    <x v="0"/>
    <x v="1"/>
    <x v="0"/>
  </r>
  <r>
    <x v="49"/>
    <x v="0"/>
    <x v="90"/>
    <x v="146"/>
    <x v="124"/>
    <x v="0"/>
    <x v="1"/>
    <x v="0"/>
  </r>
  <r>
    <x v="49"/>
    <x v="0"/>
    <x v="85"/>
    <x v="147"/>
    <x v="125"/>
    <x v="0"/>
    <x v="5"/>
    <x v="0"/>
  </r>
  <r>
    <x v="49"/>
    <x v="0"/>
    <x v="33"/>
    <x v="148"/>
    <x v="126"/>
    <x v="0"/>
    <x v="1"/>
    <x v="0"/>
  </r>
  <r>
    <x v="49"/>
    <x v="0"/>
    <x v="33"/>
    <x v="149"/>
    <x v="127"/>
    <x v="0"/>
    <x v="1"/>
    <x v="0"/>
  </r>
  <r>
    <x v="50"/>
    <x v="0"/>
    <x v="9"/>
    <x v="150"/>
    <x v="85"/>
    <x v="0"/>
    <x v="1"/>
    <x v="0"/>
  </r>
  <r>
    <x v="51"/>
    <x v="0"/>
    <x v="91"/>
    <x v="151"/>
    <x v="128"/>
    <x v="4"/>
    <x v="5"/>
    <x v="0"/>
  </r>
  <r>
    <x v="51"/>
    <x v="0"/>
    <x v="91"/>
    <x v="152"/>
    <x v="129"/>
    <x v="4"/>
    <x v="5"/>
    <x v="0"/>
  </r>
  <r>
    <x v="51"/>
    <x v="0"/>
    <x v="92"/>
    <x v="153"/>
    <x v="130"/>
    <x v="0"/>
    <x v="0"/>
    <x v="0"/>
  </r>
  <r>
    <x v="52"/>
    <x v="1"/>
    <x v="52"/>
    <x v="77"/>
    <x v="131"/>
    <x v="5"/>
    <x v="0"/>
    <x v="1"/>
  </r>
  <r>
    <x v="52"/>
    <x v="0"/>
    <x v="85"/>
    <x v="154"/>
    <x v="132"/>
    <x v="0"/>
    <x v="5"/>
    <x v="0"/>
  </r>
  <r>
    <x v="53"/>
    <x v="0"/>
    <x v="93"/>
    <x v="155"/>
    <x v="1"/>
    <x v="2"/>
    <x v="1"/>
    <x v="0"/>
  </r>
  <r>
    <x v="53"/>
    <x v="0"/>
    <x v="33"/>
    <x v="156"/>
    <x v="133"/>
    <x v="0"/>
    <x v="1"/>
    <x v="0"/>
  </r>
  <r>
    <x v="54"/>
    <x v="0"/>
    <x v="94"/>
    <x v="157"/>
    <x v="134"/>
    <x v="6"/>
    <x v="0"/>
    <x v="0"/>
  </r>
  <r>
    <x v="54"/>
    <x v="0"/>
    <x v="85"/>
    <x v="158"/>
    <x v="118"/>
    <x v="0"/>
    <x v="5"/>
    <x v="0"/>
  </r>
  <r>
    <x v="54"/>
    <x v="0"/>
    <x v="95"/>
    <x v="159"/>
    <x v="135"/>
    <x v="2"/>
    <x v="4"/>
    <x v="0"/>
  </r>
  <r>
    <x v="55"/>
    <x v="0"/>
    <x v="9"/>
    <x v="160"/>
    <x v="136"/>
    <x v="0"/>
    <x v="1"/>
    <x v="0"/>
  </r>
  <r>
    <x v="56"/>
    <x v="0"/>
    <x v="96"/>
    <x v="161"/>
    <x v="137"/>
    <x v="3"/>
    <x v="4"/>
    <x v="0"/>
  </r>
  <r>
    <x v="56"/>
    <x v="0"/>
    <x v="33"/>
    <x v="162"/>
    <x v="66"/>
    <x v="0"/>
    <x v="1"/>
    <x v="0"/>
  </r>
  <r>
    <x v="56"/>
    <x v="0"/>
    <x v="40"/>
    <x v="163"/>
    <x v="138"/>
    <x v="0"/>
    <x v="2"/>
    <x v="0"/>
  </r>
  <r>
    <x v="57"/>
    <x v="0"/>
    <x v="97"/>
    <x v="164"/>
    <x v="139"/>
    <x v="0"/>
    <x v="1"/>
    <x v="0"/>
  </r>
  <r>
    <x v="57"/>
    <x v="0"/>
    <x v="98"/>
    <x v="165"/>
    <x v="140"/>
    <x v="0"/>
    <x v="2"/>
    <x v="0"/>
  </r>
  <r>
    <x v="58"/>
    <x v="0"/>
    <x v="99"/>
    <x v="166"/>
    <x v="141"/>
    <x v="4"/>
    <x v="2"/>
    <x v="0"/>
  </r>
  <r>
    <x v="58"/>
    <x v="0"/>
    <x v="7"/>
    <x v="167"/>
    <x v="142"/>
    <x v="2"/>
    <x v="2"/>
    <x v="0"/>
  </r>
  <r>
    <x v="59"/>
    <x v="0"/>
    <x v="100"/>
    <x v="168"/>
    <x v="143"/>
    <x v="0"/>
    <x v="2"/>
    <x v="0"/>
  </r>
  <r>
    <x v="59"/>
    <x v="0"/>
    <x v="101"/>
    <x v="169"/>
    <x v="144"/>
    <x v="0"/>
    <x v="2"/>
    <x v="0"/>
  </r>
  <r>
    <x v="59"/>
    <x v="0"/>
    <x v="102"/>
    <x v="170"/>
    <x v="83"/>
    <x v="1"/>
    <x v="0"/>
    <x v="0"/>
  </r>
  <r>
    <x v="59"/>
    <x v="0"/>
    <x v="14"/>
    <x v="171"/>
    <x v="33"/>
    <x v="0"/>
    <x v="2"/>
    <x v="0"/>
  </r>
  <r>
    <x v="59"/>
    <x v="0"/>
    <x v="103"/>
    <x v="172"/>
    <x v="145"/>
    <x v="0"/>
    <x v="2"/>
    <x v="0"/>
  </r>
  <r>
    <x v="60"/>
    <x v="0"/>
    <x v="33"/>
    <x v="173"/>
    <x v="66"/>
    <x v="0"/>
    <x v="1"/>
    <x v="0"/>
  </r>
  <r>
    <x v="61"/>
    <x v="0"/>
    <x v="104"/>
    <x v="174"/>
    <x v="26"/>
    <x v="0"/>
    <x v="2"/>
    <x v="0"/>
  </r>
  <r>
    <x v="61"/>
    <x v="0"/>
    <x v="105"/>
    <x v="175"/>
    <x v="146"/>
    <x v="3"/>
    <x v="2"/>
    <x v="0"/>
  </r>
  <r>
    <x v="61"/>
    <x v="0"/>
    <x v="26"/>
    <x v="176"/>
    <x v="147"/>
    <x v="3"/>
    <x v="2"/>
    <x v="0"/>
  </r>
  <r>
    <x v="61"/>
    <x v="0"/>
    <x v="106"/>
    <x v="177"/>
    <x v="148"/>
    <x v="0"/>
    <x v="2"/>
    <x v="0"/>
  </r>
  <r>
    <x v="62"/>
    <x v="0"/>
    <x v="107"/>
    <x v="178"/>
    <x v="36"/>
    <x v="0"/>
    <x v="3"/>
    <x v="0"/>
  </r>
  <r>
    <x v="63"/>
    <x v="0"/>
    <x v="85"/>
    <x v="179"/>
    <x v="149"/>
    <x v="0"/>
    <x v="5"/>
    <x v="0"/>
  </r>
  <r>
    <x v="64"/>
    <x v="0"/>
    <x v="42"/>
    <x v="180"/>
    <x v="150"/>
    <x v="2"/>
    <x v="1"/>
    <x v="0"/>
  </r>
  <r>
    <x v="65"/>
    <x v="0"/>
    <x v="33"/>
    <x v="181"/>
    <x v="66"/>
    <x v="0"/>
    <x v="1"/>
    <x v="0"/>
  </r>
  <r>
    <x v="66"/>
    <x v="0"/>
    <x v="33"/>
    <x v="182"/>
    <x v="66"/>
    <x v="0"/>
    <x v="1"/>
    <x v="0"/>
  </r>
  <r>
    <x v="67"/>
    <x v="0"/>
    <x v="85"/>
    <x v="183"/>
    <x v="151"/>
    <x v="0"/>
    <x v="5"/>
    <x v="0"/>
  </r>
  <r>
    <x v="68"/>
    <x v="0"/>
    <x v="108"/>
    <x v="184"/>
    <x v="152"/>
    <x v="2"/>
    <x v="5"/>
    <x v="0"/>
  </r>
  <r>
    <x v="68"/>
    <x v="0"/>
    <x v="50"/>
    <x v="185"/>
    <x v="153"/>
    <x v="0"/>
    <x v="1"/>
    <x v="0"/>
  </r>
  <r>
    <x v="68"/>
    <x v="0"/>
    <x v="109"/>
    <x v="186"/>
    <x v="154"/>
    <x v="0"/>
    <x v="1"/>
    <x v="0"/>
  </r>
  <r>
    <x v="69"/>
    <x v="0"/>
    <x v="33"/>
    <x v="187"/>
    <x v="2"/>
    <x v="0"/>
    <x v="1"/>
    <x v="0"/>
  </r>
  <r>
    <x v="70"/>
    <x v="0"/>
    <x v="42"/>
    <x v="188"/>
    <x v="155"/>
    <x v="2"/>
    <x v="1"/>
    <x v="0"/>
  </r>
  <r>
    <x v="70"/>
    <x v="0"/>
    <x v="9"/>
    <x v="189"/>
    <x v="156"/>
    <x v="0"/>
    <x v="1"/>
    <x v="0"/>
  </r>
  <r>
    <x v="71"/>
    <x v="0"/>
    <x v="9"/>
    <x v="190"/>
    <x v="51"/>
    <x v="0"/>
    <x v="1"/>
    <x v="0"/>
  </r>
  <r>
    <x v="72"/>
    <x v="0"/>
    <x v="25"/>
    <x v="191"/>
    <x v="36"/>
    <x v="2"/>
    <x v="2"/>
    <x v="0"/>
  </r>
  <r>
    <x v="72"/>
    <x v="0"/>
    <x v="110"/>
    <x v="192"/>
    <x v="157"/>
    <x v="0"/>
    <x v="2"/>
    <x v="0"/>
  </r>
  <r>
    <x v="72"/>
    <x v="0"/>
    <x v="33"/>
    <x v="193"/>
    <x v="158"/>
    <x v="0"/>
    <x v="1"/>
    <x v="0"/>
  </r>
  <r>
    <x v="73"/>
    <x v="0"/>
    <x v="111"/>
    <x v="194"/>
    <x v="130"/>
    <x v="0"/>
    <x v="1"/>
    <x v="0"/>
  </r>
  <r>
    <x v="73"/>
    <x v="0"/>
    <x v="112"/>
    <x v="195"/>
    <x v="83"/>
    <x v="1"/>
    <x v="0"/>
    <x v="0"/>
  </r>
  <r>
    <x v="73"/>
    <x v="0"/>
    <x v="113"/>
    <x v="196"/>
    <x v="159"/>
    <x v="0"/>
    <x v="6"/>
    <x v="0"/>
  </r>
  <r>
    <x v="74"/>
    <x v="1"/>
    <x v="52"/>
    <x v="77"/>
    <x v="160"/>
    <x v="5"/>
    <x v="0"/>
    <x v="1"/>
  </r>
  <r>
    <x v="74"/>
    <x v="1"/>
    <x v="114"/>
    <x v="197"/>
    <x v="161"/>
    <x v="1"/>
    <x v="0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  <r>
    <x v="75"/>
    <x v="2"/>
    <x v="115"/>
    <x v="198"/>
    <x v="162"/>
    <x v="7"/>
    <x v="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showHeaders="0" chartFormat="2">
  <location ref="A6:B26" firstHeaderRow="1" firstDataRow="1" firstDataCol="1" rowPageCount="4" colPageCount="1"/>
  <pivotFields count="10">
    <pivotField compact="0" numFmtId="58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compact="0" showAll="0">
      <items count="4">
        <item x="2"/>
        <item x="1"/>
        <item x="0"/>
        <item t="default"/>
      </items>
    </pivotField>
    <pivotField axis="axisRow" compact="0" sortType="ascending" showAll="0">
      <items count="588">
        <item x="4"/>
        <item x="59"/>
        <item m="1" x="109"/>
        <item m="1" x="353"/>
        <item x="63"/>
        <item x="8"/>
        <item x="60"/>
        <item x="37"/>
        <item x="2"/>
        <item x="3"/>
        <item x="6"/>
        <item x="7"/>
        <item x="13"/>
        <item x="10"/>
        <item x="9"/>
        <item x="64"/>
        <item x="62"/>
        <item x="68"/>
        <item x="67"/>
        <item x="66"/>
        <item m="1" x="352"/>
        <item m="1" x="351"/>
        <item x="61"/>
        <item x="65"/>
        <item m="1" x="348"/>
        <item m="1" x="350"/>
        <item m="1" x="349"/>
        <item x="0"/>
        <item x="40"/>
        <item x="1"/>
        <item x="39"/>
        <item x="38"/>
        <item x="41"/>
        <item x="5"/>
        <item x="42"/>
        <item x="35"/>
        <item x="43"/>
        <item x="44"/>
        <item x="34"/>
        <item x="45"/>
        <item x="31"/>
        <item x="46"/>
        <item x="47"/>
        <item x="12"/>
        <item x="48"/>
        <item x="26"/>
        <item x="49"/>
        <item x="50"/>
        <item x="51"/>
        <item x="52"/>
        <item x="53"/>
        <item x="54"/>
        <item x="55"/>
        <item x="56"/>
        <item x="57"/>
        <item x="58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125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173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x="21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x="11"/>
        <item x="14"/>
        <item x="15"/>
        <item x="16"/>
        <item x="17"/>
        <item x="18"/>
        <item x="19"/>
        <item x="20"/>
        <item x="22"/>
        <item x="23"/>
        <item x="24"/>
        <item x="25"/>
        <item x="27"/>
        <item x="28"/>
        <item x="29"/>
        <item x="30"/>
        <item x="32"/>
        <item x="33"/>
        <item x="36"/>
        <item m="1" x="35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6">
        <item x="4"/>
        <item x="1"/>
        <item x="2"/>
        <item x="3"/>
        <item x="0"/>
        <item t="default"/>
      </items>
    </pivotField>
    <pivotField dataField="1" compact="0" insertBlankRow="1" numFmtId="179" showAll="0">
      <items count="103">
        <item x="85"/>
        <item x="24"/>
        <item x="6"/>
        <item x="101"/>
        <item x="3"/>
        <item x="54"/>
        <item x="58"/>
        <item x="59"/>
        <item x="61"/>
        <item x="69"/>
        <item x="71"/>
        <item x="73"/>
        <item x="81"/>
        <item x="82"/>
        <item x="86"/>
        <item x="88"/>
        <item x="40"/>
        <item x="30"/>
        <item x="35"/>
        <item x="27"/>
        <item x="25"/>
        <item x="13"/>
        <item x="18"/>
        <item x="39"/>
        <item x="5"/>
        <item x="12"/>
        <item x="15"/>
        <item x="7"/>
        <item x="83"/>
        <item x="4"/>
        <item x="14"/>
        <item x="70"/>
        <item x="90"/>
        <item x="79"/>
        <item x="9"/>
        <item x="1"/>
        <item x="2"/>
        <item x="8"/>
        <item x="10"/>
        <item x="11"/>
        <item x="16"/>
        <item x="17"/>
        <item x="19"/>
        <item x="20"/>
        <item x="21"/>
        <item x="22"/>
        <item x="23"/>
        <item x="26"/>
        <item x="28"/>
        <item x="29"/>
        <item x="31"/>
        <item x="32"/>
        <item x="33"/>
        <item x="34"/>
        <item x="36"/>
        <item x="37"/>
        <item x="38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60"/>
        <item x="62"/>
        <item x="63"/>
        <item x="64"/>
        <item x="65"/>
        <item x="66"/>
        <item x="67"/>
        <item x="68"/>
        <item x="72"/>
        <item x="74"/>
        <item x="75"/>
        <item x="76"/>
        <item x="77"/>
        <item x="78"/>
        <item x="80"/>
        <item x="84"/>
        <item x="87"/>
        <item x="89"/>
        <item x="91"/>
        <item x="92"/>
        <item x="93"/>
        <item x="94"/>
        <item x="95"/>
        <item x="96"/>
        <item x="97"/>
        <item x="98"/>
        <item x="99"/>
        <item x="100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showAll="0">
      <items count="29">
        <item sd="0" x="4"/>
        <item sd="0" m="1" x="25"/>
        <item sd="0" m="1" x="16"/>
        <item sd="0" m="1" x="24"/>
        <item sd="0" x="9"/>
        <item sd="0" x="5"/>
        <item sd="0" m="1" x="27"/>
        <item sd="0" x="6"/>
        <item sd="0" m="1" x="19"/>
        <item sd="0" x="7"/>
        <item sd="0" m="1" x="26"/>
        <item sd="0" m="1" x="11"/>
        <item sd="0" m="1" x="18"/>
        <item sd="0" m="1" x="20"/>
        <item sd="0" m="1" x="22"/>
        <item sd="0" m="1" x="23"/>
        <item sd="0" m="1" x="17"/>
        <item sd="0" m="1" x="21"/>
        <item x="0"/>
        <item x="3"/>
        <item x="2"/>
        <item m="1" x="15"/>
        <item x="1"/>
        <item x="8"/>
        <item m="1" x="13"/>
        <item m="1" x="14"/>
        <item m="1" x="10"/>
        <item m="1" x="12"/>
        <item t="default"/>
      </items>
    </pivotField>
    <pivotField compact="0" showAll="0">
      <items count="5">
        <item x="2"/>
        <item x="0"/>
        <item x="1"/>
        <item x="3"/>
        <item t="default"/>
      </items>
    </pivotField>
    <pivotField axis="axisPage" compact="0" showAll="0">
      <items count="4">
        <item x="1"/>
        <item x="0"/>
        <item x="2"/>
        <item t="default"/>
      </items>
    </pivotField>
    <pivotField axis="axisPage" compact="0" defaultSubtotal="0" showAl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</items>
    </pivotField>
    <pivotField axis="axisPage" compact="0" defaultSubtotal="0" showAll="0">
      <items count="3">
        <item x="1"/>
        <item x="0"/>
        <item x="2"/>
      </items>
    </pivotField>
  </pivotFields>
  <rowFields count="1">
    <field x="2"/>
  </rowFields>
  <rowItems count="20">
    <i>
      <x v="571"/>
    </i>
    <i>
      <x v="29"/>
    </i>
    <i>
      <x v="40"/>
    </i>
    <i>
      <x v="585"/>
    </i>
    <i>
      <x v="583"/>
    </i>
    <i>
      <x v="35"/>
    </i>
    <i>
      <x v="31"/>
    </i>
    <i>
      <x v="584"/>
    </i>
    <i>
      <x v="567"/>
    </i>
    <i>
      <x v="580"/>
    </i>
    <i>
      <x v="43"/>
    </i>
    <i>
      <x v="572"/>
    </i>
    <i>
      <x v="575"/>
    </i>
    <i>
      <x v="30"/>
    </i>
    <i>
      <x v="578"/>
    </i>
    <i>
      <x v="38"/>
    </i>
    <i>
      <x v="581"/>
    </i>
    <i>
      <x v="45"/>
    </i>
    <i>
      <x v="582"/>
    </i>
    <i t="grand">
      <x/>
    </i>
  </rowItems>
  <colItems count="1">
    <i/>
  </colItems>
  <pageFields count="4">
    <pageField fld="7" item="0"/>
    <pageField fld="5" item="22"/>
    <pageField fld="8" item="8"/>
    <pageField fld="9" item="0"/>
  </pageFields>
  <dataFields count="1">
    <dataField name="Sum of Amount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7:B18" firstHeaderRow="1" firstDataRow="1" firstDataCol="1" rowPageCount="5" colPageCount="1"/>
  <pivotFields count="10">
    <pivotField compact="0" numFmtId="58" showAll="0">
      <items count="369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  <item x="0"/>
        <item t="default"/>
      </items>
    </pivotField>
    <pivotField compact="0" showAll="0">
      <items count="4">
        <item x="1"/>
        <item x="0"/>
        <item x="2"/>
        <item t="default"/>
      </items>
    </pivotField>
    <pivotField axis="axisRow" compact="0" sortType="ascending" multipleItemSelectionAllowed="1" showAll="0">
      <items count="220">
        <item x="112"/>
        <item x="102"/>
        <item x="42"/>
        <item x="97"/>
        <item x="113"/>
        <item x="7"/>
        <item x="25"/>
        <item x="93"/>
        <item x="99"/>
        <item x="91"/>
        <item x="108"/>
        <item x="26"/>
        <item x="109"/>
        <item x="40"/>
        <item x="107"/>
        <item x="92"/>
        <item x="103"/>
        <item x="52"/>
        <item x="101"/>
        <item x="100"/>
        <item x="9"/>
        <item x="85"/>
        <item x="111"/>
        <item x="94"/>
        <item x="96"/>
        <item x="105"/>
        <item x="95"/>
        <item x="110"/>
        <item x="33"/>
        <item x="50"/>
        <item x="106"/>
        <item x="104"/>
        <item x="14"/>
        <item x="98"/>
        <item x="115"/>
        <item m="1" x="218"/>
        <item x="0"/>
        <item x="1"/>
        <item x="2"/>
        <item x="3"/>
        <item x="4"/>
        <item x="5"/>
        <item x="6"/>
        <item x="8"/>
        <item x="10"/>
        <item x="11"/>
        <item x="12"/>
        <item x="13"/>
        <item x="15"/>
        <item x="16"/>
        <item x="17"/>
        <item x="18"/>
        <item x="19"/>
        <item x="20"/>
        <item x="21"/>
        <item x="22"/>
        <item x="23"/>
        <item x="24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1"/>
        <item x="43"/>
        <item x="44"/>
        <item x="45"/>
        <item x="46"/>
        <item x="47"/>
        <item x="48"/>
        <item x="49"/>
        <item x="51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0"/>
        <item x="114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200">
        <item x="77"/>
        <item x="65"/>
        <item x="153"/>
        <item x="35"/>
        <item x="60"/>
        <item x="68"/>
        <item x="98"/>
        <item x="104"/>
        <item x="124"/>
        <item x="18"/>
        <item x="49"/>
        <item x="129"/>
        <item x="184"/>
        <item x="4"/>
        <item x="84"/>
        <item x="90"/>
        <item x="95"/>
        <item x="97"/>
        <item x="103"/>
        <item x="115"/>
        <item x="118"/>
        <item x="119"/>
        <item x="121"/>
        <item x="135"/>
        <item x="141"/>
        <item x="186"/>
        <item x="14"/>
        <item x="24"/>
        <item x="31"/>
        <item x="34"/>
        <item x="177"/>
        <item x="174"/>
        <item x="25"/>
        <item x="28"/>
        <item x="169"/>
        <item x="140"/>
        <item x="147"/>
        <item x="154"/>
        <item x="158"/>
        <item x="161"/>
        <item x="175"/>
        <item x="179"/>
        <item x="183"/>
        <item x="9"/>
        <item x="39"/>
        <item x="69"/>
        <item x="93"/>
        <item x="107"/>
        <item x="146"/>
        <item x="56"/>
        <item x="159"/>
        <item x="145"/>
        <item x="172"/>
        <item x="21"/>
        <item x="108"/>
        <item x="150"/>
        <item x="160"/>
        <item x="189"/>
        <item x="190"/>
        <item x="3"/>
        <item x="43"/>
        <item x="83"/>
        <item x="82"/>
        <item x="109"/>
        <item x="127"/>
        <item x="133"/>
        <item x="165"/>
        <item x="33"/>
        <item x="32"/>
        <item x="29"/>
        <item x="50"/>
        <item x="128"/>
        <item x="152"/>
        <item x="151"/>
        <item x="166"/>
        <item x="176"/>
        <item x="2"/>
        <item x="19"/>
        <item x="38"/>
        <item x="46"/>
        <item x="105"/>
        <item x="110"/>
        <item x="157"/>
        <item x="0"/>
        <item x="37"/>
        <item x="99"/>
        <item x="47"/>
        <item x="130"/>
        <item x="164"/>
        <item x="10"/>
        <item x="6"/>
        <item x="5"/>
        <item x="12"/>
        <item x="13"/>
        <item x="17"/>
        <item x="16"/>
        <item x="15"/>
        <item x="11"/>
        <item x="22"/>
        <item x="23"/>
        <item x="26"/>
        <item x="27"/>
        <item x="30"/>
        <item x="36"/>
        <item x="41"/>
        <item x="42"/>
        <item x="40"/>
        <item x="44"/>
        <item x="45"/>
        <item x="48"/>
        <item x="53"/>
        <item x="52"/>
        <item x="55"/>
        <item x="61"/>
        <item x="63"/>
        <item x="64"/>
        <item x="66"/>
        <item x="67"/>
        <item x="70"/>
        <item x="71"/>
        <item x="72"/>
        <item x="73"/>
        <item x="75"/>
        <item x="76"/>
        <item x="79"/>
        <item x="80"/>
        <item x="81"/>
        <item x="78"/>
        <item x="85"/>
        <item x="86"/>
        <item x="87"/>
        <item x="88"/>
        <item x="89"/>
        <item x="91"/>
        <item x="94"/>
        <item x="96"/>
        <item x="102"/>
        <item x="113"/>
        <item x="114"/>
        <item x="117"/>
        <item x="120"/>
        <item x="122"/>
        <item x="123"/>
        <item x="125"/>
        <item x="126"/>
        <item x="134"/>
        <item x="132"/>
        <item x="136"/>
        <item x="137"/>
        <item x="138"/>
        <item x="139"/>
        <item x="142"/>
        <item x="148"/>
        <item x="149"/>
        <item x="144"/>
        <item x="155"/>
        <item x="156"/>
        <item x="162"/>
        <item x="171"/>
        <item x="170"/>
        <item x="173"/>
        <item x="181"/>
        <item x="182"/>
        <item x="185"/>
        <item x="187"/>
        <item x="193"/>
        <item x="192"/>
        <item x="191"/>
        <item x="194"/>
        <item x="195"/>
        <item x="131"/>
        <item x="74"/>
        <item x="92"/>
        <item x="101"/>
        <item x="100"/>
        <item x="106"/>
        <item x="111"/>
        <item x="143"/>
        <item x="168"/>
        <item x="1"/>
        <item x="51"/>
        <item x="59"/>
        <item x="58"/>
        <item x="57"/>
        <item x="163"/>
        <item x="196"/>
        <item x="8"/>
        <item x="7"/>
        <item x="20"/>
        <item x="54"/>
        <item x="62"/>
        <item x="112"/>
        <item x="167"/>
        <item x="178"/>
        <item x="180"/>
        <item x="188"/>
        <item x="116"/>
        <item x="197"/>
        <item x="198"/>
        <item t="default"/>
      </items>
    </pivotField>
    <pivotField dataField="1" compact="0" numFmtId="179" showAll="0">
      <items count="164">
        <item x="36"/>
        <item x="66"/>
        <item x="83"/>
        <item x="130"/>
        <item x="150"/>
        <item x="151"/>
        <item x="152"/>
        <item x="153"/>
        <item x="154"/>
        <item x="2"/>
        <item x="155"/>
        <item x="156"/>
        <item x="51"/>
        <item x="157"/>
        <item x="158"/>
        <item x="159"/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60"/>
        <item x="161"/>
        <item x="162"/>
        <item t="default"/>
      </items>
    </pivotField>
    <pivotField axis="axisPage" compact="0" multipleItemSelectionAllowed="1" showAll="0">
      <items count="10">
        <item h="1" sd="0" x="1"/>
        <item h="1" sd="0" x="4"/>
        <item sd="0" x="0"/>
        <item h="1" sd="0" x="2"/>
        <item h="1" sd="0" x="3"/>
        <item h="1" sd="0" x="6"/>
        <item h="1" sd="0" x="5"/>
        <item h="1" x="7"/>
        <item h="1" m="1" x="8"/>
        <item t="default"/>
      </items>
    </pivotField>
    <pivotField axis="axisPage" compact="0" showAll="0">
      <items count="10">
        <item x="7"/>
        <item x="3"/>
        <item x="2"/>
        <item x="4"/>
        <item x="1"/>
        <item x="6"/>
        <item x="5"/>
        <item x="0"/>
        <item m="1" x="8"/>
        <item t="default"/>
      </items>
    </pivotField>
    <pivotField axis="axisPage" compact="0" showAll="0">
      <items count="3">
        <item x="0"/>
        <item x="1"/>
        <item t="default"/>
      </items>
    </pivotField>
    <pivotField axis="axisPage" compact="0" defaultSubtotal="0" showAl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0"/>
      </items>
    </pivotField>
    <pivotField axis="axisPage" compact="0" defaultSubtotal="0" showAll="0">
      <items count="3">
        <item x="1"/>
        <item x="2"/>
        <item x="0"/>
      </items>
    </pivotField>
  </pivotFields>
  <rowFields count="1">
    <field x="2"/>
  </rowFields>
  <rowItems count="11">
    <i>
      <x v="28"/>
    </i>
    <i>
      <x v="98"/>
    </i>
    <i>
      <x v="62"/>
    </i>
    <i>
      <x v="20"/>
    </i>
    <i>
      <x v="97"/>
    </i>
    <i>
      <x v="73"/>
    </i>
    <i>
      <x v="95"/>
    </i>
    <i>
      <x v="84"/>
    </i>
    <i>
      <x v="102"/>
    </i>
    <i>
      <x v="92"/>
    </i>
    <i t="grand">
      <x/>
    </i>
  </rowItems>
  <colItems count="1">
    <i/>
  </colItems>
  <pageFields count="5">
    <pageField fld="7"/>
    <pageField fld="5"/>
    <pageField fld="6"/>
    <pageField fld="8" item="7"/>
    <pageField fld="9"/>
  </pageFields>
  <dataFields count="1">
    <dataField name="Sum of Amount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4" name="Table2_15" displayName="Table2_15" ref="F2:J12" totalsRowShown="0">
  <autoFilter ref="F2:J12"/>
  <tableColumns count="5">
    <tableColumn id="1" name="Category"/>
    <tableColumn id="2" name="Fixed Expenses"/>
    <tableColumn id="3" name="Budget"/>
    <tableColumn id="4" name="Actual"/>
    <tableColumn id="5" name="Dif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5" name="Table5_16" displayName="Table5_16" ref="F14:J22" totalsRowShown="0">
  <autoFilter ref="F14:J22"/>
  <tableColumns count="5">
    <tableColumn id="1" name="Category"/>
    <tableColumn id="2" name="Variable Expenses"/>
    <tableColumn id="3" name="Budget"/>
    <tableColumn id="4" name="Actual"/>
    <tableColumn id="5" name="Differe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8" name="Table1_19" displayName="Table1_19" ref="A2:D6" totalsRowShown="0">
  <autoFilter ref="A2:D6"/>
  <tableColumns count="4">
    <tableColumn id="1" name="Income"/>
    <tableColumn id="2" name="Budget"/>
    <tableColumn id="3" name="Actual"/>
    <tableColumn id="4" name="Differe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5" name="Table11_26" displayName="Table11_26" ref="N2:O19" totalsRowShown="0">
  <autoFilter ref="N2:O19"/>
  <tableColumns count="2">
    <tableColumn id="1" name="Keywords"/>
    <tableColumn id="2" name="Catego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:H651" totalsRowShown="0">
  <autoFilter ref="A1:H651"/>
  <tableColumns count="8">
    <tableColumn id="1" name="Date" dataDxfId="0"/>
    <tableColumn id="2" name="Transaction"/>
    <tableColumn id="3" name="Name"/>
    <tableColumn id="4" name="Memo"/>
    <tableColumn id="5" name="Amount" dataDxfId="1"/>
    <tableColumn id="7" name="Category"/>
    <tableColumn id="6" name="MONTH"/>
    <tableColumn id="9" name="EXPENSE/INCO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J1:K24" totalsRowShown="0">
  <autoFilter ref="J1:K24"/>
  <tableColumns count="2">
    <tableColumn id="1" name="Keywords"/>
    <tableColumn id="2" name="Catego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le10_13" displayName="Table10_13" ref="A1:H463" totalsRowShown="0">
  <autoFilter ref="A1:H463"/>
  <sortState ref="A1:H463">
    <sortCondition ref="C1" descending="1"/>
  </sortState>
  <tableColumns count="8">
    <tableColumn id="1" name="Date"/>
    <tableColumn id="2" name="Transaction"/>
    <tableColumn id="3" name="Name"/>
    <tableColumn id="4" name="Memo"/>
    <tableColumn id="5" name="Amount" dataDxfId="2"/>
    <tableColumn id="6" name="Category"/>
    <tableColumn id="7" name="City"/>
    <tableColumn id="8" name="EXPENSE/INCO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Table_Cat" displayName="Table_Cat" ref="J1:K14" totalsRowShown="0">
  <autoFilter ref="J1:K14"/>
  <tableColumns count="2">
    <tableColumn id="1" name="Keywords"/>
    <tableColumn id="2" name="Catego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" name="Table16" displayName="Table16" ref="M1:N8" totalsRowShown="0">
  <autoFilter ref="M1:N8"/>
  <tableColumns count="2">
    <tableColumn id="1" name="Keywords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M25" sqref="M25"/>
    </sheetView>
  </sheetViews>
  <sheetFormatPr defaultColWidth="8.72380952380952" defaultRowHeight="15"/>
  <cols>
    <col min="1" max="1" width="12.8190476190476" customWidth="1"/>
    <col min="2" max="2" width="14.0952380952381" customWidth="1"/>
    <col min="3" max="4" width="12.8190476190476" customWidth="1"/>
    <col min="6" max="6" width="24.5428571428571" customWidth="1"/>
    <col min="7" max="7" width="28.2761904761905" customWidth="1"/>
    <col min="8" max="8" width="14" customWidth="1"/>
    <col min="9" max="9" width="12" customWidth="1"/>
    <col min="10" max="10" width="12.3619047619048" customWidth="1"/>
    <col min="14" max="14" width="24.6380952380952" customWidth="1"/>
    <col min="15" max="15" width="20.4571428571429" customWidth="1"/>
  </cols>
  <sheetData>
    <row r="1" ht="64" customHeight="1" spans="1:4">
      <c r="A1" s="7">
        <v>45261</v>
      </c>
      <c r="B1" s="8"/>
      <c r="C1" s="8"/>
      <c r="D1" s="8"/>
    </row>
    <row r="2" spans="1:15">
      <c r="A2" s="9" t="s">
        <v>0</v>
      </c>
      <c r="B2" s="9" t="s">
        <v>1</v>
      </c>
      <c r="C2" s="9" t="s">
        <v>2</v>
      </c>
      <c r="D2" t="s">
        <v>3</v>
      </c>
      <c r="F2" s="9" t="s">
        <v>4</v>
      </c>
      <c r="G2" s="9" t="s">
        <v>5</v>
      </c>
      <c r="H2" s="9" t="s">
        <v>1</v>
      </c>
      <c r="I2" s="9" t="s">
        <v>2</v>
      </c>
      <c r="J2" s="9" t="s">
        <v>3</v>
      </c>
      <c r="N2" t="s">
        <v>6</v>
      </c>
      <c r="O2" t="s">
        <v>4</v>
      </c>
    </row>
    <row r="3" spans="4:15">
      <c r="D3" s="10" t="str">
        <f>IFERROR((Table1_19[[#This Row],[Budget]]-Table1_19[[#This Row],[Actual]])/Table1_19[[#This Row],[Budget]],"")</f>
        <v/>
      </c>
      <c r="F3" t="s">
        <v>7</v>
      </c>
      <c r="G3" t="s">
        <v>8</v>
      </c>
      <c r="J3" s="12" t="str">
        <f>IFERROR((Table2_15[[#This Row],[Budget]]-Table2_15[[#This Row],[Actual]])/Table2_15[[#This Row],[Budget]],"")</f>
        <v/>
      </c>
      <c r="N3" s="5" t="s">
        <v>9</v>
      </c>
      <c r="O3" t="s">
        <v>0</v>
      </c>
    </row>
    <row r="4" spans="4:15">
      <c r="D4" s="10" t="str">
        <f>IFERROR((Table1_19[[#This Row],[Budget]]-Table1_19[[#This Row],[Actual]])/Table1_19[[#This Row],[Budget]],"")</f>
        <v/>
      </c>
      <c r="F4" t="s">
        <v>10</v>
      </c>
      <c r="G4" t="s">
        <v>8</v>
      </c>
      <c r="J4" s="12" t="str">
        <f>IFERROR((Table2_15[[#This Row],[Budget]]-Table2_15[[#This Row],[Actual]])/Table2_15[[#This Row],[Budget]],"")</f>
        <v/>
      </c>
      <c r="N4" s="5" t="s">
        <v>11</v>
      </c>
      <c r="O4" t="s">
        <v>12</v>
      </c>
    </row>
    <row r="5" spans="4:15">
      <c r="D5" s="10" t="str">
        <f>IFERROR((Table1_19[[#This Row],[Budget]]-Table1_19[[#This Row],[Actual]])/Table1_19[[#This Row],[Budget]],"")</f>
        <v/>
      </c>
      <c r="F5" t="s">
        <v>12</v>
      </c>
      <c r="G5" t="s">
        <v>13</v>
      </c>
      <c r="J5" s="12" t="str">
        <f>IFERROR((Table2_15[[#This Row],[Budget]]-Table2_15[[#This Row],[Actual]])/Table2_15[[#This Row],[Budget]],"")</f>
        <v/>
      </c>
      <c r="N5" t="s">
        <v>14</v>
      </c>
      <c r="O5" t="s">
        <v>12</v>
      </c>
    </row>
    <row r="6" spans="2:15">
      <c r="B6" s="11"/>
      <c r="C6" s="11"/>
      <c r="D6" s="10" t="str">
        <f>IFERROR((Table1_19[[#This Row],[Budget]]-Table1_19[[#This Row],[Actual]])/Table1_19[[#This Row],[Budget]],"")</f>
        <v/>
      </c>
      <c r="F6" t="s">
        <v>12</v>
      </c>
      <c r="G6" t="s">
        <v>15</v>
      </c>
      <c r="J6" s="12" t="str">
        <f>IFERROR((Table2_15[[#This Row],[Budget]]-Table2_15[[#This Row],[Actual]])/Table2_15[[#This Row],[Budget]],"")</f>
        <v/>
      </c>
      <c r="N6" t="s">
        <v>16</v>
      </c>
      <c r="O6" t="s">
        <v>12</v>
      </c>
    </row>
    <row r="7" spans="6:15">
      <c r="F7" t="s">
        <v>12</v>
      </c>
      <c r="G7" t="s">
        <v>17</v>
      </c>
      <c r="J7" s="12" t="str">
        <f>IFERROR((Table2_15[[#This Row],[Budget]]-Table2_15[[#This Row],[Actual]])/Table2_15[[#This Row],[Budget]],"")</f>
        <v/>
      </c>
      <c r="N7" t="s">
        <v>18</v>
      </c>
      <c r="O7" t="s">
        <v>12</v>
      </c>
    </row>
    <row r="8" spans="6:15">
      <c r="F8" t="s">
        <v>12</v>
      </c>
      <c r="G8" t="s">
        <v>19</v>
      </c>
      <c r="J8" s="12" t="str">
        <f>IFERROR((Table2_15[[#This Row],[Budget]]-Table2_15[[#This Row],[Actual]])/Table2_15[[#This Row],[Budget]],"")</f>
        <v/>
      </c>
      <c r="N8" s="5" t="s">
        <v>20</v>
      </c>
      <c r="O8" t="s">
        <v>12</v>
      </c>
    </row>
    <row r="9" spans="6:15">
      <c r="F9" t="s">
        <v>12</v>
      </c>
      <c r="G9" t="s">
        <v>21</v>
      </c>
      <c r="J9" s="12" t="str">
        <f>IFERROR((Table2_15[[#This Row],[Budget]]-Table2_15[[#This Row],[Actual]])/Table2_15[[#This Row],[Budget]],"")</f>
        <v/>
      </c>
      <c r="N9" t="s">
        <v>22</v>
      </c>
      <c r="O9" t="s">
        <v>12</v>
      </c>
    </row>
    <row r="10" spans="6:15">
      <c r="F10" t="s">
        <v>12</v>
      </c>
      <c r="G10" t="s">
        <v>23</v>
      </c>
      <c r="J10" s="12" t="str">
        <f>IFERROR((Table2_15[[#This Row],[Budget]]-Table2_15[[#This Row],[Actual]])/Table2_15[[#This Row],[Budget]],"")</f>
        <v/>
      </c>
      <c r="N10" s="5" t="s">
        <v>24</v>
      </c>
      <c r="O10" t="s">
        <v>25</v>
      </c>
    </row>
    <row r="11" spans="10:15">
      <c r="J11" s="12" t="str">
        <f>IFERROR((Table2_15[[#This Row],[Budget]]-Table2_15[[#This Row],[Actual]])/Table2_15[[#This Row],[Budget]],"")</f>
        <v/>
      </c>
      <c r="N11" s="5" t="s">
        <v>26</v>
      </c>
      <c r="O11" t="s">
        <v>25</v>
      </c>
    </row>
    <row r="12" spans="6:15">
      <c r="F12" t="s">
        <v>27</v>
      </c>
      <c r="H12" s="11"/>
      <c r="I12" s="11"/>
      <c r="J12" s="12" t="str">
        <f>IFERROR((Table2_15[[#This Row],[Budget]]-Table2_15[[#This Row],[Actual]])/Table2_15[[#This Row],[Budget]],"")</f>
        <v/>
      </c>
      <c r="N12" s="5" t="s">
        <v>28</v>
      </c>
      <c r="O12" t="s">
        <v>25</v>
      </c>
    </row>
    <row r="13" spans="14:15">
      <c r="N13" s="5" t="s">
        <v>29</v>
      </c>
      <c r="O13" t="s">
        <v>30</v>
      </c>
    </row>
    <row r="14" spans="6:15">
      <c r="F14" s="9" t="s">
        <v>4</v>
      </c>
      <c r="G14" s="9" t="s">
        <v>31</v>
      </c>
      <c r="H14" s="9" t="s">
        <v>1</v>
      </c>
      <c r="I14" s="9" t="s">
        <v>2</v>
      </c>
      <c r="J14" s="9" t="s">
        <v>3</v>
      </c>
      <c r="N14" s="5" t="s">
        <v>32</v>
      </c>
      <c r="O14" t="s">
        <v>33</v>
      </c>
    </row>
    <row r="15" spans="6:15">
      <c r="F15" t="s">
        <v>32</v>
      </c>
      <c r="G15" t="s">
        <v>34</v>
      </c>
      <c r="J15" s="12" t="str">
        <f>IFERROR((Table5_16[[#This Row],[Budget]]-Table5_16[[#This Row],[Actual]])/Table5_16[[#This Row],[Budget]],"")</f>
        <v/>
      </c>
      <c r="N15" t="s">
        <v>35</v>
      </c>
      <c r="O15" t="s">
        <v>33</v>
      </c>
    </row>
    <row r="16" spans="6:15">
      <c r="F16" t="s">
        <v>32</v>
      </c>
      <c r="G16" t="s">
        <v>36</v>
      </c>
      <c r="J16" s="12" t="str">
        <f>IFERROR((Table5_16[[#This Row],[Budget]]-Table5_16[[#This Row],[Actual]])/Table5_16[[#This Row],[Budget]],"")</f>
        <v/>
      </c>
      <c r="N16" s="5" t="s">
        <v>37</v>
      </c>
      <c r="O16" t="s">
        <v>36</v>
      </c>
    </row>
    <row r="17" spans="6:15">
      <c r="F17" t="s">
        <v>32</v>
      </c>
      <c r="G17" t="s">
        <v>38</v>
      </c>
      <c r="J17" s="12" t="str">
        <f>IFERROR((Table5_16[[#This Row],[Budget]]-Table5_16[[#This Row],[Actual]])/Table5_16[[#This Row],[Budget]],"")</f>
        <v/>
      </c>
      <c r="N17" t="s">
        <v>39</v>
      </c>
      <c r="O17" t="s">
        <v>36</v>
      </c>
    </row>
    <row r="18" spans="6:15">
      <c r="F18" t="s">
        <v>32</v>
      </c>
      <c r="G18" t="s">
        <v>40</v>
      </c>
      <c r="J18" s="12" t="str">
        <f>IFERROR((Table5_16[[#This Row],[Budget]]-Table5_16[[#This Row],[Actual]])/Table5_16[[#This Row],[Budget]],"")</f>
        <v/>
      </c>
      <c r="N18" t="s">
        <v>41</v>
      </c>
      <c r="O18" t="s">
        <v>42</v>
      </c>
    </row>
    <row r="19" spans="10:15">
      <c r="J19" s="12" t="str">
        <f>IFERROR((Table5_16[[#This Row],[Budget]]-Table5_16[[#This Row],[Actual]])/Table5_16[[#This Row],[Budget]],"")</f>
        <v/>
      </c>
      <c r="O19" t="s">
        <v>43</v>
      </c>
    </row>
    <row r="20" spans="6:10">
      <c r="F20" t="s">
        <v>44</v>
      </c>
      <c r="G20" t="s">
        <v>45</v>
      </c>
      <c r="J20" s="12" t="str">
        <f>IFERROR((Table5_16[[#This Row],[Budget]]-Table5_16[[#This Row],[Actual]])/Table5_16[[#This Row],[Budget]],"")</f>
        <v/>
      </c>
    </row>
    <row r="21" spans="6:14">
      <c r="F21" t="s">
        <v>25</v>
      </c>
      <c r="G21" t="s">
        <v>46</v>
      </c>
      <c r="N21" t="s">
        <v>47</v>
      </c>
    </row>
    <row r="22" spans="6:15">
      <c r="F22" t="s">
        <v>27</v>
      </c>
      <c r="H22" s="11"/>
      <c r="I22" s="11"/>
      <c r="J22" s="12" t="str">
        <f>IFERROR((Table5_16[[#This Row],[Budget]]-Table5_16[[#This Row],[Actual]])/Table5_16[[#This Row],[Budget]],"")</f>
        <v/>
      </c>
      <c r="N22" s="13" t="s">
        <v>48</v>
      </c>
      <c r="O22" s="13" t="s">
        <v>36</v>
      </c>
    </row>
    <row r="23" spans="15:15">
      <c r="O23" s="13" t="s">
        <v>38</v>
      </c>
    </row>
    <row r="24" spans="15:15">
      <c r="O24" s="13" t="s">
        <v>34</v>
      </c>
    </row>
    <row r="25" spans="14:15">
      <c r="N25" s="14" t="s">
        <v>49</v>
      </c>
      <c r="O25" s="14" t="s">
        <v>7</v>
      </c>
    </row>
    <row r="26" spans="15:15">
      <c r="O26" s="14" t="s">
        <v>10</v>
      </c>
    </row>
    <row r="27" spans="15:15">
      <c r="O27" s="14" t="s">
        <v>50</v>
      </c>
    </row>
    <row r="28" spans="15:15">
      <c r="O28" s="14" t="s">
        <v>40</v>
      </c>
    </row>
    <row r="29" spans="15:15">
      <c r="O29" s="14" t="s">
        <v>51</v>
      </c>
    </row>
    <row r="30" spans="15:15">
      <c r="O30" s="14" t="s">
        <v>52</v>
      </c>
    </row>
    <row r="31" spans="15:15">
      <c r="O31" s="14" t="s">
        <v>19</v>
      </c>
    </row>
    <row r="32" spans="15:15">
      <c r="O32" s="14" t="s">
        <v>21</v>
      </c>
    </row>
    <row r="33" spans="15:15">
      <c r="O33" s="14" t="s">
        <v>53</v>
      </c>
    </row>
    <row r="34" spans="15:15">
      <c r="O34" s="14" t="s">
        <v>40</v>
      </c>
    </row>
    <row r="35" spans="14:14">
      <c r="N35" t="s">
        <v>54</v>
      </c>
    </row>
  </sheetData>
  <mergeCells count="1">
    <mergeCell ref="A1:D1"/>
  </mergeCells>
  <conditionalFormatting sqref="J15:J22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headerFooter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B26"/>
  <sheetViews>
    <sheetView tabSelected="1" workbookViewId="0">
      <selection activeCell="B26" sqref="B26"/>
    </sheetView>
  </sheetViews>
  <sheetFormatPr defaultColWidth="8.72380952380952" defaultRowHeight="15" outlineLevelCol="1"/>
  <cols>
    <col min="1" max="1" width="60"/>
    <col min="2" max="2" width="20.8571428571429"/>
    <col min="3" max="3" width="15.2761904761905"/>
    <col min="4" max="4" width="6.54285714285714"/>
    <col min="5" max="5" width="6.45714285714286"/>
    <col min="6" max="6" width="9.54285714285714"/>
    <col min="7" max="9" width="7.45714285714286"/>
    <col min="10" max="10" width="8.54285714285714"/>
    <col min="11" max="11" width="7.54285714285714"/>
    <col min="12" max="13" width="7.45714285714286"/>
    <col min="14" max="14" width="8.54285714285714"/>
    <col min="15" max="15" width="6.27619047619048"/>
    <col min="16" max="16" width="6.54285714285714"/>
    <col min="17" max="17" width="6.27619047619048"/>
    <col min="18" max="18" width="7.27619047619048"/>
    <col min="19" max="19" width="7.54285714285714"/>
    <col min="20" max="21" width="8.54285714285714"/>
    <col min="22" max="22" width="7.54285714285714"/>
    <col min="23" max="23" width="11.6380952380952"/>
    <col min="24" max="29" width="10.2761904761905"/>
    <col min="30" max="30" width="11.5428571428571"/>
    <col min="39" max="39" width="10"/>
    <col min="40" max="40" width="11.5428571428571"/>
  </cols>
  <sheetData>
    <row r="1" spans="1:2">
      <c r="A1" t="s">
        <v>55</v>
      </c>
      <c r="B1" t="s">
        <v>56</v>
      </c>
    </row>
    <row r="2" spans="1:2">
      <c r="A2" t="s">
        <v>4</v>
      </c>
      <c r="B2" t="s">
        <v>25</v>
      </c>
    </row>
    <row r="3" spans="1:2">
      <c r="A3" t="s">
        <v>57</v>
      </c>
      <c r="B3" t="s">
        <v>58</v>
      </c>
    </row>
    <row r="4" spans="1:2">
      <c r="A4" t="s">
        <v>59</v>
      </c>
      <c r="B4" t="s">
        <v>60</v>
      </c>
    </row>
    <row r="6" spans="2:2">
      <c r="B6" t="s">
        <v>61</v>
      </c>
    </row>
    <row r="7" spans="1:2">
      <c r="A7" t="s">
        <v>62</v>
      </c>
      <c r="B7">
        <v>-195.05</v>
      </c>
    </row>
    <row r="8" spans="1:2">
      <c r="A8" t="s">
        <v>63</v>
      </c>
      <c r="B8">
        <v>-127.95</v>
      </c>
    </row>
    <row r="9" spans="1:2">
      <c r="A9" t="s">
        <v>64</v>
      </c>
      <c r="B9">
        <v>-90.7</v>
      </c>
    </row>
    <row r="10" spans="1:2">
      <c r="A10" t="s">
        <v>65</v>
      </c>
      <c r="B10">
        <v>-65.49</v>
      </c>
    </row>
    <row r="11" spans="1:2">
      <c r="A11" t="s">
        <v>66</v>
      </c>
      <c r="B11">
        <v>-59.57</v>
      </c>
    </row>
    <row r="12" spans="1:2">
      <c r="A12" t="s">
        <v>67</v>
      </c>
      <c r="B12">
        <v>-56.82</v>
      </c>
    </row>
    <row r="13" spans="1:2">
      <c r="A13" t="s">
        <v>68</v>
      </c>
      <c r="B13">
        <v>-43.1</v>
      </c>
    </row>
    <row r="14" spans="1:2">
      <c r="A14" t="s">
        <v>69</v>
      </c>
      <c r="B14">
        <v>-37</v>
      </c>
    </row>
    <row r="15" spans="1:2">
      <c r="A15" t="s">
        <v>70</v>
      </c>
      <c r="B15">
        <v>-33.99</v>
      </c>
    </row>
    <row r="16" spans="1:2">
      <c r="A16" t="s">
        <v>71</v>
      </c>
      <c r="B16">
        <v>-21.84</v>
      </c>
    </row>
    <row r="17" spans="1:2">
      <c r="A17" t="s">
        <v>72</v>
      </c>
      <c r="B17">
        <v>-18</v>
      </c>
    </row>
    <row r="18" spans="1:2">
      <c r="A18" t="s">
        <v>73</v>
      </c>
      <c r="B18">
        <v>-13.58</v>
      </c>
    </row>
    <row r="19" spans="1:2">
      <c r="A19" t="s">
        <v>74</v>
      </c>
      <c r="B19">
        <v>-11</v>
      </c>
    </row>
    <row r="20" spans="1:2">
      <c r="A20" t="s">
        <v>75</v>
      </c>
      <c r="B20">
        <v>-6.18</v>
      </c>
    </row>
    <row r="21" spans="1:2">
      <c r="A21" t="s">
        <v>76</v>
      </c>
      <c r="B21">
        <v>-6</v>
      </c>
    </row>
    <row r="22" spans="1:2">
      <c r="A22" t="s">
        <v>77</v>
      </c>
      <c r="B22">
        <v>-5.75</v>
      </c>
    </row>
    <row r="23" spans="1:2">
      <c r="A23" t="s">
        <v>78</v>
      </c>
      <c r="B23">
        <v>-5.25</v>
      </c>
    </row>
    <row r="24" spans="1:2">
      <c r="A24" t="s">
        <v>79</v>
      </c>
      <c r="B24">
        <v>-3.85</v>
      </c>
    </row>
    <row r="25" spans="1:2">
      <c r="A25" t="s">
        <v>80</v>
      </c>
      <c r="B25">
        <v>-2.99</v>
      </c>
    </row>
    <row r="26" spans="1:2">
      <c r="A26" t="s">
        <v>81</v>
      </c>
      <c r="B26">
        <v>-804.11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B18"/>
  <sheetViews>
    <sheetView zoomScale="145" zoomScaleNormal="145" workbookViewId="0">
      <selection activeCell="B11" sqref="B11"/>
    </sheetView>
  </sheetViews>
  <sheetFormatPr defaultColWidth="8.72380952380952" defaultRowHeight="15" outlineLevelCol="1"/>
  <cols>
    <col min="1" max="1" width="42.7238095238095"/>
    <col min="2" max="5" width="15.2761904761905"/>
  </cols>
  <sheetData>
    <row r="1" spans="1:2">
      <c r="A1" t="s">
        <v>55</v>
      </c>
      <c r="B1" t="s">
        <v>82</v>
      </c>
    </row>
    <row r="2" spans="1:2">
      <c r="A2" t="s">
        <v>4</v>
      </c>
      <c r="B2" t="s">
        <v>38</v>
      </c>
    </row>
    <row r="3" spans="1:2">
      <c r="A3" t="s">
        <v>83</v>
      </c>
      <c r="B3" t="s">
        <v>82</v>
      </c>
    </row>
    <row r="4" spans="1:2">
      <c r="A4" t="s">
        <v>57</v>
      </c>
      <c r="B4" t="s">
        <v>84</v>
      </c>
    </row>
    <row r="5" spans="1:2">
      <c r="A5" t="s">
        <v>59</v>
      </c>
      <c r="B5" t="s">
        <v>82</v>
      </c>
    </row>
    <row r="7" spans="1:2">
      <c r="A7" t="s">
        <v>85</v>
      </c>
      <c r="B7" t="s">
        <v>61</v>
      </c>
    </row>
    <row r="8" spans="1:2">
      <c r="A8" t="s">
        <v>86</v>
      </c>
      <c r="B8">
        <v>-41.94</v>
      </c>
    </row>
    <row r="9" spans="1:2">
      <c r="A9" t="s">
        <v>87</v>
      </c>
      <c r="B9">
        <v>-39.59</v>
      </c>
    </row>
    <row r="10" spans="1:2">
      <c r="A10" t="s">
        <v>88</v>
      </c>
      <c r="B10">
        <v>-27.34</v>
      </c>
    </row>
    <row r="11" spans="1:2">
      <c r="A11" t="s">
        <v>89</v>
      </c>
      <c r="B11">
        <v>-20.13</v>
      </c>
    </row>
    <row r="12" spans="1:2">
      <c r="A12" t="s">
        <v>90</v>
      </c>
      <c r="B12">
        <v>-19.7</v>
      </c>
    </row>
    <row r="13" spans="1:2">
      <c r="A13" t="s">
        <v>91</v>
      </c>
      <c r="B13">
        <v>-12.08</v>
      </c>
    </row>
    <row r="14" spans="1:2">
      <c r="A14" t="s">
        <v>92</v>
      </c>
      <c r="B14">
        <v>-12</v>
      </c>
    </row>
    <row r="15" spans="1:2">
      <c r="A15" t="s">
        <v>93</v>
      </c>
      <c r="B15">
        <v>-11.55</v>
      </c>
    </row>
    <row r="16" spans="1:2">
      <c r="A16" t="s">
        <v>94</v>
      </c>
      <c r="B16">
        <v>-9.1</v>
      </c>
    </row>
    <row r="17" spans="1:2">
      <c r="A17" t="s">
        <v>95</v>
      </c>
      <c r="B17">
        <v>-4.8</v>
      </c>
    </row>
    <row r="18" spans="1:2">
      <c r="A18" t="s">
        <v>81</v>
      </c>
      <c r="B18">
        <v>-198.23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8"/>
  </sheetPr>
  <dimension ref="A1:K651"/>
  <sheetViews>
    <sheetView zoomScale="85" zoomScaleNormal="85" topLeftCell="A64" workbookViewId="0">
      <selection activeCell="C106" sqref="C106"/>
    </sheetView>
  </sheetViews>
  <sheetFormatPr defaultColWidth="8.72380952380952" defaultRowHeight="15"/>
  <cols>
    <col min="1" max="1" width="11.3619047619048" style="1" customWidth="1"/>
    <col min="2" max="2" width="11.8190476190476" customWidth="1"/>
    <col min="3" max="3" width="55.1809523809524" customWidth="1"/>
    <col min="4" max="4" width="25.7238095238095" customWidth="1"/>
    <col min="5" max="5" width="10.2761904761905" style="2"/>
    <col min="6" max="6" width="21.4571428571429" customWidth="1"/>
    <col min="8" max="10" width="22" customWidth="1"/>
    <col min="11" max="11" width="25.4571428571429" customWidth="1"/>
  </cols>
  <sheetData>
    <row r="1" spans="1:11">
      <c r="A1" s="1" t="s">
        <v>96</v>
      </c>
      <c r="B1" t="s">
        <v>97</v>
      </c>
      <c r="C1" t="s">
        <v>85</v>
      </c>
      <c r="D1" t="s">
        <v>98</v>
      </c>
      <c r="E1" s="2" t="s">
        <v>99</v>
      </c>
      <c r="F1" t="s">
        <v>4</v>
      </c>
      <c r="G1" t="s">
        <v>100</v>
      </c>
      <c r="H1" t="s">
        <v>55</v>
      </c>
      <c r="J1" t="s">
        <v>6</v>
      </c>
      <c r="K1" t="s">
        <v>4</v>
      </c>
    </row>
    <row r="2" spans="1:11">
      <c r="A2" s="3">
        <v>45170</v>
      </c>
      <c r="B2" s="4" t="s">
        <v>101</v>
      </c>
      <c r="C2" s="4" t="s">
        <v>63</v>
      </c>
      <c r="D2" s="4" t="s">
        <v>102</v>
      </c>
      <c r="E2" s="4">
        <v>-9.95</v>
      </c>
      <c r="F2" t="str">
        <f t="array" ref="F2">IFERROR(INDEX(Table11[Category],MATCH(TRUE,ISNUMBER(SEARCH(Table11[Keywords],Table10[[#This Row],[Name]])),0)),"")</f>
        <v>Zelle/Venmo/Visa</v>
      </c>
      <c r="G2" t="str">
        <f>TEXT(Table10[[#This Row],[Date]],"MMM")</f>
        <v>Sep</v>
      </c>
      <c r="H2" t="str">
        <f>IF(Table10[[#This Row],[Amount]]&lt;0,"EXPENSES","INCOME")</f>
        <v>EXPENSES</v>
      </c>
      <c r="J2" t="s">
        <v>103</v>
      </c>
      <c r="K2" t="s">
        <v>104</v>
      </c>
    </row>
    <row r="3" spans="1:11">
      <c r="A3" s="3">
        <v>45174</v>
      </c>
      <c r="B3" s="4" t="s">
        <v>101</v>
      </c>
      <c r="C3" s="4" t="s">
        <v>105</v>
      </c>
      <c r="D3" s="4" t="s">
        <v>106</v>
      </c>
      <c r="E3" s="4">
        <v>-254.5</v>
      </c>
      <c r="F3" t="str">
        <f t="array" ref="F3">IFERROR(INDEX(Table11[Category],MATCH(TRUE,ISNUMBER(SEARCH(Table11[Keywords],Table10[[#This Row],[Name]])),0)),"")</f>
        <v>Loan Payment</v>
      </c>
      <c r="G3" t="str">
        <f>TEXT(Table10[[#This Row],[Date]],"MMM")</f>
        <v>Sep</v>
      </c>
      <c r="H3" t="str">
        <f>IF(Table10[[#This Row],[Amount]]&lt;0,"EXPENSES","INCOME")</f>
        <v>EXPENSES</v>
      </c>
      <c r="I3" s="5"/>
      <c r="J3" s="5" t="s">
        <v>9</v>
      </c>
      <c r="K3" t="s">
        <v>0</v>
      </c>
    </row>
    <row r="4" spans="1:11">
      <c r="A4" s="3">
        <v>45174</v>
      </c>
      <c r="B4" s="4" t="s">
        <v>101</v>
      </c>
      <c r="C4" s="4" t="s">
        <v>107</v>
      </c>
      <c r="D4" s="4" t="s">
        <v>108</v>
      </c>
      <c r="E4" s="4">
        <v>-100</v>
      </c>
      <c r="F4" t="str">
        <f t="array" ref="F4">IFERROR(INDEX(Table11[Category],MATCH(TRUE,ISNUMBER(SEARCH(Table11[Keywords],Table10[[#This Row],[Name]])),0)),"")</f>
        <v>Loan Payment</v>
      </c>
      <c r="G4" t="str">
        <f>TEXT(Table10[[#This Row],[Date]],"MMM")</f>
        <v>Sep</v>
      </c>
      <c r="H4" t="str">
        <f>IF(Table10[[#This Row],[Amount]]&lt;0,"EXPENSES","INCOME")</f>
        <v>EXPENSES</v>
      </c>
      <c r="J4" t="s">
        <v>109</v>
      </c>
      <c r="K4" t="s">
        <v>109</v>
      </c>
    </row>
    <row r="5" spans="1:11">
      <c r="A5" s="3">
        <v>45174</v>
      </c>
      <c r="B5" s="4" t="s">
        <v>101</v>
      </c>
      <c r="C5" s="4" t="s">
        <v>110</v>
      </c>
      <c r="D5" s="4" t="s">
        <v>102</v>
      </c>
      <c r="E5" s="4">
        <v>-40</v>
      </c>
      <c r="F5" t="str">
        <f t="array" ref="F5">IFERROR(INDEX(Table11[Category],MATCH(TRUE,ISNUMBER(SEARCH(Table11[Keywords],Table10[[#This Row],[Name]])),0)),"")</f>
        <v>Cash out</v>
      </c>
      <c r="G5" t="str">
        <f>TEXT(Table10[[#This Row],[Date]],"MMM")</f>
        <v>Sep</v>
      </c>
      <c r="H5" t="str">
        <f>IF(Table10[[#This Row],[Amount]]&lt;0,"EXPENSES","INCOME")</f>
        <v>EXPENSES</v>
      </c>
      <c r="I5" s="5"/>
      <c r="J5" s="5" t="s">
        <v>11</v>
      </c>
      <c r="K5" t="s">
        <v>12</v>
      </c>
    </row>
    <row r="6" spans="1:11">
      <c r="A6" s="3">
        <v>45176</v>
      </c>
      <c r="B6" s="4" t="s">
        <v>101</v>
      </c>
      <c r="C6" s="4" t="s">
        <v>111</v>
      </c>
      <c r="D6" s="4" t="s">
        <v>112</v>
      </c>
      <c r="E6" s="4">
        <v>-50</v>
      </c>
      <c r="F6" t="str">
        <f t="array" ref="F6">IFERROR(INDEX(Table11[Category],MATCH(TRUE,ISNUMBER(SEARCH(Table11[Keywords],Table10[[#This Row],[Name]])),0)),"")</f>
        <v>Loan Payment</v>
      </c>
      <c r="G6" t="str">
        <f>TEXT(Table10[[#This Row],[Date]],"MMM")</f>
        <v>Sep</v>
      </c>
      <c r="H6" t="str">
        <f>IF(Table10[[#This Row],[Amount]]&lt;0,"EXPENSES","INCOME")</f>
        <v>EXPENSES</v>
      </c>
      <c r="J6" t="s">
        <v>14</v>
      </c>
      <c r="K6" t="s">
        <v>12</v>
      </c>
    </row>
    <row r="7" spans="1:11">
      <c r="A7" s="3">
        <v>45176</v>
      </c>
      <c r="B7" s="4" t="s">
        <v>101</v>
      </c>
      <c r="C7" s="4" t="s">
        <v>113</v>
      </c>
      <c r="D7" s="4" t="s">
        <v>112</v>
      </c>
      <c r="E7" s="4">
        <v>-6.95</v>
      </c>
      <c r="F7" t="str">
        <f t="array" ref="F7">IFERROR(INDEX(Table11[Category],MATCH(TRUE,ISNUMBER(SEARCH(Table11[Keywords],Table10[[#This Row],[Name]])),0)),"")</f>
        <v>Bank Maintenance Fee</v>
      </c>
      <c r="G7" t="str">
        <f>TEXT(Table10[[#This Row],[Date]],"MMM")</f>
        <v>Sep</v>
      </c>
      <c r="H7" t="str">
        <f>IF(Table10[[#This Row],[Amount]]&lt;0,"EXPENSES","INCOME")</f>
        <v>EXPENSES</v>
      </c>
      <c r="J7" t="s">
        <v>16</v>
      </c>
      <c r="K7" t="s">
        <v>12</v>
      </c>
    </row>
    <row r="8" spans="1:11">
      <c r="A8" s="3">
        <v>45176</v>
      </c>
      <c r="B8" s="4" t="s">
        <v>114</v>
      </c>
      <c r="C8" s="4" t="s">
        <v>115</v>
      </c>
      <c r="D8" s="4" t="s">
        <v>112</v>
      </c>
      <c r="E8" s="4">
        <v>6.95</v>
      </c>
      <c r="F8" t="str">
        <f t="array" ref="F8">IFERROR(INDEX(Table11[Category],MATCH(TRUE,ISNUMBER(SEARCH(Table11[Keywords],Table10[[#This Row],[Name]])),0)),"")</f>
        <v>Bank Maintenance Fee</v>
      </c>
      <c r="G8" t="str">
        <f>TEXT(Table10[[#This Row],[Date]],"MMM")</f>
        <v>Sep</v>
      </c>
      <c r="H8" t="str">
        <f>IF(Table10[[#This Row],[Amount]]&lt;0,"EXPENSES","INCOME")</f>
        <v>INCOME</v>
      </c>
      <c r="J8" t="s">
        <v>18</v>
      </c>
      <c r="K8" t="s">
        <v>12</v>
      </c>
    </row>
    <row r="9" spans="1:11">
      <c r="A9" s="3">
        <v>45177</v>
      </c>
      <c r="B9" s="4" t="s">
        <v>114</v>
      </c>
      <c r="C9" s="4" t="s">
        <v>116</v>
      </c>
      <c r="D9" s="4" t="s">
        <v>112</v>
      </c>
      <c r="E9" s="4">
        <v>1575.67</v>
      </c>
      <c r="F9" t="str">
        <f t="array" ref="F9">IFERROR(INDEX(Table11[Category],MATCH(TRUE,ISNUMBER(SEARCH(Table11[Keywords],Table10[[#This Row],[Name]])),0)),"")</f>
        <v>Income</v>
      </c>
      <c r="G9" t="str">
        <f>TEXT(Table10[[#This Row],[Date]],"MMM")</f>
        <v>Sep</v>
      </c>
      <c r="H9" t="str">
        <f>IF(Table10[[#This Row],[Amount]]&lt;0,"EXPENSES","INCOME")</f>
        <v>INCOME</v>
      </c>
      <c r="I9" s="5"/>
      <c r="J9" s="5" t="s">
        <v>20</v>
      </c>
      <c r="K9" t="s">
        <v>12</v>
      </c>
    </row>
    <row r="10" spans="1:11">
      <c r="A10" s="3">
        <v>45177</v>
      </c>
      <c r="B10" s="4" t="s">
        <v>101</v>
      </c>
      <c r="C10" s="4" t="s">
        <v>107</v>
      </c>
      <c r="D10" s="4" t="s">
        <v>108</v>
      </c>
      <c r="E10" s="4">
        <v>-100</v>
      </c>
      <c r="F10" t="str">
        <f t="array" ref="F10">IFERROR(INDEX(Table11[Category],MATCH(TRUE,ISNUMBER(SEARCH(Table11[Keywords],Table10[[#This Row],[Name]])),0)),"")</f>
        <v>Loan Payment</v>
      </c>
      <c r="G10" t="str">
        <f>TEXT(Table10[[#This Row],[Date]],"MMM")</f>
        <v>Sep</v>
      </c>
      <c r="H10" t="str">
        <f>IF(Table10[[#This Row],[Amount]]&lt;0,"EXPENSES","INCOME")</f>
        <v>EXPENSES</v>
      </c>
      <c r="J10" t="s">
        <v>22</v>
      </c>
      <c r="K10" t="s">
        <v>12</v>
      </c>
    </row>
    <row r="11" spans="1:11">
      <c r="A11" s="3">
        <v>45177</v>
      </c>
      <c r="B11" s="4" t="s">
        <v>101</v>
      </c>
      <c r="C11" s="4" t="s">
        <v>107</v>
      </c>
      <c r="D11" s="4" t="s">
        <v>108</v>
      </c>
      <c r="E11" s="4">
        <v>-100</v>
      </c>
      <c r="F11" t="str">
        <f t="array" ref="F11">IFERROR(INDEX(Table11[Category],MATCH(TRUE,ISNUMBER(SEARCH(Table11[Keywords],Table10[[#This Row],[Name]])),0)),"")</f>
        <v>Loan Payment</v>
      </c>
      <c r="G11" t="str">
        <f>TEXT(Table10[[#This Row],[Date]],"MMM")</f>
        <v>Sep</v>
      </c>
      <c r="H11" t="str">
        <f>IF(Table10[[#This Row],[Amount]]&lt;0,"EXPENSES","INCOME")</f>
        <v>EXPENSES</v>
      </c>
      <c r="I11" s="5"/>
      <c r="J11" s="5" t="s">
        <v>24</v>
      </c>
      <c r="K11" t="s">
        <v>117</v>
      </c>
    </row>
    <row r="12" spans="1:11">
      <c r="A12" s="3">
        <v>45180</v>
      </c>
      <c r="B12" s="4" t="s">
        <v>101</v>
      </c>
      <c r="C12" s="4" t="s">
        <v>118</v>
      </c>
      <c r="D12" s="4" t="s">
        <v>102</v>
      </c>
      <c r="E12" s="4">
        <v>-217.93</v>
      </c>
      <c r="F12" t="str">
        <f t="array" ref="F12">IFERROR(INDEX(Table11[Category],MATCH(TRUE,ISNUMBER(SEARCH(Table11[Keywords],Table10[[#This Row],[Name]])),0)),"")</f>
        <v>Subscription</v>
      </c>
      <c r="G12" t="str">
        <f>TEXT(Table10[[#This Row],[Date]],"MMM")</f>
        <v>Sep</v>
      </c>
      <c r="H12" t="str">
        <f>IF(Table10[[#This Row],[Amount]]&lt;0,"EXPENSES","INCOME")</f>
        <v>EXPENSES</v>
      </c>
      <c r="I12" s="5"/>
      <c r="J12" s="5" t="s">
        <v>26</v>
      </c>
      <c r="K12" t="s">
        <v>25</v>
      </c>
    </row>
    <row r="13" spans="1:11">
      <c r="A13" s="3">
        <v>45180</v>
      </c>
      <c r="B13" s="4" t="s">
        <v>101</v>
      </c>
      <c r="C13" s="4" t="s">
        <v>119</v>
      </c>
      <c r="D13" s="4" t="s">
        <v>102</v>
      </c>
      <c r="E13" s="4">
        <v>-7.99</v>
      </c>
      <c r="F13" t="str">
        <f t="array" ref="F13">IFERROR(INDEX(Table11[Category],MATCH(TRUE,ISNUMBER(SEARCH(Table11[Keywords],Table10[[#This Row],[Name]])),0)),"")</f>
        <v>Subscription</v>
      </c>
      <c r="G13" t="str">
        <f>TEXT(Table10[[#This Row],[Date]],"MMM")</f>
        <v>Sep</v>
      </c>
      <c r="H13" t="str">
        <f>IF(Table10[[#This Row],[Amount]]&lt;0,"EXPENSES","INCOME")</f>
        <v>EXPENSES</v>
      </c>
      <c r="I13" s="5"/>
      <c r="J13" s="5" t="s">
        <v>28</v>
      </c>
      <c r="K13" t="s">
        <v>25</v>
      </c>
    </row>
    <row r="14" spans="1:11">
      <c r="A14" s="3">
        <v>45182</v>
      </c>
      <c r="B14" s="4" t="s">
        <v>101</v>
      </c>
      <c r="C14" s="4" t="s">
        <v>63</v>
      </c>
      <c r="D14" s="4" t="s">
        <v>102</v>
      </c>
      <c r="E14" s="4">
        <v>-13.9</v>
      </c>
      <c r="F14" t="str">
        <f t="array" ref="F14">IFERROR(INDEX(Table11[Category],MATCH(TRUE,ISNUMBER(SEARCH(Table11[Keywords],Table10[[#This Row],[Name]])),0)),"")</f>
        <v>Zelle/Venmo/Visa</v>
      </c>
      <c r="G14" t="str">
        <f>TEXT(Table10[[#This Row],[Date]],"MMM")</f>
        <v>Sep</v>
      </c>
      <c r="H14" t="str">
        <f>IF(Table10[[#This Row],[Amount]]&lt;0,"EXPENSES","INCOME")</f>
        <v>EXPENSES</v>
      </c>
      <c r="I14" s="5"/>
      <c r="J14" s="5" t="s">
        <v>29</v>
      </c>
      <c r="K14" t="s">
        <v>30</v>
      </c>
    </row>
    <row r="15" spans="1:11">
      <c r="A15" s="3">
        <v>45182</v>
      </c>
      <c r="B15" s="4" t="s">
        <v>101</v>
      </c>
      <c r="C15" s="4" t="s">
        <v>105</v>
      </c>
      <c r="D15" s="4" t="s">
        <v>106</v>
      </c>
      <c r="E15" s="4">
        <v>-200</v>
      </c>
      <c r="F15" t="str">
        <f t="array" ref="F15">IFERROR(INDEX(Table11[Category],MATCH(TRUE,ISNUMBER(SEARCH(Table11[Keywords],Table10[[#This Row],[Name]])),0)),"")</f>
        <v>Loan Payment</v>
      </c>
      <c r="G15" t="str">
        <f>TEXT(Table10[[#This Row],[Date]],"MMM")</f>
        <v>Sep</v>
      </c>
      <c r="H15" t="str">
        <f>IF(Table10[[#This Row],[Amount]]&lt;0,"EXPENSES","INCOME")</f>
        <v>EXPENSES</v>
      </c>
      <c r="J15" t="s">
        <v>120</v>
      </c>
      <c r="K15" t="s">
        <v>30</v>
      </c>
    </row>
    <row r="16" spans="1:11">
      <c r="A16" s="3">
        <v>45183</v>
      </c>
      <c r="B16" s="4" t="s">
        <v>101</v>
      </c>
      <c r="C16" s="4" t="s">
        <v>70</v>
      </c>
      <c r="D16" s="4" t="s">
        <v>102</v>
      </c>
      <c r="E16" s="4">
        <v>-33.99</v>
      </c>
      <c r="F16" t="str">
        <f t="array" ref="F16">IFERROR(INDEX(Table11[Category],MATCH(TRUE,ISNUMBER(SEARCH(Table11[Keywords],Table10[[#This Row],[Name]])),0)),"")</f>
        <v>Zelle/Venmo/Visa</v>
      </c>
      <c r="G16" t="str">
        <f>TEXT(Table10[[#This Row],[Date]],"MMM")</f>
        <v>Sep</v>
      </c>
      <c r="H16" t="str">
        <f>IF(Table10[[#This Row],[Amount]]&lt;0,"EXPENSES","INCOME")</f>
        <v>EXPENSES</v>
      </c>
      <c r="I16" s="5"/>
      <c r="J16" s="5" t="s">
        <v>32</v>
      </c>
      <c r="K16" t="s">
        <v>33</v>
      </c>
    </row>
    <row r="17" spans="1:11">
      <c r="A17" s="3">
        <v>45183</v>
      </c>
      <c r="B17" s="4" t="s">
        <v>101</v>
      </c>
      <c r="C17" s="4" t="s">
        <v>72</v>
      </c>
      <c r="D17" s="4" t="s">
        <v>102</v>
      </c>
      <c r="E17" s="4">
        <v>-18</v>
      </c>
      <c r="F17" t="str">
        <f t="array" ref="F17">IFERROR(INDEX(Table11[Category],MATCH(TRUE,ISNUMBER(SEARCH(Table11[Keywords],Table10[[#This Row],[Name]])),0)),"")</f>
        <v>Zelle/Venmo/Visa</v>
      </c>
      <c r="G17" t="str">
        <f>TEXT(Table10[[#This Row],[Date]],"MMM")</f>
        <v>Sep</v>
      </c>
      <c r="H17" t="str">
        <f>IF(Table10[[#This Row],[Amount]]&lt;0,"EXPENSES","INCOME")</f>
        <v>EXPENSES</v>
      </c>
      <c r="J17" t="s">
        <v>35</v>
      </c>
      <c r="K17" t="s">
        <v>33</v>
      </c>
    </row>
    <row r="18" spans="1:11">
      <c r="A18" s="3">
        <v>45183</v>
      </c>
      <c r="B18" s="4" t="s">
        <v>101</v>
      </c>
      <c r="C18" s="4" t="s">
        <v>121</v>
      </c>
      <c r="D18" s="4" t="s">
        <v>102</v>
      </c>
      <c r="E18" s="4">
        <v>-0.99</v>
      </c>
      <c r="F18" t="str">
        <f t="array" ref="F18">IFERROR(INDEX(Table11[Category],MATCH(TRUE,ISNUMBER(SEARCH(Table11[Keywords],Table10[[#This Row],[Name]])),0)),"")</f>
        <v>Subscription</v>
      </c>
      <c r="G18" t="str">
        <f>TEXT(Table10[[#This Row],[Date]],"MMM")</f>
        <v>Sep</v>
      </c>
      <c r="H18" t="str">
        <f>IF(Table10[[#This Row],[Amount]]&lt;0,"EXPENSES","INCOME")</f>
        <v>EXPENSES</v>
      </c>
      <c r="I18" s="5"/>
      <c r="J18" s="5" t="s">
        <v>37</v>
      </c>
      <c r="K18" t="s">
        <v>36</v>
      </c>
    </row>
    <row r="19" spans="1:11">
      <c r="A19" s="3">
        <v>45183</v>
      </c>
      <c r="B19" s="4" t="s">
        <v>101</v>
      </c>
      <c r="C19" s="4" t="s">
        <v>63</v>
      </c>
      <c r="D19" s="4" t="s">
        <v>102</v>
      </c>
      <c r="E19" s="4">
        <v>-6.15</v>
      </c>
      <c r="F19" t="str">
        <f t="array" ref="F19">IFERROR(INDEX(Table11[Category],MATCH(TRUE,ISNUMBER(SEARCH(Table11[Keywords],Table10[[#This Row],[Name]])),0)),"")</f>
        <v>Zelle/Venmo/Visa</v>
      </c>
      <c r="G19" t="str">
        <f>TEXT(Table10[[#This Row],[Date]],"MMM")</f>
        <v>Sep</v>
      </c>
      <c r="H19" t="str">
        <f>IF(Table10[[#This Row],[Amount]]&lt;0,"EXPENSES","INCOME")</f>
        <v>EXPENSES</v>
      </c>
      <c r="J19" t="s">
        <v>122</v>
      </c>
      <c r="K19" t="s">
        <v>36</v>
      </c>
    </row>
    <row r="20" spans="1:11">
      <c r="A20" s="3">
        <v>45183</v>
      </c>
      <c r="B20" s="4" t="s">
        <v>101</v>
      </c>
      <c r="C20" s="4" t="s">
        <v>63</v>
      </c>
      <c r="D20" s="4" t="s">
        <v>102</v>
      </c>
      <c r="E20" s="4">
        <v>-9.95</v>
      </c>
      <c r="F20" t="str">
        <f t="array" ref="F20">IFERROR(INDEX(Table11[Category],MATCH(TRUE,ISNUMBER(SEARCH(Table11[Keywords],Table10[[#This Row],[Name]])),0)),"")</f>
        <v>Zelle/Venmo/Visa</v>
      </c>
      <c r="G20" t="str">
        <f>TEXT(Table10[[#This Row],[Date]],"MMM")</f>
        <v>Sep</v>
      </c>
      <c r="H20" t="str">
        <f>IF(Table10[[#This Row],[Amount]]&lt;0,"EXPENSES","INCOME")</f>
        <v>EXPENSES</v>
      </c>
      <c r="J20" t="s">
        <v>123</v>
      </c>
      <c r="K20" t="s">
        <v>36</v>
      </c>
    </row>
    <row r="21" spans="1:11">
      <c r="A21" s="3">
        <v>45187</v>
      </c>
      <c r="B21" s="4" t="s">
        <v>114</v>
      </c>
      <c r="C21" s="4" t="s">
        <v>124</v>
      </c>
      <c r="D21" s="4" t="s">
        <v>112</v>
      </c>
      <c r="E21" s="4">
        <v>130</v>
      </c>
      <c r="F21" t="str">
        <f t="array" ref="F21">IFERROR(INDEX(Table11[Category],MATCH(TRUE,ISNUMBER(SEARCH(Table11[Keywords],Table10[[#This Row],[Name]])),0)),"")</f>
        <v>Zelle</v>
      </c>
      <c r="G21" t="str">
        <f>TEXT(Table10[[#This Row],[Date]],"MMM")</f>
        <v>Sep</v>
      </c>
      <c r="H21" t="str">
        <f>IF(Table10[[#This Row],[Amount]]&lt;0,"EXPENSES","INCOME")</f>
        <v>INCOME</v>
      </c>
      <c r="J21" t="s">
        <v>39</v>
      </c>
      <c r="K21" t="s">
        <v>36</v>
      </c>
    </row>
    <row r="22" spans="1:11">
      <c r="A22" s="3">
        <v>45187</v>
      </c>
      <c r="B22" s="4" t="s">
        <v>114</v>
      </c>
      <c r="C22" s="4" t="s">
        <v>125</v>
      </c>
      <c r="D22" s="4" t="s">
        <v>112</v>
      </c>
      <c r="E22" s="4">
        <v>30</v>
      </c>
      <c r="F22" t="str">
        <f t="array" ref="F22">IFERROR(INDEX(Table11[Category],MATCH(TRUE,ISNUMBER(SEARCH(Table11[Keywords],Table10[[#This Row],[Name]])),0)),"")</f>
        <v>Zelle</v>
      </c>
      <c r="G22" t="str">
        <f>TEXT(Table10[[#This Row],[Date]],"MMM")</f>
        <v>Sep</v>
      </c>
      <c r="H22" t="str">
        <f>IF(Table10[[#This Row],[Amount]]&lt;0,"EXPENSES","INCOME")</f>
        <v>INCOME</v>
      </c>
      <c r="J22" t="s">
        <v>41</v>
      </c>
      <c r="K22" t="s">
        <v>42</v>
      </c>
    </row>
    <row r="23" spans="1:11">
      <c r="A23" s="3">
        <v>45187</v>
      </c>
      <c r="B23" s="4" t="s">
        <v>101</v>
      </c>
      <c r="C23" s="4" t="s">
        <v>126</v>
      </c>
      <c r="D23" s="4" t="s">
        <v>112</v>
      </c>
      <c r="E23" s="4">
        <v>-25.7</v>
      </c>
      <c r="F23" t="str">
        <f t="array" ref="F23">IFERROR(INDEX(Table11[Category],MATCH(TRUE,ISNUMBER(SEARCH(Table11[Keywords],Table10[[#This Row],[Name]])),0)),"")</f>
        <v>Zelle</v>
      </c>
      <c r="G23" t="str">
        <f>TEXT(Table10[[#This Row],[Date]],"MMM")</f>
        <v>Sep</v>
      </c>
      <c r="H23" t="str">
        <f>IF(Table10[[#This Row],[Amount]]&lt;0,"EXPENSES","INCOME")</f>
        <v>EXPENSES</v>
      </c>
      <c r="J23" t="s">
        <v>127</v>
      </c>
      <c r="K23" t="s">
        <v>127</v>
      </c>
    </row>
    <row r="24" spans="1:11">
      <c r="A24" s="3">
        <v>45187</v>
      </c>
      <c r="B24" s="4" t="s">
        <v>101</v>
      </c>
      <c r="C24" s="4" t="s">
        <v>63</v>
      </c>
      <c r="D24" s="4" t="s">
        <v>102</v>
      </c>
      <c r="E24" s="4">
        <v>-7.45</v>
      </c>
      <c r="F24" t="str">
        <f t="array" ref="F24">IFERROR(INDEX(Table11[Category],MATCH(TRUE,ISNUMBER(SEARCH(Table11[Keywords],Table10[[#This Row],[Name]])),0)),"")</f>
        <v>Zelle/Venmo/Visa</v>
      </c>
      <c r="G24" t="str">
        <f>TEXT(Table10[[#This Row],[Date]],"MMM")</f>
        <v>Sep</v>
      </c>
      <c r="H24" t="str">
        <f>IF(Table10[[#This Row],[Amount]]&lt;0,"EXPENSES","INCOME")</f>
        <v>EXPENSES</v>
      </c>
      <c r="K24" t="s">
        <v>43</v>
      </c>
    </row>
    <row r="25" spans="1:8">
      <c r="A25" s="3">
        <v>45187</v>
      </c>
      <c r="B25" s="4" t="s">
        <v>101</v>
      </c>
      <c r="C25" s="4" t="s">
        <v>62</v>
      </c>
      <c r="D25" s="4" t="s">
        <v>102</v>
      </c>
      <c r="E25" s="4">
        <v>-195.05</v>
      </c>
      <c r="F25" t="str">
        <f t="array" ref="F25">IFERROR(INDEX(Table11[Category],MATCH(TRUE,ISNUMBER(SEARCH(Table11[Keywords],Table10[[#This Row],[Name]])),0)),"")</f>
        <v>Zelle/Venmo/Visa</v>
      </c>
      <c r="G25" t="str">
        <f>TEXT(Table10[[#This Row],[Date]],"MMM")</f>
        <v>Sep</v>
      </c>
      <c r="H25" t="str">
        <f>IF(Table10[[#This Row],[Amount]]&lt;0,"EXPENSES","INCOME")</f>
        <v>EXPENSES</v>
      </c>
    </row>
    <row r="26" spans="1:8">
      <c r="A26" s="3">
        <v>45188</v>
      </c>
      <c r="B26" s="4" t="s">
        <v>101</v>
      </c>
      <c r="C26" s="4" t="s">
        <v>73</v>
      </c>
      <c r="D26" s="4" t="s">
        <v>102</v>
      </c>
      <c r="E26" s="4">
        <v>-13.58</v>
      </c>
      <c r="F26" t="str">
        <f t="array" ref="F26">IFERROR(INDEX(Table11[Category],MATCH(TRUE,ISNUMBER(SEARCH(Table11[Keywords],Table10[[#This Row],[Name]])),0)),"")</f>
        <v>Zelle/Venmo/Visa</v>
      </c>
      <c r="G26" t="str">
        <f>TEXT(Table10[[#This Row],[Date]],"MMM")</f>
        <v>Sep</v>
      </c>
      <c r="H26" t="str">
        <f>IF(Table10[[#This Row],[Amount]]&lt;0,"EXPENSES","INCOME")</f>
        <v>EXPENSES</v>
      </c>
    </row>
    <row r="27" spans="1:8">
      <c r="A27" s="3">
        <v>45188</v>
      </c>
      <c r="B27" s="4" t="s">
        <v>101</v>
      </c>
      <c r="C27" s="4" t="s">
        <v>128</v>
      </c>
      <c r="D27" s="4" t="s">
        <v>112</v>
      </c>
      <c r="E27" s="4">
        <v>-3134</v>
      </c>
      <c r="F27" t="str">
        <f t="array" ref="F27">IFERROR(INDEX(Table11[Category],MATCH(TRUE,ISNUMBER(SEARCH(Table11[Keywords],Table10[[#This Row],[Name]])),0)),"")</f>
        <v>N/A</v>
      </c>
      <c r="G27" t="str">
        <f>TEXT(Table10[[#This Row],[Date]],"MMM")</f>
        <v>Sep</v>
      </c>
      <c r="H27" t="str">
        <f>IF(Table10[[#This Row],[Amount]]&lt;0,"EXPENSES","INCOME")</f>
        <v>EXPENSES</v>
      </c>
    </row>
    <row r="28" spans="1:8">
      <c r="A28" s="3">
        <v>45189</v>
      </c>
      <c r="B28" s="4" t="s">
        <v>101</v>
      </c>
      <c r="C28" s="4" t="s">
        <v>129</v>
      </c>
      <c r="D28" s="4" t="s">
        <v>112</v>
      </c>
      <c r="E28" s="4">
        <v>-8</v>
      </c>
      <c r="F28" t="str">
        <f t="array" ref="F28">IFERROR(INDEX(Table11[Category],MATCH(TRUE,ISNUMBER(SEARCH(Table11[Keywords],Table10[[#This Row],[Name]])),0)),"")</f>
        <v>Zelle</v>
      </c>
      <c r="G28" t="str">
        <f>TEXT(Table10[[#This Row],[Date]],"MMM")</f>
        <v>Sep</v>
      </c>
      <c r="H28" t="str">
        <f>IF(Table10[[#This Row],[Amount]]&lt;0,"EXPENSES","INCOME")</f>
        <v>EXPENSES</v>
      </c>
    </row>
    <row r="29" spans="1:8">
      <c r="A29" s="3">
        <v>45189</v>
      </c>
      <c r="B29" s="4" t="s">
        <v>101</v>
      </c>
      <c r="C29" s="4" t="s">
        <v>63</v>
      </c>
      <c r="D29" s="4" t="s">
        <v>102</v>
      </c>
      <c r="E29" s="4">
        <v>-14.45</v>
      </c>
      <c r="F29" t="str">
        <f t="array" ref="F29">IFERROR(INDEX(Table11[Category],MATCH(TRUE,ISNUMBER(SEARCH(Table11[Keywords],Table10[[#This Row],[Name]])),0)),"")</f>
        <v>Zelle/Venmo/Visa</v>
      </c>
      <c r="G29" t="str">
        <f>TEXT(Table10[[#This Row],[Date]],"MMM")</f>
        <v>Sep</v>
      </c>
      <c r="H29" t="str">
        <f>IF(Table10[[#This Row],[Amount]]&lt;0,"EXPENSES","INCOME")</f>
        <v>EXPENSES</v>
      </c>
    </row>
    <row r="30" spans="1:8">
      <c r="A30" s="3">
        <v>45189</v>
      </c>
      <c r="B30" s="4" t="s">
        <v>101</v>
      </c>
      <c r="C30" s="4" t="s">
        <v>130</v>
      </c>
      <c r="D30" s="4" t="s">
        <v>102</v>
      </c>
      <c r="E30" s="4">
        <v>-89.32</v>
      </c>
      <c r="F30" t="str">
        <f t="array" ref="F30">IFERROR(INDEX(Table11[Category],MATCH(TRUE,ISNUMBER(SEARCH(Table11[Keywords],Table10[[#This Row],[Name]])),0)),"")</f>
        <v>Subscription</v>
      </c>
      <c r="G30" t="str">
        <f>TEXT(Table10[[#This Row],[Date]],"MMM")</f>
        <v>Sep</v>
      </c>
      <c r="H30" t="str">
        <f>IF(Table10[[#This Row],[Amount]]&lt;0,"EXPENSES","INCOME")</f>
        <v>EXPENSES</v>
      </c>
    </row>
    <row r="31" spans="1:8">
      <c r="A31" s="3">
        <v>45189</v>
      </c>
      <c r="B31" s="4" t="s">
        <v>101</v>
      </c>
      <c r="C31" s="4" t="s">
        <v>74</v>
      </c>
      <c r="D31" s="4" t="s">
        <v>102</v>
      </c>
      <c r="E31" s="4">
        <v>-11</v>
      </c>
      <c r="F31" t="str">
        <f t="array" ref="F31">IFERROR(INDEX(Table11[Category],MATCH(TRUE,ISNUMBER(SEARCH(Table11[Keywords],Table10[[#This Row],[Name]])),0)),"")</f>
        <v>Zelle/Venmo/Visa</v>
      </c>
      <c r="G31" t="str">
        <f>TEXT(Table10[[#This Row],[Date]],"MMM")</f>
        <v>Sep</v>
      </c>
      <c r="H31" t="str">
        <f>IF(Table10[[#This Row],[Amount]]&lt;0,"EXPENSES","INCOME")</f>
        <v>EXPENSES</v>
      </c>
    </row>
    <row r="32" spans="1:8">
      <c r="A32" s="3">
        <v>45190</v>
      </c>
      <c r="B32" s="4" t="s">
        <v>101</v>
      </c>
      <c r="C32" s="4" t="s">
        <v>131</v>
      </c>
      <c r="D32" s="4" t="s">
        <v>112</v>
      </c>
      <c r="E32" s="4">
        <v>-50</v>
      </c>
      <c r="F32" t="str">
        <f t="array" ref="F32">IFERROR(INDEX(Table11[Category],MATCH(TRUE,ISNUMBER(SEARCH(Table11[Keywords],Table10[[#This Row],[Name]])),0)),"")</f>
        <v>Zelle</v>
      </c>
      <c r="G32" t="str">
        <f>TEXT(Table10[[#This Row],[Date]],"MMM")</f>
        <v>Sep</v>
      </c>
      <c r="H32" t="str">
        <f>IF(Table10[[#This Row],[Amount]]&lt;0,"EXPENSES","INCOME")</f>
        <v>EXPENSES</v>
      </c>
    </row>
    <row r="33" spans="1:8">
      <c r="A33" s="3">
        <v>45190</v>
      </c>
      <c r="B33" s="4" t="s">
        <v>101</v>
      </c>
      <c r="C33" s="4" t="s">
        <v>132</v>
      </c>
      <c r="D33" s="4" t="s">
        <v>112</v>
      </c>
      <c r="E33" s="4">
        <v>-17</v>
      </c>
      <c r="F33" t="str">
        <f t="array" ref="F33">IFERROR(INDEX(Table11[Category],MATCH(TRUE,ISNUMBER(SEARCH(Table11[Keywords],Table10[[#This Row],[Name]])),0)),"")</f>
        <v>Zelle</v>
      </c>
      <c r="G33" t="str">
        <f>TEXT(Table10[[#This Row],[Date]],"MMM")</f>
        <v>Sep</v>
      </c>
      <c r="H33" t="str">
        <f>IF(Table10[[#This Row],[Amount]]&lt;0,"EXPENSES","INCOME")</f>
        <v>EXPENSES</v>
      </c>
    </row>
    <row r="34" spans="1:8">
      <c r="A34" s="3">
        <v>45190</v>
      </c>
      <c r="B34" s="4" t="s">
        <v>101</v>
      </c>
      <c r="C34" s="4" t="s">
        <v>63</v>
      </c>
      <c r="D34" s="4" t="s">
        <v>102</v>
      </c>
      <c r="E34" s="4">
        <v>-9.95</v>
      </c>
      <c r="F34" t="str">
        <f t="array" ref="F34">IFERROR(INDEX(Table11[Category],MATCH(TRUE,ISNUMBER(SEARCH(Table11[Keywords],Table10[[#This Row],[Name]])),0)),"")</f>
        <v>Zelle/Venmo/Visa</v>
      </c>
      <c r="G34" t="str">
        <f>TEXT(Table10[[#This Row],[Date]],"MMM")</f>
        <v>Sep</v>
      </c>
      <c r="H34" t="str">
        <f>IF(Table10[[#This Row],[Amount]]&lt;0,"EXPENSES","INCOME")</f>
        <v>EXPENSES</v>
      </c>
    </row>
    <row r="35" spans="1:8">
      <c r="A35" s="3">
        <v>45191</v>
      </c>
      <c r="B35" s="4" t="s">
        <v>114</v>
      </c>
      <c r="C35" s="4" t="s">
        <v>116</v>
      </c>
      <c r="D35" s="4" t="s">
        <v>112</v>
      </c>
      <c r="E35" s="4">
        <v>1573.37</v>
      </c>
      <c r="F35" t="str">
        <f t="array" ref="F35">IFERROR(INDEX(Table11[Category],MATCH(TRUE,ISNUMBER(SEARCH(Table11[Keywords],Table10[[#This Row],[Name]])),0)),"")</f>
        <v>Income</v>
      </c>
      <c r="G35" t="str">
        <f>TEXT(Table10[[#This Row],[Date]],"MMM")</f>
        <v>Sep</v>
      </c>
      <c r="H35" t="str">
        <f>IF(Table10[[#This Row],[Amount]]&lt;0,"EXPENSES","INCOME")</f>
        <v>INCOME</v>
      </c>
    </row>
    <row r="36" spans="1:8">
      <c r="A36" s="3">
        <v>45191</v>
      </c>
      <c r="B36" s="4" t="s">
        <v>101</v>
      </c>
      <c r="C36" s="4" t="s">
        <v>76</v>
      </c>
      <c r="D36" s="4" t="s">
        <v>102</v>
      </c>
      <c r="E36" s="4">
        <v>-6</v>
      </c>
      <c r="F36" t="str">
        <f t="array" ref="F36">IFERROR(INDEX(Table11[Category],MATCH(TRUE,ISNUMBER(SEARCH(Table11[Keywords],Table10[[#This Row],[Name]])),0)),"")</f>
        <v>Zelle/Venmo/Visa</v>
      </c>
      <c r="G36" t="str">
        <f>TEXT(Table10[[#This Row],[Date]],"MMM")</f>
        <v>Sep</v>
      </c>
      <c r="H36" t="str">
        <f>IF(Table10[[#This Row],[Amount]]&lt;0,"EXPENSES","INCOME")</f>
        <v>EXPENSES</v>
      </c>
    </row>
    <row r="37" spans="1:8">
      <c r="A37" s="3">
        <v>45191</v>
      </c>
      <c r="B37" s="4" t="s">
        <v>101</v>
      </c>
      <c r="C37" s="4" t="s">
        <v>63</v>
      </c>
      <c r="D37" s="4" t="s">
        <v>102</v>
      </c>
      <c r="E37" s="4">
        <v>-8.45</v>
      </c>
      <c r="F37" t="str">
        <f t="array" ref="F37">IFERROR(INDEX(Table11[Category],MATCH(TRUE,ISNUMBER(SEARCH(Table11[Keywords],Table10[[#This Row],[Name]])),0)),"")</f>
        <v>Zelle/Venmo/Visa</v>
      </c>
      <c r="G37" t="str">
        <f>TEXT(Table10[[#This Row],[Date]],"MMM")</f>
        <v>Sep</v>
      </c>
      <c r="H37" t="str">
        <f>IF(Table10[[#This Row],[Amount]]&lt;0,"EXPENSES","INCOME")</f>
        <v>EXPENSES</v>
      </c>
    </row>
    <row r="38" spans="1:8">
      <c r="A38" s="3">
        <v>45191</v>
      </c>
      <c r="B38" s="4" t="s">
        <v>101</v>
      </c>
      <c r="C38" s="4" t="s">
        <v>79</v>
      </c>
      <c r="D38" s="4" t="s">
        <v>102</v>
      </c>
      <c r="E38" s="4">
        <v>-3.85</v>
      </c>
      <c r="F38" t="str">
        <f t="array" ref="F38">IFERROR(INDEX(Table11[Category],MATCH(TRUE,ISNUMBER(SEARCH(Table11[Keywords],Table10[[#This Row],[Name]])),0)),"")</f>
        <v>Zelle/Venmo/Visa</v>
      </c>
      <c r="G38" t="str">
        <f>TEXT(Table10[[#This Row],[Date]],"MMM")</f>
        <v>Sep</v>
      </c>
      <c r="H38" t="str">
        <f>IF(Table10[[#This Row],[Amount]]&lt;0,"EXPENSES","INCOME")</f>
        <v>EXPENSES</v>
      </c>
    </row>
    <row r="39" spans="1:8">
      <c r="A39" s="3">
        <v>45194</v>
      </c>
      <c r="B39" s="4" t="s">
        <v>114</v>
      </c>
      <c r="C39" s="4" t="s">
        <v>133</v>
      </c>
      <c r="D39" s="4" t="s">
        <v>112</v>
      </c>
      <c r="E39" s="4">
        <v>26</v>
      </c>
      <c r="F39" t="str">
        <f t="array" ref="F39">IFERROR(INDEX(Table11[Category],MATCH(TRUE,ISNUMBER(SEARCH(Table11[Keywords],Table10[[#This Row],[Name]])),0)),"")</f>
        <v>Zelle</v>
      </c>
      <c r="G39" t="str">
        <f>TEXT(Table10[[#This Row],[Date]],"MMM")</f>
        <v>Sep</v>
      </c>
      <c r="H39" t="str">
        <f>IF(Table10[[#This Row],[Amount]]&lt;0,"EXPENSES","INCOME")</f>
        <v>INCOME</v>
      </c>
    </row>
    <row r="40" spans="1:8">
      <c r="A40" s="3">
        <v>45194</v>
      </c>
      <c r="B40" s="4" t="s">
        <v>101</v>
      </c>
      <c r="C40" s="4" t="s">
        <v>71</v>
      </c>
      <c r="D40" s="4" t="s">
        <v>102</v>
      </c>
      <c r="E40" s="4">
        <v>-21.84</v>
      </c>
      <c r="F40" t="str">
        <f t="array" ref="F40">IFERROR(INDEX(Table11[Category],MATCH(TRUE,ISNUMBER(SEARCH(Table11[Keywords],Table10[[#This Row],[Name]])),0)),"")</f>
        <v>Zelle/Venmo/Visa</v>
      </c>
      <c r="G40" t="str">
        <f>TEXT(Table10[[#This Row],[Date]],"MMM")</f>
        <v>Sep</v>
      </c>
      <c r="H40" t="str">
        <f>IF(Table10[[#This Row],[Amount]]&lt;0,"EXPENSES","INCOME")</f>
        <v>EXPENSES</v>
      </c>
    </row>
    <row r="41" spans="1:8">
      <c r="A41" s="3">
        <v>45194</v>
      </c>
      <c r="B41" s="4" t="s">
        <v>101</v>
      </c>
      <c r="C41" s="4" t="s">
        <v>78</v>
      </c>
      <c r="D41" s="4" t="s">
        <v>102</v>
      </c>
      <c r="E41" s="4">
        <v>-5.25</v>
      </c>
      <c r="F41" t="str">
        <f t="array" ref="F41">IFERROR(INDEX(Table11[Category],MATCH(TRUE,ISNUMBER(SEARCH(Table11[Keywords],Table10[[#This Row],[Name]])),0)),"")</f>
        <v>Zelle/Venmo/Visa</v>
      </c>
      <c r="G41" t="str">
        <f>TEXT(Table10[[#This Row],[Date]],"MMM")</f>
        <v>Sep</v>
      </c>
      <c r="H41" t="str">
        <f>IF(Table10[[#This Row],[Amount]]&lt;0,"EXPENSES","INCOME")</f>
        <v>EXPENSES</v>
      </c>
    </row>
    <row r="42" spans="1:8">
      <c r="A42" s="3">
        <v>45194</v>
      </c>
      <c r="B42" s="4" t="s">
        <v>101</v>
      </c>
      <c r="C42" s="4" t="s">
        <v>63</v>
      </c>
      <c r="D42" s="4" t="s">
        <v>102</v>
      </c>
      <c r="E42" s="4">
        <v>-9.95</v>
      </c>
      <c r="F42" t="str">
        <f t="array" ref="F42">IFERROR(INDEX(Table11[Category],MATCH(TRUE,ISNUMBER(SEARCH(Table11[Keywords],Table10[[#This Row],[Name]])),0)),"")</f>
        <v>Zelle/Venmo/Visa</v>
      </c>
      <c r="G42" t="str">
        <f>TEXT(Table10[[#This Row],[Date]],"MMM")</f>
        <v>Sep</v>
      </c>
      <c r="H42" t="str">
        <f>IF(Table10[[#This Row],[Amount]]&lt;0,"EXPENSES","INCOME")</f>
        <v>EXPENSES</v>
      </c>
    </row>
    <row r="43" spans="1:8">
      <c r="A43" s="3">
        <v>45194</v>
      </c>
      <c r="B43" s="4" t="s">
        <v>101</v>
      </c>
      <c r="C43" s="4" t="s">
        <v>80</v>
      </c>
      <c r="D43" s="4" t="s">
        <v>102</v>
      </c>
      <c r="E43" s="4">
        <v>-2.99</v>
      </c>
      <c r="F43" t="str">
        <f t="array" ref="F43">IFERROR(INDEX(Table11[Category],MATCH(TRUE,ISNUMBER(SEARCH(Table11[Keywords],Table10[[#This Row],[Name]])),0)),"")</f>
        <v>Zelle/Venmo/Visa</v>
      </c>
      <c r="G43" t="str">
        <f>TEXT(Table10[[#This Row],[Date]],"MMM")</f>
        <v>Sep</v>
      </c>
      <c r="H43" t="str">
        <f>IF(Table10[[#This Row],[Amount]]&lt;0,"EXPENSES","INCOME")</f>
        <v>EXPENSES</v>
      </c>
    </row>
    <row r="44" spans="1:8">
      <c r="A44" s="3">
        <v>45194</v>
      </c>
      <c r="B44" s="4" t="s">
        <v>101</v>
      </c>
      <c r="C44" s="4" t="s">
        <v>64</v>
      </c>
      <c r="D44" s="4" t="s">
        <v>102</v>
      </c>
      <c r="E44" s="4">
        <v>-35.5</v>
      </c>
      <c r="F44" t="str">
        <f t="array" ref="F44">IFERROR(INDEX(Table11[Category],MATCH(TRUE,ISNUMBER(SEARCH(Table11[Keywords],Table10[[#This Row],[Name]])),0)),"")</f>
        <v>Zelle/Venmo/Visa</v>
      </c>
      <c r="G44" t="str">
        <f>TEXT(Table10[[#This Row],[Date]],"MMM")</f>
        <v>Sep</v>
      </c>
      <c r="H44" t="str">
        <f>IF(Table10[[#This Row],[Amount]]&lt;0,"EXPENSES","INCOME")</f>
        <v>EXPENSES</v>
      </c>
    </row>
    <row r="45" spans="1:8">
      <c r="A45" s="3">
        <v>45194</v>
      </c>
      <c r="B45" s="4" t="s">
        <v>101</v>
      </c>
      <c r="C45" s="4" t="s">
        <v>66</v>
      </c>
      <c r="D45" s="4" t="s">
        <v>102</v>
      </c>
      <c r="E45" s="4">
        <v>-59.57</v>
      </c>
      <c r="F45" t="str">
        <f t="array" ref="F45">IFERROR(INDEX(Table11[Category],MATCH(TRUE,ISNUMBER(SEARCH(Table11[Keywords],Table10[[#This Row],[Name]])),0)),"")</f>
        <v>Zelle/Venmo/Visa</v>
      </c>
      <c r="G45" t="str">
        <f>TEXT(Table10[[#This Row],[Date]],"MMM")</f>
        <v>Sep</v>
      </c>
      <c r="H45" t="str">
        <f>IF(Table10[[#This Row],[Amount]]&lt;0,"EXPENSES","INCOME")</f>
        <v>EXPENSES</v>
      </c>
    </row>
    <row r="46" spans="1:8">
      <c r="A46" s="3">
        <v>45194</v>
      </c>
      <c r="B46" s="4" t="s">
        <v>101</v>
      </c>
      <c r="C46" s="4" t="s">
        <v>69</v>
      </c>
      <c r="D46" s="4" t="s">
        <v>102</v>
      </c>
      <c r="E46" s="4">
        <v>-37</v>
      </c>
      <c r="F46" t="str">
        <f t="array" ref="F46">IFERROR(INDEX(Table11[Category],MATCH(TRUE,ISNUMBER(SEARCH(Table11[Keywords],Table10[[#This Row],[Name]])),0)),"")</f>
        <v>Zelle/Venmo/Visa</v>
      </c>
      <c r="G46" t="str">
        <f>TEXT(Table10[[#This Row],[Date]],"MMM")</f>
        <v>Sep</v>
      </c>
      <c r="H46" t="str">
        <f>IF(Table10[[#This Row],[Amount]]&lt;0,"EXPENSES","INCOME")</f>
        <v>EXPENSES</v>
      </c>
    </row>
    <row r="47" spans="1:8">
      <c r="A47" s="3">
        <v>45194</v>
      </c>
      <c r="B47" s="4" t="s">
        <v>101</v>
      </c>
      <c r="C47" s="4" t="s">
        <v>77</v>
      </c>
      <c r="D47" s="4" t="s">
        <v>102</v>
      </c>
      <c r="E47" s="4">
        <v>-5.75</v>
      </c>
      <c r="F47" t="str">
        <f t="array" ref="F47">IFERROR(INDEX(Table11[Category],MATCH(TRUE,ISNUMBER(SEARCH(Table11[Keywords],Table10[[#This Row],[Name]])),0)),"")</f>
        <v>Zelle/Venmo/Visa</v>
      </c>
      <c r="G47" t="str">
        <f>TEXT(Table10[[#This Row],[Date]],"MMM")</f>
        <v>Sep</v>
      </c>
      <c r="H47" t="str">
        <f>IF(Table10[[#This Row],[Amount]]&lt;0,"EXPENSES","INCOME")</f>
        <v>EXPENSES</v>
      </c>
    </row>
    <row r="48" spans="1:8">
      <c r="A48" s="3">
        <v>45194</v>
      </c>
      <c r="B48" s="4" t="s">
        <v>101</v>
      </c>
      <c r="C48" s="4" t="s">
        <v>67</v>
      </c>
      <c r="D48" s="4" t="s">
        <v>102</v>
      </c>
      <c r="E48" s="4">
        <v>-56.82</v>
      </c>
      <c r="F48" t="str">
        <f t="array" ref="F48">IFERROR(INDEX(Table11[Category],MATCH(TRUE,ISNUMBER(SEARCH(Table11[Keywords],Table10[[#This Row],[Name]])),0)),"")</f>
        <v>Zelle/Venmo/Visa</v>
      </c>
      <c r="G48" t="str">
        <f>TEXT(Table10[[#This Row],[Date]],"MMM")</f>
        <v>Sep</v>
      </c>
      <c r="H48" t="str">
        <f>IF(Table10[[#This Row],[Amount]]&lt;0,"EXPENSES","INCOME")</f>
        <v>EXPENSES</v>
      </c>
    </row>
    <row r="49" spans="1:8">
      <c r="A49" s="3">
        <v>45194</v>
      </c>
      <c r="B49" s="4" t="s">
        <v>101</v>
      </c>
      <c r="C49" s="4" t="s">
        <v>65</v>
      </c>
      <c r="D49" s="4" t="s">
        <v>102</v>
      </c>
      <c r="E49" s="4">
        <v>-65.49</v>
      </c>
      <c r="F49" t="str">
        <f t="array" ref="F49">IFERROR(INDEX(Table11[Category],MATCH(TRUE,ISNUMBER(SEARCH(Table11[Keywords],Table10[[#This Row],[Name]])),0)),"")</f>
        <v>Zelle/Venmo/Visa</v>
      </c>
      <c r="G49" t="str">
        <f>TEXT(Table10[[#This Row],[Date]],"MMM")</f>
        <v>Sep</v>
      </c>
      <c r="H49" t="str">
        <f>IF(Table10[[#This Row],[Amount]]&lt;0,"EXPENSES","INCOME")</f>
        <v>EXPENSES</v>
      </c>
    </row>
    <row r="50" spans="1:8">
      <c r="A50" s="3">
        <v>45194</v>
      </c>
      <c r="B50" s="4" t="s">
        <v>101</v>
      </c>
      <c r="C50" s="4" t="s">
        <v>134</v>
      </c>
      <c r="D50" s="4" t="s">
        <v>112</v>
      </c>
      <c r="E50" s="4">
        <v>-415</v>
      </c>
      <c r="F50" t="str">
        <f t="array" ref="F50">IFERROR(INDEX(Table11[Category],MATCH(TRUE,ISNUMBER(SEARCH(Table11[Keywords],Table10[[#This Row],[Name]])),0)),"")</f>
        <v>Subscription</v>
      </c>
      <c r="G50" t="str">
        <f>TEXT(Table10[[#This Row],[Date]],"MMM")</f>
        <v>Sep</v>
      </c>
      <c r="H50" t="str">
        <f>IF(Table10[[#This Row],[Amount]]&lt;0,"EXPENSES","INCOME")</f>
        <v>EXPENSES</v>
      </c>
    </row>
    <row r="51" spans="1:8">
      <c r="A51" s="3">
        <v>45195</v>
      </c>
      <c r="B51" s="4" t="s">
        <v>101</v>
      </c>
      <c r="C51" s="4" t="s">
        <v>64</v>
      </c>
      <c r="D51" s="4" t="s">
        <v>102</v>
      </c>
      <c r="E51" s="4">
        <v>-55.2</v>
      </c>
      <c r="F51" t="str">
        <f t="array" ref="F51">IFERROR(INDEX(Table11[Category],MATCH(TRUE,ISNUMBER(SEARCH(Table11[Keywords],Table10[[#This Row],[Name]])),0)),"")</f>
        <v>Zelle/Venmo/Visa</v>
      </c>
      <c r="G51" t="str">
        <f>TEXT(Table10[[#This Row],[Date]],"MMM")</f>
        <v>Sep</v>
      </c>
      <c r="H51" t="str">
        <f>IF(Table10[[#This Row],[Amount]]&lt;0,"EXPENSES","INCOME")</f>
        <v>EXPENSES</v>
      </c>
    </row>
    <row r="52" spans="1:8">
      <c r="A52" s="3">
        <v>45195</v>
      </c>
      <c r="B52" s="4" t="s">
        <v>101</v>
      </c>
      <c r="C52" s="4" t="s">
        <v>63</v>
      </c>
      <c r="D52" s="4" t="s">
        <v>102</v>
      </c>
      <c r="E52" s="4">
        <v>-5.9</v>
      </c>
      <c r="F52" t="str">
        <f t="array" ref="F52">IFERROR(INDEX(Table11[Category],MATCH(TRUE,ISNUMBER(SEARCH(Table11[Keywords],Table10[[#This Row],[Name]])),0)),"")</f>
        <v>Zelle/Venmo/Visa</v>
      </c>
      <c r="G52" t="str">
        <f>TEXT(Table10[[#This Row],[Date]],"MMM")</f>
        <v>Sep</v>
      </c>
      <c r="H52" t="str">
        <f>IF(Table10[[#This Row],[Amount]]&lt;0,"EXPENSES","INCOME")</f>
        <v>EXPENSES</v>
      </c>
    </row>
    <row r="53" spans="1:8">
      <c r="A53" s="3">
        <v>45195</v>
      </c>
      <c r="B53" s="4" t="s">
        <v>101</v>
      </c>
      <c r="C53" s="4" t="s">
        <v>68</v>
      </c>
      <c r="D53" s="4" t="s">
        <v>102</v>
      </c>
      <c r="E53" s="4">
        <v>-15.38</v>
      </c>
      <c r="F53" t="str">
        <f t="array" ref="F53">IFERROR(INDEX(Table11[Category],MATCH(TRUE,ISNUMBER(SEARCH(Table11[Keywords],Table10[[#This Row],[Name]])),0)),"")</f>
        <v>Zelle/Venmo/Visa</v>
      </c>
      <c r="G53" t="str">
        <f>TEXT(Table10[[#This Row],[Date]],"MMM")</f>
        <v>Sep</v>
      </c>
      <c r="H53" t="str">
        <f>IF(Table10[[#This Row],[Amount]]&lt;0,"EXPENSES","INCOME")</f>
        <v>EXPENSES</v>
      </c>
    </row>
    <row r="54" spans="1:8">
      <c r="A54" s="3">
        <v>45196</v>
      </c>
      <c r="B54" s="4" t="s">
        <v>101</v>
      </c>
      <c r="C54" s="4" t="s">
        <v>63</v>
      </c>
      <c r="D54" s="4" t="s">
        <v>102</v>
      </c>
      <c r="E54" s="4">
        <v>-9.95</v>
      </c>
      <c r="F54" t="str">
        <f t="array" ref="F54">IFERROR(INDEX(Table11[Category],MATCH(TRUE,ISNUMBER(SEARCH(Table11[Keywords],Table10[[#This Row],[Name]])),0)),"")</f>
        <v>Zelle/Venmo/Visa</v>
      </c>
      <c r="G54" t="str">
        <f>TEXT(Table10[[#This Row],[Date]],"MMM")</f>
        <v>Sep</v>
      </c>
      <c r="H54" t="str">
        <f>IF(Table10[[#This Row],[Amount]]&lt;0,"EXPENSES","INCOME")</f>
        <v>EXPENSES</v>
      </c>
    </row>
    <row r="55" spans="1:8">
      <c r="A55" s="3">
        <v>45196</v>
      </c>
      <c r="B55" s="4" t="s">
        <v>101</v>
      </c>
      <c r="C55" s="4" t="s">
        <v>75</v>
      </c>
      <c r="D55" s="4" t="s">
        <v>102</v>
      </c>
      <c r="E55" s="4">
        <v>-6.18</v>
      </c>
      <c r="F55" t="str">
        <f t="array" ref="F55">IFERROR(INDEX(Table11[Category],MATCH(TRUE,ISNUMBER(SEARCH(Table11[Keywords],Table10[[#This Row],[Name]])),0)),"")</f>
        <v>Zelle/Venmo/Visa</v>
      </c>
      <c r="G55" t="str">
        <f>TEXT(Table10[[#This Row],[Date]],"MMM")</f>
        <v>Sep</v>
      </c>
      <c r="H55" t="str">
        <f>IF(Table10[[#This Row],[Amount]]&lt;0,"EXPENSES","INCOME")</f>
        <v>EXPENSES</v>
      </c>
    </row>
    <row r="56" spans="1:8">
      <c r="A56" s="3">
        <v>45196</v>
      </c>
      <c r="B56" s="4" t="s">
        <v>101</v>
      </c>
      <c r="C56" s="4" t="s">
        <v>68</v>
      </c>
      <c r="D56" s="4" t="s">
        <v>102</v>
      </c>
      <c r="E56" s="4">
        <v>-16.35</v>
      </c>
      <c r="F56" t="str">
        <f t="array" ref="F56">IFERROR(INDEX(Table11[Category],MATCH(TRUE,ISNUMBER(SEARCH(Table11[Keywords],Table10[[#This Row],[Name]])),0)),"")</f>
        <v>Zelle/Venmo/Visa</v>
      </c>
      <c r="G56" t="str">
        <f>TEXT(Table10[[#This Row],[Date]],"MMM")</f>
        <v>Sep</v>
      </c>
      <c r="H56" t="str">
        <f>IF(Table10[[#This Row],[Amount]]&lt;0,"EXPENSES","INCOME")</f>
        <v>EXPENSES</v>
      </c>
    </row>
    <row r="57" spans="1:8">
      <c r="A57" s="3">
        <v>45197</v>
      </c>
      <c r="B57" s="4" t="s">
        <v>101</v>
      </c>
      <c r="C57" s="4" t="s">
        <v>63</v>
      </c>
      <c r="D57" s="4" t="s">
        <v>102</v>
      </c>
      <c r="E57" s="4">
        <v>-10.95</v>
      </c>
      <c r="F57" t="str">
        <f t="array" ref="F57">IFERROR(INDEX(Table11[Category],MATCH(TRUE,ISNUMBER(SEARCH(Table11[Keywords],Table10[[#This Row],[Name]])),0)),"")</f>
        <v>Zelle/Venmo/Visa</v>
      </c>
      <c r="G57" t="str">
        <f>TEXT(Table10[[#This Row],[Date]],"MMM")</f>
        <v>Sep</v>
      </c>
      <c r="H57" t="str">
        <f>IF(Table10[[#This Row],[Amount]]&lt;0,"EXPENSES","INCOME")</f>
        <v>EXPENSES</v>
      </c>
    </row>
    <row r="58" spans="1:8">
      <c r="A58" s="3">
        <v>45198</v>
      </c>
      <c r="B58" s="4" t="s">
        <v>101</v>
      </c>
      <c r="C58" s="4" t="s">
        <v>63</v>
      </c>
      <c r="D58" s="4" t="s">
        <v>102</v>
      </c>
      <c r="E58" s="4">
        <v>-10.95</v>
      </c>
      <c r="F58" t="str">
        <f t="array" ref="F58">IFERROR(INDEX(Table11[Category],MATCH(TRUE,ISNUMBER(SEARCH(Table11[Keywords],Table10[[#This Row],[Name]])),0)),"")</f>
        <v>Zelle/Venmo/Visa</v>
      </c>
      <c r="G58" t="str">
        <f>TEXT(Table10[[#This Row],[Date]],"MMM")</f>
        <v>Sep</v>
      </c>
      <c r="H58" t="str">
        <f>IF(Table10[[#This Row],[Amount]]&lt;0,"EXPENSES","INCOME")</f>
        <v>EXPENSES</v>
      </c>
    </row>
    <row r="59" spans="1:8">
      <c r="A59" s="3">
        <v>45198</v>
      </c>
      <c r="B59" s="4" t="s">
        <v>101</v>
      </c>
      <c r="C59" s="4" t="s">
        <v>68</v>
      </c>
      <c r="D59" s="4" t="s">
        <v>102</v>
      </c>
      <c r="E59" s="4">
        <v>-11.37</v>
      </c>
      <c r="F59" t="str">
        <f t="array" ref="F59">IFERROR(INDEX(Table11[Category],MATCH(TRUE,ISNUMBER(SEARCH(Table11[Keywords],Table10[[#This Row],[Name]])),0)),"")</f>
        <v>Zelle/Venmo/Visa</v>
      </c>
      <c r="G59" t="str">
        <f>TEXT(Table10[[#This Row],[Date]],"MMM")</f>
        <v>Sep</v>
      </c>
      <c r="H59" t="str">
        <f>IF(Table10[[#This Row],[Amount]]&lt;0,"EXPENSES","INCOME")</f>
        <v>EXPENSES</v>
      </c>
    </row>
    <row r="60" spans="1:8">
      <c r="A60" s="3">
        <v>45201</v>
      </c>
      <c r="B60" s="4" t="s">
        <v>101</v>
      </c>
      <c r="C60" s="4" t="s">
        <v>105</v>
      </c>
      <c r="D60" s="4" t="s">
        <v>106</v>
      </c>
      <c r="E60" s="4">
        <v>-100</v>
      </c>
      <c r="F60" t="str">
        <f t="array" ref="F60">IFERROR(INDEX(Table11[Category],MATCH(TRUE,ISNUMBER(SEARCH(Table11[Keywords],Table10[[#This Row],[Name]])),0)),"")</f>
        <v>Loan Payment</v>
      </c>
      <c r="G60" t="str">
        <f>TEXT(Table10[[#This Row],[Date]],"MMM")</f>
        <v>Oct</v>
      </c>
      <c r="H60" t="str">
        <f>IF(Table10[[#This Row],[Amount]]&lt;0,"EXPENSES","INCOME")</f>
        <v>EXPENSES</v>
      </c>
    </row>
    <row r="61" spans="1:8">
      <c r="A61" s="3">
        <v>45201</v>
      </c>
      <c r="B61" s="4" t="s">
        <v>101</v>
      </c>
      <c r="C61" s="4" t="s">
        <v>107</v>
      </c>
      <c r="D61" s="4" t="s">
        <v>108</v>
      </c>
      <c r="E61" s="4">
        <v>-100</v>
      </c>
      <c r="F61" t="str">
        <f t="array" ref="F61">IFERROR(INDEX(Table11[Category],MATCH(TRUE,ISNUMBER(SEARCH(Table11[Keywords],Table10[[#This Row],[Name]])),0)),"")</f>
        <v>Loan Payment</v>
      </c>
      <c r="G61" t="str">
        <f>TEXT(Table10[[#This Row],[Date]],"MMM")</f>
        <v>Oct</v>
      </c>
      <c r="H61" t="str">
        <f>IF(Table10[[#This Row],[Amount]]&lt;0,"EXPENSES","INCOME")</f>
        <v>EXPENSES</v>
      </c>
    </row>
    <row r="62" spans="1:8">
      <c r="A62" s="3">
        <v>45201</v>
      </c>
      <c r="B62" s="4" t="s">
        <v>114</v>
      </c>
      <c r="C62" s="4" t="s">
        <v>135</v>
      </c>
      <c r="D62" s="4" t="s">
        <v>112</v>
      </c>
      <c r="E62" s="4">
        <v>480</v>
      </c>
      <c r="F62" t="str">
        <f t="array" ref="F62">IFERROR(INDEX(Table11[Category],MATCH(TRUE,ISNUMBER(SEARCH(Table11[Keywords],Table10[[#This Row],[Name]])),0)),"")</f>
        <v>Zelle</v>
      </c>
      <c r="G62" t="str">
        <f>TEXT(Table10[[#This Row],[Date]],"MMM")</f>
        <v>Oct</v>
      </c>
      <c r="H62" t="str">
        <f>IF(Table10[[#This Row],[Amount]]&lt;0,"EXPENSES","INCOME")</f>
        <v>INCOME</v>
      </c>
    </row>
    <row r="63" spans="1:8">
      <c r="A63" s="3">
        <v>45201</v>
      </c>
      <c r="B63" s="4" t="s">
        <v>101</v>
      </c>
      <c r="C63" s="4" t="s">
        <v>63</v>
      </c>
      <c r="D63" s="4" t="s">
        <v>102</v>
      </c>
      <c r="E63" s="4">
        <v>-9.95</v>
      </c>
      <c r="F63" t="str">
        <f t="array" ref="F63">IFERROR(INDEX(Table11[Category],MATCH(TRUE,ISNUMBER(SEARCH(Table11[Keywords],Table10[[#This Row],[Name]])),0)),"")</f>
        <v>Zelle/Venmo/Visa</v>
      </c>
      <c r="G63" t="str">
        <f>TEXT(Table10[[#This Row],[Date]],"MMM")</f>
        <v>Oct</v>
      </c>
      <c r="H63" t="str">
        <f>IF(Table10[[#This Row],[Amount]]&lt;0,"EXPENSES","INCOME")</f>
        <v>EXPENSES</v>
      </c>
    </row>
    <row r="64" spans="1:8">
      <c r="A64" s="3">
        <v>45201</v>
      </c>
      <c r="B64" s="4" t="s">
        <v>101</v>
      </c>
      <c r="C64" s="4" t="s">
        <v>75</v>
      </c>
      <c r="D64" s="4" t="s">
        <v>102</v>
      </c>
      <c r="E64" s="4">
        <v>-6.72</v>
      </c>
      <c r="F64" t="str">
        <f t="array" ref="F64">IFERROR(INDEX(Table11[Category],MATCH(TRUE,ISNUMBER(SEARCH(Table11[Keywords],Table10[[#This Row],[Name]])),0)),"")</f>
        <v>Zelle/Venmo/Visa</v>
      </c>
      <c r="G64" t="str">
        <f>TEXT(Table10[[#This Row],[Date]],"MMM")</f>
        <v>Oct</v>
      </c>
      <c r="H64" t="str">
        <f>IF(Table10[[#This Row],[Amount]]&lt;0,"EXPENSES","INCOME")</f>
        <v>EXPENSES</v>
      </c>
    </row>
    <row r="65" spans="1:8">
      <c r="A65" s="3">
        <v>45201</v>
      </c>
      <c r="B65" s="4" t="s">
        <v>101</v>
      </c>
      <c r="C65" s="4" t="s">
        <v>75</v>
      </c>
      <c r="D65" s="4" t="s">
        <v>102</v>
      </c>
      <c r="E65" s="4">
        <v>-6.72</v>
      </c>
      <c r="F65" t="str">
        <f t="array" ref="F65">IFERROR(INDEX(Table11[Category],MATCH(TRUE,ISNUMBER(SEARCH(Table11[Keywords],Table10[[#This Row],[Name]])),0)),"")</f>
        <v>Zelle/Venmo/Visa</v>
      </c>
      <c r="G65" t="str">
        <f>TEXT(Table10[[#This Row],[Date]],"MMM")</f>
        <v>Oct</v>
      </c>
      <c r="H65" t="str">
        <f>IF(Table10[[#This Row],[Amount]]&lt;0,"EXPENSES","INCOME")</f>
        <v>EXPENSES</v>
      </c>
    </row>
    <row r="66" spans="1:8">
      <c r="A66" s="3">
        <v>45201</v>
      </c>
      <c r="B66" s="4" t="s">
        <v>101</v>
      </c>
      <c r="C66" s="4" t="s">
        <v>68</v>
      </c>
      <c r="D66" s="4" t="s">
        <v>102</v>
      </c>
      <c r="E66" s="4">
        <v>-12.24</v>
      </c>
      <c r="F66" t="str">
        <f t="array" ref="F66">IFERROR(INDEX(Table11[Category],MATCH(TRUE,ISNUMBER(SEARCH(Table11[Keywords],Table10[[#This Row],[Name]])),0)),"")</f>
        <v>Zelle/Venmo/Visa</v>
      </c>
      <c r="G66" t="str">
        <f>TEXT(Table10[[#This Row],[Date]],"MMM")</f>
        <v>Oct</v>
      </c>
      <c r="H66" t="str">
        <f>IF(Table10[[#This Row],[Amount]]&lt;0,"EXPENSES","INCOME")</f>
        <v>EXPENSES</v>
      </c>
    </row>
    <row r="67" spans="1:8">
      <c r="A67" s="3">
        <v>45202</v>
      </c>
      <c r="B67" s="4" t="s">
        <v>114</v>
      </c>
      <c r="C67" s="4" t="s">
        <v>136</v>
      </c>
      <c r="D67" s="4" t="s">
        <v>112</v>
      </c>
      <c r="E67" s="4">
        <v>50</v>
      </c>
      <c r="F67" t="str">
        <f t="array" ref="F67">IFERROR(INDEX(Table11[Category],MATCH(TRUE,ISNUMBER(SEARCH(Table11[Keywords],Table10[[#This Row],[Name]])),0)),"")</f>
        <v>Zelle</v>
      </c>
      <c r="G67" t="str">
        <f>TEXT(Table10[[#This Row],[Date]],"MMM")</f>
        <v>Oct</v>
      </c>
      <c r="H67" t="str">
        <f>IF(Table10[[#This Row],[Amount]]&lt;0,"EXPENSES","INCOME")</f>
        <v>INCOME</v>
      </c>
    </row>
    <row r="68" spans="1:8">
      <c r="A68" s="3">
        <v>45202</v>
      </c>
      <c r="B68" s="4" t="s">
        <v>101</v>
      </c>
      <c r="C68" s="4" t="s">
        <v>111</v>
      </c>
      <c r="D68" s="4" t="s">
        <v>112</v>
      </c>
      <c r="E68" s="4">
        <v>-100</v>
      </c>
      <c r="F68" t="str">
        <f t="array" ref="F68">IFERROR(INDEX(Table11[Category],MATCH(TRUE,ISNUMBER(SEARCH(Table11[Keywords],Table10[[#This Row],[Name]])),0)),"")</f>
        <v>Loan Payment</v>
      </c>
      <c r="G68" t="str">
        <f>TEXT(Table10[[#This Row],[Date]],"MMM")</f>
        <v>Oct</v>
      </c>
      <c r="H68" t="str">
        <f>IF(Table10[[#This Row],[Amount]]&lt;0,"EXPENSES","INCOME")</f>
        <v>EXPENSES</v>
      </c>
    </row>
    <row r="69" spans="1:8">
      <c r="A69" s="3">
        <v>45203</v>
      </c>
      <c r="B69" s="4" t="s">
        <v>101</v>
      </c>
      <c r="C69" s="4" t="s">
        <v>137</v>
      </c>
      <c r="D69" s="4" t="s">
        <v>102</v>
      </c>
      <c r="E69" s="4">
        <v>-24.72</v>
      </c>
      <c r="F69" t="str">
        <f t="array" ref="F69">IFERROR(INDEX(Table11[Category],MATCH(TRUE,ISNUMBER(SEARCH(Table11[Keywords],Table10[[#This Row],[Name]])),0)),"")</f>
        <v>Grocery</v>
      </c>
      <c r="G69" t="str">
        <f>TEXT(Table10[[#This Row],[Date]],"MMM")</f>
        <v>Oct</v>
      </c>
      <c r="H69" t="str">
        <f>IF(Table10[[#This Row],[Amount]]&lt;0,"EXPENSES","INCOME")</f>
        <v>EXPENSES</v>
      </c>
    </row>
    <row r="70" spans="1:8">
      <c r="A70" s="3">
        <v>45203</v>
      </c>
      <c r="B70" s="4" t="s">
        <v>101</v>
      </c>
      <c r="C70" s="4" t="s">
        <v>67</v>
      </c>
      <c r="D70" s="4" t="s">
        <v>102</v>
      </c>
      <c r="E70" s="4">
        <v>-70.74</v>
      </c>
      <c r="F70" t="str">
        <f t="array" ref="F70">IFERROR(INDEX(Table11[Category],MATCH(TRUE,ISNUMBER(SEARCH(Table11[Keywords],Table10[[#This Row],[Name]])),0)),"")</f>
        <v>Zelle/Venmo/Visa</v>
      </c>
      <c r="G70" t="str">
        <f>TEXT(Table10[[#This Row],[Date]],"MMM")</f>
        <v>Oct</v>
      </c>
      <c r="H70" t="str">
        <f>IF(Table10[[#This Row],[Amount]]&lt;0,"EXPENSES","INCOME")</f>
        <v>EXPENSES</v>
      </c>
    </row>
    <row r="71" spans="1:8">
      <c r="A71" s="3">
        <v>45204</v>
      </c>
      <c r="B71" s="4" t="s">
        <v>101</v>
      </c>
      <c r="C71" s="4" t="s">
        <v>113</v>
      </c>
      <c r="D71" s="4" t="s">
        <v>112</v>
      </c>
      <c r="E71" s="4">
        <v>-6.95</v>
      </c>
      <c r="F71" t="str">
        <f t="array" ref="F71">IFERROR(INDEX(Table11[Category],MATCH(TRUE,ISNUMBER(SEARCH(Table11[Keywords],Table10[[#This Row],[Name]])),0)),"")</f>
        <v>Bank Maintenance Fee</v>
      </c>
      <c r="G71" t="str">
        <f>TEXT(Table10[[#This Row],[Date]],"MMM")</f>
        <v>Oct</v>
      </c>
      <c r="H71" t="str">
        <f>IF(Table10[[#This Row],[Amount]]&lt;0,"EXPENSES","INCOME")</f>
        <v>EXPENSES</v>
      </c>
    </row>
    <row r="72" spans="1:8">
      <c r="A72" s="3">
        <v>45204</v>
      </c>
      <c r="B72" s="4" t="s">
        <v>114</v>
      </c>
      <c r="C72" s="4" t="s">
        <v>115</v>
      </c>
      <c r="D72" s="4" t="s">
        <v>112</v>
      </c>
      <c r="E72" s="4">
        <v>6.95</v>
      </c>
      <c r="F72" t="str">
        <f t="array" ref="F72">IFERROR(INDEX(Table11[Category],MATCH(TRUE,ISNUMBER(SEARCH(Table11[Keywords],Table10[[#This Row],[Name]])),0)),"")</f>
        <v>Bank Maintenance Fee</v>
      </c>
      <c r="G72" t="str">
        <f>TEXT(Table10[[#This Row],[Date]],"MMM")</f>
        <v>Oct</v>
      </c>
      <c r="H72" t="str">
        <f>IF(Table10[[#This Row],[Amount]]&lt;0,"EXPENSES","INCOME")</f>
        <v>INCOME</v>
      </c>
    </row>
    <row r="73" spans="1:8">
      <c r="A73" s="3">
        <v>45205</v>
      </c>
      <c r="B73" s="4" t="s">
        <v>114</v>
      </c>
      <c r="C73" s="4" t="s">
        <v>116</v>
      </c>
      <c r="D73" s="4" t="s">
        <v>112</v>
      </c>
      <c r="E73" s="4">
        <v>1573.28</v>
      </c>
      <c r="F73" t="str">
        <f t="array" ref="F73">IFERROR(INDEX(Table11[Category],MATCH(TRUE,ISNUMBER(SEARCH(Table11[Keywords],Table10[[#This Row],[Name]])),0)),"")</f>
        <v>Income</v>
      </c>
      <c r="G73" t="str">
        <f>TEXT(Table10[[#This Row],[Date]],"MMM")</f>
        <v>Oct</v>
      </c>
      <c r="H73" t="str">
        <f>IF(Table10[[#This Row],[Amount]]&lt;0,"EXPENSES","INCOME")</f>
        <v>INCOME</v>
      </c>
    </row>
    <row r="74" spans="1:8">
      <c r="A74" s="3">
        <v>45209</v>
      </c>
      <c r="B74" s="4" t="s">
        <v>101</v>
      </c>
      <c r="C74" s="4" t="s">
        <v>138</v>
      </c>
      <c r="D74" s="4" t="s">
        <v>112</v>
      </c>
      <c r="E74" s="4">
        <v>-20</v>
      </c>
      <c r="F74" t="str">
        <f t="array" ref="F74">IFERROR(INDEX(Table11[Category],MATCH(TRUE,ISNUMBER(SEARCH(Table11[Keywords],Table10[[#This Row],[Name]])),0)),"")</f>
        <v>Zelle</v>
      </c>
      <c r="G74" t="str">
        <f>TEXT(Table10[[#This Row],[Date]],"MMM")</f>
        <v>Oct</v>
      </c>
      <c r="H74" t="str">
        <f>IF(Table10[[#This Row],[Amount]]&lt;0,"EXPENSES","INCOME")</f>
        <v>EXPENSES</v>
      </c>
    </row>
    <row r="75" spans="1:8">
      <c r="A75" s="3">
        <v>45209</v>
      </c>
      <c r="B75" s="4" t="s">
        <v>101</v>
      </c>
      <c r="C75" s="4" t="s">
        <v>139</v>
      </c>
      <c r="D75" s="4" t="s">
        <v>102</v>
      </c>
      <c r="E75" s="4">
        <v>-25</v>
      </c>
      <c r="F75" t="str">
        <f t="array" ref="F75">IFERROR(INDEX(Table11[Category],MATCH(TRUE,ISNUMBER(SEARCH(Table11[Keywords],Table10[[#This Row],[Name]])),0)),"")</f>
        <v>Zelle/Venmo/Visa</v>
      </c>
      <c r="G75" t="str">
        <f>TEXT(Table10[[#This Row],[Date]],"MMM")</f>
        <v>Oct</v>
      </c>
      <c r="H75" t="str">
        <f>IF(Table10[[#This Row],[Amount]]&lt;0,"EXPENSES","INCOME")</f>
        <v>EXPENSES</v>
      </c>
    </row>
    <row r="76" spans="1:8">
      <c r="A76" s="3">
        <v>45209</v>
      </c>
      <c r="B76" s="4" t="s">
        <v>101</v>
      </c>
      <c r="C76" s="4" t="s">
        <v>63</v>
      </c>
      <c r="D76" s="4" t="s">
        <v>102</v>
      </c>
      <c r="E76" s="4">
        <v>-9.5</v>
      </c>
      <c r="F76" t="str">
        <f t="array" ref="F76">IFERROR(INDEX(Table11[Category],MATCH(TRUE,ISNUMBER(SEARCH(Table11[Keywords],Table10[[#This Row],[Name]])),0)),"")</f>
        <v>Zelle/Venmo/Visa</v>
      </c>
      <c r="G76" t="str">
        <f>TEXT(Table10[[#This Row],[Date]],"MMM")</f>
        <v>Oct</v>
      </c>
      <c r="H76" t="str">
        <f>IF(Table10[[#This Row],[Amount]]&lt;0,"EXPENSES","INCOME")</f>
        <v>EXPENSES</v>
      </c>
    </row>
    <row r="77" spans="1:8">
      <c r="A77" s="3">
        <v>45209</v>
      </c>
      <c r="B77" s="4" t="s">
        <v>101</v>
      </c>
      <c r="C77" s="4" t="s">
        <v>77</v>
      </c>
      <c r="D77" s="4" t="s">
        <v>102</v>
      </c>
      <c r="E77" s="4">
        <v>-6.5</v>
      </c>
      <c r="F77" t="str">
        <f t="array" ref="F77">IFERROR(INDEX(Table11[Category],MATCH(TRUE,ISNUMBER(SEARCH(Table11[Keywords],Table10[[#This Row],[Name]])),0)),"")</f>
        <v>Zelle/Venmo/Visa</v>
      </c>
      <c r="G77" t="str">
        <f>TEXT(Table10[[#This Row],[Date]],"MMM")</f>
        <v>Oct</v>
      </c>
      <c r="H77" t="str">
        <f>IF(Table10[[#This Row],[Amount]]&lt;0,"EXPENSES","INCOME")</f>
        <v>EXPENSES</v>
      </c>
    </row>
    <row r="78" spans="1:8">
      <c r="A78" s="3">
        <v>45209</v>
      </c>
      <c r="B78" s="4" t="s">
        <v>101</v>
      </c>
      <c r="C78" s="4" t="s">
        <v>67</v>
      </c>
      <c r="D78" s="4" t="s">
        <v>102</v>
      </c>
      <c r="E78" s="4">
        <v>-15.63</v>
      </c>
      <c r="F78" t="str">
        <f t="array" ref="F78">IFERROR(INDEX(Table11[Category],MATCH(TRUE,ISNUMBER(SEARCH(Table11[Keywords],Table10[[#This Row],[Name]])),0)),"")</f>
        <v>Zelle/Venmo/Visa</v>
      </c>
      <c r="G78" t="str">
        <f>TEXT(Table10[[#This Row],[Date]],"MMM")</f>
        <v>Oct</v>
      </c>
      <c r="H78" t="str">
        <f>IF(Table10[[#This Row],[Amount]]&lt;0,"EXPENSES","INCOME")</f>
        <v>EXPENSES</v>
      </c>
    </row>
    <row r="79" spans="1:8">
      <c r="A79" s="3">
        <v>45209</v>
      </c>
      <c r="B79" s="4" t="s">
        <v>101</v>
      </c>
      <c r="C79" s="4" t="s">
        <v>137</v>
      </c>
      <c r="D79" s="4" t="s">
        <v>102</v>
      </c>
      <c r="E79" s="4">
        <v>-103.65</v>
      </c>
      <c r="F79" t="str">
        <f t="array" ref="F79">IFERROR(INDEX(Table11[Category],MATCH(TRUE,ISNUMBER(SEARCH(Table11[Keywords],Table10[[#This Row],[Name]])),0)),"")</f>
        <v>Grocery</v>
      </c>
      <c r="G79" t="str">
        <f>TEXT(Table10[[#This Row],[Date]],"MMM")</f>
        <v>Oct</v>
      </c>
      <c r="H79" t="str">
        <f>IF(Table10[[#This Row],[Amount]]&lt;0,"EXPENSES","INCOME")</f>
        <v>EXPENSES</v>
      </c>
    </row>
    <row r="80" spans="1:8">
      <c r="A80" s="3">
        <v>45209</v>
      </c>
      <c r="B80" s="4" t="s">
        <v>101</v>
      </c>
      <c r="C80" s="4" t="s">
        <v>140</v>
      </c>
      <c r="D80" s="4" t="s">
        <v>102</v>
      </c>
      <c r="E80" s="4">
        <v>-28.42</v>
      </c>
      <c r="F80" t="str">
        <f t="array" ref="F80">IFERROR(INDEX(Table11[Category],MATCH(TRUE,ISNUMBER(SEARCH(Table11[Keywords],Table10[[#This Row],[Name]])),0)),"")</f>
        <v>Zelle/Venmo/Visa</v>
      </c>
      <c r="G80" t="str">
        <f>TEXT(Table10[[#This Row],[Date]],"MMM")</f>
        <v>Oct</v>
      </c>
      <c r="H80" t="str">
        <f>IF(Table10[[#This Row],[Amount]]&lt;0,"EXPENSES","INCOME")</f>
        <v>EXPENSES</v>
      </c>
    </row>
    <row r="81" spans="1:8">
      <c r="A81" s="3">
        <v>45209</v>
      </c>
      <c r="B81" s="4" t="s">
        <v>101</v>
      </c>
      <c r="C81" s="4" t="s">
        <v>118</v>
      </c>
      <c r="D81" s="4" t="s">
        <v>102</v>
      </c>
      <c r="E81" s="4">
        <v>-346.52</v>
      </c>
      <c r="F81" t="str">
        <f t="array" ref="F81">IFERROR(INDEX(Table11[Category],MATCH(TRUE,ISNUMBER(SEARCH(Table11[Keywords],Table10[[#This Row],[Name]])),0)),"")</f>
        <v>Subscription</v>
      </c>
      <c r="G81" t="str">
        <f>TEXT(Table10[[#This Row],[Date]],"MMM")</f>
        <v>Oct</v>
      </c>
      <c r="H81" t="str">
        <f>IF(Table10[[#This Row],[Amount]]&lt;0,"EXPENSES","INCOME")</f>
        <v>EXPENSES</v>
      </c>
    </row>
    <row r="82" spans="1:8">
      <c r="A82" s="3">
        <v>45209</v>
      </c>
      <c r="B82" s="4" t="s">
        <v>101</v>
      </c>
      <c r="C82" s="4" t="s">
        <v>119</v>
      </c>
      <c r="D82" s="4" t="s">
        <v>102</v>
      </c>
      <c r="E82" s="4">
        <v>-7.99</v>
      </c>
      <c r="F82" t="str">
        <f t="array" ref="F82">IFERROR(INDEX(Table11[Category],MATCH(TRUE,ISNUMBER(SEARCH(Table11[Keywords],Table10[[#This Row],[Name]])),0)),"")</f>
        <v>Subscription</v>
      </c>
      <c r="G82" t="str">
        <f>TEXT(Table10[[#This Row],[Date]],"MMM")</f>
        <v>Oct</v>
      </c>
      <c r="H82" t="str">
        <f>IF(Table10[[#This Row],[Amount]]&lt;0,"EXPENSES","INCOME")</f>
        <v>EXPENSES</v>
      </c>
    </row>
    <row r="83" spans="1:8">
      <c r="A83" s="3">
        <v>45210</v>
      </c>
      <c r="B83" s="4" t="s">
        <v>101</v>
      </c>
      <c r="C83" s="4" t="s">
        <v>77</v>
      </c>
      <c r="D83" s="4" t="s">
        <v>102</v>
      </c>
      <c r="E83" s="4">
        <v>-18</v>
      </c>
      <c r="F83" t="str">
        <f t="array" ref="F83">IFERROR(INDEX(Table11[Category],MATCH(TRUE,ISNUMBER(SEARCH(Table11[Keywords],Table10[[#This Row],[Name]])),0)),"")</f>
        <v>Zelle/Venmo/Visa</v>
      </c>
      <c r="G83" t="str">
        <f>TEXT(Table10[[#This Row],[Date]],"MMM")</f>
        <v>Oct</v>
      </c>
      <c r="H83" t="str">
        <f>IF(Table10[[#This Row],[Amount]]&lt;0,"EXPENSES","INCOME")</f>
        <v>EXPENSES</v>
      </c>
    </row>
    <row r="84" spans="1:8">
      <c r="A84" s="3">
        <v>45210</v>
      </c>
      <c r="B84" s="4" t="s">
        <v>101</v>
      </c>
      <c r="C84" s="4" t="s">
        <v>67</v>
      </c>
      <c r="D84" s="4" t="s">
        <v>102</v>
      </c>
      <c r="E84" s="4">
        <v>-74.77</v>
      </c>
      <c r="F84" t="str">
        <f t="array" ref="F84">IFERROR(INDEX(Table11[Category],MATCH(TRUE,ISNUMBER(SEARCH(Table11[Keywords],Table10[[#This Row],[Name]])),0)),"")</f>
        <v>Zelle/Venmo/Visa</v>
      </c>
      <c r="G84" t="str">
        <f>TEXT(Table10[[#This Row],[Date]],"MMM")</f>
        <v>Oct</v>
      </c>
      <c r="H84" t="str">
        <f>IF(Table10[[#This Row],[Amount]]&lt;0,"EXPENSES","INCOME")</f>
        <v>EXPENSES</v>
      </c>
    </row>
    <row r="85" spans="1:8">
      <c r="A85" s="3">
        <v>45210</v>
      </c>
      <c r="B85" s="4" t="s">
        <v>101</v>
      </c>
      <c r="C85" s="4" t="s">
        <v>63</v>
      </c>
      <c r="D85" s="4" t="s">
        <v>102</v>
      </c>
      <c r="E85" s="4">
        <v>-13.9</v>
      </c>
      <c r="F85" t="str">
        <f t="array" ref="F85">IFERROR(INDEX(Table11[Category],MATCH(TRUE,ISNUMBER(SEARCH(Table11[Keywords],Table10[[#This Row],[Name]])),0)),"")</f>
        <v>Zelle/Venmo/Visa</v>
      </c>
      <c r="G85" t="str">
        <f>TEXT(Table10[[#This Row],[Date]],"MMM")</f>
        <v>Oct</v>
      </c>
      <c r="H85" t="str">
        <f>IF(Table10[[#This Row],[Amount]]&lt;0,"EXPENSES","INCOME")</f>
        <v>EXPENSES</v>
      </c>
    </row>
    <row r="86" spans="1:8">
      <c r="A86" s="3">
        <v>45211</v>
      </c>
      <c r="B86" s="4" t="s">
        <v>101</v>
      </c>
      <c r="C86" s="4" t="s">
        <v>64</v>
      </c>
      <c r="D86" s="4" t="s">
        <v>102</v>
      </c>
      <c r="E86" s="4">
        <v>-29.9</v>
      </c>
      <c r="F86" t="str">
        <f t="array" ref="F86">IFERROR(INDEX(Table11[Category],MATCH(TRUE,ISNUMBER(SEARCH(Table11[Keywords],Table10[[#This Row],[Name]])),0)),"")</f>
        <v>Zelle/Venmo/Visa</v>
      </c>
      <c r="G86" t="str">
        <f>TEXT(Table10[[#This Row],[Date]],"MMM")</f>
        <v>Oct</v>
      </c>
      <c r="H86" t="str">
        <f>IF(Table10[[#This Row],[Amount]]&lt;0,"EXPENSES","INCOME")</f>
        <v>EXPENSES</v>
      </c>
    </row>
    <row r="87" spans="1:8">
      <c r="A87" s="3">
        <v>45211</v>
      </c>
      <c r="B87" s="4" t="s">
        <v>101</v>
      </c>
      <c r="C87" s="4" t="s">
        <v>75</v>
      </c>
      <c r="D87" s="4" t="s">
        <v>102</v>
      </c>
      <c r="E87" s="4">
        <v>-6.72</v>
      </c>
      <c r="F87" t="str">
        <f t="array" ref="F87">IFERROR(INDEX(Table11[Category],MATCH(TRUE,ISNUMBER(SEARCH(Table11[Keywords],Table10[[#This Row],[Name]])),0)),"")</f>
        <v>Zelle/Venmo/Visa</v>
      </c>
      <c r="G87" t="str">
        <f>TEXT(Table10[[#This Row],[Date]],"MMM")</f>
        <v>Oct</v>
      </c>
      <c r="H87" t="str">
        <f>IF(Table10[[#This Row],[Amount]]&lt;0,"EXPENSES","INCOME")</f>
        <v>EXPENSES</v>
      </c>
    </row>
    <row r="88" spans="1:8">
      <c r="A88" s="3">
        <v>45212</v>
      </c>
      <c r="B88" s="4" t="s">
        <v>101</v>
      </c>
      <c r="C88" s="4" t="s">
        <v>63</v>
      </c>
      <c r="D88" s="4" t="s">
        <v>102</v>
      </c>
      <c r="E88" s="4">
        <v>-10.95</v>
      </c>
      <c r="F88" t="str">
        <f t="array" ref="F88">IFERROR(INDEX(Table11[Category],MATCH(TRUE,ISNUMBER(SEARCH(Table11[Keywords],Table10[[#This Row],[Name]])),0)),"")</f>
        <v>Zelle/Venmo/Visa</v>
      </c>
      <c r="G88" t="str">
        <f>TEXT(Table10[[#This Row],[Date]],"MMM")</f>
        <v>Oct</v>
      </c>
      <c r="H88" t="str">
        <f>IF(Table10[[#This Row],[Amount]]&lt;0,"EXPENSES","INCOME")</f>
        <v>EXPENSES</v>
      </c>
    </row>
    <row r="89" spans="1:8">
      <c r="A89" s="3">
        <v>45212</v>
      </c>
      <c r="B89" s="4" t="s">
        <v>101</v>
      </c>
      <c r="C89" s="4" t="s">
        <v>141</v>
      </c>
      <c r="D89" s="4" t="s">
        <v>102</v>
      </c>
      <c r="E89" s="4">
        <v>-7.07</v>
      </c>
      <c r="F89" t="str">
        <f t="array" ref="F89">IFERROR(INDEX(Table11[Category],MATCH(TRUE,ISNUMBER(SEARCH(Table11[Keywords],Table10[[#This Row],[Name]])),0)),"")</f>
        <v>Zelle/Venmo/Visa</v>
      </c>
      <c r="G89" t="str">
        <f>TEXT(Table10[[#This Row],[Date]],"MMM")</f>
        <v>Oct</v>
      </c>
      <c r="H89" t="str">
        <f>IF(Table10[[#This Row],[Amount]]&lt;0,"EXPENSES","INCOME")</f>
        <v>EXPENSES</v>
      </c>
    </row>
    <row r="90" spans="1:8">
      <c r="A90" s="3">
        <v>45215</v>
      </c>
      <c r="B90" s="4" t="s">
        <v>101</v>
      </c>
      <c r="C90" s="4" t="s">
        <v>142</v>
      </c>
      <c r="D90" s="4" t="s">
        <v>112</v>
      </c>
      <c r="E90" s="4">
        <v>-40</v>
      </c>
      <c r="F90" t="str">
        <f t="array" ref="F90">IFERROR(INDEX(Table11[Category],MATCH(TRUE,ISNUMBER(SEARCH(Table11[Keywords],Table10[[#This Row],[Name]])),0)),"")</f>
        <v>Zelle</v>
      </c>
      <c r="G90" t="str">
        <f>TEXT(Table10[[#This Row],[Date]],"MMM")</f>
        <v>Oct</v>
      </c>
      <c r="H90" t="str">
        <f>IF(Table10[[#This Row],[Amount]]&lt;0,"EXPENSES","INCOME")</f>
        <v>EXPENSES</v>
      </c>
    </row>
    <row r="91" spans="1:8">
      <c r="A91" s="3">
        <v>45215</v>
      </c>
      <c r="B91" s="4" t="s">
        <v>101</v>
      </c>
      <c r="C91" s="4" t="s">
        <v>72</v>
      </c>
      <c r="D91" s="4" t="s">
        <v>102</v>
      </c>
      <c r="E91" s="4">
        <v>-18</v>
      </c>
      <c r="F91" t="str">
        <f t="array" ref="F91">IFERROR(INDEX(Table11[Category],MATCH(TRUE,ISNUMBER(SEARCH(Table11[Keywords],Table10[[#This Row],[Name]])),0)),"")</f>
        <v>Zelle/Venmo/Visa</v>
      </c>
      <c r="G91" t="str">
        <f>TEXT(Table10[[#This Row],[Date]],"MMM")</f>
        <v>Oct</v>
      </c>
      <c r="H91" t="str">
        <f>IF(Table10[[#This Row],[Amount]]&lt;0,"EXPENSES","INCOME")</f>
        <v>EXPENSES</v>
      </c>
    </row>
    <row r="92" spans="1:8">
      <c r="A92" s="3">
        <v>45215</v>
      </c>
      <c r="B92" s="4" t="s">
        <v>101</v>
      </c>
      <c r="C92" s="4" t="s">
        <v>121</v>
      </c>
      <c r="D92" s="4" t="s">
        <v>102</v>
      </c>
      <c r="E92" s="4">
        <v>-0.99</v>
      </c>
      <c r="F92" t="str">
        <f t="array" ref="F92">IFERROR(INDEX(Table11[Category],MATCH(TRUE,ISNUMBER(SEARCH(Table11[Keywords],Table10[[#This Row],[Name]])),0)),"")</f>
        <v>Subscription</v>
      </c>
      <c r="G92" t="str">
        <f>TEXT(Table10[[#This Row],[Date]],"MMM")</f>
        <v>Oct</v>
      </c>
      <c r="H92" t="str">
        <f>IF(Table10[[#This Row],[Amount]]&lt;0,"EXPENSES","INCOME")</f>
        <v>EXPENSES</v>
      </c>
    </row>
    <row r="93" spans="1:8">
      <c r="A93" s="3">
        <v>45215</v>
      </c>
      <c r="B93" s="4" t="s">
        <v>101</v>
      </c>
      <c r="C93" s="4" t="s">
        <v>63</v>
      </c>
      <c r="D93" s="4" t="s">
        <v>102</v>
      </c>
      <c r="E93" s="4">
        <v>-6.25</v>
      </c>
      <c r="F93" t="str">
        <f t="array" ref="F93">IFERROR(INDEX(Table11[Category],MATCH(TRUE,ISNUMBER(SEARCH(Table11[Keywords],Table10[[#This Row],[Name]])),0)),"")</f>
        <v>Zelle/Venmo/Visa</v>
      </c>
      <c r="G93" t="str">
        <f>TEXT(Table10[[#This Row],[Date]],"MMM")</f>
        <v>Oct</v>
      </c>
      <c r="H93" t="str">
        <f>IF(Table10[[#This Row],[Amount]]&lt;0,"EXPENSES","INCOME")</f>
        <v>EXPENSES</v>
      </c>
    </row>
    <row r="94" spans="1:8">
      <c r="A94" s="3">
        <v>45215</v>
      </c>
      <c r="B94" s="4" t="s">
        <v>101</v>
      </c>
      <c r="C94" s="4" t="s">
        <v>63</v>
      </c>
      <c r="D94" s="4" t="s">
        <v>102</v>
      </c>
      <c r="E94" s="4">
        <v>-9.95</v>
      </c>
      <c r="F94" t="str">
        <f t="array" ref="F94">IFERROR(INDEX(Table11[Category],MATCH(TRUE,ISNUMBER(SEARCH(Table11[Keywords],Table10[[#This Row],[Name]])),0)),"")</f>
        <v>Zelle/Venmo/Visa</v>
      </c>
      <c r="G94" t="str">
        <f>TEXT(Table10[[#This Row],[Date]],"MMM")</f>
        <v>Oct</v>
      </c>
      <c r="H94" t="str">
        <f>IF(Table10[[#This Row],[Amount]]&lt;0,"EXPENSES","INCOME")</f>
        <v>EXPENSES</v>
      </c>
    </row>
    <row r="95" spans="1:8">
      <c r="A95" s="3">
        <v>45217</v>
      </c>
      <c r="B95" s="4" t="s">
        <v>101</v>
      </c>
      <c r="C95" s="4" t="s">
        <v>143</v>
      </c>
      <c r="D95" s="4" t="s">
        <v>102</v>
      </c>
      <c r="E95" s="4">
        <v>-38.99</v>
      </c>
      <c r="F95" t="str">
        <f t="array" ref="F95">IFERROR(INDEX(Table11[Category],MATCH(TRUE,ISNUMBER(SEARCH(Table11[Keywords],Table10[[#This Row],[Name]])),0)),"")</f>
        <v>Zelle/Venmo/Visa</v>
      </c>
      <c r="G95" t="str">
        <f>TEXT(Table10[[#This Row],[Date]],"MMM")</f>
        <v>Oct</v>
      </c>
      <c r="H95" t="str">
        <f>IF(Table10[[#This Row],[Amount]]&lt;0,"EXPENSES","INCOME")</f>
        <v>EXPENSES</v>
      </c>
    </row>
    <row r="96" spans="1:8">
      <c r="A96" s="3">
        <v>45217</v>
      </c>
      <c r="B96" s="4" t="s">
        <v>101</v>
      </c>
      <c r="C96" s="4" t="s">
        <v>79</v>
      </c>
      <c r="D96" s="4" t="s">
        <v>102</v>
      </c>
      <c r="E96" s="4">
        <v>-1.5</v>
      </c>
      <c r="F96" t="str">
        <f t="array" ref="F96">IFERROR(INDEX(Table11[Category],MATCH(TRUE,ISNUMBER(SEARCH(Table11[Keywords],Table10[[#This Row],[Name]])),0)),"")</f>
        <v>Zelle/Venmo/Visa</v>
      </c>
      <c r="G96" t="str">
        <f>TEXT(Table10[[#This Row],[Date]],"MMM")</f>
        <v>Oct</v>
      </c>
      <c r="H96" t="str">
        <f>IF(Table10[[#This Row],[Amount]]&lt;0,"EXPENSES","INCOME")</f>
        <v>EXPENSES</v>
      </c>
    </row>
    <row r="97" spans="1:8">
      <c r="A97" s="3">
        <v>45217</v>
      </c>
      <c r="B97" s="4" t="s">
        <v>101</v>
      </c>
      <c r="C97" s="4" t="s">
        <v>79</v>
      </c>
      <c r="D97" s="4" t="s">
        <v>102</v>
      </c>
      <c r="E97" s="4">
        <v>-3.85</v>
      </c>
      <c r="F97" t="str">
        <f t="array" ref="F97">IFERROR(INDEX(Table11[Category],MATCH(TRUE,ISNUMBER(SEARCH(Table11[Keywords],Table10[[#This Row],[Name]])),0)),"")</f>
        <v>Zelle/Venmo/Visa</v>
      </c>
      <c r="G97" t="str">
        <f>TEXT(Table10[[#This Row],[Date]],"MMM")</f>
        <v>Oct</v>
      </c>
      <c r="H97" t="str">
        <f>IF(Table10[[#This Row],[Amount]]&lt;0,"EXPENSES","INCOME")</f>
        <v>EXPENSES</v>
      </c>
    </row>
    <row r="98" spans="1:8">
      <c r="A98" s="3">
        <v>45217</v>
      </c>
      <c r="B98" s="4" t="s">
        <v>101</v>
      </c>
      <c r="C98" s="4" t="s">
        <v>79</v>
      </c>
      <c r="D98" s="4" t="s">
        <v>102</v>
      </c>
      <c r="E98" s="4">
        <v>-1.5</v>
      </c>
      <c r="F98" t="str">
        <f t="array" ref="F98">IFERROR(INDEX(Table11[Category],MATCH(TRUE,ISNUMBER(SEARCH(Table11[Keywords],Table10[[#This Row],[Name]])),0)),"")</f>
        <v>Zelle/Venmo/Visa</v>
      </c>
      <c r="G98" t="str">
        <f>TEXT(Table10[[#This Row],[Date]],"MMM")</f>
        <v>Oct</v>
      </c>
      <c r="H98" t="str">
        <f>IF(Table10[[#This Row],[Amount]]&lt;0,"EXPENSES","INCOME")</f>
        <v>EXPENSES</v>
      </c>
    </row>
    <row r="99" spans="1:8">
      <c r="A99" s="3">
        <v>45218</v>
      </c>
      <c r="B99" s="4" t="s">
        <v>101</v>
      </c>
      <c r="C99" s="4" t="s">
        <v>64</v>
      </c>
      <c r="D99" s="4" t="s">
        <v>102</v>
      </c>
      <c r="E99" s="4">
        <v>-21.28</v>
      </c>
      <c r="F99" t="str">
        <f t="array" ref="F99">IFERROR(INDEX(Table11[Category],MATCH(TRUE,ISNUMBER(SEARCH(Table11[Keywords],Table10[[#This Row],[Name]])),0)),"")</f>
        <v>Zelle/Venmo/Visa</v>
      </c>
      <c r="G99" t="str">
        <f>TEXT(Table10[[#This Row],[Date]],"MMM")</f>
        <v>Oct</v>
      </c>
      <c r="H99" t="str">
        <f>IF(Table10[[#This Row],[Amount]]&lt;0,"EXPENSES","INCOME")</f>
        <v>EXPENSES</v>
      </c>
    </row>
    <row r="100" spans="1:8">
      <c r="A100" s="3">
        <v>45218</v>
      </c>
      <c r="B100" s="4" t="s">
        <v>101</v>
      </c>
      <c r="C100" s="4" t="s">
        <v>144</v>
      </c>
      <c r="D100" s="4" t="s">
        <v>102</v>
      </c>
      <c r="E100" s="4">
        <v>-12.99</v>
      </c>
      <c r="F100" t="str">
        <f t="array" ref="F100">IFERROR(INDEX(Table11[Category],MATCH(TRUE,ISNUMBER(SEARCH(Table11[Keywords],Table10[[#This Row],[Name]])),0)),"")</f>
        <v>Zelle/Venmo/Visa</v>
      </c>
      <c r="G100" t="str">
        <f>TEXT(Table10[[#This Row],[Date]],"MMM")</f>
        <v>Oct</v>
      </c>
      <c r="H100" t="str">
        <f>IF(Table10[[#This Row],[Amount]]&lt;0,"EXPENSES","INCOME")</f>
        <v>EXPENSES</v>
      </c>
    </row>
    <row r="101" spans="1:8">
      <c r="A101" s="3">
        <v>45218</v>
      </c>
      <c r="B101" s="4" t="s">
        <v>101</v>
      </c>
      <c r="C101" s="4" t="s">
        <v>63</v>
      </c>
      <c r="D101" s="4" t="s">
        <v>102</v>
      </c>
      <c r="E101" s="4">
        <v>-10.75</v>
      </c>
      <c r="F101" t="str">
        <f t="array" ref="F101">IFERROR(INDEX(Table11[Category],MATCH(TRUE,ISNUMBER(SEARCH(Table11[Keywords],Table10[[#This Row],[Name]])),0)),"")</f>
        <v>Zelle/Venmo/Visa</v>
      </c>
      <c r="G101" t="str">
        <f>TEXT(Table10[[#This Row],[Date]],"MMM")</f>
        <v>Oct</v>
      </c>
      <c r="H101" t="str">
        <f>IF(Table10[[#This Row],[Amount]]&lt;0,"EXPENSES","INCOME")</f>
        <v>EXPENSES</v>
      </c>
    </row>
    <row r="102" spans="1:8">
      <c r="A102" s="3">
        <v>45218</v>
      </c>
      <c r="B102" s="4" t="s">
        <v>101</v>
      </c>
      <c r="C102" s="4" t="s">
        <v>145</v>
      </c>
      <c r="D102" s="4" t="s">
        <v>102</v>
      </c>
      <c r="E102" s="4">
        <v>-8.14</v>
      </c>
      <c r="F102" t="str">
        <f t="array" ref="F102">IFERROR(INDEX(Table11[Category],MATCH(TRUE,ISNUMBER(SEARCH(Table11[Keywords],Table10[[#This Row],[Name]])),0)),"")</f>
        <v>Zelle/Venmo/Visa</v>
      </c>
      <c r="G102" t="str">
        <f>TEXT(Table10[[#This Row],[Date]],"MMM")</f>
        <v>Oct</v>
      </c>
      <c r="H102" t="str">
        <f>IF(Table10[[#This Row],[Amount]]&lt;0,"EXPENSES","INCOME")</f>
        <v>EXPENSES</v>
      </c>
    </row>
    <row r="103" spans="1:8">
      <c r="A103" s="3">
        <v>45218</v>
      </c>
      <c r="B103" s="4" t="s">
        <v>101</v>
      </c>
      <c r="C103" s="4" t="s">
        <v>146</v>
      </c>
      <c r="D103" s="4" t="s">
        <v>102</v>
      </c>
      <c r="E103" s="4">
        <v>-80.74</v>
      </c>
      <c r="F103" t="str">
        <f t="array" ref="F103">IFERROR(INDEX(Table11[Category],MATCH(TRUE,ISNUMBER(SEARCH(Table11[Keywords],Table10[[#This Row],[Name]])),0)),"")</f>
        <v>Zelle/Venmo/Visa</v>
      </c>
      <c r="G103" t="str">
        <f>TEXT(Table10[[#This Row],[Date]],"MMM")</f>
        <v>Oct</v>
      </c>
      <c r="H103" t="str">
        <f>IF(Table10[[#This Row],[Amount]]&lt;0,"EXPENSES","INCOME")</f>
        <v>EXPENSES</v>
      </c>
    </row>
    <row r="104" spans="1:8">
      <c r="A104" s="3">
        <v>45218</v>
      </c>
      <c r="B104" s="4" t="s">
        <v>101</v>
      </c>
      <c r="C104" s="4" t="s">
        <v>75</v>
      </c>
      <c r="D104" s="4" t="s">
        <v>102</v>
      </c>
      <c r="E104" s="4">
        <v>-7.53</v>
      </c>
      <c r="F104" t="str">
        <f t="array" ref="F104">IFERROR(INDEX(Table11[Category],MATCH(TRUE,ISNUMBER(SEARCH(Table11[Keywords],Table10[[#This Row],[Name]])),0)),"")</f>
        <v>Zelle/Venmo/Visa</v>
      </c>
      <c r="G104" t="str">
        <f>TEXT(Table10[[#This Row],[Date]],"MMM")</f>
        <v>Oct</v>
      </c>
      <c r="H104" t="str">
        <f>IF(Table10[[#This Row],[Amount]]&lt;0,"EXPENSES","INCOME")</f>
        <v>EXPENSES</v>
      </c>
    </row>
    <row r="105" spans="1:8">
      <c r="A105" s="3">
        <v>45219</v>
      </c>
      <c r="B105" s="4" t="s">
        <v>114</v>
      </c>
      <c r="C105" s="4" t="s">
        <v>116</v>
      </c>
      <c r="D105" s="4" t="s">
        <v>112</v>
      </c>
      <c r="E105" s="4">
        <v>1573.28</v>
      </c>
      <c r="F105" t="str">
        <f t="array" ref="F105">IFERROR(INDEX(Table11[Category],MATCH(TRUE,ISNUMBER(SEARCH(Table11[Keywords],Table10[[#This Row],[Name]])),0)),"")</f>
        <v>Income</v>
      </c>
      <c r="G105" t="str">
        <f>TEXT(Table10[[#This Row],[Date]],"MMM")</f>
        <v>Oct</v>
      </c>
      <c r="H105" t="str">
        <f>IF(Table10[[#This Row],[Amount]]&lt;0,"EXPENSES","INCOME")</f>
        <v>INCOME</v>
      </c>
    </row>
    <row r="106" spans="1:8">
      <c r="A106" s="3">
        <v>45219</v>
      </c>
      <c r="B106" s="4" t="s">
        <v>101</v>
      </c>
      <c r="C106" s="4" t="s">
        <v>63</v>
      </c>
      <c r="D106" s="4" t="s">
        <v>102</v>
      </c>
      <c r="E106" s="4">
        <v>-10.95</v>
      </c>
      <c r="F106" t="str">
        <f t="array" ref="F106">IFERROR(INDEX(Table11[Category],MATCH(TRUE,ISNUMBER(SEARCH(Table11[Keywords],Table10[[#This Row],[Name]])),0)),"")</f>
        <v>Zelle/Venmo/Visa</v>
      </c>
      <c r="G106" t="str">
        <f>TEXT(Table10[[#This Row],[Date]],"MMM")</f>
        <v>Oct</v>
      </c>
      <c r="H106" t="str">
        <f>IF(Table10[[#This Row],[Amount]]&lt;0,"EXPENSES","INCOME")</f>
        <v>EXPENSES</v>
      </c>
    </row>
    <row r="107" spans="1:8">
      <c r="A107" s="3">
        <v>45219</v>
      </c>
      <c r="B107" s="4" t="s">
        <v>101</v>
      </c>
      <c r="C107" s="4" t="s">
        <v>68</v>
      </c>
      <c r="D107" s="4" t="s">
        <v>102</v>
      </c>
      <c r="E107" s="4">
        <v>-12.24</v>
      </c>
      <c r="F107" t="str">
        <f t="array" ref="F107">IFERROR(INDEX(Table11[Category],MATCH(TRUE,ISNUMBER(SEARCH(Table11[Keywords],Table10[[#This Row],[Name]])),0)),"")</f>
        <v>Zelle/Venmo/Visa</v>
      </c>
      <c r="G107" t="str">
        <f>TEXT(Table10[[#This Row],[Date]],"MMM")</f>
        <v>Oct</v>
      </c>
      <c r="H107" t="str">
        <f>IF(Table10[[#This Row],[Amount]]&lt;0,"EXPENSES","INCOME")</f>
        <v>EXPENSES</v>
      </c>
    </row>
    <row r="108" spans="1:8">
      <c r="A108" s="3">
        <v>45222</v>
      </c>
      <c r="B108" s="4" t="s">
        <v>101</v>
      </c>
      <c r="C108" s="4" t="s">
        <v>105</v>
      </c>
      <c r="D108" s="4" t="s">
        <v>106</v>
      </c>
      <c r="E108" s="4">
        <v>-299.73</v>
      </c>
      <c r="F108" t="str">
        <f t="array" ref="F108">IFERROR(INDEX(Table11[Category],MATCH(TRUE,ISNUMBER(SEARCH(Table11[Keywords],Table10[[#This Row],[Name]])),0)),"")</f>
        <v>Loan Payment</v>
      </c>
      <c r="G108" t="str">
        <f>TEXT(Table10[[#This Row],[Date]],"MMM")</f>
        <v>Oct</v>
      </c>
      <c r="H108" t="str">
        <f>IF(Table10[[#This Row],[Amount]]&lt;0,"EXPENSES","INCOME")</f>
        <v>EXPENSES</v>
      </c>
    </row>
    <row r="109" spans="1:8">
      <c r="A109" s="3">
        <v>45222</v>
      </c>
      <c r="B109" s="4" t="s">
        <v>101</v>
      </c>
      <c r="C109" s="4" t="s">
        <v>107</v>
      </c>
      <c r="D109" s="4" t="s">
        <v>108</v>
      </c>
      <c r="E109" s="4">
        <v>-300</v>
      </c>
      <c r="F109" t="str">
        <f t="array" ref="F109">IFERROR(INDEX(Table11[Category],MATCH(TRUE,ISNUMBER(SEARCH(Table11[Keywords],Table10[[#This Row],[Name]])),0)),"")</f>
        <v>Loan Payment</v>
      </c>
      <c r="G109" t="str">
        <f>TEXT(Table10[[#This Row],[Date]],"MMM")</f>
        <v>Oct</v>
      </c>
      <c r="H109" t="str">
        <f>IF(Table10[[#This Row],[Amount]]&lt;0,"EXPENSES","INCOME")</f>
        <v>EXPENSES</v>
      </c>
    </row>
    <row r="110" spans="1:8">
      <c r="A110" s="3">
        <v>45222</v>
      </c>
      <c r="B110" s="4" t="s">
        <v>101</v>
      </c>
      <c r="C110" s="4" t="s">
        <v>147</v>
      </c>
      <c r="D110" s="4" t="s">
        <v>102</v>
      </c>
      <c r="E110" s="4">
        <v>-5.71</v>
      </c>
      <c r="F110" t="str">
        <f t="array" ref="F110">IFERROR(INDEX(Table11[Category],MATCH(TRUE,ISNUMBER(SEARCH(Table11[Keywords],Table10[[#This Row],[Name]])),0)),"")</f>
        <v>Zelle/Venmo/Visa</v>
      </c>
      <c r="G110" t="str">
        <f>TEXT(Table10[[#This Row],[Date]],"MMM")</f>
        <v>Oct</v>
      </c>
      <c r="H110" t="str">
        <f>IF(Table10[[#This Row],[Amount]]&lt;0,"EXPENSES","INCOME")</f>
        <v>EXPENSES</v>
      </c>
    </row>
    <row r="111" spans="1:8">
      <c r="A111" s="3">
        <v>45222</v>
      </c>
      <c r="B111" s="4" t="s">
        <v>101</v>
      </c>
      <c r="C111" s="4" t="s">
        <v>147</v>
      </c>
      <c r="D111" s="4" t="s">
        <v>102</v>
      </c>
      <c r="E111" s="4">
        <v>-3.75</v>
      </c>
      <c r="F111" t="str">
        <f t="array" ref="F111">IFERROR(INDEX(Table11[Category],MATCH(TRUE,ISNUMBER(SEARCH(Table11[Keywords],Table10[[#This Row],[Name]])),0)),"")</f>
        <v>Zelle/Venmo/Visa</v>
      </c>
      <c r="G111" t="str">
        <f>TEXT(Table10[[#This Row],[Date]],"MMM")</f>
        <v>Oct</v>
      </c>
      <c r="H111" t="str">
        <f>IF(Table10[[#This Row],[Amount]]&lt;0,"EXPENSES","INCOME")</f>
        <v>EXPENSES</v>
      </c>
    </row>
    <row r="112" spans="1:8">
      <c r="A112" s="3">
        <v>45222</v>
      </c>
      <c r="B112" s="4" t="s">
        <v>101</v>
      </c>
      <c r="C112" s="4" t="s">
        <v>63</v>
      </c>
      <c r="D112" s="4" t="s">
        <v>102</v>
      </c>
      <c r="E112" s="4">
        <v>-9.75</v>
      </c>
      <c r="F112" t="str">
        <f t="array" ref="F112">IFERROR(INDEX(Table11[Category],MATCH(TRUE,ISNUMBER(SEARCH(Table11[Keywords],Table10[[#This Row],[Name]])),0)),"")</f>
        <v>Zelle/Venmo/Visa</v>
      </c>
      <c r="G112" t="str">
        <f>TEXT(Table10[[#This Row],[Date]],"MMM")</f>
        <v>Oct</v>
      </c>
      <c r="H112" t="str">
        <f>IF(Table10[[#This Row],[Amount]]&lt;0,"EXPENSES","INCOME")</f>
        <v>EXPENSES</v>
      </c>
    </row>
    <row r="113" spans="1:8">
      <c r="A113" s="3">
        <v>45222</v>
      </c>
      <c r="B113" s="4" t="s">
        <v>101</v>
      </c>
      <c r="C113" s="4" t="s">
        <v>64</v>
      </c>
      <c r="D113" s="4" t="s">
        <v>102</v>
      </c>
      <c r="E113" s="4">
        <v>-17.5</v>
      </c>
      <c r="F113" t="str">
        <f t="array" ref="F113">IFERROR(INDEX(Table11[Category],MATCH(TRUE,ISNUMBER(SEARCH(Table11[Keywords],Table10[[#This Row],[Name]])),0)),"")</f>
        <v>Zelle/Venmo/Visa</v>
      </c>
      <c r="G113" t="str">
        <f>TEXT(Table10[[#This Row],[Date]],"MMM")</f>
        <v>Oct</v>
      </c>
      <c r="H113" t="str">
        <f>IF(Table10[[#This Row],[Amount]]&lt;0,"EXPENSES","INCOME")</f>
        <v>EXPENSES</v>
      </c>
    </row>
    <row r="114" spans="1:8">
      <c r="A114" s="3">
        <v>45222</v>
      </c>
      <c r="B114" s="4" t="s">
        <v>101</v>
      </c>
      <c r="C114" s="4" t="s">
        <v>111</v>
      </c>
      <c r="D114" s="4" t="s">
        <v>112</v>
      </c>
      <c r="E114" s="4">
        <v>-659.63</v>
      </c>
      <c r="F114" t="str">
        <f t="array" ref="F114">IFERROR(INDEX(Table11[Category],MATCH(TRUE,ISNUMBER(SEARCH(Table11[Keywords],Table10[[#This Row],[Name]])),0)),"")</f>
        <v>Loan Payment</v>
      </c>
      <c r="G114" t="str">
        <f>TEXT(Table10[[#This Row],[Date]],"MMM")</f>
        <v>Oct</v>
      </c>
      <c r="H114" t="str">
        <f>IF(Table10[[#This Row],[Amount]]&lt;0,"EXPENSES","INCOME")</f>
        <v>EXPENSES</v>
      </c>
    </row>
    <row r="115" spans="1:8">
      <c r="A115" s="3">
        <v>45223</v>
      </c>
      <c r="B115" s="4" t="s">
        <v>101</v>
      </c>
      <c r="C115" s="4" t="s">
        <v>134</v>
      </c>
      <c r="D115" s="4" t="s">
        <v>112</v>
      </c>
      <c r="E115" s="4">
        <v>-340</v>
      </c>
      <c r="F115" t="str">
        <f t="array" ref="F115">IFERROR(INDEX(Table11[Category],MATCH(TRUE,ISNUMBER(SEARCH(Table11[Keywords],Table10[[#This Row],[Name]])),0)),"")</f>
        <v>Subscription</v>
      </c>
      <c r="G115" t="str">
        <f>TEXT(Table10[[#This Row],[Date]],"MMM")</f>
        <v>Oct</v>
      </c>
      <c r="H115" t="str">
        <f>IF(Table10[[#This Row],[Amount]]&lt;0,"EXPENSES","INCOME")</f>
        <v>EXPENSES</v>
      </c>
    </row>
    <row r="116" spans="1:8">
      <c r="A116" s="3">
        <v>45226</v>
      </c>
      <c r="B116" s="4" t="s">
        <v>101</v>
      </c>
      <c r="C116" s="4" t="s">
        <v>148</v>
      </c>
      <c r="D116" s="4" t="s">
        <v>102</v>
      </c>
      <c r="E116" s="4">
        <v>-5</v>
      </c>
      <c r="F116" t="str">
        <f t="array" ref="F116">IFERROR(INDEX(Table11[Category],MATCH(TRUE,ISNUMBER(SEARCH(Table11[Keywords],Table10[[#This Row],[Name]])),0)),"")</f>
        <v>Zelle/Venmo/Visa</v>
      </c>
      <c r="G116" t="str">
        <f>TEXT(Table10[[#This Row],[Date]],"MMM")</f>
        <v>Oct</v>
      </c>
      <c r="H116" t="str">
        <f>IF(Table10[[#This Row],[Amount]]&lt;0,"EXPENSES","INCOME")</f>
        <v>EXPENSES</v>
      </c>
    </row>
    <row r="117" spans="1:8">
      <c r="A117" s="3">
        <v>45229</v>
      </c>
      <c r="B117" s="4" t="s">
        <v>101</v>
      </c>
      <c r="C117" s="4" t="s">
        <v>149</v>
      </c>
      <c r="D117" s="4" t="s">
        <v>112</v>
      </c>
      <c r="E117" s="4">
        <v>-48</v>
      </c>
      <c r="F117" t="str">
        <f t="array" ref="F117">IFERROR(INDEX(Table11[Category],MATCH(TRUE,ISNUMBER(SEARCH(Table11[Keywords],Table10[[#This Row],[Name]])),0)),"")</f>
        <v>Zelle</v>
      </c>
      <c r="G117" t="str">
        <f>TEXT(Table10[[#This Row],[Date]],"MMM")</f>
        <v>Oct</v>
      </c>
      <c r="H117" t="str">
        <f>IF(Table10[[#This Row],[Amount]]&lt;0,"EXPENSES","INCOME")</f>
        <v>EXPENSES</v>
      </c>
    </row>
    <row r="118" spans="1:8">
      <c r="A118" s="3">
        <v>45229</v>
      </c>
      <c r="B118" s="4" t="s">
        <v>114</v>
      </c>
      <c r="C118" s="4" t="s">
        <v>150</v>
      </c>
      <c r="D118" s="4" t="s">
        <v>112</v>
      </c>
      <c r="E118" s="4">
        <v>50</v>
      </c>
      <c r="F118" t="str">
        <f t="array" ref="F118">IFERROR(INDEX(Table11[Category],MATCH(TRUE,ISNUMBER(SEARCH(Table11[Keywords],Table10[[#This Row],[Name]])),0)),"")</f>
        <v>Zelle</v>
      </c>
      <c r="G118" t="str">
        <f>TEXT(Table10[[#This Row],[Date]],"MMM")</f>
        <v>Oct</v>
      </c>
      <c r="H118" t="str">
        <f>IF(Table10[[#This Row],[Amount]]&lt;0,"EXPENSES","INCOME")</f>
        <v>INCOME</v>
      </c>
    </row>
    <row r="119" spans="1:8">
      <c r="A119" s="3">
        <v>45229</v>
      </c>
      <c r="B119" s="4" t="s">
        <v>114</v>
      </c>
      <c r="C119" s="4" t="s">
        <v>151</v>
      </c>
      <c r="D119" s="4" t="s">
        <v>112</v>
      </c>
      <c r="E119" s="4">
        <v>10</v>
      </c>
      <c r="F119" t="str">
        <f t="array" ref="F119">IFERROR(INDEX(Table11[Category],MATCH(TRUE,ISNUMBER(SEARCH(Table11[Keywords],Table10[[#This Row],[Name]])),0)),"")</f>
        <v>Zelle</v>
      </c>
      <c r="G119" t="str">
        <f>TEXT(Table10[[#This Row],[Date]],"MMM")</f>
        <v>Oct</v>
      </c>
      <c r="H119" t="str">
        <f>IF(Table10[[#This Row],[Amount]]&lt;0,"EXPENSES","INCOME")</f>
        <v>INCOME</v>
      </c>
    </row>
    <row r="120" spans="1:8">
      <c r="A120" s="3">
        <v>45229</v>
      </c>
      <c r="B120" s="4" t="s">
        <v>114</v>
      </c>
      <c r="C120" s="4" t="s">
        <v>152</v>
      </c>
      <c r="D120" s="4" t="s">
        <v>112</v>
      </c>
      <c r="E120" s="4">
        <v>3</v>
      </c>
      <c r="F120" t="str">
        <f t="array" ref="F120">IFERROR(INDEX(Table11[Category],MATCH(TRUE,ISNUMBER(SEARCH(Table11[Keywords],Table10[[#This Row],[Name]])),0)),"")</f>
        <v>Zelle</v>
      </c>
      <c r="G120" t="str">
        <f>TEXT(Table10[[#This Row],[Date]],"MMM")</f>
        <v>Oct</v>
      </c>
      <c r="H120" t="str">
        <f>IF(Table10[[#This Row],[Amount]]&lt;0,"EXPENSES","INCOME")</f>
        <v>INCOME</v>
      </c>
    </row>
    <row r="121" spans="1:8">
      <c r="A121" s="3">
        <v>45229</v>
      </c>
      <c r="B121" s="4" t="s">
        <v>101</v>
      </c>
      <c r="C121" s="4" t="s">
        <v>110</v>
      </c>
      <c r="D121" s="4" t="s">
        <v>102</v>
      </c>
      <c r="E121" s="4">
        <v>-600</v>
      </c>
      <c r="F121" t="str">
        <f t="array" ref="F121">IFERROR(INDEX(Table11[Category],MATCH(TRUE,ISNUMBER(SEARCH(Table11[Keywords],Table10[[#This Row],[Name]])),0)),"")</f>
        <v>Cash out</v>
      </c>
      <c r="G121" t="str">
        <f>TEXT(Table10[[#This Row],[Date]],"MMM")</f>
        <v>Oct</v>
      </c>
      <c r="H121" t="str">
        <f>IF(Table10[[#This Row],[Amount]]&lt;0,"EXPENSES","INCOME")</f>
        <v>EXPENSES</v>
      </c>
    </row>
    <row r="122" spans="1:8">
      <c r="A122" s="3">
        <v>45229</v>
      </c>
      <c r="B122" s="4" t="s">
        <v>101</v>
      </c>
      <c r="C122" s="4" t="s">
        <v>110</v>
      </c>
      <c r="D122" s="4" t="s">
        <v>102</v>
      </c>
      <c r="E122" s="4">
        <v>-200</v>
      </c>
      <c r="F122" t="str">
        <f t="array" ref="F122">IFERROR(INDEX(Table11[Category],MATCH(TRUE,ISNUMBER(SEARCH(Table11[Keywords],Table10[[#This Row],[Name]])),0)),"")</f>
        <v>Cash out</v>
      </c>
      <c r="G122" t="str">
        <f>TEXT(Table10[[#This Row],[Date]],"MMM")</f>
        <v>Oct</v>
      </c>
      <c r="H122" t="str">
        <f>IF(Table10[[#This Row],[Amount]]&lt;0,"EXPENSES","INCOME")</f>
        <v>EXPENSES</v>
      </c>
    </row>
    <row r="123" spans="1:8">
      <c r="A123" s="3">
        <v>45230</v>
      </c>
      <c r="B123" s="4" t="s">
        <v>114</v>
      </c>
      <c r="C123" s="4" t="s">
        <v>153</v>
      </c>
      <c r="D123" s="4" t="s">
        <v>112</v>
      </c>
      <c r="E123" s="4">
        <v>2545.76</v>
      </c>
      <c r="F123" t="str">
        <f t="array" ref="F123">IFERROR(INDEX(Table11[Category],MATCH(TRUE,ISNUMBER(SEARCH(Table11[Keywords],Table10[[#This Row],[Name]])),0)),"")</f>
        <v>Income</v>
      </c>
      <c r="G123" t="str">
        <f>TEXT(Table10[[#This Row],[Date]],"MMM")</f>
        <v>Oct</v>
      </c>
      <c r="H123" t="str">
        <f>IF(Table10[[#This Row],[Amount]]&lt;0,"EXPENSES","INCOME")</f>
        <v>INCOME</v>
      </c>
    </row>
    <row r="124" spans="1:8">
      <c r="A124" s="3">
        <v>45231</v>
      </c>
      <c r="B124" s="4" t="s">
        <v>101</v>
      </c>
      <c r="C124" s="4" t="s">
        <v>110</v>
      </c>
      <c r="D124" s="4" t="s">
        <v>102</v>
      </c>
      <c r="E124" s="4">
        <v>-400</v>
      </c>
      <c r="F124" t="str">
        <f t="array" ref="F124">IFERROR(INDEX(Table11[Category],MATCH(TRUE,ISNUMBER(SEARCH(Table11[Keywords],Table10[[#This Row],[Name]])),0)),"")</f>
        <v>Cash out</v>
      </c>
      <c r="G124" t="str">
        <f>TEXT(Table10[[#This Row],[Date]],"MMM")</f>
        <v>Nov</v>
      </c>
      <c r="H124" t="str">
        <f>IF(Table10[[#This Row],[Amount]]&lt;0,"EXPENSES","INCOME")</f>
        <v>EXPENSES</v>
      </c>
    </row>
    <row r="125" spans="1:8">
      <c r="A125" s="3">
        <v>45231</v>
      </c>
      <c r="B125" s="4" t="s">
        <v>101</v>
      </c>
      <c r="C125" s="4" t="s">
        <v>110</v>
      </c>
      <c r="D125" s="4" t="s">
        <v>102</v>
      </c>
      <c r="E125" s="4">
        <v>-40</v>
      </c>
      <c r="F125" t="str">
        <f t="array" ref="F125">IFERROR(INDEX(Table11[Category],MATCH(TRUE,ISNUMBER(SEARCH(Table11[Keywords],Table10[[#This Row],[Name]])),0)),"")</f>
        <v>Cash out</v>
      </c>
      <c r="G125" t="str">
        <f>TEXT(Table10[[#This Row],[Date]],"MMM")</f>
        <v>Nov</v>
      </c>
      <c r="H125" t="str">
        <f>IF(Table10[[#This Row],[Amount]]&lt;0,"EXPENSES","INCOME")</f>
        <v>EXPENSES</v>
      </c>
    </row>
    <row r="126" spans="1:8">
      <c r="A126" s="3">
        <v>45233</v>
      </c>
      <c r="B126" s="4" t="s">
        <v>114</v>
      </c>
      <c r="C126" s="4" t="s">
        <v>116</v>
      </c>
      <c r="D126" s="4" t="s">
        <v>112</v>
      </c>
      <c r="E126" s="4">
        <v>1573.28</v>
      </c>
      <c r="F126" t="str">
        <f t="array" ref="F126">IFERROR(INDEX(Table11[Category],MATCH(TRUE,ISNUMBER(SEARCH(Table11[Keywords],Table10[[#This Row],[Name]])),0)),"")</f>
        <v>Income</v>
      </c>
      <c r="G126" t="str">
        <f>TEXT(Table10[[#This Row],[Date]],"MMM")</f>
        <v>Nov</v>
      </c>
      <c r="H126" t="str">
        <f>IF(Table10[[#This Row],[Amount]]&lt;0,"EXPENSES","INCOME")</f>
        <v>INCOME</v>
      </c>
    </row>
    <row r="127" spans="1:8">
      <c r="A127" s="3">
        <v>45236</v>
      </c>
      <c r="B127" s="4" t="s">
        <v>101</v>
      </c>
      <c r="C127" s="4" t="s">
        <v>113</v>
      </c>
      <c r="D127" s="4" t="s">
        <v>112</v>
      </c>
      <c r="E127" s="4">
        <v>-6.95</v>
      </c>
      <c r="F127" t="str">
        <f t="array" ref="F127">IFERROR(INDEX(Table11[Category],MATCH(TRUE,ISNUMBER(SEARCH(Table11[Keywords],Table10[[#This Row],[Name]])),0)),"")</f>
        <v>Bank Maintenance Fee</v>
      </c>
      <c r="G127" t="str">
        <f>TEXT(Table10[[#This Row],[Date]],"MMM")</f>
        <v>Nov</v>
      </c>
      <c r="H127" t="str">
        <f>IF(Table10[[#This Row],[Amount]]&lt;0,"EXPENSES","INCOME")</f>
        <v>EXPENSES</v>
      </c>
    </row>
    <row r="128" spans="1:8">
      <c r="A128" s="3">
        <v>45236</v>
      </c>
      <c r="B128" s="4" t="s">
        <v>114</v>
      </c>
      <c r="C128" s="4" t="s">
        <v>115</v>
      </c>
      <c r="D128" s="4" t="s">
        <v>112</v>
      </c>
      <c r="E128" s="4">
        <v>6.95</v>
      </c>
      <c r="F128" t="str">
        <f t="array" ref="F128">IFERROR(INDEX(Table11[Category],MATCH(TRUE,ISNUMBER(SEARCH(Table11[Keywords],Table10[[#This Row],[Name]])),0)),"")</f>
        <v>Bank Maintenance Fee</v>
      </c>
      <c r="G128" t="str">
        <f>TEXT(Table10[[#This Row],[Date]],"MMM")</f>
        <v>Nov</v>
      </c>
      <c r="H128" t="str">
        <f>IF(Table10[[#This Row],[Amount]]&lt;0,"EXPENSES","INCOME")</f>
        <v>INCOME</v>
      </c>
    </row>
    <row r="129" spans="1:8">
      <c r="A129" s="3">
        <v>45237</v>
      </c>
      <c r="B129" s="4" t="s">
        <v>101</v>
      </c>
      <c r="C129" s="4" t="s">
        <v>154</v>
      </c>
      <c r="D129" s="4" t="s">
        <v>102</v>
      </c>
      <c r="E129" s="4">
        <v>-40</v>
      </c>
      <c r="F129" t="str">
        <f t="array" ref="F129">IFERROR(INDEX(Table11[Category],MATCH(TRUE,ISNUMBER(SEARCH(Table11[Keywords],Table10[[#This Row],[Name]])),0)),"")</f>
        <v>Cash out</v>
      </c>
      <c r="G129" t="str">
        <f>TEXT(Table10[[#This Row],[Date]],"MMM")</f>
        <v>Nov</v>
      </c>
      <c r="H129" t="str">
        <f>IF(Table10[[#This Row],[Amount]]&lt;0,"EXPENSES","INCOME")</f>
        <v>EXPENSES</v>
      </c>
    </row>
    <row r="130" spans="1:8">
      <c r="A130" s="3">
        <v>45238</v>
      </c>
      <c r="B130" s="4" t="s">
        <v>101</v>
      </c>
      <c r="C130" s="4" t="s">
        <v>105</v>
      </c>
      <c r="D130" s="4" t="s">
        <v>106</v>
      </c>
      <c r="E130" s="4">
        <v>-297.16</v>
      </c>
      <c r="F130" t="str">
        <f t="array" ref="F130">IFERROR(INDEX(Table11[Category],MATCH(TRUE,ISNUMBER(SEARCH(Table11[Keywords],Table10[[#This Row],[Name]])),0)),"")</f>
        <v>Loan Payment</v>
      </c>
      <c r="G130" t="str">
        <f>TEXT(Table10[[#This Row],[Date]],"MMM")</f>
        <v>Nov</v>
      </c>
      <c r="H130" t="str">
        <f>IF(Table10[[#This Row],[Amount]]&lt;0,"EXPENSES","INCOME")</f>
        <v>EXPENSES</v>
      </c>
    </row>
    <row r="131" spans="1:8">
      <c r="A131" s="3">
        <v>45238</v>
      </c>
      <c r="B131" s="4" t="s">
        <v>101</v>
      </c>
      <c r="C131" s="4" t="s">
        <v>107</v>
      </c>
      <c r="D131" s="4" t="s">
        <v>108</v>
      </c>
      <c r="E131" s="4">
        <v>-2000</v>
      </c>
      <c r="F131" t="str">
        <f t="array" ref="F131">IFERROR(INDEX(Table11[Category],MATCH(TRUE,ISNUMBER(SEARCH(Table11[Keywords],Table10[[#This Row],[Name]])),0)),"")</f>
        <v>Loan Payment</v>
      </c>
      <c r="G131" t="str">
        <f>TEXT(Table10[[#This Row],[Date]],"MMM")</f>
        <v>Nov</v>
      </c>
      <c r="H131" t="str">
        <f>IF(Table10[[#This Row],[Amount]]&lt;0,"EXPENSES","INCOME")</f>
        <v>EXPENSES</v>
      </c>
    </row>
    <row r="132" spans="1:8">
      <c r="A132" s="3">
        <v>45240</v>
      </c>
      <c r="B132" s="4" t="s">
        <v>101</v>
      </c>
      <c r="C132" s="4" t="s">
        <v>119</v>
      </c>
      <c r="D132" s="4" t="s">
        <v>102</v>
      </c>
      <c r="E132" s="4">
        <v>-7.99</v>
      </c>
      <c r="F132" t="str">
        <f t="array" ref="F132">IFERROR(INDEX(Table11[Category],MATCH(TRUE,ISNUMBER(SEARCH(Table11[Keywords],Table10[[#This Row],[Name]])),0)),"")</f>
        <v>Subscription</v>
      </c>
      <c r="G132" t="str">
        <f>TEXT(Table10[[#This Row],[Date]],"MMM")</f>
        <v>Nov</v>
      </c>
      <c r="H132" t="str">
        <f>IF(Table10[[#This Row],[Amount]]&lt;0,"EXPENSES","INCOME")</f>
        <v>EXPENSES</v>
      </c>
    </row>
    <row r="133" spans="1:8">
      <c r="A133" s="3">
        <v>45245</v>
      </c>
      <c r="B133" s="4" t="s">
        <v>114</v>
      </c>
      <c r="C133" s="4" t="s">
        <v>155</v>
      </c>
      <c r="D133" s="4" t="s">
        <v>112</v>
      </c>
      <c r="E133" s="4">
        <v>81.7</v>
      </c>
      <c r="F133" t="str">
        <f t="array" ref="F133">IFERROR(INDEX(Table11[Category],MATCH(TRUE,ISNUMBER(SEARCH(Table11[Keywords],Table10[[#This Row],[Name]])),0)),"")</f>
        <v>Income</v>
      </c>
      <c r="G133" t="str">
        <f>TEXT(Table10[[#This Row],[Date]],"MMM")</f>
        <v>Nov</v>
      </c>
      <c r="H133" t="str">
        <f>IF(Table10[[#This Row],[Amount]]&lt;0,"EXPENSES","INCOME")</f>
        <v>INCOME</v>
      </c>
    </row>
    <row r="134" spans="1:8">
      <c r="A134" s="3">
        <v>45246</v>
      </c>
      <c r="B134" s="4" t="s">
        <v>101</v>
      </c>
      <c r="C134" s="4" t="s">
        <v>121</v>
      </c>
      <c r="D134" s="4" t="s">
        <v>102</v>
      </c>
      <c r="E134" s="4">
        <v>-0.99</v>
      </c>
      <c r="F134" t="str">
        <f t="array" ref="F134">IFERROR(INDEX(Table11[Category],MATCH(TRUE,ISNUMBER(SEARCH(Table11[Keywords],Table10[[#This Row],[Name]])),0)),"")</f>
        <v>Subscription</v>
      </c>
      <c r="G134" t="str">
        <f>TEXT(Table10[[#This Row],[Date]],"MMM")</f>
        <v>Nov</v>
      </c>
      <c r="H134" t="str">
        <f>IF(Table10[[#This Row],[Amount]]&lt;0,"EXPENSES","INCOME")</f>
        <v>EXPENSES</v>
      </c>
    </row>
    <row r="135" spans="1:8">
      <c r="A135" s="3">
        <v>45247</v>
      </c>
      <c r="B135" s="4" t="s">
        <v>114</v>
      </c>
      <c r="C135" s="4" t="s">
        <v>116</v>
      </c>
      <c r="D135" s="4" t="s">
        <v>112</v>
      </c>
      <c r="E135" s="4">
        <v>1573.28</v>
      </c>
      <c r="F135" t="str">
        <f t="array" ref="F135">IFERROR(INDEX(Table11[Category],MATCH(TRUE,ISNUMBER(SEARCH(Table11[Keywords],Table10[[#This Row],[Name]])),0)),"")</f>
        <v>Income</v>
      </c>
      <c r="G135" t="str">
        <f>TEXT(Table10[[#This Row],[Date]],"MMM")</f>
        <v>Nov</v>
      </c>
      <c r="H135" t="str">
        <f>IF(Table10[[#This Row],[Amount]]&lt;0,"EXPENSES","INCOME")</f>
        <v>INCOME</v>
      </c>
    </row>
    <row r="136" spans="1:8">
      <c r="A136" s="3">
        <v>45250</v>
      </c>
      <c r="B136" s="4" t="s">
        <v>114</v>
      </c>
      <c r="C136" s="4" t="s">
        <v>156</v>
      </c>
      <c r="D136" s="4" t="s">
        <v>112</v>
      </c>
      <c r="E136" s="4">
        <v>21</v>
      </c>
      <c r="F136" t="str">
        <f t="array" ref="F136">IFERROR(INDEX(Table11[Category],MATCH(TRUE,ISNUMBER(SEARCH(Table11[Keywords],Table10[[#This Row],[Name]])),0)),"")</f>
        <v>Zelle</v>
      </c>
      <c r="G136" t="str">
        <f>TEXT(Table10[[#This Row],[Date]],"MMM")</f>
        <v>Nov</v>
      </c>
      <c r="H136" t="str">
        <f>IF(Table10[[#This Row],[Amount]]&lt;0,"EXPENSES","INCOME")</f>
        <v>INCOME</v>
      </c>
    </row>
    <row r="137" spans="1:8">
      <c r="A137" s="3">
        <v>45250</v>
      </c>
      <c r="B137" s="4" t="s">
        <v>114</v>
      </c>
      <c r="C137" s="4" t="s">
        <v>157</v>
      </c>
      <c r="D137" s="4" t="s">
        <v>112</v>
      </c>
      <c r="E137" s="4">
        <v>19.75</v>
      </c>
      <c r="F137" t="str">
        <f t="array" ref="F137">IFERROR(INDEX(Table11[Category],MATCH(TRUE,ISNUMBER(SEARCH(Table11[Keywords],Table10[[#This Row],[Name]])),0)),"")</f>
        <v>Zelle</v>
      </c>
      <c r="G137" t="str">
        <f>TEXT(Table10[[#This Row],[Date]],"MMM")</f>
        <v>Nov</v>
      </c>
      <c r="H137" t="str">
        <f>IF(Table10[[#This Row],[Amount]]&lt;0,"EXPENSES","INCOME")</f>
        <v>INCOME</v>
      </c>
    </row>
    <row r="138" spans="1:8">
      <c r="A138" s="3">
        <v>45250</v>
      </c>
      <c r="B138" s="4" t="s">
        <v>101</v>
      </c>
      <c r="C138" s="4" t="s">
        <v>158</v>
      </c>
      <c r="D138" s="4" t="s">
        <v>102</v>
      </c>
      <c r="E138" s="4">
        <v>-23.19</v>
      </c>
      <c r="F138" t="str">
        <f t="array" ref="F138">IFERROR(INDEX(Table11[Category],MATCH(TRUE,ISNUMBER(SEARCH(Table11[Keywords],Table10[[#This Row],[Name]])),0)),"")</f>
        <v>Grocery</v>
      </c>
      <c r="G138" t="str">
        <f>TEXT(Table10[[#This Row],[Date]],"MMM")</f>
        <v>Nov</v>
      </c>
      <c r="H138" t="str">
        <f>IF(Table10[[#This Row],[Amount]]&lt;0,"EXPENSES","INCOME")</f>
        <v>EXPENSES</v>
      </c>
    </row>
    <row r="139" spans="1:8">
      <c r="A139" s="3">
        <v>45250</v>
      </c>
      <c r="B139" s="4" t="s">
        <v>101</v>
      </c>
      <c r="C139" s="4" t="s">
        <v>158</v>
      </c>
      <c r="D139" s="4" t="s">
        <v>102</v>
      </c>
      <c r="E139" s="4">
        <v>-4.94</v>
      </c>
      <c r="F139" t="str">
        <f t="array" ref="F139">IFERROR(INDEX(Table11[Category],MATCH(TRUE,ISNUMBER(SEARCH(Table11[Keywords],Table10[[#This Row],[Name]])),0)),"")</f>
        <v>Grocery</v>
      </c>
      <c r="G139" t="str">
        <f>TEXT(Table10[[#This Row],[Date]],"MMM")</f>
        <v>Nov</v>
      </c>
      <c r="H139" t="str">
        <f>IF(Table10[[#This Row],[Amount]]&lt;0,"EXPENSES","INCOME")</f>
        <v>EXPENSES</v>
      </c>
    </row>
    <row r="140" spans="1:8">
      <c r="A140" s="3">
        <v>45250</v>
      </c>
      <c r="B140" s="4" t="s">
        <v>101</v>
      </c>
      <c r="C140" s="4" t="s">
        <v>159</v>
      </c>
      <c r="D140" s="4" t="s">
        <v>112</v>
      </c>
      <c r="E140" s="4">
        <v>-8</v>
      </c>
      <c r="F140" t="str">
        <f t="array" ref="F140">IFERROR(INDEX(Table11[Category],MATCH(TRUE,ISNUMBER(SEARCH(Table11[Keywords],Table10[[#This Row],[Name]])),0)),"")</f>
        <v>Zelle/Venmo/Visa</v>
      </c>
      <c r="G140" t="str">
        <f>TEXT(Table10[[#This Row],[Date]],"MMM")</f>
        <v>Nov</v>
      </c>
      <c r="H140" t="str">
        <f>IF(Table10[[#This Row],[Amount]]&lt;0,"EXPENSES","INCOME")</f>
        <v>EXPENSES</v>
      </c>
    </row>
    <row r="141" spans="1:8">
      <c r="A141" s="3">
        <v>45254</v>
      </c>
      <c r="B141" s="4" t="s">
        <v>101</v>
      </c>
      <c r="C141" s="4" t="s">
        <v>134</v>
      </c>
      <c r="D141" s="4" t="s">
        <v>112</v>
      </c>
      <c r="E141" s="4">
        <v>-340</v>
      </c>
      <c r="F141" t="str">
        <f t="array" ref="F141">IFERROR(INDEX(Table11[Category],MATCH(TRUE,ISNUMBER(SEARCH(Table11[Keywords],Table10[[#This Row],[Name]])),0)),"")</f>
        <v>Subscription</v>
      </c>
      <c r="G141" t="str">
        <f>TEXT(Table10[[#This Row],[Date]],"MMM")</f>
        <v>Nov</v>
      </c>
      <c r="H141" t="str">
        <f>IF(Table10[[#This Row],[Amount]]&lt;0,"EXPENSES","INCOME")</f>
        <v>EXPENSES</v>
      </c>
    </row>
    <row r="142" spans="1:8">
      <c r="A142" s="3">
        <v>45257</v>
      </c>
      <c r="B142" s="4" t="s">
        <v>101</v>
      </c>
      <c r="C142" s="4" t="s">
        <v>160</v>
      </c>
      <c r="D142" s="4" t="s">
        <v>112</v>
      </c>
      <c r="E142" s="4">
        <v>-50</v>
      </c>
      <c r="F142" t="str">
        <f t="array" ref="F142">IFERROR(INDEX(Table11[Category],MATCH(TRUE,ISNUMBER(SEARCH(Table11[Keywords],Table10[[#This Row],[Name]])),0)),"")</f>
        <v>Zelle</v>
      </c>
      <c r="G142" t="str">
        <f>TEXT(Table10[[#This Row],[Date]],"MMM")</f>
        <v>Nov</v>
      </c>
      <c r="H142" t="str">
        <f>IF(Table10[[#This Row],[Amount]]&lt;0,"EXPENSES","INCOME")</f>
        <v>EXPENSES</v>
      </c>
    </row>
    <row r="143" spans="1:8">
      <c r="A143" s="3">
        <v>45257</v>
      </c>
      <c r="B143" s="4" t="s">
        <v>114</v>
      </c>
      <c r="C143" s="4" t="s">
        <v>161</v>
      </c>
      <c r="D143" s="4" t="s">
        <v>112</v>
      </c>
      <c r="E143" s="4">
        <v>12.5</v>
      </c>
      <c r="F143" t="str">
        <f t="array" ref="F143">IFERROR(INDEX(Table11[Category],MATCH(TRUE,ISNUMBER(SEARCH(Table11[Keywords],Table10[[#This Row],[Name]])),0)),"")</f>
        <v>Zelle</v>
      </c>
      <c r="G143" t="str">
        <f>TEXT(Table10[[#This Row],[Date]],"MMM")</f>
        <v>Nov</v>
      </c>
      <c r="H143" t="str">
        <f>IF(Table10[[#This Row],[Amount]]&lt;0,"EXPENSES","INCOME")</f>
        <v>INCOME</v>
      </c>
    </row>
    <row r="144" spans="1:8">
      <c r="A144" s="3">
        <v>45257</v>
      </c>
      <c r="B144" s="4" t="s">
        <v>114</v>
      </c>
      <c r="C144" s="4" t="s">
        <v>162</v>
      </c>
      <c r="D144" s="4" t="s">
        <v>112</v>
      </c>
      <c r="E144" s="4">
        <v>12.5</v>
      </c>
      <c r="F144" t="str">
        <f t="array" ref="F144">IFERROR(INDEX(Table11[Category],MATCH(TRUE,ISNUMBER(SEARCH(Table11[Keywords],Table10[[#This Row],[Name]])),0)),"")</f>
        <v>Zelle</v>
      </c>
      <c r="G144" t="str">
        <f>TEXT(Table10[[#This Row],[Date]],"MMM")</f>
        <v>Nov</v>
      </c>
      <c r="H144" t="str">
        <f>IF(Table10[[#This Row],[Amount]]&lt;0,"EXPENSES","INCOME")</f>
        <v>INCOME</v>
      </c>
    </row>
    <row r="145" spans="1:8">
      <c r="A145" s="3">
        <v>45257</v>
      </c>
      <c r="B145" s="4" t="s">
        <v>114</v>
      </c>
      <c r="C145" s="4" t="s">
        <v>163</v>
      </c>
      <c r="D145" s="4" t="s">
        <v>112</v>
      </c>
      <c r="E145" s="4">
        <v>12</v>
      </c>
      <c r="F145" t="str">
        <f t="array" ref="F145">IFERROR(INDEX(Table11[Category],MATCH(TRUE,ISNUMBER(SEARCH(Table11[Keywords],Table10[[#This Row],[Name]])),0)),"")</f>
        <v>Zelle</v>
      </c>
      <c r="G145" t="str">
        <f>TEXT(Table10[[#This Row],[Date]],"MMM")</f>
        <v>Nov</v>
      </c>
      <c r="H145" t="str">
        <f>IF(Table10[[#This Row],[Amount]]&lt;0,"EXPENSES","INCOME")</f>
        <v>INCOME</v>
      </c>
    </row>
    <row r="146" spans="1:8">
      <c r="A146" s="3"/>
      <c r="B146" s="4"/>
      <c r="C146" s="4"/>
      <c r="D146" s="4"/>
      <c r="E146" s="4"/>
      <c r="F146" t="str">
        <f t="array" ref="F146">IFERROR(INDEX(Table11[Category],MATCH(TRUE,ISNUMBER(SEARCH(Table11[Keywords],Table10[[#This Row],[Name]])),0)),"")</f>
        <v/>
      </c>
      <c r="G146" t="str">
        <f>TEXT(Table10[[#This Row],[Date]],"MMM")</f>
        <v>Jan</v>
      </c>
      <c r="H146" t="str">
        <f>IF(Table10[[#This Row],[Amount]]&lt;0,"EXPENSES","INCOME")</f>
        <v>INCOME</v>
      </c>
    </row>
    <row r="147" spans="1:8">
      <c r="A147" s="3"/>
      <c r="B147" s="4"/>
      <c r="C147" s="4"/>
      <c r="D147" s="4"/>
      <c r="E147" s="4"/>
      <c r="F147" t="str">
        <f t="array" ref="F147">IFERROR(INDEX(Table11[Category],MATCH(TRUE,ISNUMBER(SEARCH(Table11[Keywords],Table10[[#This Row],[Name]])),0)),"")</f>
        <v/>
      </c>
      <c r="G147" t="str">
        <f>TEXT(Table10[[#This Row],[Date]],"MMM")</f>
        <v>Jan</v>
      </c>
      <c r="H147" t="str">
        <f>IF(Table10[[#This Row],[Amount]]&lt;0,"EXPENSES","INCOME")</f>
        <v>INCOME</v>
      </c>
    </row>
    <row r="148" spans="1:8">
      <c r="A148" s="3"/>
      <c r="B148" s="4"/>
      <c r="C148" s="4"/>
      <c r="D148" s="4"/>
      <c r="E148" s="4"/>
      <c r="F148" t="str">
        <f t="array" ref="F148">IFERROR(INDEX(Table11[Category],MATCH(TRUE,ISNUMBER(SEARCH(Table11[Keywords],Table10[[#This Row],[Name]])),0)),"")</f>
        <v/>
      </c>
      <c r="G148" t="str">
        <f>TEXT(Table10[[#This Row],[Date]],"MMM")</f>
        <v>Jan</v>
      </c>
      <c r="H148" t="str">
        <f>IF(Table10[[#This Row],[Amount]]&lt;0,"EXPENSES","INCOME")</f>
        <v>INCOME</v>
      </c>
    </row>
    <row r="149" spans="1:8">
      <c r="A149" s="3"/>
      <c r="B149" s="4"/>
      <c r="C149" s="4"/>
      <c r="D149" s="4"/>
      <c r="E149" s="4"/>
      <c r="F149" t="str">
        <f t="array" ref="F149">IFERROR(INDEX(Table11[Category],MATCH(TRUE,ISNUMBER(SEARCH(Table11[Keywords],Table10[[#This Row],[Name]])),0)),"")</f>
        <v/>
      </c>
      <c r="G149" t="str">
        <f>TEXT(Table10[[#This Row],[Date]],"MMM")</f>
        <v>Jan</v>
      </c>
      <c r="H149" t="str">
        <f>IF(Table10[[#This Row],[Amount]]&lt;0,"EXPENSES","INCOME")</f>
        <v>INCOME</v>
      </c>
    </row>
    <row r="150" spans="1:8">
      <c r="A150" s="3"/>
      <c r="B150" s="4"/>
      <c r="C150" s="4"/>
      <c r="D150" s="4"/>
      <c r="E150" s="4"/>
      <c r="F150" t="str">
        <f t="array" ref="F150">IFERROR(INDEX(Table11[Category],MATCH(TRUE,ISNUMBER(SEARCH(Table11[Keywords],Table10[[#This Row],[Name]])),0)),"")</f>
        <v/>
      </c>
      <c r="G150" t="str">
        <f>TEXT(Table10[[#This Row],[Date]],"MMM")</f>
        <v>Jan</v>
      </c>
      <c r="H150" t="str">
        <f>IF(Table10[[#This Row],[Amount]]&lt;0,"EXPENSES","INCOME")</f>
        <v>INCOME</v>
      </c>
    </row>
    <row r="151" spans="1:8">
      <c r="A151" s="3"/>
      <c r="B151" s="4"/>
      <c r="C151" s="4"/>
      <c r="D151" s="4"/>
      <c r="E151" s="4"/>
      <c r="F151" t="str">
        <f t="array" ref="F151">IFERROR(INDEX(Table11[Category],MATCH(TRUE,ISNUMBER(SEARCH(Table11[Keywords],Table10[[#This Row],[Name]])),0)),"")</f>
        <v/>
      </c>
      <c r="G151" t="str">
        <f>TEXT(Table10[[#This Row],[Date]],"MMM")</f>
        <v>Jan</v>
      </c>
      <c r="H151" t="str">
        <f>IF(Table10[[#This Row],[Amount]]&lt;0,"EXPENSES","INCOME")</f>
        <v>INCOME</v>
      </c>
    </row>
    <row r="152" spans="1:8">
      <c r="A152" s="3"/>
      <c r="B152" s="4"/>
      <c r="C152" s="4"/>
      <c r="D152" s="4"/>
      <c r="E152" s="4"/>
      <c r="F152" t="str">
        <f t="array" ref="F152">IFERROR(INDEX(Table11[Category],MATCH(TRUE,ISNUMBER(SEARCH(Table11[Keywords],Table10[[#This Row],[Name]])),0)),"")</f>
        <v/>
      </c>
      <c r="G152" t="str">
        <f>TEXT(Table10[[#This Row],[Date]],"MMM")</f>
        <v>Jan</v>
      </c>
      <c r="H152" t="str">
        <f>IF(Table10[[#This Row],[Amount]]&lt;0,"EXPENSES","INCOME")</f>
        <v>INCOME</v>
      </c>
    </row>
    <row r="153" spans="1:8">
      <c r="A153" s="3"/>
      <c r="B153" s="4"/>
      <c r="C153" s="4"/>
      <c r="D153" s="4"/>
      <c r="E153" s="4"/>
      <c r="F153" t="str">
        <f t="array" ref="F153">IFERROR(INDEX(Table11[Category],MATCH(TRUE,ISNUMBER(SEARCH(Table11[Keywords],Table10[[#This Row],[Name]])),0)),"")</f>
        <v/>
      </c>
      <c r="G153" t="str">
        <f>TEXT(Table10[[#This Row],[Date]],"MMM")</f>
        <v>Jan</v>
      </c>
      <c r="H153" t="str">
        <f>IF(Table10[[#This Row],[Amount]]&lt;0,"EXPENSES","INCOME")</f>
        <v>INCOME</v>
      </c>
    </row>
    <row r="154" spans="1:8">
      <c r="A154" s="3"/>
      <c r="B154" s="4"/>
      <c r="C154" s="4"/>
      <c r="D154" s="4"/>
      <c r="E154" s="4"/>
      <c r="F154" t="str">
        <f t="array" ref="F154">IFERROR(INDEX(Table11[Category],MATCH(TRUE,ISNUMBER(SEARCH(Table11[Keywords],Table10[[#This Row],[Name]])),0)),"")</f>
        <v/>
      </c>
      <c r="G154" t="str">
        <f>TEXT(Table10[[#This Row],[Date]],"MMM")</f>
        <v>Jan</v>
      </c>
      <c r="H154" t="str">
        <f>IF(Table10[[#This Row],[Amount]]&lt;0,"EXPENSES","INCOME")</f>
        <v>INCOME</v>
      </c>
    </row>
    <row r="155" spans="1:8">
      <c r="A155" s="3"/>
      <c r="B155" s="4"/>
      <c r="C155" s="4"/>
      <c r="D155" s="4"/>
      <c r="E155" s="4"/>
      <c r="F155" t="str">
        <f t="array" ref="F155">IFERROR(INDEX(Table11[Category],MATCH(TRUE,ISNUMBER(SEARCH(Table11[Keywords],Table10[[#This Row],[Name]])),0)),"")</f>
        <v/>
      </c>
      <c r="G155" t="str">
        <f>TEXT(Table10[[#This Row],[Date]],"MMM")</f>
        <v>Jan</v>
      </c>
      <c r="H155" t="str">
        <f>IF(Table10[[#This Row],[Amount]]&lt;0,"EXPENSES","INCOME")</f>
        <v>INCOME</v>
      </c>
    </row>
    <row r="156" spans="1:8">
      <c r="A156" s="3"/>
      <c r="B156" s="4"/>
      <c r="C156" s="4"/>
      <c r="D156" s="4"/>
      <c r="E156" s="4"/>
      <c r="F156" t="str">
        <f t="array" ref="F156">IFERROR(INDEX(Table11[Category],MATCH(TRUE,ISNUMBER(SEARCH(Table11[Keywords],Table10[[#This Row],[Name]])),0)),"")</f>
        <v/>
      </c>
      <c r="G156" t="str">
        <f>TEXT(Table10[[#This Row],[Date]],"MMM")</f>
        <v>Jan</v>
      </c>
      <c r="H156" t="str">
        <f>IF(Table10[[#This Row],[Amount]]&lt;0,"EXPENSES","INCOME")</f>
        <v>INCOME</v>
      </c>
    </row>
    <row r="157" spans="1:8">
      <c r="A157" s="3"/>
      <c r="B157" s="4"/>
      <c r="C157" s="4"/>
      <c r="D157" s="4"/>
      <c r="E157" s="4"/>
      <c r="F157" t="str">
        <f t="array" ref="F157">IFERROR(INDEX(Table11[Category],MATCH(TRUE,ISNUMBER(SEARCH(Table11[Keywords],Table10[[#This Row],[Name]])),0)),"")</f>
        <v/>
      </c>
      <c r="G157" t="str">
        <f>TEXT(Table10[[#This Row],[Date]],"MMM")</f>
        <v>Jan</v>
      </c>
      <c r="H157" t="str">
        <f>IF(Table10[[#This Row],[Amount]]&lt;0,"EXPENSES","INCOME")</f>
        <v>INCOME</v>
      </c>
    </row>
    <row r="158" spans="1:8">
      <c r="A158" s="3"/>
      <c r="B158" s="4"/>
      <c r="C158" s="4"/>
      <c r="D158" s="4"/>
      <c r="E158" s="4"/>
      <c r="F158" t="str">
        <f t="array" ref="F158">IFERROR(INDEX(Table11[Category],MATCH(TRUE,ISNUMBER(SEARCH(Table11[Keywords],Table10[[#This Row],[Name]])),0)),"")</f>
        <v/>
      </c>
      <c r="G158" t="str">
        <f>TEXT(Table10[[#This Row],[Date]],"MMM")</f>
        <v>Jan</v>
      </c>
      <c r="H158" t="str">
        <f>IF(Table10[[#This Row],[Amount]]&lt;0,"EXPENSES","INCOME")</f>
        <v>INCOME</v>
      </c>
    </row>
    <row r="159" spans="1:8">
      <c r="A159" s="3"/>
      <c r="B159" s="4"/>
      <c r="C159" s="4"/>
      <c r="D159" s="4"/>
      <c r="E159" s="4"/>
      <c r="F159" t="str">
        <f t="array" ref="F159">IFERROR(INDEX(Table11[Category],MATCH(TRUE,ISNUMBER(SEARCH(Table11[Keywords],Table10[[#This Row],[Name]])),0)),"")</f>
        <v/>
      </c>
      <c r="G159" t="str">
        <f>TEXT(Table10[[#This Row],[Date]],"MMM")</f>
        <v>Jan</v>
      </c>
      <c r="H159" t="str">
        <f>IF(Table10[[#This Row],[Amount]]&lt;0,"EXPENSES","INCOME")</f>
        <v>INCOME</v>
      </c>
    </row>
    <row r="160" spans="1:8">
      <c r="A160" s="3"/>
      <c r="B160" s="4"/>
      <c r="C160" s="4"/>
      <c r="D160" s="4"/>
      <c r="E160" s="4"/>
      <c r="F160" t="str">
        <f t="array" ref="F160">IFERROR(INDEX(Table11[Category],MATCH(TRUE,ISNUMBER(SEARCH(Table11[Keywords],Table10[[#This Row],[Name]])),0)),"")</f>
        <v/>
      </c>
      <c r="G160" t="str">
        <f>TEXT(Table10[[#This Row],[Date]],"MMM")</f>
        <v>Jan</v>
      </c>
      <c r="H160" t="str">
        <f>IF(Table10[[#This Row],[Amount]]&lt;0,"EXPENSES","INCOME")</f>
        <v>INCOME</v>
      </c>
    </row>
    <row r="161" spans="1:8">
      <c r="A161" s="3"/>
      <c r="B161" s="4"/>
      <c r="C161" s="4"/>
      <c r="D161" s="4"/>
      <c r="E161" s="4"/>
      <c r="F161" t="str">
        <f t="array" ref="F161">IFERROR(INDEX(Table11[Category],MATCH(TRUE,ISNUMBER(SEARCH(Table11[Keywords],Table10[[#This Row],[Name]])),0)),"")</f>
        <v/>
      </c>
      <c r="G161" t="str">
        <f>TEXT(Table10[[#This Row],[Date]],"MMM")</f>
        <v>Jan</v>
      </c>
      <c r="H161" t="str">
        <f>IF(Table10[[#This Row],[Amount]]&lt;0,"EXPENSES","INCOME")</f>
        <v>INCOME</v>
      </c>
    </row>
    <row r="162" spans="1:8">
      <c r="A162" s="3"/>
      <c r="B162" s="4"/>
      <c r="C162" s="4"/>
      <c r="D162" s="4"/>
      <c r="E162" s="4"/>
      <c r="F162" t="str">
        <f t="array" ref="F162">IFERROR(INDEX(Table11[Category],MATCH(TRUE,ISNUMBER(SEARCH(Table11[Keywords],Table10[[#This Row],[Name]])),0)),"")</f>
        <v/>
      </c>
      <c r="G162" t="str">
        <f>TEXT(Table10[[#This Row],[Date]],"MMM")</f>
        <v>Jan</v>
      </c>
      <c r="H162" t="str">
        <f>IF(Table10[[#This Row],[Amount]]&lt;0,"EXPENSES","INCOME")</f>
        <v>INCOME</v>
      </c>
    </row>
    <row r="163" spans="1:8">
      <c r="A163" s="3"/>
      <c r="B163" s="4"/>
      <c r="C163" s="4"/>
      <c r="D163" s="4"/>
      <c r="E163" s="4"/>
      <c r="F163" t="str">
        <f t="array" ref="F163">IFERROR(INDEX(Table11[Category],MATCH(TRUE,ISNUMBER(SEARCH(Table11[Keywords],Table10[[#This Row],[Name]])),0)),"")</f>
        <v/>
      </c>
      <c r="G163" t="str">
        <f>TEXT(Table10[[#This Row],[Date]],"MMM")</f>
        <v>Jan</v>
      </c>
      <c r="H163" t="str">
        <f>IF(Table10[[#This Row],[Amount]]&lt;0,"EXPENSES","INCOME")</f>
        <v>INCOME</v>
      </c>
    </row>
    <row r="164" spans="1:8">
      <c r="A164" s="3"/>
      <c r="B164" s="4"/>
      <c r="C164" s="4"/>
      <c r="D164" s="4"/>
      <c r="E164" s="4"/>
      <c r="F164" t="str">
        <f t="array" ref="F164">IFERROR(INDEX(Table11[Category],MATCH(TRUE,ISNUMBER(SEARCH(Table11[Keywords],Table10[[#This Row],[Name]])),0)),"")</f>
        <v/>
      </c>
      <c r="G164" t="str">
        <f>TEXT(Table10[[#This Row],[Date]],"MMM")</f>
        <v>Jan</v>
      </c>
      <c r="H164" t="str">
        <f>IF(Table10[[#This Row],[Amount]]&lt;0,"EXPENSES","INCOME")</f>
        <v>INCOME</v>
      </c>
    </row>
    <row r="165" spans="1:8">
      <c r="A165" s="3"/>
      <c r="B165" s="4"/>
      <c r="C165" s="4"/>
      <c r="D165" s="4"/>
      <c r="E165" s="4"/>
      <c r="F165" t="str">
        <f t="array" ref="F165">IFERROR(INDEX(Table11[Category],MATCH(TRUE,ISNUMBER(SEARCH(Table11[Keywords],Table10[[#This Row],[Name]])),0)),"")</f>
        <v/>
      </c>
      <c r="G165" t="str">
        <f>TEXT(Table10[[#This Row],[Date]],"MMM")</f>
        <v>Jan</v>
      </c>
      <c r="H165" t="str">
        <f>IF(Table10[[#This Row],[Amount]]&lt;0,"EXPENSES","INCOME")</f>
        <v>INCOME</v>
      </c>
    </row>
    <row r="166" spans="1:8">
      <c r="A166" s="3"/>
      <c r="B166" s="4"/>
      <c r="C166" s="4"/>
      <c r="D166" s="4"/>
      <c r="E166" s="4"/>
      <c r="F166" t="str">
        <f t="array" ref="F166">IFERROR(INDEX(Table11[Category],MATCH(TRUE,ISNUMBER(SEARCH(Table11[Keywords],Table10[[#This Row],[Name]])),0)),"")</f>
        <v/>
      </c>
      <c r="G166" t="str">
        <f>TEXT(Table10[[#This Row],[Date]],"MMM")</f>
        <v>Jan</v>
      </c>
      <c r="H166" t="str">
        <f>IF(Table10[[#This Row],[Amount]]&lt;0,"EXPENSES","INCOME")</f>
        <v>INCOME</v>
      </c>
    </row>
    <row r="167" spans="1:8">
      <c r="A167" s="3"/>
      <c r="B167" s="4"/>
      <c r="C167" s="4"/>
      <c r="D167" s="4"/>
      <c r="E167" s="4"/>
      <c r="F167" t="str">
        <f t="array" ref="F167">IFERROR(INDEX(Table11[Category],MATCH(TRUE,ISNUMBER(SEARCH(Table11[Keywords],Table10[[#This Row],[Name]])),0)),"")</f>
        <v/>
      </c>
      <c r="G167" t="str">
        <f>TEXT(Table10[[#This Row],[Date]],"MMM")</f>
        <v>Jan</v>
      </c>
      <c r="H167" t="str">
        <f>IF(Table10[[#This Row],[Amount]]&lt;0,"EXPENSES","INCOME")</f>
        <v>INCOME</v>
      </c>
    </row>
    <row r="168" spans="1:8">
      <c r="A168" s="3"/>
      <c r="B168" s="4"/>
      <c r="C168" s="4"/>
      <c r="D168" s="4"/>
      <c r="E168" s="4"/>
      <c r="F168" t="str">
        <f t="array" ref="F168">IFERROR(INDEX(Table11[Category],MATCH(TRUE,ISNUMBER(SEARCH(Table11[Keywords],Table10[[#This Row],[Name]])),0)),"")</f>
        <v/>
      </c>
      <c r="G168" t="str">
        <f>TEXT(Table10[[#This Row],[Date]],"MMM")</f>
        <v>Jan</v>
      </c>
      <c r="H168" t="str">
        <f>IF(Table10[[#This Row],[Amount]]&lt;0,"EXPENSES","INCOME")</f>
        <v>INCOME</v>
      </c>
    </row>
    <row r="169" spans="1:8">
      <c r="A169" s="3"/>
      <c r="B169" s="4"/>
      <c r="C169" s="4"/>
      <c r="D169" s="4"/>
      <c r="E169" s="4"/>
      <c r="F169" t="str">
        <f t="array" ref="F169">IFERROR(INDEX(Table11[Category],MATCH(TRUE,ISNUMBER(SEARCH(Table11[Keywords],Table10[[#This Row],[Name]])),0)),"")</f>
        <v/>
      </c>
      <c r="G169" t="str">
        <f>TEXT(Table10[[#This Row],[Date]],"MMM")</f>
        <v>Jan</v>
      </c>
      <c r="H169" t="str">
        <f>IF(Table10[[#This Row],[Amount]]&lt;0,"EXPENSES","INCOME")</f>
        <v>INCOME</v>
      </c>
    </row>
    <row r="170" spans="1:8">
      <c r="A170" s="3"/>
      <c r="B170" s="4"/>
      <c r="C170" s="4"/>
      <c r="D170" s="4"/>
      <c r="E170" s="4"/>
      <c r="F170" t="str">
        <f t="array" ref="F170">IFERROR(INDEX(Table11[Category],MATCH(TRUE,ISNUMBER(SEARCH(Table11[Keywords],Table10[[#This Row],[Name]])),0)),"")</f>
        <v/>
      </c>
      <c r="G170" t="str">
        <f>TEXT(Table10[[#This Row],[Date]],"MMM")</f>
        <v>Jan</v>
      </c>
      <c r="H170" t="str">
        <f>IF(Table10[[#This Row],[Amount]]&lt;0,"EXPENSES","INCOME")</f>
        <v>INCOME</v>
      </c>
    </row>
    <row r="171" spans="1:8">
      <c r="A171" s="3"/>
      <c r="B171" s="4"/>
      <c r="C171" s="4"/>
      <c r="D171" s="4"/>
      <c r="E171" s="4"/>
      <c r="F171" t="str">
        <f t="array" ref="F171">IFERROR(INDEX(Table11[Category],MATCH(TRUE,ISNUMBER(SEARCH(Table11[Keywords],Table10[[#This Row],[Name]])),0)),"")</f>
        <v/>
      </c>
      <c r="G171" t="str">
        <f>TEXT(Table10[[#This Row],[Date]],"MMM")</f>
        <v>Jan</v>
      </c>
      <c r="H171" t="str">
        <f>IF(Table10[[#This Row],[Amount]]&lt;0,"EXPENSES","INCOME")</f>
        <v>INCOME</v>
      </c>
    </row>
    <row r="172" spans="1:8">
      <c r="A172" s="3"/>
      <c r="B172" s="4"/>
      <c r="C172" s="4"/>
      <c r="D172" s="4"/>
      <c r="E172" s="4"/>
      <c r="F172" t="str">
        <f t="array" ref="F172">IFERROR(INDEX(Table11[Category],MATCH(TRUE,ISNUMBER(SEARCH(Table11[Keywords],Table10[[#This Row],[Name]])),0)),"")</f>
        <v/>
      </c>
      <c r="G172" t="str">
        <f>TEXT(Table10[[#This Row],[Date]],"MMM")</f>
        <v>Jan</v>
      </c>
      <c r="H172" t="str">
        <f>IF(Table10[[#This Row],[Amount]]&lt;0,"EXPENSES","INCOME")</f>
        <v>INCOME</v>
      </c>
    </row>
    <row r="173" spans="1:8">
      <c r="A173" s="3"/>
      <c r="B173" s="4"/>
      <c r="C173" s="4"/>
      <c r="D173" s="4"/>
      <c r="E173" s="4"/>
      <c r="F173" t="str">
        <f t="array" ref="F173">IFERROR(INDEX(Table11[Category],MATCH(TRUE,ISNUMBER(SEARCH(Table11[Keywords],Table10[[#This Row],[Name]])),0)),"")</f>
        <v/>
      </c>
      <c r="G173" t="str">
        <f>TEXT(Table10[[#This Row],[Date]],"MMM")</f>
        <v>Jan</v>
      </c>
      <c r="H173" t="str">
        <f>IF(Table10[[#This Row],[Amount]]&lt;0,"EXPENSES","INCOME")</f>
        <v>INCOME</v>
      </c>
    </row>
    <row r="174" spans="1:8">
      <c r="A174" s="3"/>
      <c r="B174" s="4"/>
      <c r="C174" s="4"/>
      <c r="D174" s="4"/>
      <c r="E174" s="4"/>
      <c r="F174" t="str">
        <f t="array" ref="F174">IFERROR(INDEX(Table11[Category],MATCH(TRUE,ISNUMBER(SEARCH(Table11[Keywords],Table10[[#This Row],[Name]])),0)),"")</f>
        <v/>
      </c>
      <c r="G174" t="str">
        <f>TEXT(Table10[[#This Row],[Date]],"MMM")</f>
        <v>Jan</v>
      </c>
      <c r="H174" t="str">
        <f>IF(Table10[[#This Row],[Amount]]&lt;0,"EXPENSES","INCOME")</f>
        <v>INCOME</v>
      </c>
    </row>
    <row r="175" spans="1:8">
      <c r="A175" s="3"/>
      <c r="B175" s="4"/>
      <c r="C175" s="4"/>
      <c r="D175" s="4"/>
      <c r="E175" s="4"/>
      <c r="F175" t="str">
        <f t="array" ref="F175">IFERROR(INDEX(Table11[Category],MATCH(TRUE,ISNUMBER(SEARCH(Table11[Keywords],Table10[[#This Row],[Name]])),0)),"")</f>
        <v/>
      </c>
      <c r="G175" t="str">
        <f>TEXT(Table10[[#This Row],[Date]],"MMM")</f>
        <v>Jan</v>
      </c>
      <c r="H175" t="str">
        <f>IF(Table10[[#This Row],[Amount]]&lt;0,"EXPENSES","INCOME")</f>
        <v>INCOME</v>
      </c>
    </row>
    <row r="176" spans="1:8">
      <c r="A176" s="3"/>
      <c r="B176" s="4"/>
      <c r="C176" s="4"/>
      <c r="D176" s="4"/>
      <c r="E176" s="4"/>
      <c r="F176" t="str">
        <f t="array" ref="F176">IFERROR(INDEX(Table11[Category],MATCH(TRUE,ISNUMBER(SEARCH(Table11[Keywords],Table10[[#This Row],[Name]])),0)),"")</f>
        <v/>
      </c>
      <c r="G176" t="str">
        <f>TEXT(Table10[[#This Row],[Date]],"MMM")</f>
        <v>Jan</v>
      </c>
      <c r="H176" t="str">
        <f>IF(Table10[[#This Row],[Amount]]&lt;0,"EXPENSES","INCOME")</f>
        <v>INCOME</v>
      </c>
    </row>
    <row r="177" spans="1:8">
      <c r="A177" s="3"/>
      <c r="B177" s="4"/>
      <c r="C177" s="4"/>
      <c r="D177" s="4"/>
      <c r="E177" s="4"/>
      <c r="F177" t="str">
        <f t="array" ref="F177">IFERROR(INDEX(Table11[Category],MATCH(TRUE,ISNUMBER(SEARCH(Table11[Keywords],Table10[[#This Row],[Name]])),0)),"")</f>
        <v/>
      </c>
      <c r="G177" t="str">
        <f>TEXT(Table10[[#This Row],[Date]],"MMM")</f>
        <v>Jan</v>
      </c>
      <c r="H177" t="str">
        <f>IF(Table10[[#This Row],[Amount]]&lt;0,"EXPENSES","INCOME")</f>
        <v>INCOME</v>
      </c>
    </row>
    <row r="178" spans="1:8">
      <c r="A178" s="3"/>
      <c r="B178" s="4"/>
      <c r="C178" s="4"/>
      <c r="D178" s="4"/>
      <c r="E178" s="4"/>
      <c r="F178" t="str">
        <f t="array" ref="F178">IFERROR(INDEX(Table11[Category],MATCH(TRUE,ISNUMBER(SEARCH(Table11[Keywords],Table10[[#This Row],[Name]])),0)),"")</f>
        <v/>
      </c>
      <c r="G178" t="str">
        <f>TEXT(Table10[[#This Row],[Date]],"MMM")</f>
        <v>Jan</v>
      </c>
      <c r="H178" t="str">
        <f>IF(Table10[[#This Row],[Amount]]&lt;0,"EXPENSES","INCOME")</f>
        <v>INCOME</v>
      </c>
    </row>
    <row r="179" spans="1:8">
      <c r="A179" s="3"/>
      <c r="B179" s="4"/>
      <c r="C179" s="4"/>
      <c r="D179" s="4"/>
      <c r="E179" s="4"/>
      <c r="F179" t="str">
        <f t="array" ref="F179">IFERROR(INDEX(Table11[Category],MATCH(TRUE,ISNUMBER(SEARCH(Table11[Keywords],Table10[[#This Row],[Name]])),0)),"")</f>
        <v/>
      </c>
      <c r="G179" t="str">
        <f>TEXT(Table10[[#This Row],[Date]],"MMM")</f>
        <v>Jan</v>
      </c>
      <c r="H179" t="str">
        <f>IF(Table10[[#This Row],[Amount]]&lt;0,"EXPENSES","INCOME")</f>
        <v>INCOME</v>
      </c>
    </row>
    <row r="180" spans="1:8">
      <c r="A180" s="3"/>
      <c r="B180" s="4"/>
      <c r="C180" s="4"/>
      <c r="D180" s="4"/>
      <c r="E180" s="4"/>
      <c r="F180" t="str">
        <f t="array" ref="F180">IFERROR(INDEX(Table11[Category],MATCH(TRUE,ISNUMBER(SEARCH(Table11[Keywords],Table10[[#This Row],[Name]])),0)),"")</f>
        <v/>
      </c>
      <c r="G180" t="str">
        <f>TEXT(Table10[[#This Row],[Date]],"MMM")</f>
        <v>Jan</v>
      </c>
      <c r="H180" t="str">
        <f>IF(Table10[[#This Row],[Amount]]&lt;0,"EXPENSES","INCOME")</f>
        <v>INCOME</v>
      </c>
    </row>
    <row r="181" spans="1:8">
      <c r="A181" s="3"/>
      <c r="B181" s="4"/>
      <c r="C181" s="4"/>
      <c r="D181" s="4"/>
      <c r="E181" s="4"/>
      <c r="F181" t="str">
        <f t="array" ref="F181">IFERROR(INDEX(Table11[Category],MATCH(TRUE,ISNUMBER(SEARCH(Table11[Keywords],Table10[[#This Row],[Name]])),0)),"")</f>
        <v/>
      </c>
      <c r="G181" t="str">
        <f>TEXT(Table10[[#This Row],[Date]],"MMM")</f>
        <v>Jan</v>
      </c>
      <c r="H181" t="str">
        <f>IF(Table10[[#This Row],[Amount]]&lt;0,"EXPENSES","INCOME")</f>
        <v>INCOME</v>
      </c>
    </row>
    <row r="182" spans="1:8">
      <c r="A182" s="3"/>
      <c r="B182" s="4"/>
      <c r="C182" s="4"/>
      <c r="D182" s="4"/>
      <c r="E182" s="4"/>
      <c r="F182" t="str">
        <f t="array" ref="F182">IFERROR(INDEX(Table11[Category],MATCH(TRUE,ISNUMBER(SEARCH(Table11[Keywords],Table10[[#This Row],[Name]])),0)),"")</f>
        <v/>
      </c>
      <c r="G182" t="str">
        <f>TEXT(Table10[[#This Row],[Date]],"MMM")</f>
        <v>Jan</v>
      </c>
      <c r="H182" t="str">
        <f>IF(Table10[[#This Row],[Amount]]&lt;0,"EXPENSES","INCOME")</f>
        <v>INCOME</v>
      </c>
    </row>
    <row r="183" spans="1:8">
      <c r="A183" s="3"/>
      <c r="B183" s="4"/>
      <c r="C183" s="4"/>
      <c r="D183" s="4"/>
      <c r="E183" s="4"/>
      <c r="F183" t="str">
        <f t="array" ref="F183">IFERROR(INDEX(Table11[Category],MATCH(TRUE,ISNUMBER(SEARCH(Table11[Keywords],Table10[[#This Row],[Name]])),0)),"")</f>
        <v/>
      </c>
      <c r="G183" t="str">
        <f>TEXT(Table10[[#This Row],[Date]],"MMM")</f>
        <v>Jan</v>
      </c>
      <c r="H183" t="str">
        <f>IF(Table10[[#This Row],[Amount]]&lt;0,"EXPENSES","INCOME")</f>
        <v>INCOME</v>
      </c>
    </row>
    <row r="184" spans="1:8">
      <c r="A184" s="3"/>
      <c r="B184" s="4"/>
      <c r="C184" s="4"/>
      <c r="D184" s="4"/>
      <c r="E184" s="4"/>
      <c r="F184" t="str">
        <f t="array" ref="F184">IFERROR(INDEX(Table11[Category],MATCH(TRUE,ISNUMBER(SEARCH(Table11[Keywords],Table10[[#This Row],[Name]])),0)),"")</f>
        <v/>
      </c>
      <c r="G184" t="str">
        <f>TEXT(Table10[[#This Row],[Date]],"MMM")</f>
        <v>Jan</v>
      </c>
      <c r="H184" t="str">
        <f>IF(Table10[[#This Row],[Amount]]&lt;0,"EXPENSES","INCOME")</f>
        <v>INCOME</v>
      </c>
    </row>
    <row r="185" spans="1:8">
      <c r="A185" s="3"/>
      <c r="B185" s="4"/>
      <c r="C185" s="4"/>
      <c r="D185" s="4"/>
      <c r="E185" s="4"/>
      <c r="F185" t="str">
        <f t="array" ref="F185">IFERROR(INDEX(Table11[Category],MATCH(TRUE,ISNUMBER(SEARCH(Table11[Keywords],Table10[[#This Row],[Name]])),0)),"")</f>
        <v/>
      </c>
      <c r="G185" t="str">
        <f>TEXT(Table10[[#This Row],[Date]],"MMM")</f>
        <v>Jan</v>
      </c>
      <c r="H185" t="str">
        <f>IF(Table10[[#This Row],[Amount]]&lt;0,"EXPENSES","INCOME")</f>
        <v>INCOME</v>
      </c>
    </row>
    <row r="186" spans="1:8">
      <c r="A186" s="3"/>
      <c r="B186" s="4"/>
      <c r="C186" s="4"/>
      <c r="D186" s="4"/>
      <c r="E186" s="4"/>
      <c r="F186" t="str">
        <f t="array" ref="F186">IFERROR(INDEX(Table11[Category],MATCH(TRUE,ISNUMBER(SEARCH(Table11[Keywords],Table10[[#This Row],[Name]])),0)),"")</f>
        <v/>
      </c>
      <c r="G186" t="str">
        <f>TEXT(Table10[[#This Row],[Date]],"MMM")</f>
        <v>Jan</v>
      </c>
      <c r="H186" t="str">
        <f>IF(Table10[[#This Row],[Amount]]&lt;0,"EXPENSES","INCOME")</f>
        <v>INCOME</v>
      </c>
    </row>
    <row r="187" spans="1:8">
      <c r="A187" s="3"/>
      <c r="B187" s="4"/>
      <c r="C187" s="4"/>
      <c r="D187" s="4"/>
      <c r="E187" s="4"/>
      <c r="F187" t="str">
        <f t="array" ref="F187">IFERROR(INDEX(Table11[Category],MATCH(TRUE,ISNUMBER(SEARCH(Table11[Keywords],Table10[[#This Row],[Name]])),0)),"")</f>
        <v/>
      </c>
      <c r="G187" t="str">
        <f>TEXT(Table10[[#This Row],[Date]],"MMM")</f>
        <v>Jan</v>
      </c>
      <c r="H187" t="str">
        <f>IF(Table10[[#This Row],[Amount]]&lt;0,"EXPENSES","INCOME")</f>
        <v>INCOME</v>
      </c>
    </row>
    <row r="188" spans="1:8">
      <c r="A188" s="3"/>
      <c r="B188" s="4"/>
      <c r="C188" s="4"/>
      <c r="D188" s="4"/>
      <c r="E188" s="4"/>
      <c r="F188" t="str">
        <f t="array" ref="F188">IFERROR(INDEX(Table11[Category],MATCH(TRUE,ISNUMBER(SEARCH(Table11[Keywords],Table10[[#This Row],[Name]])),0)),"")</f>
        <v/>
      </c>
      <c r="G188" t="str">
        <f>TEXT(Table10[[#This Row],[Date]],"MMM")</f>
        <v>Jan</v>
      </c>
      <c r="H188" t="str">
        <f>IF(Table10[[#This Row],[Amount]]&lt;0,"EXPENSES","INCOME")</f>
        <v>INCOME</v>
      </c>
    </row>
    <row r="189" spans="1:8">
      <c r="A189" s="3"/>
      <c r="B189" s="4"/>
      <c r="C189" s="4"/>
      <c r="D189" s="4"/>
      <c r="E189" s="4"/>
      <c r="F189" t="str">
        <f t="array" ref="F189">IFERROR(INDEX(Table11[Category],MATCH(TRUE,ISNUMBER(SEARCH(Table11[Keywords],Table10[[#This Row],[Name]])),0)),"")</f>
        <v/>
      </c>
      <c r="G189" t="str">
        <f>TEXT(Table10[[#This Row],[Date]],"MMM")</f>
        <v>Jan</v>
      </c>
      <c r="H189" t="str">
        <f>IF(Table10[[#This Row],[Amount]]&lt;0,"EXPENSES","INCOME")</f>
        <v>INCOME</v>
      </c>
    </row>
    <row r="190" spans="1:8">
      <c r="A190" s="3"/>
      <c r="B190" s="4"/>
      <c r="C190" s="4"/>
      <c r="D190" s="4"/>
      <c r="E190" s="4"/>
      <c r="F190" t="str">
        <f t="array" ref="F190">IFERROR(INDEX(Table11[Category],MATCH(TRUE,ISNUMBER(SEARCH(Table11[Keywords],Table10[[#This Row],[Name]])),0)),"")</f>
        <v/>
      </c>
      <c r="G190" t="str">
        <f>TEXT(Table10[[#This Row],[Date]],"MMM")</f>
        <v>Jan</v>
      </c>
      <c r="H190" t="str">
        <f>IF(Table10[[#This Row],[Amount]]&lt;0,"EXPENSES","INCOME")</f>
        <v>INCOME</v>
      </c>
    </row>
    <row r="191" spans="1:8">
      <c r="A191" s="3"/>
      <c r="B191" s="4"/>
      <c r="C191" s="4"/>
      <c r="D191" s="4"/>
      <c r="E191" s="4"/>
      <c r="F191" t="str">
        <f t="array" ref="F191">IFERROR(INDEX(Table11[Category],MATCH(TRUE,ISNUMBER(SEARCH(Table11[Keywords],Table10[[#This Row],[Name]])),0)),"")</f>
        <v/>
      </c>
      <c r="G191" t="str">
        <f>TEXT(Table10[[#This Row],[Date]],"MMM")</f>
        <v>Jan</v>
      </c>
      <c r="H191" t="str">
        <f>IF(Table10[[#This Row],[Amount]]&lt;0,"EXPENSES","INCOME")</f>
        <v>INCOME</v>
      </c>
    </row>
    <row r="192" spans="1:8">
      <c r="A192" s="3"/>
      <c r="B192" s="4"/>
      <c r="C192" s="4"/>
      <c r="D192" s="4"/>
      <c r="E192" s="4"/>
      <c r="F192" t="str">
        <f t="array" ref="F192">IFERROR(INDEX(Table11[Category],MATCH(TRUE,ISNUMBER(SEARCH(Table11[Keywords],Table10[[#This Row],[Name]])),0)),"")</f>
        <v/>
      </c>
      <c r="G192" t="str">
        <f>TEXT(Table10[[#This Row],[Date]],"MMM")</f>
        <v>Jan</v>
      </c>
      <c r="H192" t="str">
        <f>IF(Table10[[#This Row],[Amount]]&lt;0,"EXPENSES","INCOME")</f>
        <v>INCOME</v>
      </c>
    </row>
    <row r="193" spans="1:8">
      <c r="A193" s="3"/>
      <c r="B193" s="4"/>
      <c r="C193" s="4"/>
      <c r="D193" s="4"/>
      <c r="E193" s="4"/>
      <c r="F193" t="str">
        <f t="array" ref="F193">IFERROR(INDEX(Table11[Category],MATCH(TRUE,ISNUMBER(SEARCH(Table11[Keywords],Table10[[#This Row],[Name]])),0)),"")</f>
        <v/>
      </c>
      <c r="G193" t="str">
        <f>TEXT(Table10[[#This Row],[Date]],"MMM")</f>
        <v>Jan</v>
      </c>
      <c r="H193" t="str">
        <f>IF(Table10[[#This Row],[Amount]]&lt;0,"EXPENSES","INCOME")</f>
        <v>INCOME</v>
      </c>
    </row>
    <row r="194" spans="1:8">
      <c r="A194" s="3"/>
      <c r="B194" s="4"/>
      <c r="C194" s="4"/>
      <c r="D194" s="4"/>
      <c r="E194" s="4"/>
      <c r="F194" t="str">
        <f t="array" ref="F194">IFERROR(INDEX(Table11[Category],MATCH(TRUE,ISNUMBER(SEARCH(Table11[Keywords],Table10[[#This Row],[Name]])),0)),"")</f>
        <v/>
      </c>
      <c r="G194" t="str">
        <f>TEXT(Table10[[#This Row],[Date]],"MMM")</f>
        <v>Jan</v>
      </c>
      <c r="H194" t="str">
        <f>IF(Table10[[#This Row],[Amount]]&lt;0,"EXPENSES","INCOME")</f>
        <v>INCOME</v>
      </c>
    </row>
    <row r="195" spans="1:8">
      <c r="A195" s="3"/>
      <c r="B195" s="4"/>
      <c r="C195" s="4"/>
      <c r="D195" s="4"/>
      <c r="E195" s="4"/>
      <c r="F195" t="str">
        <f t="array" ref="F195">IFERROR(INDEX(Table11[Category],MATCH(TRUE,ISNUMBER(SEARCH(Table11[Keywords],Table10[[#This Row],[Name]])),0)),"")</f>
        <v/>
      </c>
      <c r="G195" t="str">
        <f>TEXT(Table10[[#This Row],[Date]],"MMM")</f>
        <v>Jan</v>
      </c>
      <c r="H195" t="str">
        <f>IF(Table10[[#This Row],[Amount]]&lt;0,"EXPENSES","INCOME")</f>
        <v>INCOME</v>
      </c>
    </row>
    <row r="196" spans="1:8">
      <c r="A196" s="3"/>
      <c r="B196" s="4"/>
      <c r="C196" s="4"/>
      <c r="D196" s="4"/>
      <c r="E196" s="4"/>
      <c r="F196" t="str">
        <f t="array" ref="F196">IFERROR(INDEX(Table11[Category],MATCH(TRUE,ISNUMBER(SEARCH(Table11[Keywords],Table10[[#This Row],[Name]])),0)),"")</f>
        <v/>
      </c>
      <c r="G196" t="str">
        <f>TEXT(Table10[[#This Row],[Date]],"MMM")</f>
        <v>Jan</v>
      </c>
      <c r="H196" t="str">
        <f>IF(Table10[[#This Row],[Amount]]&lt;0,"EXPENSES","INCOME")</f>
        <v>INCOME</v>
      </c>
    </row>
    <row r="197" spans="1:8">
      <c r="A197" s="3"/>
      <c r="B197" s="4"/>
      <c r="C197" s="4"/>
      <c r="D197" s="4"/>
      <c r="E197" s="4"/>
      <c r="F197" t="str">
        <f t="array" ref="F197">IFERROR(INDEX(Table11[Category],MATCH(TRUE,ISNUMBER(SEARCH(Table11[Keywords],Table10[[#This Row],[Name]])),0)),"")</f>
        <v/>
      </c>
      <c r="G197" t="str">
        <f>TEXT(Table10[[#This Row],[Date]],"MMM")</f>
        <v>Jan</v>
      </c>
      <c r="H197" t="str">
        <f>IF(Table10[[#This Row],[Amount]]&lt;0,"EXPENSES","INCOME")</f>
        <v>INCOME</v>
      </c>
    </row>
    <row r="198" spans="1:8">
      <c r="A198" s="3"/>
      <c r="B198" s="4"/>
      <c r="C198" s="4"/>
      <c r="D198" s="4"/>
      <c r="E198" s="4"/>
      <c r="F198" t="str">
        <f t="array" ref="F198">IFERROR(INDEX(Table11[Category],MATCH(TRUE,ISNUMBER(SEARCH(Table11[Keywords],Table10[[#This Row],[Name]])),0)),"")</f>
        <v/>
      </c>
      <c r="G198" t="str">
        <f>TEXT(Table10[[#This Row],[Date]],"MMM")</f>
        <v>Jan</v>
      </c>
      <c r="H198" t="str">
        <f>IF(Table10[[#This Row],[Amount]]&lt;0,"EXPENSES","INCOME")</f>
        <v>INCOME</v>
      </c>
    </row>
    <row r="199" spans="1:8">
      <c r="A199" s="3"/>
      <c r="B199" s="4"/>
      <c r="C199" s="4"/>
      <c r="D199" s="4"/>
      <c r="E199" s="4"/>
      <c r="F199" t="str">
        <f t="array" ref="F199">IFERROR(INDEX(Table11[Category],MATCH(TRUE,ISNUMBER(SEARCH(Table11[Keywords],Table10[[#This Row],[Name]])),0)),"")</f>
        <v/>
      </c>
      <c r="G199" t="str">
        <f>TEXT(Table10[[#This Row],[Date]],"MMM")</f>
        <v>Jan</v>
      </c>
      <c r="H199" t="str">
        <f>IF(Table10[[#This Row],[Amount]]&lt;0,"EXPENSES","INCOME")</f>
        <v>INCOME</v>
      </c>
    </row>
    <row r="200" spans="1:8">
      <c r="A200" s="3"/>
      <c r="B200" s="4"/>
      <c r="C200" s="4"/>
      <c r="D200" s="4"/>
      <c r="E200" s="4"/>
      <c r="F200" t="str">
        <f t="array" ref="F200">IFERROR(INDEX(Table11[Category],MATCH(TRUE,ISNUMBER(SEARCH(Table11[Keywords],Table10[[#This Row],[Name]])),0)),"")</f>
        <v/>
      </c>
      <c r="G200" t="str">
        <f>TEXT(Table10[[#This Row],[Date]],"MMM")</f>
        <v>Jan</v>
      </c>
      <c r="H200" t="str">
        <f>IF(Table10[[#This Row],[Amount]]&lt;0,"EXPENSES","INCOME")</f>
        <v>INCOME</v>
      </c>
    </row>
    <row r="201" spans="1:8">
      <c r="A201" s="3"/>
      <c r="B201" s="4"/>
      <c r="C201" s="4"/>
      <c r="D201" s="4"/>
      <c r="E201" s="4"/>
      <c r="F201" t="str">
        <f t="array" ref="F201">IFERROR(INDEX(Table11[Category],MATCH(TRUE,ISNUMBER(SEARCH(Table11[Keywords],Table10[[#This Row],[Name]])),0)),"")</f>
        <v/>
      </c>
      <c r="G201" t="str">
        <f>TEXT(Table10[[#This Row],[Date]],"MMM")</f>
        <v>Jan</v>
      </c>
      <c r="H201" t="str">
        <f>IF(Table10[[#This Row],[Amount]]&lt;0,"EXPENSES","INCOME")</f>
        <v>INCOME</v>
      </c>
    </row>
    <row r="202" spans="1:8">
      <c r="A202" s="3"/>
      <c r="B202" s="4"/>
      <c r="C202" s="4"/>
      <c r="D202" s="4"/>
      <c r="E202" s="4"/>
      <c r="F202" t="str">
        <f t="array" ref="F202">IFERROR(INDEX(Table11[Category],MATCH(TRUE,ISNUMBER(SEARCH(Table11[Keywords],Table10[[#This Row],[Name]])),0)),"")</f>
        <v/>
      </c>
      <c r="G202" t="str">
        <f>TEXT(Table10[[#This Row],[Date]],"MMM")</f>
        <v>Jan</v>
      </c>
      <c r="H202" t="str">
        <f>IF(Table10[[#This Row],[Amount]]&lt;0,"EXPENSES","INCOME")</f>
        <v>INCOME</v>
      </c>
    </row>
    <row r="203" spans="1:8">
      <c r="A203" s="3"/>
      <c r="B203" s="4"/>
      <c r="C203" s="4"/>
      <c r="D203" s="4"/>
      <c r="E203" s="4"/>
      <c r="F203" t="str">
        <f t="array" ref="F203">IFERROR(INDEX(Table11[Category],MATCH(TRUE,ISNUMBER(SEARCH(Table11[Keywords],Table10[[#This Row],[Name]])),0)),"")</f>
        <v/>
      </c>
      <c r="G203" t="str">
        <f>TEXT(Table10[[#This Row],[Date]],"MMM")</f>
        <v>Jan</v>
      </c>
      <c r="H203" t="str">
        <f>IF(Table10[[#This Row],[Amount]]&lt;0,"EXPENSES","INCOME")</f>
        <v>INCOME</v>
      </c>
    </row>
    <row r="204" spans="1:8">
      <c r="A204" s="3"/>
      <c r="B204" s="4"/>
      <c r="C204" s="4"/>
      <c r="D204" s="4"/>
      <c r="E204" s="4"/>
      <c r="F204" t="str">
        <f t="array" ref="F204">IFERROR(INDEX(Table11[Category],MATCH(TRUE,ISNUMBER(SEARCH(Table11[Keywords],Table10[[#This Row],[Name]])),0)),"")</f>
        <v/>
      </c>
      <c r="G204" t="str">
        <f>TEXT(Table10[[#This Row],[Date]],"MMM")</f>
        <v>Jan</v>
      </c>
      <c r="H204" t="str">
        <f>IF(Table10[[#This Row],[Amount]]&lt;0,"EXPENSES","INCOME")</f>
        <v>INCOME</v>
      </c>
    </row>
    <row r="205" spans="1:8">
      <c r="A205" s="3"/>
      <c r="B205" s="4"/>
      <c r="C205" s="4"/>
      <c r="D205" s="4"/>
      <c r="E205" s="4"/>
      <c r="F205" t="str">
        <f t="array" ref="F205">IFERROR(INDEX(Table11[Category],MATCH(TRUE,ISNUMBER(SEARCH(Table11[Keywords],Table10[[#This Row],[Name]])),0)),"")</f>
        <v/>
      </c>
      <c r="G205" t="str">
        <f>TEXT(Table10[[#This Row],[Date]],"MMM")</f>
        <v>Jan</v>
      </c>
      <c r="H205" t="str">
        <f>IF(Table10[[#This Row],[Amount]]&lt;0,"EXPENSES","INCOME")</f>
        <v>INCOME</v>
      </c>
    </row>
    <row r="206" spans="1:8">
      <c r="A206" s="3"/>
      <c r="B206" s="4"/>
      <c r="C206" s="4"/>
      <c r="D206" s="4"/>
      <c r="E206" s="4"/>
      <c r="F206" t="str">
        <f t="array" ref="F206">IFERROR(INDEX(Table11[Category],MATCH(TRUE,ISNUMBER(SEARCH(Table11[Keywords],Table10[[#This Row],[Name]])),0)),"")</f>
        <v/>
      </c>
      <c r="G206" t="str">
        <f>TEXT(Table10[[#This Row],[Date]],"MMM")</f>
        <v>Jan</v>
      </c>
      <c r="H206" t="str">
        <f>IF(Table10[[#This Row],[Amount]]&lt;0,"EXPENSES","INCOME")</f>
        <v>INCOME</v>
      </c>
    </row>
    <row r="207" spans="1:8">
      <c r="A207" s="3"/>
      <c r="B207" s="4"/>
      <c r="C207" s="4"/>
      <c r="D207" s="4"/>
      <c r="E207" s="4"/>
      <c r="F207" t="str">
        <f t="array" ref="F207">IFERROR(INDEX(Table11[Category],MATCH(TRUE,ISNUMBER(SEARCH(Table11[Keywords],Table10[[#This Row],[Name]])),0)),"")</f>
        <v/>
      </c>
      <c r="G207" t="str">
        <f>TEXT(Table10[[#This Row],[Date]],"MMM")</f>
        <v>Jan</v>
      </c>
      <c r="H207" t="str">
        <f>IF(Table10[[#This Row],[Amount]]&lt;0,"EXPENSES","INCOME")</f>
        <v>INCOME</v>
      </c>
    </row>
    <row r="208" spans="1:8">
      <c r="A208" s="3"/>
      <c r="B208" s="4"/>
      <c r="C208" s="4"/>
      <c r="D208" s="4"/>
      <c r="E208" s="4"/>
      <c r="F208" t="str">
        <f t="array" ref="F208">IFERROR(INDEX(Table11[Category],MATCH(TRUE,ISNUMBER(SEARCH(Table11[Keywords],Table10[[#This Row],[Name]])),0)),"")</f>
        <v/>
      </c>
      <c r="G208" t="str">
        <f>TEXT(Table10[[#This Row],[Date]],"MMM")</f>
        <v>Jan</v>
      </c>
      <c r="H208" t="str">
        <f>IF(Table10[[#This Row],[Amount]]&lt;0,"EXPENSES","INCOME")</f>
        <v>INCOME</v>
      </c>
    </row>
    <row r="209" spans="1:8">
      <c r="A209" s="3"/>
      <c r="B209" s="4"/>
      <c r="C209" s="4"/>
      <c r="D209" s="4"/>
      <c r="E209" s="4"/>
      <c r="F209" t="str">
        <f t="array" ref="F209">IFERROR(INDEX(Table11[Category],MATCH(TRUE,ISNUMBER(SEARCH(Table11[Keywords],Table10[[#This Row],[Name]])),0)),"")</f>
        <v/>
      </c>
      <c r="G209" t="str">
        <f>TEXT(Table10[[#This Row],[Date]],"MMM")</f>
        <v>Jan</v>
      </c>
      <c r="H209" t="str">
        <f>IF(Table10[[#This Row],[Amount]]&lt;0,"EXPENSES","INCOME")</f>
        <v>INCOME</v>
      </c>
    </row>
    <row r="210" spans="1:8">
      <c r="A210" s="3"/>
      <c r="B210" s="4"/>
      <c r="C210" s="4"/>
      <c r="D210" s="4"/>
      <c r="E210" s="4"/>
      <c r="F210" t="str">
        <f t="array" ref="F210">IFERROR(INDEX(Table11[Category],MATCH(TRUE,ISNUMBER(SEARCH(Table11[Keywords],Table10[[#This Row],[Name]])),0)),"")</f>
        <v/>
      </c>
      <c r="G210" t="str">
        <f>TEXT(Table10[[#This Row],[Date]],"MMM")</f>
        <v>Jan</v>
      </c>
      <c r="H210" t="str">
        <f>IF(Table10[[#This Row],[Amount]]&lt;0,"EXPENSES","INCOME")</f>
        <v>INCOME</v>
      </c>
    </row>
    <row r="211" spans="1:8">
      <c r="A211" s="3"/>
      <c r="B211" s="4"/>
      <c r="C211" s="4"/>
      <c r="D211" s="4"/>
      <c r="E211" s="4"/>
      <c r="F211" t="str">
        <f t="array" ref="F211">IFERROR(INDEX(Table11[Category],MATCH(TRUE,ISNUMBER(SEARCH(Table11[Keywords],Table10[[#This Row],[Name]])),0)),"")</f>
        <v/>
      </c>
      <c r="G211" t="str">
        <f>TEXT(Table10[[#This Row],[Date]],"MMM")</f>
        <v>Jan</v>
      </c>
      <c r="H211" t="str">
        <f>IF(Table10[[#This Row],[Amount]]&lt;0,"EXPENSES","INCOME")</f>
        <v>INCOME</v>
      </c>
    </row>
    <row r="212" spans="1:8">
      <c r="A212" s="3"/>
      <c r="B212" s="4"/>
      <c r="C212" s="4"/>
      <c r="D212" s="4"/>
      <c r="E212" s="4"/>
      <c r="F212" t="str">
        <f t="array" ref="F212">IFERROR(INDEX(Table11[Category],MATCH(TRUE,ISNUMBER(SEARCH(Table11[Keywords],Table10[[#This Row],[Name]])),0)),"")</f>
        <v/>
      </c>
      <c r="G212" t="str">
        <f>TEXT(Table10[[#This Row],[Date]],"MMM")</f>
        <v>Jan</v>
      </c>
      <c r="H212" t="str">
        <f>IF(Table10[[#This Row],[Amount]]&lt;0,"EXPENSES","INCOME")</f>
        <v>INCOME</v>
      </c>
    </row>
    <row r="213" spans="1:8">
      <c r="A213" s="3"/>
      <c r="B213" s="4"/>
      <c r="C213" s="4"/>
      <c r="D213" s="4"/>
      <c r="E213" s="4"/>
      <c r="F213" t="str">
        <f t="array" ref="F213">IFERROR(INDEX(Table11[Category],MATCH(TRUE,ISNUMBER(SEARCH(Table11[Keywords],Table10[[#This Row],[Name]])),0)),"")</f>
        <v/>
      </c>
      <c r="G213" t="str">
        <f>TEXT(Table10[[#This Row],[Date]],"MMM")</f>
        <v>Jan</v>
      </c>
      <c r="H213" t="str">
        <f>IF(Table10[[#This Row],[Amount]]&lt;0,"EXPENSES","INCOME")</f>
        <v>INCOME</v>
      </c>
    </row>
    <row r="214" spans="1:8">
      <c r="A214" s="3"/>
      <c r="B214" s="4"/>
      <c r="C214" s="4"/>
      <c r="D214" s="4"/>
      <c r="E214" s="4"/>
      <c r="F214" t="str">
        <f t="array" ref="F214">IFERROR(INDEX(Table11[Category],MATCH(TRUE,ISNUMBER(SEARCH(Table11[Keywords],Table10[[#This Row],[Name]])),0)),"")</f>
        <v/>
      </c>
      <c r="G214" t="str">
        <f>TEXT(Table10[[#This Row],[Date]],"MMM")</f>
        <v>Jan</v>
      </c>
      <c r="H214" t="str">
        <f>IF(Table10[[#This Row],[Amount]]&lt;0,"EXPENSES","INCOME")</f>
        <v>INCOME</v>
      </c>
    </row>
    <row r="215" spans="1:8">
      <c r="A215" s="3"/>
      <c r="B215" s="4"/>
      <c r="C215" s="4"/>
      <c r="D215" s="4"/>
      <c r="E215" s="4"/>
      <c r="F215" t="str">
        <f t="array" ref="F215">IFERROR(INDEX(Table11[Category],MATCH(TRUE,ISNUMBER(SEARCH(Table11[Keywords],Table10[[#This Row],[Name]])),0)),"")</f>
        <v/>
      </c>
      <c r="G215" t="str">
        <f>TEXT(Table10[[#This Row],[Date]],"MMM")</f>
        <v>Jan</v>
      </c>
      <c r="H215" t="str">
        <f>IF(Table10[[#This Row],[Amount]]&lt;0,"EXPENSES","INCOME")</f>
        <v>INCOME</v>
      </c>
    </row>
    <row r="216" spans="1:8">
      <c r="A216" s="3"/>
      <c r="B216" s="4"/>
      <c r="C216" s="4"/>
      <c r="D216" s="4"/>
      <c r="E216" s="4"/>
      <c r="F216" t="str">
        <f t="array" ref="F216">IFERROR(INDEX(Table11[Category],MATCH(TRUE,ISNUMBER(SEARCH(Table11[Keywords],Table10[[#This Row],[Name]])),0)),"")</f>
        <v/>
      </c>
      <c r="G216" t="str">
        <f>TEXT(Table10[[#This Row],[Date]],"MMM")</f>
        <v>Jan</v>
      </c>
      <c r="H216" t="str">
        <f>IF(Table10[[#This Row],[Amount]]&lt;0,"EXPENSES","INCOME")</f>
        <v>INCOME</v>
      </c>
    </row>
    <row r="217" spans="1:8">
      <c r="A217" s="3"/>
      <c r="B217" s="4"/>
      <c r="C217" s="4"/>
      <c r="D217" s="4"/>
      <c r="E217" s="4"/>
      <c r="F217" t="str">
        <f t="array" ref="F217">IFERROR(INDEX(Table11[Category],MATCH(TRUE,ISNUMBER(SEARCH(Table11[Keywords],Table10[[#This Row],[Name]])),0)),"")</f>
        <v/>
      </c>
      <c r="G217" t="str">
        <f>TEXT(Table10[[#This Row],[Date]],"MMM")</f>
        <v>Jan</v>
      </c>
      <c r="H217" t="str">
        <f>IF(Table10[[#This Row],[Amount]]&lt;0,"EXPENSES","INCOME")</f>
        <v>INCOME</v>
      </c>
    </row>
    <row r="218" spans="1:8">
      <c r="A218" s="3"/>
      <c r="B218" s="4"/>
      <c r="C218" s="4"/>
      <c r="D218" s="4"/>
      <c r="E218" s="4"/>
      <c r="F218" t="str">
        <f t="array" ref="F218">IFERROR(INDEX(Table11[Category],MATCH(TRUE,ISNUMBER(SEARCH(Table11[Keywords],Table10[[#This Row],[Name]])),0)),"")</f>
        <v/>
      </c>
      <c r="G218" t="str">
        <f>TEXT(Table10[[#This Row],[Date]],"MMM")</f>
        <v>Jan</v>
      </c>
      <c r="H218" t="str">
        <f>IF(Table10[[#This Row],[Amount]]&lt;0,"EXPENSES","INCOME")</f>
        <v>INCOME</v>
      </c>
    </row>
    <row r="219" spans="1:8">
      <c r="A219" s="3"/>
      <c r="B219" s="4"/>
      <c r="C219" s="4"/>
      <c r="D219" s="4"/>
      <c r="E219" s="4"/>
      <c r="F219" t="str">
        <f t="array" ref="F219">IFERROR(INDEX(Table11[Category],MATCH(TRUE,ISNUMBER(SEARCH(Table11[Keywords],Table10[[#This Row],[Name]])),0)),"")</f>
        <v/>
      </c>
      <c r="G219" t="str">
        <f>TEXT(Table10[[#This Row],[Date]],"MMM")</f>
        <v>Jan</v>
      </c>
      <c r="H219" t="str">
        <f>IF(Table10[[#This Row],[Amount]]&lt;0,"EXPENSES","INCOME")</f>
        <v>INCOME</v>
      </c>
    </row>
    <row r="220" spans="1:8">
      <c r="A220" s="3"/>
      <c r="B220" s="4"/>
      <c r="C220" s="4"/>
      <c r="D220" s="4"/>
      <c r="E220" s="4"/>
      <c r="F220" t="str">
        <f t="array" ref="F220">IFERROR(INDEX(Table11[Category],MATCH(TRUE,ISNUMBER(SEARCH(Table11[Keywords],Table10[[#This Row],[Name]])),0)),"")</f>
        <v/>
      </c>
      <c r="G220" t="str">
        <f>TEXT(Table10[[#This Row],[Date]],"MMM")</f>
        <v>Jan</v>
      </c>
      <c r="H220" t="str">
        <f>IF(Table10[[#This Row],[Amount]]&lt;0,"EXPENSES","INCOME")</f>
        <v>INCOME</v>
      </c>
    </row>
    <row r="221" spans="1:8">
      <c r="A221" s="3"/>
      <c r="B221" s="4"/>
      <c r="C221" s="4"/>
      <c r="D221" s="4"/>
      <c r="E221" s="4"/>
      <c r="F221" t="str">
        <f t="array" ref="F221">IFERROR(INDEX(Table11[Category],MATCH(TRUE,ISNUMBER(SEARCH(Table11[Keywords],Table10[[#This Row],[Name]])),0)),"")</f>
        <v/>
      </c>
      <c r="G221" t="str">
        <f>TEXT(Table10[[#This Row],[Date]],"MMM")</f>
        <v>Jan</v>
      </c>
      <c r="H221" t="str">
        <f>IF(Table10[[#This Row],[Amount]]&lt;0,"EXPENSES","INCOME")</f>
        <v>INCOME</v>
      </c>
    </row>
    <row r="222" spans="1:8">
      <c r="A222" s="3"/>
      <c r="B222" s="4"/>
      <c r="C222" s="4"/>
      <c r="D222" s="4"/>
      <c r="E222" s="4"/>
      <c r="F222" t="str">
        <f t="array" ref="F222">IFERROR(INDEX(Table11[Category],MATCH(TRUE,ISNUMBER(SEARCH(Table11[Keywords],Table10[[#This Row],[Name]])),0)),"")</f>
        <v/>
      </c>
      <c r="G222" t="str">
        <f>TEXT(Table10[[#This Row],[Date]],"MMM")</f>
        <v>Jan</v>
      </c>
      <c r="H222" t="str">
        <f>IF(Table10[[#This Row],[Amount]]&lt;0,"EXPENSES","INCOME")</f>
        <v>INCOME</v>
      </c>
    </row>
    <row r="223" spans="1:8">
      <c r="A223" s="3"/>
      <c r="B223" s="4"/>
      <c r="C223" s="4"/>
      <c r="D223" s="4"/>
      <c r="E223" s="4"/>
      <c r="F223" t="str">
        <f t="array" ref="F223">IFERROR(INDEX(Table11[Category],MATCH(TRUE,ISNUMBER(SEARCH(Table11[Keywords],Table10[[#This Row],[Name]])),0)),"")</f>
        <v/>
      </c>
      <c r="G223" t="str">
        <f>TEXT(Table10[[#This Row],[Date]],"MMM")</f>
        <v>Jan</v>
      </c>
      <c r="H223" t="str">
        <f>IF(Table10[[#This Row],[Amount]]&lt;0,"EXPENSES","INCOME")</f>
        <v>INCOME</v>
      </c>
    </row>
    <row r="224" spans="1:8">
      <c r="A224" s="3"/>
      <c r="B224" s="4"/>
      <c r="C224" s="4"/>
      <c r="D224" s="4"/>
      <c r="E224" s="4"/>
      <c r="F224" t="str">
        <f t="array" ref="F224">IFERROR(INDEX(Table11[Category],MATCH(TRUE,ISNUMBER(SEARCH(Table11[Keywords],Table10[[#This Row],[Name]])),0)),"")</f>
        <v/>
      </c>
      <c r="G224" t="str">
        <f>TEXT(Table10[[#This Row],[Date]],"MMM")</f>
        <v>Jan</v>
      </c>
      <c r="H224" t="str">
        <f>IF(Table10[[#This Row],[Amount]]&lt;0,"EXPENSES","INCOME")</f>
        <v>INCOME</v>
      </c>
    </row>
    <row r="225" spans="1:8">
      <c r="A225" s="3"/>
      <c r="B225" s="4"/>
      <c r="C225" s="4"/>
      <c r="D225" s="4"/>
      <c r="E225" s="4"/>
      <c r="F225" t="str">
        <f t="array" ref="F225">IFERROR(INDEX(Table11[Category],MATCH(TRUE,ISNUMBER(SEARCH(Table11[Keywords],Table10[[#This Row],[Name]])),0)),"")</f>
        <v/>
      </c>
      <c r="G225" t="str">
        <f>TEXT(Table10[[#This Row],[Date]],"MMM")</f>
        <v>Jan</v>
      </c>
      <c r="H225" t="str">
        <f>IF(Table10[[#This Row],[Amount]]&lt;0,"EXPENSES","INCOME")</f>
        <v>INCOME</v>
      </c>
    </row>
    <row r="226" spans="1:8">
      <c r="A226" s="3"/>
      <c r="B226" s="4"/>
      <c r="C226" s="4"/>
      <c r="D226" s="4"/>
      <c r="E226" s="4"/>
      <c r="F226" t="str">
        <f t="array" ref="F226">IFERROR(INDEX(Table11[Category],MATCH(TRUE,ISNUMBER(SEARCH(Table11[Keywords],Table10[[#This Row],[Name]])),0)),"")</f>
        <v/>
      </c>
      <c r="G226" t="str">
        <f>TEXT(Table10[[#This Row],[Date]],"MMM")</f>
        <v>Jan</v>
      </c>
      <c r="H226" t="str">
        <f>IF(Table10[[#This Row],[Amount]]&lt;0,"EXPENSES","INCOME")</f>
        <v>INCOME</v>
      </c>
    </row>
    <row r="227" spans="1:8">
      <c r="A227" s="3"/>
      <c r="B227" s="4"/>
      <c r="C227" s="4"/>
      <c r="D227" s="4"/>
      <c r="E227" s="4"/>
      <c r="F227" t="str">
        <f t="array" ref="F227">IFERROR(INDEX(Table11[Category],MATCH(TRUE,ISNUMBER(SEARCH(Table11[Keywords],Table10[[#This Row],[Name]])),0)),"")</f>
        <v/>
      </c>
      <c r="G227" t="str">
        <f>TEXT(Table10[[#This Row],[Date]],"MMM")</f>
        <v>Jan</v>
      </c>
      <c r="H227" t="str">
        <f>IF(Table10[[#This Row],[Amount]]&lt;0,"EXPENSES","INCOME")</f>
        <v>INCOME</v>
      </c>
    </row>
    <row r="228" spans="1:8">
      <c r="A228" s="3"/>
      <c r="B228" s="4"/>
      <c r="C228" s="4"/>
      <c r="D228" s="4"/>
      <c r="E228" s="4"/>
      <c r="F228" t="str">
        <f t="array" ref="F228">IFERROR(INDEX(Table11[Category],MATCH(TRUE,ISNUMBER(SEARCH(Table11[Keywords],Table10[[#This Row],[Name]])),0)),"")</f>
        <v/>
      </c>
      <c r="G228" t="str">
        <f>TEXT(Table10[[#This Row],[Date]],"MMM")</f>
        <v>Jan</v>
      </c>
      <c r="H228" t="str">
        <f>IF(Table10[[#This Row],[Amount]]&lt;0,"EXPENSES","INCOME")</f>
        <v>INCOME</v>
      </c>
    </row>
    <row r="229" spans="1:8">
      <c r="A229" s="3"/>
      <c r="B229" s="4"/>
      <c r="C229" s="4"/>
      <c r="D229" s="4"/>
      <c r="E229" s="4"/>
      <c r="F229" t="str">
        <f t="array" ref="F229">IFERROR(INDEX(Table11[Category],MATCH(TRUE,ISNUMBER(SEARCH(Table11[Keywords],Table10[[#This Row],[Name]])),0)),"")</f>
        <v/>
      </c>
      <c r="G229" t="str">
        <f>TEXT(Table10[[#This Row],[Date]],"MMM")</f>
        <v>Jan</v>
      </c>
      <c r="H229" t="str">
        <f>IF(Table10[[#This Row],[Amount]]&lt;0,"EXPENSES","INCOME")</f>
        <v>INCOME</v>
      </c>
    </row>
    <row r="230" spans="1:8">
      <c r="A230" s="3"/>
      <c r="B230" s="4"/>
      <c r="C230" s="4"/>
      <c r="D230" s="4"/>
      <c r="E230" s="4"/>
      <c r="F230" t="str">
        <f t="array" ref="F230">IFERROR(INDEX(Table11[Category],MATCH(TRUE,ISNUMBER(SEARCH(Table11[Keywords],Table10[[#This Row],[Name]])),0)),"")</f>
        <v/>
      </c>
      <c r="G230" t="str">
        <f>TEXT(Table10[[#This Row],[Date]],"MMM")</f>
        <v>Jan</v>
      </c>
      <c r="H230" t="str">
        <f>IF(Table10[[#This Row],[Amount]]&lt;0,"EXPENSES","INCOME")</f>
        <v>INCOME</v>
      </c>
    </row>
    <row r="231" spans="1:8">
      <c r="A231" s="3"/>
      <c r="B231" s="4"/>
      <c r="C231" s="4"/>
      <c r="D231" s="4"/>
      <c r="E231" s="4"/>
      <c r="F231" t="str">
        <f t="array" ref="F231">IFERROR(INDEX(Table11[Category],MATCH(TRUE,ISNUMBER(SEARCH(Table11[Keywords],Table10[[#This Row],[Name]])),0)),"")</f>
        <v/>
      </c>
      <c r="G231" t="str">
        <f>TEXT(Table10[[#This Row],[Date]],"MMM")</f>
        <v>Jan</v>
      </c>
      <c r="H231" t="str">
        <f>IF(Table10[[#This Row],[Amount]]&lt;0,"EXPENSES","INCOME")</f>
        <v>INCOME</v>
      </c>
    </row>
    <row r="232" spans="1:8">
      <c r="A232" s="3"/>
      <c r="B232" s="4"/>
      <c r="C232" s="4"/>
      <c r="D232" s="4"/>
      <c r="E232" s="4"/>
      <c r="F232" t="str">
        <f t="array" ref="F232">IFERROR(INDEX(Table11[Category],MATCH(TRUE,ISNUMBER(SEARCH(Table11[Keywords],Table10[[#This Row],[Name]])),0)),"")</f>
        <v/>
      </c>
      <c r="G232" t="str">
        <f>TEXT(Table10[[#This Row],[Date]],"MMM")</f>
        <v>Jan</v>
      </c>
      <c r="H232" t="str">
        <f>IF(Table10[[#This Row],[Amount]]&lt;0,"EXPENSES","INCOME")</f>
        <v>INCOME</v>
      </c>
    </row>
    <row r="233" spans="1:8">
      <c r="A233" s="3"/>
      <c r="B233" s="4"/>
      <c r="C233" s="4"/>
      <c r="D233" s="4"/>
      <c r="E233" s="4"/>
      <c r="F233" t="str">
        <f t="array" ref="F233">IFERROR(INDEX(Table11[Category],MATCH(TRUE,ISNUMBER(SEARCH(Table11[Keywords],Table10[[#This Row],[Name]])),0)),"")</f>
        <v/>
      </c>
      <c r="G233" t="str">
        <f>TEXT(Table10[[#This Row],[Date]],"MMM")</f>
        <v>Jan</v>
      </c>
      <c r="H233" t="str">
        <f>IF(Table10[[#This Row],[Amount]]&lt;0,"EXPENSES","INCOME")</f>
        <v>INCOME</v>
      </c>
    </row>
    <row r="234" spans="1:8">
      <c r="A234" s="3"/>
      <c r="B234" s="4"/>
      <c r="C234" s="4"/>
      <c r="D234" s="4"/>
      <c r="E234" s="4"/>
      <c r="F234" t="str">
        <f t="array" ref="F234">IFERROR(INDEX(Table11[Category],MATCH(TRUE,ISNUMBER(SEARCH(Table11[Keywords],Table10[[#This Row],[Name]])),0)),"")</f>
        <v/>
      </c>
      <c r="G234" t="str">
        <f>TEXT(Table10[[#This Row],[Date]],"MMM")</f>
        <v>Jan</v>
      </c>
      <c r="H234" t="str">
        <f>IF(Table10[[#This Row],[Amount]]&lt;0,"EXPENSES","INCOME")</f>
        <v>INCOME</v>
      </c>
    </row>
    <row r="235" spans="1:8">
      <c r="A235" s="3"/>
      <c r="B235" s="4"/>
      <c r="C235" s="4"/>
      <c r="D235" s="4"/>
      <c r="E235" s="4"/>
      <c r="F235" t="str">
        <f t="array" ref="F235">IFERROR(INDEX(Table11[Category],MATCH(TRUE,ISNUMBER(SEARCH(Table11[Keywords],Table10[[#This Row],[Name]])),0)),"")</f>
        <v/>
      </c>
      <c r="G235" t="str">
        <f>TEXT(Table10[[#This Row],[Date]],"MMM")</f>
        <v>Jan</v>
      </c>
      <c r="H235" t="str">
        <f>IF(Table10[[#This Row],[Amount]]&lt;0,"EXPENSES","INCOME")</f>
        <v>INCOME</v>
      </c>
    </row>
    <row r="236" spans="1:8">
      <c r="A236" s="3"/>
      <c r="B236" s="4"/>
      <c r="C236" s="4"/>
      <c r="D236" s="4"/>
      <c r="E236" s="4"/>
      <c r="F236" t="str">
        <f t="array" ref="F236">IFERROR(INDEX(Table11[Category],MATCH(TRUE,ISNUMBER(SEARCH(Table11[Keywords],Table10[[#This Row],[Name]])),0)),"")</f>
        <v/>
      </c>
      <c r="G236" t="str">
        <f>TEXT(Table10[[#This Row],[Date]],"MMM")</f>
        <v>Jan</v>
      </c>
      <c r="H236" t="str">
        <f>IF(Table10[[#This Row],[Amount]]&lt;0,"EXPENSES","INCOME")</f>
        <v>INCOME</v>
      </c>
    </row>
    <row r="237" spans="1:8">
      <c r="A237" s="3"/>
      <c r="B237" s="4"/>
      <c r="C237" s="4"/>
      <c r="D237" s="4"/>
      <c r="E237" s="4"/>
      <c r="F237" t="str">
        <f t="array" ref="F237">IFERROR(INDEX(Table11[Category],MATCH(TRUE,ISNUMBER(SEARCH(Table11[Keywords],Table10[[#This Row],[Name]])),0)),"")</f>
        <v/>
      </c>
      <c r="G237" t="str">
        <f>TEXT(Table10[[#This Row],[Date]],"MMM")</f>
        <v>Jan</v>
      </c>
      <c r="H237" t="str">
        <f>IF(Table10[[#This Row],[Amount]]&lt;0,"EXPENSES","INCOME")</f>
        <v>INCOME</v>
      </c>
    </row>
    <row r="238" spans="1:8">
      <c r="A238" s="3"/>
      <c r="B238" s="4"/>
      <c r="C238" s="4"/>
      <c r="D238" s="4"/>
      <c r="E238" s="4"/>
      <c r="F238" t="str">
        <f t="array" ref="F238">IFERROR(INDEX(Table11[Category],MATCH(TRUE,ISNUMBER(SEARCH(Table11[Keywords],Table10[[#This Row],[Name]])),0)),"")</f>
        <v/>
      </c>
      <c r="G238" t="str">
        <f>TEXT(Table10[[#This Row],[Date]],"MMM")</f>
        <v>Jan</v>
      </c>
      <c r="H238" t="str">
        <f>IF(Table10[[#This Row],[Amount]]&lt;0,"EXPENSES","INCOME")</f>
        <v>INCOME</v>
      </c>
    </row>
    <row r="239" spans="1:8">
      <c r="A239" s="3"/>
      <c r="B239" s="4"/>
      <c r="C239" s="4"/>
      <c r="D239" s="4"/>
      <c r="E239" s="4"/>
      <c r="F239" t="str">
        <f t="array" ref="F239">IFERROR(INDEX(Table11[Category],MATCH(TRUE,ISNUMBER(SEARCH(Table11[Keywords],Table10[[#This Row],[Name]])),0)),"")</f>
        <v/>
      </c>
      <c r="G239" t="str">
        <f>TEXT(Table10[[#This Row],[Date]],"MMM")</f>
        <v>Jan</v>
      </c>
      <c r="H239" t="str">
        <f>IF(Table10[[#This Row],[Amount]]&lt;0,"EXPENSES","INCOME")</f>
        <v>INCOME</v>
      </c>
    </row>
    <row r="240" spans="1:8">
      <c r="A240" s="3"/>
      <c r="B240" s="4"/>
      <c r="C240" s="4"/>
      <c r="D240" s="4"/>
      <c r="E240" s="4"/>
      <c r="F240" t="str">
        <f t="array" ref="F240">IFERROR(INDEX(Table11[Category],MATCH(TRUE,ISNUMBER(SEARCH(Table11[Keywords],Table10[[#This Row],[Name]])),0)),"")</f>
        <v/>
      </c>
      <c r="G240" t="str">
        <f>TEXT(Table10[[#This Row],[Date]],"MMM")</f>
        <v>Jan</v>
      </c>
      <c r="H240" t="str">
        <f>IF(Table10[[#This Row],[Amount]]&lt;0,"EXPENSES","INCOME")</f>
        <v>INCOME</v>
      </c>
    </row>
    <row r="241" spans="1:8">
      <c r="A241" s="3"/>
      <c r="B241" s="4"/>
      <c r="C241" s="4"/>
      <c r="D241" s="4"/>
      <c r="E241" s="4"/>
      <c r="F241" t="str">
        <f t="array" ref="F241">IFERROR(INDEX(Table11[Category],MATCH(TRUE,ISNUMBER(SEARCH(Table11[Keywords],Table10[[#This Row],[Name]])),0)),"")</f>
        <v/>
      </c>
      <c r="G241" t="str">
        <f>TEXT(Table10[[#This Row],[Date]],"MMM")</f>
        <v>Jan</v>
      </c>
      <c r="H241" t="str">
        <f>IF(Table10[[#This Row],[Amount]]&lt;0,"EXPENSES","INCOME")</f>
        <v>INCOME</v>
      </c>
    </row>
    <row r="242" spans="1:8">
      <c r="A242" s="3"/>
      <c r="B242" s="4"/>
      <c r="C242" s="4"/>
      <c r="D242" s="4"/>
      <c r="E242" s="4"/>
      <c r="F242" t="str">
        <f t="array" ref="F242">IFERROR(INDEX(Table11[Category],MATCH(TRUE,ISNUMBER(SEARCH(Table11[Keywords],Table10[[#This Row],[Name]])),0)),"")</f>
        <v/>
      </c>
      <c r="G242" t="str">
        <f>TEXT(Table10[[#This Row],[Date]],"MMM")</f>
        <v>Jan</v>
      </c>
      <c r="H242" t="str">
        <f>IF(Table10[[#This Row],[Amount]]&lt;0,"EXPENSES","INCOME")</f>
        <v>INCOME</v>
      </c>
    </row>
    <row r="243" spans="1:8">
      <c r="A243" s="3"/>
      <c r="B243" s="4"/>
      <c r="C243" s="4"/>
      <c r="D243" s="4"/>
      <c r="E243" s="4"/>
      <c r="F243" t="str">
        <f t="array" ref="F243">IFERROR(INDEX(Table11[Category],MATCH(TRUE,ISNUMBER(SEARCH(Table11[Keywords],Table10[[#This Row],[Name]])),0)),"")</f>
        <v/>
      </c>
      <c r="G243" t="str">
        <f>TEXT(Table10[[#This Row],[Date]],"MMM")</f>
        <v>Jan</v>
      </c>
      <c r="H243" t="str">
        <f>IF(Table10[[#This Row],[Amount]]&lt;0,"EXPENSES","INCOME")</f>
        <v>INCOME</v>
      </c>
    </row>
    <row r="244" spans="1:8">
      <c r="A244" s="3"/>
      <c r="B244" s="4"/>
      <c r="C244" s="4"/>
      <c r="D244" s="4"/>
      <c r="E244" s="4"/>
      <c r="F244" t="str">
        <f t="array" ref="F244">IFERROR(INDEX(Table11[Category],MATCH(TRUE,ISNUMBER(SEARCH(Table11[Keywords],Table10[[#This Row],[Name]])),0)),"")</f>
        <v/>
      </c>
      <c r="G244" t="str">
        <f>TEXT(Table10[[#This Row],[Date]],"MMM")</f>
        <v>Jan</v>
      </c>
      <c r="H244" t="str">
        <f>IF(Table10[[#This Row],[Amount]]&lt;0,"EXPENSES","INCOME")</f>
        <v>INCOME</v>
      </c>
    </row>
    <row r="245" spans="1:8">
      <c r="A245" s="3"/>
      <c r="B245" s="4"/>
      <c r="C245" s="4"/>
      <c r="D245" s="4"/>
      <c r="E245" s="4"/>
      <c r="F245" t="str">
        <f t="array" ref="F245">IFERROR(INDEX(Table11[Category],MATCH(TRUE,ISNUMBER(SEARCH(Table11[Keywords],Table10[[#This Row],[Name]])),0)),"")</f>
        <v/>
      </c>
      <c r="G245" t="str">
        <f>TEXT(Table10[[#This Row],[Date]],"MMM")</f>
        <v>Jan</v>
      </c>
      <c r="H245" t="str">
        <f>IF(Table10[[#This Row],[Amount]]&lt;0,"EXPENSES","INCOME")</f>
        <v>INCOME</v>
      </c>
    </row>
    <row r="246" spans="1:8">
      <c r="A246" s="3"/>
      <c r="B246" s="4"/>
      <c r="C246" s="4"/>
      <c r="D246" s="4"/>
      <c r="E246" s="4"/>
      <c r="F246" t="str">
        <f t="array" ref="F246">IFERROR(INDEX(Table11[Category],MATCH(TRUE,ISNUMBER(SEARCH(Table11[Keywords],Table10[[#This Row],[Name]])),0)),"")</f>
        <v/>
      </c>
      <c r="G246" t="str">
        <f>TEXT(Table10[[#This Row],[Date]],"MMM")</f>
        <v>Jan</v>
      </c>
      <c r="H246" t="str">
        <f>IF(Table10[[#This Row],[Amount]]&lt;0,"EXPENSES","INCOME")</f>
        <v>INCOME</v>
      </c>
    </row>
    <row r="247" spans="1:8">
      <c r="A247" s="3"/>
      <c r="B247" s="4"/>
      <c r="C247" s="4"/>
      <c r="D247" s="4"/>
      <c r="E247" s="4"/>
      <c r="F247" t="str">
        <f t="array" ref="F247">IFERROR(INDEX(Table11[Category],MATCH(TRUE,ISNUMBER(SEARCH(Table11[Keywords],Table10[[#This Row],[Name]])),0)),"")</f>
        <v/>
      </c>
      <c r="G247" t="str">
        <f>TEXT(Table10[[#This Row],[Date]],"MMM")</f>
        <v>Jan</v>
      </c>
      <c r="H247" t="str">
        <f>IF(Table10[[#This Row],[Amount]]&lt;0,"EXPENSES","INCOME")</f>
        <v>INCOME</v>
      </c>
    </row>
    <row r="248" spans="1:8">
      <c r="A248" s="3"/>
      <c r="B248" s="4"/>
      <c r="C248" s="4"/>
      <c r="D248" s="4"/>
      <c r="E248" s="4"/>
      <c r="F248" t="str">
        <f t="array" ref="F248">IFERROR(INDEX(Table11[Category],MATCH(TRUE,ISNUMBER(SEARCH(Table11[Keywords],Table10[[#This Row],[Name]])),0)),"")</f>
        <v/>
      </c>
      <c r="G248" t="str">
        <f>TEXT(Table10[[#This Row],[Date]],"MMM")</f>
        <v>Jan</v>
      </c>
      <c r="H248" t="str">
        <f>IF(Table10[[#This Row],[Amount]]&lt;0,"EXPENSES","INCOME")</f>
        <v>INCOME</v>
      </c>
    </row>
    <row r="249" spans="1:8">
      <c r="A249" s="3"/>
      <c r="B249" s="4"/>
      <c r="C249" s="4"/>
      <c r="D249" s="4"/>
      <c r="E249" s="4"/>
      <c r="F249" t="str">
        <f t="array" ref="F249">IFERROR(INDEX(Table11[Category],MATCH(TRUE,ISNUMBER(SEARCH(Table11[Keywords],Table10[[#This Row],[Name]])),0)),"")</f>
        <v/>
      </c>
      <c r="G249" t="str">
        <f>TEXT(Table10[[#This Row],[Date]],"MMM")</f>
        <v>Jan</v>
      </c>
      <c r="H249" t="str">
        <f>IF(Table10[[#This Row],[Amount]]&lt;0,"EXPENSES","INCOME")</f>
        <v>INCOME</v>
      </c>
    </row>
    <row r="250" spans="1:8">
      <c r="A250" s="3"/>
      <c r="B250" s="4"/>
      <c r="C250" s="4"/>
      <c r="D250" s="4"/>
      <c r="E250" s="4"/>
      <c r="F250" t="str">
        <f t="array" ref="F250">IFERROR(INDEX(Table11[Category],MATCH(TRUE,ISNUMBER(SEARCH(Table11[Keywords],Table10[[#This Row],[Name]])),0)),"")</f>
        <v/>
      </c>
      <c r="G250" t="str">
        <f>TEXT(Table10[[#This Row],[Date]],"MMM")</f>
        <v>Jan</v>
      </c>
      <c r="H250" t="str">
        <f>IF(Table10[[#This Row],[Amount]]&lt;0,"EXPENSES","INCOME")</f>
        <v>INCOME</v>
      </c>
    </row>
    <row r="251" spans="1:8">
      <c r="A251" s="3"/>
      <c r="B251" s="4"/>
      <c r="C251" s="4"/>
      <c r="D251" s="4"/>
      <c r="E251" s="4"/>
      <c r="F251" t="str">
        <f t="array" ref="F251">IFERROR(INDEX(Table11[Category],MATCH(TRUE,ISNUMBER(SEARCH(Table11[Keywords],Table10[[#This Row],[Name]])),0)),"")</f>
        <v/>
      </c>
      <c r="G251" t="str">
        <f>TEXT(Table10[[#This Row],[Date]],"MMM")</f>
        <v>Jan</v>
      </c>
      <c r="H251" t="str">
        <f>IF(Table10[[#This Row],[Amount]]&lt;0,"EXPENSES","INCOME")</f>
        <v>INCOME</v>
      </c>
    </row>
    <row r="252" spans="1:8">
      <c r="A252" s="3"/>
      <c r="B252" s="4"/>
      <c r="C252" s="4"/>
      <c r="D252" s="4"/>
      <c r="E252" s="4"/>
      <c r="F252" t="str">
        <f t="array" ref="F252">IFERROR(INDEX(Table11[Category],MATCH(TRUE,ISNUMBER(SEARCH(Table11[Keywords],Table10[[#This Row],[Name]])),0)),"")</f>
        <v/>
      </c>
      <c r="G252" t="str">
        <f>TEXT(Table10[[#This Row],[Date]],"MMM")</f>
        <v>Jan</v>
      </c>
      <c r="H252" t="str">
        <f>IF(Table10[[#This Row],[Amount]]&lt;0,"EXPENSES","INCOME")</f>
        <v>INCOME</v>
      </c>
    </row>
    <row r="253" spans="1:8">
      <c r="A253" s="3"/>
      <c r="B253" s="4"/>
      <c r="C253" s="4"/>
      <c r="D253" s="4"/>
      <c r="E253" s="4"/>
      <c r="F253" t="str">
        <f t="array" ref="F253">IFERROR(INDEX(Table11[Category],MATCH(TRUE,ISNUMBER(SEARCH(Table11[Keywords],Table10[[#This Row],[Name]])),0)),"")</f>
        <v/>
      </c>
      <c r="G253" t="str">
        <f>TEXT(Table10[[#This Row],[Date]],"MMM")</f>
        <v>Jan</v>
      </c>
      <c r="H253" t="str">
        <f>IF(Table10[[#This Row],[Amount]]&lt;0,"EXPENSES","INCOME")</f>
        <v>INCOME</v>
      </c>
    </row>
    <row r="254" spans="1:8">
      <c r="A254" s="3"/>
      <c r="B254" s="4"/>
      <c r="C254" s="4"/>
      <c r="D254" s="4"/>
      <c r="E254" s="4"/>
      <c r="F254" t="str">
        <f t="array" ref="F254">IFERROR(INDEX(Table11[Category],MATCH(TRUE,ISNUMBER(SEARCH(Table11[Keywords],Table10[[#This Row],[Name]])),0)),"")</f>
        <v/>
      </c>
      <c r="G254" t="str">
        <f>TEXT(Table10[[#This Row],[Date]],"MMM")</f>
        <v>Jan</v>
      </c>
      <c r="H254" t="str">
        <f>IF(Table10[[#This Row],[Amount]]&lt;0,"EXPENSES","INCOME")</f>
        <v>INCOME</v>
      </c>
    </row>
    <row r="255" spans="1:8">
      <c r="A255" s="3"/>
      <c r="B255" s="4"/>
      <c r="C255" s="4"/>
      <c r="D255" s="4"/>
      <c r="E255" s="4"/>
      <c r="F255" t="str">
        <f t="array" ref="F255">IFERROR(INDEX(Table11[Category],MATCH(TRUE,ISNUMBER(SEARCH(Table11[Keywords],Table10[[#This Row],[Name]])),0)),"")</f>
        <v/>
      </c>
      <c r="G255" t="str">
        <f>TEXT(Table10[[#This Row],[Date]],"MMM")</f>
        <v>Jan</v>
      </c>
      <c r="H255" t="str">
        <f>IF(Table10[[#This Row],[Amount]]&lt;0,"EXPENSES","INCOME")</f>
        <v>INCOME</v>
      </c>
    </row>
    <row r="256" spans="1:8">
      <c r="A256" s="3"/>
      <c r="B256" s="4"/>
      <c r="C256" s="4"/>
      <c r="D256" s="4"/>
      <c r="E256" s="4"/>
      <c r="F256" t="str">
        <f t="array" ref="F256">IFERROR(INDEX(Table11[Category],MATCH(TRUE,ISNUMBER(SEARCH(Table11[Keywords],Table10[[#This Row],[Name]])),0)),"")</f>
        <v/>
      </c>
      <c r="G256" t="str">
        <f>TEXT(Table10[[#This Row],[Date]],"MMM")</f>
        <v>Jan</v>
      </c>
      <c r="H256" t="str">
        <f>IF(Table10[[#This Row],[Amount]]&lt;0,"EXPENSES","INCOME")</f>
        <v>INCOME</v>
      </c>
    </row>
    <row r="257" spans="1:8">
      <c r="A257" s="3"/>
      <c r="B257" s="4"/>
      <c r="C257" s="4"/>
      <c r="D257" s="4"/>
      <c r="E257" s="4"/>
      <c r="F257" t="str">
        <f t="array" ref="F257">IFERROR(INDEX(Table11[Category],MATCH(TRUE,ISNUMBER(SEARCH(Table11[Keywords],Table10[[#This Row],[Name]])),0)),"")</f>
        <v/>
      </c>
      <c r="G257" t="str">
        <f>TEXT(Table10[[#This Row],[Date]],"MMM")</f>
        <v>Jan</v>
      </c>
      <c r="H257" t="str">
        <f>IF(Table10[[#This Row],[Amount]]&lt;0,"EXPENSES","INCOME")</f>
        <v>INCOME</v>
      </c>
    </row>
    <row r="258" spans="1:8">
      <c r="A258" s="3"/>
      <c r="B258" s="4"/>
      <c r="C258" s="4"/>
      <c r="D258" s="4"/>
      <c r="E258" s="4"/>
      <c r="F258" t="str">
        <f t="array" ref="F258">IFERROR(INDEX(Table11[Category],MATCH(TRUE,ISNUMBER(SEARCH(Table11[Keywords],Table10[[#This Row],[Name]])),0)),"")</f>
        <v/>
      </c>
      <c r="G258" t="str">
        <f>TEXT(Table10[[#This Row],[Date]],"MMM")</f>
        <v>Jan</v>
      </c>
      <c r="H258" t="str">
        <f>IF(Table10[[#This Row],[Amount]]&lt;0,"EXPENSES","INCOME")</f>
        <v>INCOME</v>
      </c>
    </row>
    <row r="259" spans="1:8">
      <c r="A259" s="3"/>
      <c r="B259" s="4"/>
      <c r="C259" s="4"/>
      <c r="D259" s="4"/>
      <c r="E259" s="4"/>
      <c r="F259" t="str">
        <f t="array" ref="F259">IFERROR(INDEX(Table11[Category],MATCH(TRUE,ISNUMBER(SEARCH(Table11[Keywords],Table10[[#This Row],[Name]])),0)),"")</f>
        <v/>
      </c>
      <c r="G259" t="str">
        <f>TEXT(Table10[[#This Row],[Date]],"MMM")</f>
        <v>Jan</v>
      </c>
      <c r="H259" t="str">
        <f>IF(Table10[[#This Row],[Amount]]&lt;0,"EXPENSES","INCOME")</f>
        <v>INCOME</v>
      </c>
    </row>
    <row r="260" spans="1:8">
      <c r="A260" s="3"/>
      <c r="B260" s="4"/>
      <c r="C260" s="4"/>
      <c r="D260" s="4"/>
      <c r="E260" s="4"/>
      <c r="F260" t="str">
        <f t="array" ref="F260">IFERROR(INDEX(Table11[Category],MATCH(TRUE,ISNUMBER(SEARCH(Table11[Keywords],Table10[[#This Row],[Name]])),0)),"")</f>
        <v/>
      </c>
      <c r="G260" t="str">
        <f>TEXT(Table10[[#This Row],[Date]],"MMM")</f>
        <v>Jan</v>
      </c>
      <c r="H260" t="str">
        <f>IF(Table10[[#This Row],[Amount]]&lt;0,"EXPENSES","INCOME")</f>
        <v>INCOME</v>
      </c>
    </row>
    <row r="261" spans="1:8">
      <c r="A261" s="3"/>
      <c r="B261" s="4"/>
      <c r="C261" s="4"/>
      <c r="D261" s="4"/>
      <c r="E261" s="4"/>
      <c r="F261" t="str">
        <f t="array" ref="F261">IFERROR(INDEX(Table11[Category],MATCH(TRUE,ISNUMBER(SEARCH(Table11[Keywords],Table10[[#This Row],[Name]])),0)),"")</f>
        <v/>
      </c>
      <c r="G261" t="str">
        <f>TEXT(Table10[[#This Row],[Date]],"MMM")</f>
        <v>Jan</v>
      </c>
      <c r="H261" t="str">
        <f>IF(Table10[[#This Row],[Amount]]&lt;0,"EXPENSES","INCOME")</f>
        <v>INCOME</v>
      </c>
    </row>
    <row r="262" spans="1:8">
      <c r="A262" s="3"/>
      <c r="B262" s="4"/>
      <c r="C262" s="4"/>
      <c r="D262" s="4"/>
      <c r="E262" s="4"/>
      <c r="F262" t="str">
        <f t="array" ref="F262">IFERROR(INDEX(Table11[Category],MATCH(TRUE,ISNUMBER(SEARCH(Table11[Keywords],Table10[[#This Row],[Name]])),0)),"")</f>
        <v/>
      </c>
      <c r="G262" t="str">
        <f>TEXT(Table10[[#This Row],[Date]],"MMM")</f>
        <v>Jan</v>
      </c>
      <c r="H262" t="str">
        <f>IF(Table10[[#This Row],[Amount]]&lt;0,"EXPENSES","INCOME")</f>
        <v>INCOME</v>
      </c>
    </row>
    <row r="263" spans="1:8">
      <c r="A263" s="3"/>
      <c r="B263" s="4"/>
      <c r="C263" s="4"/>
      <c r="D263" s="4"/>
      <c r="E263" s="4"/>
      <c r="F263" t="str">
        <f t="array" ref="F263">IFERROR(INDEX(Table11[Category],MATCH(TRUE,ISNUMBER(SEARCH(Table11[Keywords],Table10[[#This Row],[Name]])),0)),"")</f>
        <v/>
      </c>
      <c r="G263" t="str">
        <f>TEXT(Table10[[#This Row],[Date]],"MMM")</f>
        <v>Jan</v>
      </c>
      <c r="H263" t="str">
        <f>IF(Table10[[#This Row],[Amount]]&lt;0,"EXPENSES","INCOME")</f>
        <v>INCOME</v>
      </c>
    </row>
    <row r="264" spans="1:8">
      <c r="A264" s="3"/>
      <c r="B264" s="4"/>
      <c r="C264" s="4"/>
      <c r="D264" s="4"/>
      <c r="E264" s="4"/>
      <c r="F264" t="str">
        <f t="array" ref="F264">IFERROR(INDEX(Table11[Category],MATCH(TRUE,ISNUMBER(SEARCH(Table11[Keywords],Table10[[#This Row],[Name]])),0)),"")</f>
        <v/>
      </c>
      <c r="G264" t="str">
        <f>TEXT(Table10[[#This Row],[Date]],"MMM")</f>
        <v>Jan</v>
      </c>
      <c r="H264" t="str">
        <f>IF(Table10[[#This Row],[Amount]]&lt;0,"EXPENSES","INCOME")</f>
        <v>INCOME</v>
      </c>
    </row>
    <row r="265" spans="1:8">
      <c r="A265" s="3"/>
      <c r="B265" s="4"/>
      <c r="C265" s="4"/>
      <c r="D265" s="4"/>
      <c r="E265" s="4"/>
      <c r="F265" t="str">
        <f t="array" ref="F265">IFERROR(INDEX(Table11[Category],MATCH(TRUE,ISNUMBER(SEARCH(Table11[Keywords],Table10[[#This Row],[Name]])),0)),"")</f>
        <v/>
      </c>
      <c r="G265" t="str">
        <f>TEXT(Table10[[#This Row],[Date]],"MMM")</f>
        <v>Jan</v>
      </c>
      <c r="H265" t="str">
        <f>IF(Table10[[#This Row],[Amount]]&lt;0,"EXPENSES","INCOME")</f>
        <v>INCOME</v>
      </c>
    </row>
    <row r="266" spans="1:8">
      <c r="A266" s="3"/>
      <c r="B266" s="4"/>
      <c r="C266" s="4"/>
      <c r="D266" s="4"/>
      <c r="E266" s="4"/>
      <c r="F266" t="str">
        <f t="array" ref="F266">IFERROR(INDEX(Table11[Category],MATCH(TRUE,ISNUMBER(SEARCH(Table11[Keywords],Table10[[#This Row],[Name]])),0)),"")</f>
        <v/>
      </c>
      <c r="G266" t="str">
        <f>TEXT(Table10[[#This Row],[Date]],"MMM")</f>
        <v>Jan</v>
      </c>
      <c r="H266" t="str">
        <f>IF(Table10[[#This Row],[Amount]]&lt;0,"EXPENSES","INCOME")</f>
        <v>INCOME</v>
      </c>
    </row>
    <row r="267" spans="1:8">
      <c r="A267" s="3"/>
      <c r="B267" s="4"/>
      <c r="C267" s="4"/>
      <c r="D267" s="4"/>
      <c r="E267" s="4"/>
      <c r="F267" t="str">
        <f t="array" ref="F267">IFERROR(INDEX(Table11[Category],MATCH(TRUE,ISNUMBER(SEARCH(Table11[Keywords],Table10[[#This Row],[Name]])),0)),"")</f>
        <v/>
      </c>
      <c r="G267" t="str">
        <f>TEXT(Table10[[#This Row],[Date]],"MMM")</f>
        <v>Jan</v>
      </c>
      <c r="H267" t="str">
        <f>IF(Table10[[#This Row],[Amount]]&lt;0,"EXPENSES","INCOME")</f>
        <v>INCOME</v>
      </c>
    </row>
    <row r="268" spans="1:8">
      <c r="A268" s="3"/>
      <c r="B268" s="4"/>
      <c r="C268" s="4"/>
      <c r="D268" s="4"/>
      <c r="E268" s="4"/>
      <c r="F268" t="str">
        <f t="array" ref="F268">IFERROR(INDEX(Table11[Category],MATCH(TRUE,ISNUMBER(SEARCH(Table11[Keywords],Table10[[#This Row],[Name]])),0)),"")</f>
        <v/>
      </c>
      <c r="G268" t="str">
        <f>TEXT(Table10[[#This Row],[Date]],"MMM")</f>
        <v>Jan</v>
      </c>
      <c r="H268" t="str">
        <f>IF(Table10[[#This Row],[Amount]]&lt;0,"EXPENSES","INCOME")</f>
        <v>INCOME</v>
      </c>
    </row>
    <row r="269" spans="1:8">
      <c r="A269" s="3"/>
      <c r="B269" s="4"/>
      <c r="C269" s="4"/>
      <c r="D269" s="4"/>
      <c r="E269" s="4"/>
      <c r="F269" t="str">
        <f t="array" ref="F269">IFERROR(INDEX(Table11[Category],MATCH(TRUE,ISNUMBER(SEARCH(Table11[Keywords],Table10[[#This Row],[Name]])),0)),"")</f>
        <v/>
      </c>
      <c r="G269" t="str">
        <f>TEXT(Table10[[#This Row],[Date]],"MMM")</f>
        <v>Jan</v>
      </c>
      <c r="H269" t="str">
        <f>IF(Table10[[#This Row],[Amount]]&lt;0,"EXPENSES","INCOME")</f>
        <v>INCOME</v>
      </c>
    </row>
    <row r="270" spans="1:8">
      <c r="A270" s="3"/>
      <c r="B270" s="4"/>
      <c r="C270" s="4"/>
      <c r="D270" s="4"/>
      <c r="E270" s="4"/>
      <c r="F270" t="str">
        <f t="array" ref="F270">IFERROR(INDEX(Table11[Category],MATCH(TRUE,ISNUMBER(SEARCH(Table11[Keywords],Table10[[#This Row],[Name]])),0)),"")</f>
        <v/>
      </c>
      <c r="G270" t="str">
        <f>TEXT(Table10[[#This Row],[Date]],"MMM")</f>
        <v>Jan</v>
      </c>
      <c r="H270" t="str">
        <f>IF(Table10[[#This Row],[Amount]]&lt;0,"EXPENSES","INCOME")</f>
        <v>INCOME</v>
      </c>
    </row>
    <row r="271" spans="1:8">
      <c r="A271" s="3"/>
      <c r="B271" s="4"/>
      <c r="C271" s="4"/>
      <c r="D271" s="4"/>
      <c r="E271" s="4"/>
      <c r="F271" t="str">
        <f t="array" ref="F271">IFERROR(INDEX(Table11[Category],MATCH(TRUE,ISNUMBER(SEARCH(Table11[Keywords],Table10[[#This Row],[Name]])),0)),"")</f>
        <v/>
      </c>
      <c r="G271" t="str">
        <f>TEXT(Table10[[#This Row],[Date]],"MMM")</f>
        <v>Jan</v>
      </c>
      <c r="H271" t="str">
        <f>IF(Table10[[#This Row],[Amount]]&lt;0,"EXPENSES","INCOME")</f>
        <v>INCOME</v>
      </c>
    </row>
    <row r="272" spans="1:8">
      <c r="A272" s="3"/>
      <c r="B272" s="4"/>
      <c r="C272" s="4"/>
      <c r="D272" s="4"/>
      <c r="E272" s="4"/>
      <c r="F272" t="str">
        <f t="array" ref="F272">IFERROR(INDEX(Table11[Category],MATCH(TRUE,ISNUMBER(SEARCH(Table11[Keywords],Table10[[#This Row],[Name]])),0)),"")</f>
        <v/>
      </c>
      <c r="G272" t="str">
        <f>TEXT(Table10[[#This Row],[Date]],"MMM")</f>
        <v>Jan</v>
      </c>
      <c r="H272" t="str">
        <f>IF(Table10[[#This Row],[Amount]]&lt;0,"EXPENSES","INCOME")</f>
        <v>INCOME</v>
      </c>
    </row>
    <row r="273" spans="1:8">
      <c r="A273" s="3"/>
      <c r="B273" s="4"/>
      <c r="C273" s="4"/>
      <c r="D273" s="4"/>
      <c r="E273" s="4"/>
      <c r="F273" t="str">
        <f t="array" ref="F273">IFERROR(INDEX(Table11[Category],MATCH(TRUE,ISNUMBER(SEARCH(Table11[Keywords],Table10[[#This Row],[Name]])),0)),"")</f>
        <v/>
      </c>
      <c r="G273" t="str">
        <f>TEXT(Table10[[#This Row],[Date]],"MMM")</f>
        <v>Jan</v>
      </c>
      <c r="H273" t="str">
        <f>IF(Table10[[#This Row],[Amount]]&lt;0,"EXPENSES","INCOME")</f>
        <v>INCOME</v>
      </c>
    </row>
    <row r="274" spans="1:8">
      <c r="A274" s="3"/>
      <c r="B274" s="4"/>
      <c r="C274" s="4"/>
      <c r="D274" s="4"/>
      <c r="E274" s="4"/>
      <c r="F274" t="str">
        <f t="array" ref="F274">IFERROR(INDEX(Table11[Category],MATCH(TRUE,ISNUMBER(SEARCH(Table11[Keywords],Table10[[#This Row],[Name]])),0)),"")</f>
        <v/>
      </c>
      <c r="G274" t="str">
        <f>TEXT(Table10[[#This Row],[Date]],"MMM")</f>
        <v>Jan</v>
      </c>
      <c r="H274" t="str">
        <f>IF(Table10[[#This Row],[Amount]]&lt;0,"EXPENSES","INCOME")</f>
        <v>INCOME</v>
      </c>
    </row>
    <row r="275" spans="1:8">
      <c r="A275" s="3"/>
      <c r="B275" s="4"/>
      <c r="C275" s="4"/>
      <c r="D275" s="4"/>
      <c r="E275" s="4"/>
      <c r="F275" t="str">
        <f t="array" ref="F275">IFERROR(INDEX(Table11[Category],MATCH(TRUE,ISNUMBER(SEARCH(Table11[Keywords],Table10[[#This Row],[Name]])),0)),"")</f>
        <v/>
      </c>
      <c r="G275" t="str">
        <f>TEXT(Table10[[#This Row],[Date]],"MMM")</f>
        <v>Jan</v>
      </c>
      <c r="H275" t="str">
        <f>IF(Table10[[#This Row],[Amount]]&lt;0,"EXPENSES","INCOME")</f>
        <v>INCOME</v>
      </c>
    </row>
    <row r="276" spans="1:8">
      <c r="A276" s="3"/>
      <c r="B276" s="4"/>
      <c r="C276" s="4"/>
      <c r="D276" s="4"/>
      <c r="E276" s="4"/>
      <c r="F276" t="str">
        <f t="array" ref="F276">IFERROR(INDEX(Table11[Category],MATCH(TRUE,ISNUMBER(SEARCH(Table11[Keywords],Table10[[#This Row],[Name]])),0)),"")</f>
        <v/>
      </c>
      <c r="G276" t="str">
        <f>TEXT(Table10[[#This Row],[Date]],"MMM")</f>
        <v>Jan</v>
      </c>
      <c r="H276" t="str">
        <f>IF(Table10[[#This Row],[Amount]]&lt;0,"EXPENSES","INCOME")</f>
        <v>INCOME</v>
      </c>
    </row>
    <row r="277" spans="1:8">
      <c r="A277" s="3"/>
      <c r="B277" s="4"/>
      <c r="C277" s="4"/>
      <c r="D277" s="4"/>
      <c r="E277" s="4"/>
      <c r="F277" t="str">
        <f t="array" ref="F277">IFERROR(INDEX(Table11[Category],MATCH(TRUE,ISNUMBER(SEARCH(Table11[Keywords],Table10[[#This Row],[Name]])),0)),"")</f>
        <v/>
      </c>
      <c r="G277" t="str">
        <f>TEXT(Table10[[#This Row],[Date]],"MMM")</f>
        <v>Jan</v>
      </c>
      <c r="H277" t="str">
        <f>IF(Table10[[#This Row],[Amount]]&lt;0,"EXPENSES","INCOME")</f>
        <v>INCOME</v>
      </c>
    </row>
    <row r="278" spans="1:8">
      <c r="A278" s="3"/>
      <c r="B278" s="4"/>
      <c r="C278" s="4"/>
      <c r="D278" s="4"/>
      <c r="E278" s="4"/>
      <c r="F278" t="str">
        <f t="array" ref="F278">IFERROR(INDEX(Table11[Category],MATCH(TRUE,ISNUMBER(SEARCH(Table11[Keywords],Table10[[#This Row],[Name]])),0)),"")</f>
        <v/>
      </c>
      <c r="G278" t="str">
        <f>TEXT(Table10[[#This Row],[Date]],"MMM")</f>
        <v>Jan</v>
      </c>
      <c r="H278" t="str">
        <f>IF(Table10[[#This Row],[Amount]]&lt;0,"EXPENSES","INCOME")</f>
        <v>INCOME</v>
      </c>
    </row>
    <row r="279" spans="1:8">
      <c r="A279" s="3"/>
      <c r="B279" s="4"/>
      <c r="C279" s="4"/>
      <c r="D279" s="4"/>
      <c r="E279" s="4"/>
      <c r="F279" t="str">
        <f t="array" ref="F279">IFERROR(INDEX(Table11[Category],MATCH(TRUE,ISNUMBER(SEARCH(Table11[Keywords],Table10[[#This Row],[Name]])),0)),"")</f>
        <v/>
      </c>
      <c r="G279" t="str">
        <f>TEXT(Table10[[#This Row],[Date]],"MMM")</f>
        <v>Jan</v>
      </c>
      <c r="H279" t="str">
        <f>IF(Table10[[#This Row],[Amount]]&lt;0,"EXPENSES","INCOME")</f>
        <v>INCOME</v>
      </c>
    </row>
    <row r="280" spans="1:8">
      <c r="A280" s="3"/>
      <c r="B280" s="4"/>
      <c r="C280" s="4"/>
      <c r="D280" s="4"/>
      <c r="E280" s="4"/>
      <c r="F280" t="str">
        <f t="array" ref="F280">IFERROR(INDEX(Table11[Category],MATCH(TRUE,ISNUMBER(SEARCH(Table11[Keywords],Table10[[#This Row],[Name]])),0)),"")</f>
        <v/>
      </c>
      <c r="G280" t="str">
        <f>TEXT(Table10[[#This Row],[Date]],"MMM")</f>
        <v>Jan</v>
      </c>
      <c r="H280" t="str">
        <f>IF(Table10[[#This Row],[Amount]]&lt;0,"EXPENSES","INCOME")</f>
        <v>INCOME</v>
      </c>
    </row>
    <row r="281" spans="1:8">
      <c r="A281" s="3"/>
      <c r="B281" s="4"/>
      <c r="C281" s="4"/>
      <c r="D281" s="4"/>
      <c r="E281" s="4"/>
      <c r="F281" t="str">
        <f t="array" ref="F281">IFERROR(INDEX(Table11[Category],MATCH(TRUE,ISNUMBER(SEARCH(Table11[Keywords],Table10[[#This Row],[Name]])),0)),"")</f>
        <v/>
      </c>
      <c r="G281" t="str">
        <f>TEXT(Table10[[#This Row],[Date]],"MMM")</f>
        <v>Jan</v>
      </c>
      <c r="H281" t="str">
        <f>IF(Table10[[#This Row],[Amount]]&lt;0,"EXPENSES","INCOME")</f>
        <v>INCOME</v>
      </c>
    </row>
    <row r="282" spans="1:8">
      <c r="A282" s="3"/>
      <c r="B282" s="4"/>
      <c r="C282" s="4"/>
      <c r="D282" s="4"/>
      <c r="E282" s="4"/>
      <c r="F282" t="str">
        <f t="array" ref="F282">IFERROR(INDEX(Table11[Category],MATCH(TRUE,ISNUMBER(SEARCH(Table11[Keywords],Table10[[#This Row],[Name]])),0)),"")</f>
        <v/>
      </c>
      <c r="G282" t="str">
        <f>TEXT(Table10[[#This Row],[Date]],"MMM")</f>
        <v>Jan</v>
      </c>
      <c r="H282" t="str">
        <f>IF(Table10[[#This Row],[Amount]]&lt;0,"EXPENSES","INCOME")</f>
        <v>INCOME</v>
      </c>
    </row>
    <row r="283" spans="1:8">
      <c r="A283" s="3"/>
      <c r="B283" s="4"/>
      <c r="C283" s="4"/>
      <c r="D283" s="4"/>
      <c r="E283" s="4"/>
      <c r="F283" t="str">
        <f t="array" ref="F283">IFERROR(INDEX(Table11[Category],MATCH(TRUE,ISNUMBER(SEARCH(Table11[Keywords],Table10[[#This Row],[Name]])),0)),"")</f>
        <v/>
      </c>
      <c r="G283" t="str">
        <f>TEXT(Table10[[#This Row],[Date]],"MMM")</f>
        <v>Jan</v>
      </c>
      <c r="H283" t="str">
        <f>IF(Table10[[#This Row],[Amount]]&lt;0,"EXPENSES","INCOME")</f>
        <v>INCOME</v>
      </c>
    </row>
    <row r="284" spans="1:8">
      <c r="A284" s="3"/>
      <c r="B284" s="4"/>
      <c r="C284" s="4"/>
      <c r="D284" s="4"/>
      <c r="E284" s="4"/>
      <c r="F284" t="str">
        <f t="array" ref="F284">IFERROR(INDEX(Table11[Category],MATCH(TRUE,ISNUMBER(SEARCH(Table11[Keywords],Table10[[#This Row],[Name]])),0)),"")</f>
        <v/>
      </c>
      <c r="G284" t="str">
        <f>TEXT(Table10[[#This Row],[Date]],"MMM")</f>
        <v>Jan</v>
      </c>
      <c r="H284" t="str">
        <f>IF(Table10[[#This Row],[Amount]]&lt;0,"EXPENSES","INCOME")</f>
        <v>INCOME</v>
      </c>
    </row>
    <row r="285" spans="1:8">
      <c r="A285" s="3"/>
      <c r="B285" s="4"/>
      <c r="C285" s="4"/>
      <c r="D285" s="4"/>
      <c r="E285" s="4"/>
      <c r="F285" t="str">
        <f t="array" ref="F285">IFERROR(INDEX(Table11[Category],MATCH(TRUE,ISNUMBER(SEARCH(Table11[Keywords],Table10[[#This Row],[Name]])),0)),"")</f>
        <v/>
      </c>
      <c r="G285" t="str">
        <f>TEXT(Table10[[#This Row],[Date]],"MMM")</f>
        <v>Jan</v>
      </c>
      <c r="H285" t="str">
        <f>IF(Table10[[#This Row],[Amount]]&lt;0,"EXPENSES","INCOME")</f>
        <v>INCOME</v>
      </c>
    </row>
    <row r="286" spans="1:8">
      <c r="A286" s="3"/>
      <c r="B286" s="4"/>
      <c r="C286" s="4"/>
      <c r="D286" s="4"/>
      <c r="E286" s="4"/>
      <c r="F286" t="str">
        <f t="array" ref="F286">IFERROR(INDEX(Table11[Category],MATCH(TRUE,ISNUMBER(SEARCH(Table11[Keywords],Table10[[#This Row],[Name]])),0)),"")</f>
        <v/>
      </c>
      <c r="G286" t="str">
        <f>TEXT(Table10[[#This Row],[Date]],"MMM")</f>
        <v>Jan</v>
      </c>
      <c r="H286" t="str">
        <f>IF(Table10[[#This Row],[Amount]]&lt;0,"EXPENSES","INCOME")</f>
        <v>INCOME</v>
      </c>
    </row>
    <row r="287" spans="1:8">
      <c r="A287" s="3"/>
      <c r="B287" s="4"/>
      <c r="C287" s="4"/>
      <c r="D287" s="4"/>
      <c r="E287" s="4"/>
      <c r="F287" t="str">
        <f t="array" ref="F287">IFERROR(INDEX(Table11[Category],MATCH(TRUE,ISNUMBER(SEARCH(Table11[Keywords],Table10[[#This Row],[Name]])),0)),"")</f>
        <v/>
      </c>
      <c r="G287" t="str">
        <f>TEXT(Table10[[#This Row],[Date]],"MMM")</f>
        <v>Jan</v>
      </c>
      <c r="H287" t="str">
        <f>IF(Table10[[#This Row],[Amount]]&lt;0,"EXPENSES","INCOME")</f>
        <v>INCOME</v>
      </c>
    </row>
    <row r="288" spans="1:8">
      <c r="A288" s="3"/>
      <c r="B288" s="4"/>
      <c r="C288" s="4"/>
      <c r="D288" s="4"/>
      <c r="E288" s="4"/>
      <c r="F288" t="str">
        <f t="array" ref="F288">IFERROR(INDEX(Table11[Category],MATCH(TRUE,ISNUMBER(SEARCH(Table11[Keywords],Table10[[#This Row],[Name]])),0)),"")</f>
        <v/>
      </c>
      <c r="G288" t="str">
        <f>TEXT(Table10[[#This Row],[Date]],"MMM")</f>
        <v>Jan</v>
      </c>
      <c r="H288" t="str">
        <f>IF(Table10[[#This Row],[Amount]]&lt;0,"EXPENSES","INCOME")</f>
        <v>INCOME</v>
      </c>
    </row>
    <row r="289" spans="1:8">
      <c r="A289" s="3"/>
      <c r="B289" s="4"/>
      <c r="C289" s="4"/>
      <c r="D289" s="4"/>
      <c r="E289" s="4"/>
      <c r="F289" t="str">
        <f t="array" ref="F289">IFERROR(INDEX(Table11[Category],MATCH(TRUE,ISNUMBER(SEARCH(Table11[Keywords],Table10[[#This Row],[Name]])),0)),"")</f>
        <v/>
      </c>
      <c r="G289" t="str">
        <f>TEXT(Table10[[#This Row],[Date]],"MMM")</f>
        <v>Jan</v>
      </c>
      <c r="H289" t="str">
        <f>IF(Table10[[#This Row],[Amount]]&lt;0,"EXPENSES","INCOME")</f>
        <v>INCOME</v>
      </c>
    </row>
    <row r="290" spans="1:8">
      <c r="A290" s="3"/>
      <c r="B290" s="4"/>
      <c r="C290" s="4"/>
      <c r="D290" s="4"/>
      <c r="E290" s="4"/>
      <c r="F290" t="str">
        <f t="array" ref="F290">IFERROR(INDEX(Table11[Category],MATCH(TRUE,ISNUMBER(SEARCH(Table11[Keywords],Table10[[#This Row],[Name]])),0)),"")</f>
        <v/>
      </c>
      <c r="G290" t="str">
        <f>TEXT(Table10[[#This Row],[Date]],"MMM")</f>
        <v>Jan</v>
      </c>
      <c r="H290" t="str">
        <f>IF(Table10[[#This Row],[Amount]]&lt;0,"EXPENSES","INCOME")</f>
        <v>INCOME</v>
      </c>
    </row>
    <row r="291" spans="1:8">
      <c r="A291" s="3"/>
      <c r="B291" s="4"/>
      <c r="C291" s="4"/>
      <c r="D291" s="4"/>
      <c r="E291" s="4"/>
      <c r="F291" t="str">
        <f t="array" ref="F291">IFERROR(INDEX(Table11[Category],MATCH(TRUE,ISNUMBER(SEARCH(Table11[Keywords],Table10[[#This Row],[Name]])),0)),"")</f>
        <v/>
      </c>
      <c r="G291" t="str">
        <f>TEXT(Table10[[#This Row],[Date]],"MMM")</f>
        <v>Jan</v>
      </c>
      <c r="H291" t="str">
        <f>IF(Table10[[#This Row],[Amount]]&lt;0,"EXPENSES","INCOME")</f>
        <v>INCOME</v>
      </c>
    </row>
    <row r="292" spans="1:8">
      <c r="A292" s="3"/>
      <c r="B292" s="4"/>
      <c r="C292" s="4"/>
      <c r="D292" s="4"/>
      <c r="E292" s="4"/>
      <c r="F292" t="str">
        <f t="array" ref="F292">IFERROR(INDEX(Table11[Category],MATCH(TRUE,ISNUMBER(SEARCH(Table11[Keywords],Table10[[#This Row],[Name]])),0)),"")</f>
        <v/>
      </c>
      <c r="G292" t="str">
        <f>TEXT(Table10[[#This Row],[Date]],"MMM")</f>
        <v>Jan</v>
      </c>
      <c r="H292" t="str">
        <f>IF(Table10[[#This Row],[Amount]]&lt;0,"EXPENSES","INCOME")</f>
        <v>INCOME</v>
      </c>
    </row>
    <row r="293" spans="1:8">
      <c r="A293" s="3"/>
      <c r="B293" s="4"/>
      <c r="C293" s="4"/>
      <c r="D293" s="4"/>
      <c r="E293" s="4"/>
      <c r="F293" t="str">
        <f t="array" ref="F293">IFERROR(INDEX(Table11[Category],MATCH(TRUE,ISNUMBER(SEARCH(Table11[Keywords],Table10[[#This Row],[Name]])),0)),"")</f>
        <v/>
      </c>
      <c r="G293" t="str">
        <f>TEXT(Table10[[#This Row],[Date]],"MMM")</f>
        <v>Jan</v>
      </c>
      <c r="H293" t="str">
        <f>IF(Table10[[#This Row],[Amount]]&lt;0,"EXPENSES","INCOME")</f>
        <v>INCOME</v>
      </c>
    </row>
    <row r="294" spans="1:8">
      <c r="A294" s="3"/>
      <c r="B294" s="4"/>
      <c r="C294" s="4"/>
      <c r="D294" s="4"/>
      <c r="E294" s="4"/>
      <c r="F294" t="str">
        <f t="array" ref="F294">IFERROR(INDEX(Table11[Category],MATCH(TRUE,ISNUMBER(SEARCH(Table11[Keywords],Table10[[#This Row],[Name]])),0)),"")</f>
        <v/>
      </c>
      <c r="G294" t="str">
        <f>TEXT(Table10[[#This Row],[Date]],"MMM")</f>
        <v>Jan</v>
      </c>
      <c r="H294" t="str">
        <f>IF(Table10[[#This Row],[Amount]]&lt;0,"EXPENSES","INCOME")</f>
        <v>INCOME</v>
      </c>
    </row>
    <row r="295" spans="1:8">
      <c r="A295" s="3"/>
      <c r="B295" s="4"/>
      <c r="C295" s="4"/>
      <c r="D295" s="4"/>
      <c r="E295" s="4"/>
      <c r="F295" t="str">
        <f t="array" ref="F295">IFERROR(INDEX(Table11[Category],MATCH(TRUE,ISNUMBER(SEARCH(Table11[Keywords],Table10[[#This Row],[Name]])),0)),"")</f>
        <v/>
      </c>
      <c r="G295" t="str">
        <f>TEXT(Table10[[#This Row],[Date]],"MMM")</f>
        <v>Jan</v>
      </c>
      <c r="H295" t="str">
        <f>IF(Table10[[#This Row],[Amount]]&lt;0,"EXPENSES","INCOME")</f>
        <v>INCOME</v>
      </c>
    </row>
    <row r="296" spans="1:8">
      <c r="A296" s="3"/>
      <c r="B296" s="4"/>
      <c r="C296" s="4"/>
      <c r="D296" s="4"/>
      <c r="E296" s="4"/>
      <c r="F296" t="str">
        <f t="array" ref="F296">IFERROR(INDEX(Table11[Category],MATCH(TRUE,ISNUMBER(SEARCH(Table11[Keywords],Table10[[#This Row],[Name]])),0)),"")</f>
        <v/>
      </c>
      <c r="G296" t="str">
        <f>TEXT(Table10[[#This Row],[Date]],"MMM")</f>
        <v>Jan</v>
      </c>
      <c r="H296" t="str">
        <f>IF(Table10[[#This Row],[Amount]]&lt;0,"EXPENSES","INCOME")</f>
        <v>INCOME</v>
      </c>
    </row>
    <row r="297" spans="1:8">
      <c r="A297" s="3"/>
      <c r="B297" s="4"/>
      <c r="C297" s="4"/>
      <c r="D297" s="4"/>
      <c r="E297" s="4"/>
      <c r="F297" t="str">
        <f t="array" ref="F297">IFERROR(INDEX(Table11[Category],MATCH(TRUE,ISNUMBER(SEARCH(Table11[Keywords],Table10[[#This Row],[Name]])),0)),"")</f>
        <v/>
      </c>
      <c r="G297" t="str">
        <f>TEXT(Table10[[#This Row],[Date]],"MMM")</f>
        <v>Jan</v>
      </c>
      <c r="H297" t="str">
        <f>IF(Table10[[#This Row],[Amount]]&lt;0,"EXPENSES","INCOME")</f>
        <v>INCOME</v>
      </c>
    </row>
    <row r="298" spans="1:8">
      <c r="A298" s="3"/>
      <c r="B298" s="4"/>
      <c r="C298" s="4"/>
      <c r="D298" s="4"/>
      <c r="E298" s="4"/>
      <c r="F298" t="str">
        <f t="array" ref="F298">IFERROR(INDEX(Table11[Category],MATCH(TRUE,ISNUMBER(SEARCH(Table11[Keywords],Table10[[#This Row],[Name]])),0)),"")</f>
        <v/>
      </c>
      <c r="G298" t="str">
        <f>TEXT(Table10[[#This Row],[Date]],"MMM")</f>
        <v>Jan</v>
      </c>
      <c r="H298" t="str">
        <f>IF(Table10[[#This Row],[Amount]]&lt;0,"EXPENSES","INCOME")</f>
        <v>INCOME</v>
      </c>
    </row>
    <row r="299" spans="1:8">
      <c r="A299" s="3"/>
      <c r="B299" s="4"/>
      <c r="C299" s="4"/>
      <c r="D299" s="4"/>
      <c r="E299" s="4"/>
      <c r="F299" t="str">
        <f t="array" ref="F299">IFERROR(INDEX(Table11[Category],MATCH(TRUE,ISNUMBER(SEARCH(Table11[Keywords],Table10[[#This Row],[Name]])),0)),"")</f>
        <v/>
      </c>
      <c r="G299" t="str">
        <f>TEXT(Table10[[#This Row],[Date]],"MMM")</f>
        <v>Jan</v>
      </c>
      <c r="H299" t="str">
        <f>IF(Table10[[#This Row],[Amount]]&lt;0,"EXPENSES","INCOME")</f>
        <v>INCOME</v>
      </c>
    </row>
    <row r="300" spans="1:8">
      <c r="A300" s="3"/>
      <c r="B300" s="4"/>
      <c r="C300" s="4"/>
      <c r="D300" s="4"/>
      <c r="E300" s="4"/>
      <c r="F300" t="str">
        <f t="array" ref="F300">IFERROR(INDEX(Table11[Category],MATCH(TRUE,ISNUMBER(SEARCH(Table11[Keywords],Table10[[#This Row],[Name]])),0)),"")</f>
        <v/>
      </c>
      <c r="G300" t="str">
        <f>TEXT(Table10[[#This Row],[Date]],"MMM")</f>
        <v>Jan</v>
      </c>
      <c r="H300" t="str">
        <f>IF(Table10[[#This Row],[Amount]]&lt;0,"EXPENSES","INCOME")</f>
        <v>INCOME</v>
      </c>
    </row>
    <row r="301" spans="1:8">
      <c r="A301" s="3"/>
      <c r="B301" s="4"/>
      <c r="C301" s="4"/>
      <c r="D301" s="4"/>
      <c r="E301" s="4"/>
      <c r="F301" t="str">
        <f t="array" ref="F301">IFERROR(INDEX(Table11[Category],MATCH(TRUE,ISNUMBER(SEARCH(Table11[Keywords],Table10[[#This Row],[Name]])),0)),"")</f>
        <v/>
      </c>
      <c r="G301" t="str">
        <f>TEXT(Table10[[#This Row],[Date]],"MMM")</f>
        <v>Jan</v>
      </c>
      <c r="H301" t="str">
        <f>IF(Table10[[#This Row],[Amount]]&lt;0,"EXPENSES","INCOME")</f>
        <v>INCOME</v>
      </c>
    </row>
    <row r="302" spans="1:8">
      <c r="A302" s="3"/>
      <c r="B302" s="4"/>
      <c r="C302" s="4"/>
      <c r="D302" s="4"/>
      <c r="E302" s="4"/>
      <c r="F302" t="str">
        <f t="array" ref="F302">IFERROR(INDEX(Table11[Category],MATCH(TRUE,ISNUMBER(SEARCH(Table11[Keywords],Table10[[#This Row],[Name]])),0)),"")</f>
        <v/>
      </c>
      <c r="G302" t="str">
        <f>TEXT(Table10[[#This Row],[Date]],"MMM")</f>
        <v>Jan</v>
      </c>
      <c r="H302" t="str">
        <f>IF(Table10[[#This Row],[Amount]]&lt;0,"EXPENSES","INCOME")</f>
        <v>INCOME</v>
      </c>
    </row>
    <row r="303" spans="1:8">
      <c r="A303" s="3"/>
      <c r="B303" s="4"/>
      <c r="C303" s="4"/>
      <c r="D303" s="4"/>
      <c r="E303" s="4"/>
      <c r="F303" t="str">
        <f t="array" ref="F303">IFERROR(INDEX(Table11[Category],MATCH(TRUE,ISNUMBER(SEARCH(Table11[Keywords],Table10[[#This Row],[Name]])),0)),"")</f>
        <v/>
      </c>
      <c r="G303" t="str">
        <f>TEXT(Table10[[#This Row],[Date]],"MMM")</f>
        <v>Jan</v>
      </c>
      <c r="H303" t="str">
        <f>IF(Table10[[#This Row],[Amount]]&lt;0,"EXPENSES","INCOME")</f>
        <v>INCOME</v>
      </c>
    </row>
    <row r="304" spans="1:8">
      <c r="A304" s="3"/>
      <c r="B304" s="4"/>
      <c r="C304" s="4"/>
      <c r="D304" s="4"/>
      <c r="E304" s="4"/>
      <c r="F304" t="str">
        <f t="array" ref="F304">IFERROR(INDEX(Table11[Category],MATCH(TRUE,ISNUMBER(SEARCH(Table11[Keywords],Table10[[#This Row],[Name]])),0)),"")</f>
        <v/>
      </c>
      <c r="G304" t="str">
        <f>TEXT(Table10[[#This Row],[Date]],"MMM")</f>
        <v>Jan</v>
      </c>
      <c r="H304" t="str">
        <f>IF(Table10[[#This Row],[Amount]]&lt;0,"EXPENSES","INCOME")</f>
        <v>INCOME</v>
      </c>
    </row>
    <row r="305" spans="1:8">
      <c r="A305" s="3"/>
      <c r="B305" s="4"/>
      <c r="C305" s="4"/>
      <c r="D305" s="4"/>
      <c r="E305" s="4"/>
      <c r="F305" t="str">
        <f t="array" ref="F305">IFERROR(INDEX(Table11[Category],MATCH(TRUE,ISNUMBER(SEARCH(Table11[Keywords],Table10[[#This Row],[Name]])),0)),"")</f>
        <v/>
      </c>
      <c r="G305" t="str">
        <f>TEXT(Table10[[#This Row],[Date]],"MMM")</f>
        <v>Jan</v>
      </c>
      <c r="H305" t="str">
        <f>IF(Table10[[#This Row],[Amount]]&lt;0,"EXPENSES","INCOME")</f>
        <v>INCOME</v>
      </c>
    </row>
    <row r="306" spans="1:8">
      <c r="A306" s="3"/>
      <c r="B306" s="4"/>
      <c r="C306" s="4"/>
      <c r="D306" s="4"/>
      <c r="E306" s="4"/>
      <c r="F306" t="str">
        <f t="array" ref="F306">IFERROR(INDEX(Table11[Category],MATCH(TRUE,ISNUMBER(SEARCH(Table11[Keywords],Table10[[#This Row],[Name]])),0)),"")</f>
        <v/>
      </c>
      <c r="G306" t="str">
        <f>TEXT(Table10[[#This Row],[Date]],"MMM")</f>
        <v>Jan</v>
      </c>
      <c r="H306" t="str">
        <f>IF(Table10[[#This Row],[Amount]]&lt;0,"EXPENSES","INCOME")</f>
        <v>INCOME</v>
      </c>
    </row>
    <row r="307" spans="1:8">
      <c r="A307" s="3"/>
      <c r="B307" s="4"/>
      <c r="C307" s="4"/>
      <c r="D307" s="4"/>
      <c r="E307" s="4"/>
      <c r="F307" t="str">
        <f t="array" ref="F307">IFERROR(INDEX(Table11[Category],MATCH(TRUE,ISNUMBER(SEARCH(Table11[Keywords],Table10[[#This Row],[Name]])),0)),"")</f>
        <v/>
      </c>
      <c r="G307" t="str">
        <f>TEXT(Table10[[#This Row],[Date]],"MMM")</f>
        <v>Jan</v>
      </c>
      <c r="H307" t="str">
        <f>IF(Table10[[#This Row],[Amount]]&lt;0,"EXPENSES","INCOME")</f>
        <v>INCOME</v>
      </c>
    </row>
    <row r="308" spans="1:8">
      <c r="A308" s="3"/>
      <c r="B308" s="4"/>
      <c r="C308" s="4"/>
      <c r="D308" s="4"/>
      <c r="E308" s="4"/>
      <c r="F308" t="str">
        <f t="array" ref="F308">IFERROR(INDEX(Table11[Category],MATCH(TRUE,ISNUMBER(SEARCH(Table11[Keywords],Table10[[#This Row],[Name]])),0)),"")</f>
        <v/>
      </c>
      <c r="G308" t="str">
        <f>TEXT(Table10[[#This Row],[Date]],"MMM")</f>
        <v>Jan</v>
      </c>
      <c r="H308" t="str">
        <f>IF(Table10[[#This Row],[Amount]]&lt;0,"EXPENSES","INCOME")</f>
        <v>INCOME</v>
      </c>
    </row>
    <row r="309" spans="1:8">
      <c r="A309" s="3"/>
      <c r="B309" s="4"/>
      <c r="C309" s="4"/>
      <c r="D309" s="4"/>
      <c r="E309" s="4"/>
      <c r="F309" t="str">
        <f t="array" ref="F309">IFERROR(INDEX(Table11[Category],MATCH(TRUE,ISNUMBER(SEARCH(Table11[Keywords],Table10[[#This Row],[Name]])),0)),"")</f>
        <v/>
      </c>
      <c r="G309" t="str">
        <f>TEXT(Table10[[#This Row],[Date]],"MMM")</f>
        <v>Jan</v>
      </c>
      <c r="H309" t="str">
        <f>IF(Table10[[#This Row],[Amount]]&lt;0,"EXPENSES","INCOME")</f>
        <v>INCOME</v>
      </c>
    </row>
    <row r="310" spans="1:8">
      <c r="A310" s="3"/>
      <c r="B310" s="4"/>
      <c r="C310" s="4"/>
      <c r="D310" s="4"/>
      <c r="E310" s="4"/>
      <c r="F310" t="str">
        <f t="array" ref="F310">IFERROR(INDEX(Table11[Category],MATCH(TRUE,ISNUMBER(SEARCH(Table11[Keywords],Table10[[#This Row],[Name]])),0)),"")</f>
        <v/>
      </c>
      <c r="G310" t="str">
        <f>TEXT(Table10[[#This Row],[Date]],"MMM")</f>
        <v>Jan</v>
      </c>
      <c r="H310" t="str">
        <f>IF(Table10[[#This Row],[Amount]]&lt;0,"EXPENSES","INCOME")</f>
        <v>INCOME</v>
      </c>
    </row>
    <row r="311" spans="1:8">
      <c r="A311" s="3"/>
      <c r="B311" s="4"/>
      <c r="C311" s="4"/>
      <c r="D311" s="4"/>
      <c r="E311" s="4"/>
      <c r="F311" t="str">
        <f t="array" ref="F311">IFERROR(INDEX(Table11[Category],MATCH(TRUE,ISNUMBER(SEARCH(Table11[Keywords],Table10[[#This Row],[Name]])),0)),"")</f>
        <v/>
      </c>
      <c r="G311" t="str">
        <f>TEXT(Table10[[#This Row],[Date]],"MMM")</f>
        <v>Jan</v>
      </c>
      <c r="H311" t="str">
        <f>IF(Table10[[#This Row],[Amount]]&lt;0,"EXPENSES","INCOME")</f>
        <v>INCOME</v>
      </c>
    </row>
    <row r="312" spans="1:8">
      <c r="A312" s="3"/>
      <c r="B312" s="4"/>
      <c r="C312" s="4"/>
      <c r="D312" s="4"/>
      <c r="E312" s="4"/>
      <c r="F312" t="str">
        <f t="array" ref="F312">IFERROR(INDEX(Table11[Category],MATCH(TRUE,ISNUMBER(SEARCH(Table11[Keywords],Table10[[#This Row],[Name]])),0)),"")</f>
        <v/>
      </c>
      <c r="G312" t="str">
        <f>TEXT(Table10[[#This Row],[Date]],"MMM")</f>
        <v>Jan</v>
      </c>
      <c r="H312" t="str">
        <f>IF(Table10[[#This Row],[Amount]]&lt;0,"EXPENSES","INCOME")</f>
        <v>INCOME</v>
      </c>
    </row>
    <row r="313" spans="1:8">
      <c r="A313" s="3"/>
      <c r="B313" s="4"/>
      <c r="C313" s="4"/>
      <c r="D313" s="4"/>
      <c r="E313" s="4"/>
      <c r="F313" t="str">
        <f t="array" ref="F313">IFERROR(INDEX(Table11[Category],MATCH(TRUE,ISNUMBER(SEARCH(Table11[Keywords],Table10[[#This Row],[Name]])),0)),"")</f>
        <v/>
      </c>
      <c r="G313" t="str">
        <f>TEXT(Table10[[#This Row],[Date]],"MMM")</f>
        <v>Jan</v>
      </c>
      <c r="H313" t="str">
        <f>IF(Table10[[#This Row],[Amount]]&lt;0,"EXPENSES","INCOME")</f>
        <v>INCOME</v>
      </c>
    </row>
    <row r="314" spans="1:8">
      <c r="A314" s="3"/>
      <c r="B314" s="4"/>
      <c r="C314" s="4"/>
      <c r="D314" s="4"/>
      <c r="E314" s="4"/>
      <c r="F314" t="str">
        <f t="array" ref="F314">IFERROR(INDEX(Table11[Category],MATCH(TRUE,ISNUMBER(SEARCH(Table11[Keywords],Table10[[#This Row],[Name]])),0)),"")</f>
        <v/>
      </c>
      <c r="G314" t="str">
        <f>TEXT(Table10[[#This Row],[Date]],"MMM")</f>
        <v>Jan</v>
      </c>
      <c r="H314" t="str">
        <f>IF(Table10[[#This Row],[Amount]]&lt;0,"EXPENSES","INCOME")</f>
        <v>INCOME</v>
      </c>
    </row>
    <row r="315" spans="1:8">
      <c r="A315" s="3"/>
      <c r="B315" s="4"/>
      <c r="C315" s="4"/>
      <c r="D315" s="4"/>
      <c r="E315" s="4"/>
      <c r="F315" t="str">
        <f t="array" ref="F315">IFERROR(INDEX(Table11[Category],MATCH(TRUE,ISNUMBER(SEARCH(Table11[Keywords],Table10[[#This Row],[Name]])),0)),"")</f>
        <v/>
      </c>
      <c r="G315" t="str">
        <f>TEXT(Table10[[#This Row],[Date]],"MMM")</f>
        <v>Jan</v>
      </c>
      <c r="H315" t="str">
        <f>IF(Table10[[#This Row],[Amount]]&lt;0,"EXPENSES","INCOME")</f>
        <v>INCOME</v>
      </c>
    </row>
    <row r="316" spans="1:8">
      <c r="A316" s="3"/>
      <c r="B316" s="4"/>
      <c r="C316" s="4"/>
      <c r="D316" s="4"/>
      <c r="E316" s="4"/>
      <c r="F316" t="str">
        <f t="array" ref="F316">IFERROR(INDEX(Table11[Category],MATCH(TRUE,ISNUMBER(SEARCH(Table11[Keywords],Table10[[#This Row],[Name]])),0)),"")</f>
        <v/>
      </c>
      <c r="G316" t="str">
        <f>TEXT(Table10[[#This Row],[Date]],"MMM")</f>
        <v>Jan</v>
      </c>
      <c r="H316" t="str">
        <f>IF(Table10[[#This Row],[Amount]]&lt;0,"EXPENSES","INCOME")</f>
        <v>INCOME</v>
      </c>
    </row>
    <row r="317" spans="1:8">
      <c r="A317" s="3"/>
      <c r="B317" s="4"/>
      <c r="C317" s="4"/>
      <c r="D317" s="4"/>
      <c r="E317" s="4"/>
      <c r="F317" t="str">
        <f t="array" ref="F317">IFERROR(INDEX(Table11[Category],MATCH(TRUE,ISNUMBER(SEARCH(Table11[Keywords],Table10[[#This Row],[Name]])),0)),"")</f>
        <v/>
      </c>
      <c r="G317" t="str">
        <f>TEXT(Table10[[#This Row],[Date]],"MMM")</f>
        <v>Jan</v>
      </c>
      <c r="H317" t="str">
        <f>IF(Table10[[#This Row],[Amount]]&lt;0,"EXPENSES","INCOME")</f>
        <v>INCOME</v>
      </c>
    </row>
    <row r="318" spans="1:8">
      <c r="A318" s="3"/>
      <c r="B318" s="4"/>
      <c r="C318" s="4"/>
      <c r="D318" s="4"/>
      <c r="E318" s="4"/>
      <c r="F318" t="str">
        <f t="array" ref="F318">IFERROR(INDEX(Table11[Category],MATCH(TRUE,ISNUMBER(SEARCH(Table11[Keywords],Table10[[#This Row],[Name]])),0)),"")</f>
        <v/>
      </c>
      <c r="G318" t="str">
        <f>TEXT(Table10[[#This Row],[Date]],"MMM")</f>
        <v>Jan</v>
      </c>
      <c r="H318" t="str">
        <f>IF(Table10[[#This Row],[Amount]]&lt;0,"EXPENSES","INCOME")</f>
        <v>INCOME</v>
      </c>
    </row>
    <row r="319" spans="1:8">
      <c r="A319" s="3"/>
      <c r="B319" s="4"/>
      <c r="C319" s="4"/>
      <c r="D319" s="4"/>
      <c r="E319" s="4"/>
      <c r="F319" t="str">
        <f t="array" ref="F319">IFERROR(INDEX(Table11[Category],MATCH(TRUE,ISNUMBER(SEARCH(Table11[Keywords],Table10[[#This Row],[Name]])),0)),"")</f>
        <v/>
      </c>
      <c r="G319" t="str">
        <f>TEXT(Table10[[#This Row],[Date]],"MMM")</f>
        <v>Jan</v>
      </c>
      <c r="H319" t="str">
        <f>IF(Table10[[#This Row],[Amount]]&lt;0,"EXPENSES","INCOME")</f>
        <v>INCOME</v>
      </c>
    </row>
    <row r="320" spans="1:8">
      <c r="A320" s="3"/>
      <c r="B320" s="4"/>
      <c r="C320" s="4"/>
      <c r="D320" s="4"/>
      <c r="E320" s="4"/>
      <c r="F320" t="str">
        <f t="array" ref="F320">IFERROR(INDEX(Table11[Category],MATCH(TRUE,ISNUMBER(SEARCH(Table11[Keywords],Table10[[#This Row],[Name]])),0)),"")</f>
        <v/>
      </c>
      <c r="G320" t="str">
        <f>TEXT(Table10[[#This Row],[Date]],"MMM")</f>
        <v>Jan</v>
      </c>
      <c r="H320" t="str">
        <f>IF(Table10[[#This Row],[Amount]]&lt;0,"EXPENSES","INCOME")</f>
        <v>INCOME</v>
      </c>
    </row>
    <row r="321" spans="1:8">
      <c r="A321" s="3"/>
      <c r="B321" s="4"/>
      <c r="C321" s="4"/>
      <c r="D321" s="4"/>
      <c r="E321" s="4"/>
      <c r="F321" t="str">
        <f t="array" ref="F321">IFERROR(INDEX(Table11[Category],MATCH(TRUE,ISNUMBER(SEARCH(Table11[Keywords],Table10[[#This Row],[Name]])),0)),"")</f>
        <v/>
      </c>
      <c r="G321" t="str">
        <f>TEXT(Table10[[#This Row],[Date]],"MMM")</f>
        <v>Jan</v>
      </c>
      <c r="H321" t="str">
        <f>IF(Table10[[#This Row],[Amount]]&lt;0,"EXPENSES","INCOME")</f>
        <v>INCOME</v>
      </c>
    </row>
    <row r="322" spans="1:8">
      <c r="A322" s="3"/>
      <c r="B322" s="4"/>
      <c r="C322" s="4"/>
      <c r="D322" s="4"/>
      <c r="E322" s="4"/>
      <c r="F322" t="str">
        <f t="array" ref="F322">IFERROR(INDEX(Table11[Category],MATCH(TRUE,ISNUMBER(SEARCH(Table11[Keywords],Table10[[#This Row],[Name]])),0)),"")</f>
        <v/>
      </c>
      <c r="G322" t="str">
        <f>TEXT(Table10[[#This Row],[Date]],"MMM")</f>
        <v>Jan</v>
      </c>
      <c r="H322" t="str">
        <f>IF(Table10[[#This Row],[Amount]]&lt;0,"EXPENSES","INCOME")</f>
        <v>INCOME</v>
      </c>
    </row>
    <row r="323" spans="1:8">
      <c r="A323" s="3"/>
      <c r="B323" s="4"/>
      <c r="C323" s="4"/>
      <c r="D323" s="4"/>
      <c r="E323" s="4"/>
      <c r="F323" t="str">
        <f t="array" ref="F323">IFERROR(INDEX(Table11[Category],MATCH(TRUE,ISNUMBER(SEARCH(Table11[Keywords],Table10[[#This Row],[Name]])),0)),"")</f>
        <v/>
      </c>
      <c r="G323" t="str">
        <f>TEXT(Table10[[#This Row],[Date]],"MMM")</f>
        <v>Jan</v>
      </c>
      <c r="H323" t="str">
        <f>IF(Table10[[#This Row],[Amount]]&lt;0,"EXPENSES","INCOME")</f>
        <v>INCOME</v>
      </c>
    </row>
    <row r="324" spans="1:8">
      <c r="A324" s="3"/>
      <c r="B324" s="4"/>
      <c r="C324" s="4"/>
      <c r="D324" s="4"/>
      <c r="E324" s="4"/>
      <c r="F324" t="str">
        <f t="array" ref="F324">IFERROR(INDEX(Table11[Category],MATCH(TRUE,ISNUMBER(SEARCH(Table11[Keywords],Table10[[#This Row],[Name]])),0)),"")</f>
        <v/>
      </c>
      <c r="G324" t="str">
        <f>TEXT(Table10[[#This Row],[Date]],"MMM")</f>
        <v>Jan</v>
      </c>
      <c r="H324" t="str">
        <f>IF(Table10[[#This Row],[Amount]]&lt;0,"EXPENSES","INCOME")</f>
        <v>INCOME</v>
      </c>
    </row>
    <row r="325" spans="1:8">
      <c r="A325" s="3"/>
      <c r="B325" s="4"/>
      <c r="C325" s="4"/>
      <c r="D325" s="4"/>
      <c r="E325" s="4"/>
      <c r="F325" t="str">
        <f t="array" ref="F325">IFERROR(INDEX(Table11[Category],MATCH(TRUE,ISNUMBER(SEARCH(Table11[Keywords],Table10[[#This Row],[Name]])),0)),"")</f>
        <v/>
      </c>
      <c r="G325" t="str">
        <f>TEXT(Table10[[#This Row],[Date]],"MMM")</f>
        <v>Jan</v>
      </c>
      <c r="H325" t="str">
        <f>IF(Table10[[#This Row],[Amount]]&lt;0,"EXPENSES","INCOME")</f>
        <v>INCOME</v>
      </c>
    </row>
    <row r="326" spans="1:8">
      <c r="A326" s="3"/>
      <c r="B326" s="4"/>
      <c r="C326" s="4"/>
      <c r="D326" s="4"/>
      <c r="E326" s="4"/>
      <c r="F326" t="str">
        <f t="array" ref="F326">IFERROR(INDEX(Table11[Category],MATCH(TRUE,ISNUMBER(SEARCH(Table11[Keywords],Table10[[#This Row],[Name]])),0)),"")</f>
        <v/>
      </c>
      <c r="G326" t="str">
        <f>TEXT(Table10[[#This Row],[Date]],"MMM")</f>
        <v>Jan</v>
      </c>
      <c r="H326" t="str">
        <f>IF(Table10[[#This Row],[Amount]]&lt;0,"EXPENSES","INCOME")</f>
        <v>INCOME</v>
      </c>
    </row>
    <row r="327" spans="1:8">
      <c r="A327" s="3"/>
      <c r="B327" s="4"/>
      <c r="C327" s="4"/>
      <c r="D327" s="4"/>
      <c r="E327" s="4"/>
      <c r="F327" t="str">
        <f t="array" ref="F327">IFERROR(INDEX(Table11[Category],MATCH(TRUE,ISNUMBER(SEARCH(Table11[Keywords],Table10[[#This Row],[Name]])),0)),"")</f>
        <v/>
      </c>
      <c r="G327" t="str">
        <f>TEXT(Table10[[#This Row],[Date]],"MMM")</f>
        <v>Jan</v>
      </c>
      <c r="H327" t="str">
        <f>IF(Table10[[#This Row],[Amount]]&lt;0,"EXPENSES","INCOME")</f>
        <v>INCOME</v>
      </c>
    </row>
    <row r="328" spans="1:8">
      <c r="A328" s="3"/>
      <c r="B328" s="4"/>
      <c r="C328" s="4"/>
      <c r="D328" s="4"/>
      <c r="E328" s="4"/>
      <c r="F328" t="str">
        <f t="array" ref="F328">IFERROR(INDEX(Table11[Category],MATCH(TRUE,ISNUMBER(SEARCH(Table11[Keywords],Table10[[#This Row],[Name]])),0)),"")</f>
        <v/>
      </c>
      <c r="G328" t="str">
        <f>TEXT(Table10[[#This Row],[Date]],"MMM")</f>
        <v>Jan</v>
      </c>
      <c r="H328" t="str">
        <f>IF(Table10[[#This Row],[Amount]]&lt;0,"EXPENSES","INCOME")</f>
        <v>INCOME</v>
      </c>
    </row>
    <row r="329" spans="1:8">
      <c r="A329" s="3"/>
      <c r="B329" s="4"/>
      <c r="C329" s="4"/>
      <c r="D329" s="4"/>
      <c r="E329" s="4"/>
      <c r="F329" t="str">
        <f t="array" ref="F329">IFERROR(INDEX(Table11[Category],MATCH(TRUE,ISNUMBER(SEARCH(Table11[Keywords],Table10[[#This Row],[Name]])),0)),"")</f>
        <v/>
      </c>
      <c r="G329" t="str">
        <f>TEXT(Table10[[#This Row],[Date]],"MMM")</f>
        <v>Jan</v>
      </c>
      <c r="H329" t="str">
        <f>IF(Table10[[#This Row],[Amount]]&lt;0,"EXPENSES","INCOME")</f>
        <v>INCOME</v>
      </c>
    </row>
    <row r="330" spans="1:8">
      <c r="A330" s="3"/>
      <c r="B330" s="4"/>
      <c r="C330" s="4"/>
      <c r="D330" s="4"/>
      <c r="E330" s="4"/>
      <c r="F330" t="str">
        <f t="array" ref="F330">IFERROR(INDEX(Table11[Category],MATCH(TRUE,ISNUMBER(SEARCH(Table11[Keywords],Table10[[#This Row],[Name]])),0)),"")</f>
        <v/>
      </c>
      <c r="G330" t="str">
        <f>TEXT(Table10[[#This Row],[Date]],"MMM")</f>
        <v>Jan</v>
      </c>
      <c r="H330" t="str">
        <f>IF(Table10[[#This Row],[Amount]]&lt;0,"EXPENSES","INCOME")</f>
        <v>INCOME</v>
      </c>
    </row>
    <row r="331" spans="1:8">
      <c r="A331" s="3"/>
      <c r="B331" s="4"/>
      <c r="C331" s="4"/>
      <c r="D331" s="4"/>
      <c r="E331" s="4"/>
      <c r="F331" t="str">
        <f t="array" ref="F331">IFERROR(INDEX(Table11[Category],MATCH(TRUE,ISNUMBER(SEARCH(Table11[Keywords],Table10[[#This Row],[Name]])),0)),"")</f>
        <v/>
      </c>
      <c r="G331" t="str">
        <f>TEXT(Table10[[#This Row],[Date]],"MMM")</f>
        <v>Jan</v>
      </c>
      <c r="H331" t="str">
        <f>IF(Table10[[#This Row],[Amount]]&lt;0,"EXPENSES","INCOME")</f>
        <v>INCOME</v>
      </c>
    </row>
    <row r="332" spans="1:8">
      <c r="A332" s="3"/>
      <c r="B332" s="4"/>
      <c r="C332" s="4"/>
      <c r="D332" s="4"/>
      <c r="E332" s="4"/>
      <c r="F332" t="str">
        <f t="array" ref="F332">IFERROR(INDEX(Table11[Category],MATCH(TRUE,ISNUMBER(SEARCH(Table11[Keywords],Table10[[#This Row],[Name]])),0)),"")</f>
        <v/>
      </c>
      <c r="G332" t="str">
        <f>TEXT(Table10[[#This Row],[Date]],"MMM")</f>
        <v>Jan</v>
      </c>
      <c r="H332" t="str">
        <f>IF(Table10[[#This Row],[Amount]]&lt;0,"EXPENSES","INCOME")</f>
        <v>INCOME</v>
      </c>
    </row>
    <row r="333" spans="1:8">
      <c r="A333" s="3"/>
      <c r="B333" s="4"/>
      <c r="C333" s="4"/>
      <c r="D333" s="4"/>
      <c r="E333" s="4"/>
      <c r="F333" t="str">
        <f t="array" ref="F333">IFERROR(INDEX(Table11[Category],MATCH(TRUE,ISNUMBER(SEARCH(Table11[Keywords],Table10[[#This Row],[Name]])),0)),"")</f>
        <v/>
      </c>
      <c r="G333" t="str">
        <f>TEXT(Table10[[#This Row],[Date]],"MMM")</f>
        <v>Jan</v>
      </c>
      <c r="H333" t="str">
        <f>IF(Table10[[#This Row],[Amount]]&lt;0,"EXPENSES","INCOME")</f>
        <v>INCOME</v>
      </c>
    </row>
    <row r="334" spans="1:8">
      <c r="A334" s="3"/>
      <c r="B334" s="4"/>
      <c r="C334" s="4"/>
      <c r="D334" s="4"/>
      <c r="E334" s="4"/>
      <c r="F334" t="str">
        <f t="array" ref="F334">IFERROR(INDEX(Table11[Category],MATCH(TRUE,ISNUMBER(SEARCH(Table11[Keywords],Table10[[#This Row],[Name]])),0)),"")</f>
        <v/>
      </c>
      <c r="G334" t="str">
        <f>TEXT(Table10[[#This Row],[Date]],"MMM")</f>
        <v>Jan</v>
      </c>
      <c r="H334" t="str">
        <f>IF(Table10[[#This Row],[Amount]]&lt;0,"EXPENSES","INCOME")</f>
        <v>INCOME</v>
      </c>
    </row>
    <row r="335" spans="1:8">
      <c r="A335" s="3"/>
      <c r="B335" s="4"/>
      <c r="C335" s="4"/>
      <c r="D335" s="4"/>
      <c r="E335" s="4"/>
      <c r="F335" t="str">
        <f t="array" ref="F335">IFERROR(INDEX(Table11[Category],MATCH(TRUE,ISNUMBER(SEARCH(Table11[Keywords],Table10[[#This Row],[Name]])),0)),"")</f>
        <v/>
      </c>
      <c r="G335" t="str">
        <f>TEXT(Table10[[#This Row],[Date]],"MMM")</f>
        <v>Jan</v>
      </c>
      <c r="H335" t="str">
        <f>IF(Table10[[#This Row],[Amount]]&lt;0,"EXPENSES","INCOME")</f>
        <v>INCOME</v>
      </c>
    </row>
    <row r="336" spans="1:8">
      <c r="A336" s="3"/>
      <c r="B336" s="4"/>
      <c r="C336" s="4"/>
      <c r="D336" s="4"/>
      <c r="E336" s="4"/>
      <c r="F336" t="str">
        <f t="array" ref="F336">IFERROR(INDEX(Table11[Category],MATCH(TRUE,ISNUMBER(SEARCH(Table11[Keywords],Table10[[#This Row],[Name]])),0)),"")</f>
        <v/>
      </c>
      <c r="G336" t="str">
        <f>TEXT(Table10[[#This Row],[Date]],"MMM")</f>
        <v>Jan</v>
      </c>
      <c r="H336" t="str">
        <f>IF(Table10[[#This Row],[Amount]]&lt;0,"EXPENSES","INCOME")</f>
        <v>INCOME</v>
      </c>
    </row>
    <row r="337" spans="1:8">
      <c r="A337" s="3"/>
      <c r="B337" s="4"/>
      <c r="C337" s="4"/>
      <c r="D337" s="4"/>
      <c r="E337" s="4"/>
      <c r="F337" t="str">
        <f t="array" ref="F337">IFERROR(INDEX(Table11[Category],MATCH(TRUE,ISNUMBER(SEARCH(Table11[Keywords],Table10[[#This Row],[Name]])),0)),"")</f>
        <v/>
      </c>
      <c r="G337" t="str">
        <f>TEXT(Table10[[#This Row],[Date]],"MMM")</f>
        <v>Jan</v>
      </c>
      <c r="H337" t="str">
        <f>IF(Table10[[#This Row],[Amount]]&lt;0,"EXPENSES","INCOME")</f>
        <v>INCOME</v>
      </c>
    </row>
    <row r="338" spans="1:8">
      <c r="A338" s="3"/>
      <c r="B338" s="4"/>
      <c r="C338" s="4"/>
      <c r="D338" s="4"/>
      <c r="E338" s="4"/>
      <c r="F338" t="str">
        <f t="array" ref="F338">IFERROR(INDEX(Table11[Category],MATCH(TRUE,ISNUMBER(SEARCH(Table11[Keywords],Table10[[#This Row],[Name]])),0)),"")</f>
        <v/>
      </c>
      <c r="G338" t="str">
        <f>TEXT(Table10[[#This Row],[Date]],"MMM")</f>
        <v>Jan</v>
      </c>
      <c r="H338" t="str">
        <f>IF(Table10[[#This Row],[Amount]]&lt;0,"EXPENSES","INCOME")</f>
        <v>INCOME</v>
      </c>
    </row>
    <row r="339" spans="1:8">
      <c r="A339" s="3"/>
      <c r="B339" s="4"/>
      <c r="C339" s="4"/>
      <c r="D339" s="4"/>
      <c r="E339" s="4"/>
      <c r="F339" t="str">
        <f t="array" ref="F339">IFERROR(INDEX(Table11[Category],MATCH(TRUE,ISNUMBER(SEARCH(Table11[Keywords],Table10[[#This Row],[Name]])),0)),"")</f>
        <v/>
      </c>
      <c r="G339" t="str">
        <f>TEXT(Table10[[#This Row],[Date]],"MMM")</f>
        <v>Jan</v>
      </c>
      <c r="H339" t="str">
        <f>IF(Table10[[#This Row],[Amount]]&lt;0,"EXPENSES","INCOME")</f>
        <v>INCOME</v>
      </c>
    </row>
    <row r="340" spans="1:8">
      <c r="A340" s="3"/>
      <c r="B340" s="4"/>
      <c r="C340" s="4"/>
      <c r="D340" s="4"/>
      <c r="E340" s="4"/>
      <c r="F340" t="str">
        <f t="array" ref="F340">IFERROR(INDEX(Table11[Category],MATCH(TRUE,ISNUMBER(SEARCH(Table11[Keywords],Table10[[#This Row],[Name]])),0)),"")</f>
        <v/>
      </c>
      <c r="G340" t="str">
        <f>TEXT(Table10[[#This Row],[Date]],"MMM")</f>
        <v>Jan</v>
      </c>
      <c r="H340" t="str">
        <f>IF(Table10[[#This Row],[Amount]]&lt;0,"EXPENSES","INCOME")</f>
        <v>INCOME</v>
      </c>
    </row>
    <row r="341" spans="1:8">
      <c r="A341" s="3"/>
      <c r="B341" s="4"/>
      <c r="C341" s="4"/>
      <c r="D341" s="4"/>
      <c r="E341" s="4"/>
      <c r="F341" t="str">
        <f t="array" ref="F341">IFERROR(INDEX(Table11[Category],MATCH(TRUE,ISNUMBER(SEARCH(Table11[Keywords],Table10[[#This Row],[Name]])),0)),"")</f>
        <v/>
      </c>
      <c r="G341" t="str">
        <f>TEXT(Table10[[#This Row],[Date]],"MMM")</f>
        <v>Jan</v>
      </c>
      <c r="H341" t="str">
        <f>IF(Table10[[#This Row],[Amount]]&lt;0,"EXPENSES","INCOME")</f>
        <v>INCOME</v>
      </c>
    </row>
    <row r="342" spans="1:8">
      <c r="A342" s="3"/>
      <c r="B342" s="4"/>
      <c r="C342" s="4"/>
      <c r="D342" s="4"/>
      <c r="E342" s="4"/>
      <c r="F342" t="str">
        <f t="array" ref="F342">IFERROR(INDEX(Table11[Category],MATCH(TRUE,ISNUMBER(SEARCH(Table11[Keywords],Table10[[#This Row],[Name]])),0)),"")</f>
        <v/>
      </c>
      <c r="G342" t="str">
        <f>TEXT(Table10[[#This Row],[Date]],"MMM")</f>
        <v>Jan</v>
      </c>
      <c r="H342" t="str">
        <f>IF(Table10[[#This Row],[Amount]]&lt;0,"EXPENSES","INCOME")</f>
        <v>INCOME</v>
      </c>
    </row>
    <row r="343" spans="1:8">
      <c r="A343" s="3"/>
      <c r="B343" s="4"/>
      <c r="C343" s="4"/>
      <c r="D343" s="4"/>
      <c r="E343" s="4"/>
      <c r="F343" t="str">
        <f t="array" ref="F343">IFERROR(INDEX(Table11[Category],MATCH(TRUE,ISNUMBER(SEARCH(Table11[Keywords],Table10[[#This Row],[Name]])),0)),"")</f>
        <v/>
      </c>
      <c r="G343" t="str">
        <f>TEXT(Table10[[#This Row],[Date]],"MMM")</f>
        <v>Jan</v>
      </c>
      <c r="H343" t="str">
        <f>IF(Table10[[#This Row],[Amount]]&lt;0,"EXPENSES","INCOME")</f>
        <v>INCOME</v>
      </c>
    </row>
    <row r="344" spans="1:8">
      <c r="A344" s="3"/>
      <c r="B344" s="4"/>
      <c r="C344" s="4"/>
      <c r="D344" s="4"/>
      <c r="E344" s="4"/>
      <c r="F344" t="str">
        <f t="array" ref="F344">IFERROR(INDEX(Table11[Category],MATCH(TRUE,ISNUMBER(SEARCH(Table11[Keywords],Table10[[#This Row],[Name]])),0)),"")</f>
        <v/>
      </c>
      <c r="G344" t="str">
        <f>TEXT(Table10[[#This Row],[Date]],"MMM")</f>
        <v>Jan</v>
      </c>
      <c r="H344" t="str">
        <f>IF(Table10[[#This Row],[Amount]]&lt;0,"EXPENSES","INCOME")</f>
        <v>INCOME</v>
      </c>
    </row>
    <row r="345" spans="1:8">
      <c r="A345" s="3"/>
      <c r="B345" s="4"/>
      <c r="C345" s="4"/>
      <c r="D345" s="4"/>
      <c r="E345" s="4"/>
      <c r="F345" t="str">
        <f t="array" ref="F345">IFERROR(INDEX(Table11[Category],MATCH(TRUE,ISNUMBER(SEARCH(Table11[Keywords],Table10[[#This Row],[Name]])),0)),"")</f>
        <v/>
      </c>
      <c r="G345" t="str">
        <f>TEXT(Table10[[#This Row],[Date]],"MMM")</f>
        <v>Jan</v>
      </c>
      <c r="H345" t="str">
        <f>IF(Table10[[#This Row],[Amount]]&lt;0,"EXPENSES","INCOME")</f>
        <v>INCOME</v>
      </c>
    </row>
    <row r="346" spans="1:8">
      <c r="A346" s="3"/>
      <c r="B346" s="4"/>
      <c r="C346" s="4"/>
      <c r="D346" s="4"/>
      <c r="E346" s="4"/>
      <c r="F346" t="str">
        <f t="array" ref="F346">IFERROR(INDEX(Table11[Category],MATCH(TRUE,ISNUMBER(SEARCH(Table11[Keywords],Table10[[#This Row],[Name]])),0)),"")</f>
        <v/>
      </c>
      <c r="G346" t="str">
        <f>TEXT(Table10[[#This Row],[Date]],"MMM")</f>
        <v>Jan</v>
      </c>
      <c r="H346" t="str">
        <f>IF(Table10[[#This Row],[Amount]]&lt;0,"EXPENSES","INCOME")</f>
        <v>INCOME</v>
      </c>
    </row>
    <row r="347" spans="1:8">
      <c r="A347" s="3"/>
      <c r="B347" s="4"/>
      <c r="C347" s="4"/>
      <c r="D347" s="4"/>
      <c r="E347" s="4"/>
      <c r="F347" t="str">
        <f t="array" ref="F347">IFERROR(INDEX(Table11[Category],MATCH(TRUE,ISNUMBER(SEARCH(Table11[Keywords],Table10[[#This Row],[Name]])),0)),"")</f>
        <v/>
      </c>
      <c r="G347" t="str">
        <f>TEXT(Table10[[#This Row],[Date]],"MMM")</f>
        <v>Jan</v>
      </c>
      <c r="H347" t="str">
        <f>IF(Table10[[#This Row],[Amount]]&lt;0,"EXPENSES","INCOME")</f>
        <v>INCOME</v>
      </c>
    </row>
    <row r="348" spans="1:8">
      <c r="A348" s="3"/>
      <c r="B348" s="4"/>
      <c r="C348" s="4"/>
      <c r="D348" s="4"/>
      <c r="E348" s="4"/>
      <c r="F348" t="str">
        <f t="array" ref="F348">IFERROR(INDEX(Table11[Category],MATCH(TRUE,ISNUMBER(SEARCH(Table11[Keywords],Table10[[#This Row],[Name]])),0)),"")</f>
        <v/>
      </c>
      <c r="G348" t="str">
        <f>TEXT(Table10[[#This Row],[Date]],"MMM")</f>
        <v>Jan</v>
      </c>
      <c r="H348" t="str">
        <f>IF(Table10[[#This Row],[Amount]]&lt;0,"EXPENSES","INCOME")</f>
        <v>INCOME</v>
      </c>
    </row>
    <row r="349" spans="1:8">
      <c r="A349" s="3"/>
      <c r="B349" s="4"/>
      <c r="C349" s="4"/>
      <c r="D349" s="4"/>
      <c r="E349" s="4"/>
      <c r="F349" t="str">
        <f t="array" ref="F349">IFERROR(INDEX(Table11[Category],MATCH(TRUE,ISNUMBER(SEARCH(Table11[Keywords],Table10[[#This Row],[Name]])),0)),"")</f>
        <v/>
      </c>
      <c r="G349" t="str">
        <f>TEXT(Table10[[#This Row],[Date]],"MMM")</f>
        <v>Jan</v>
      </c>
      <c r="H349" t="str">
        <f>IF(Table10[[#This Row],[Amount]]&lt;0,"EXPENSES","INCOME")</f>
        <v>INCOME</v>
      </c>
    </row>
    <row r="350" spans="1:8">
      <c r="A350" s="3"/>
      <c r="B350" s="4"/>
      <c r="C350" s="4"/>
      <c r="D350" s="4"/>
      <c r="E350" s="4"/>
      <c r="F350" t="str">
        <f t="array" ref="F350">IFERROR(INDEX(Table11[Category],MATCH(TRUE,ISNUMBER(SEARCH(Table11[Keywords],Table10[[#This Row],[Name]])),0)),"")</f>
        <v/>
      </c>
      <c r="G350" t="str">
        <f>TEXT(Table10[[#This Row],[Date]],"MMM")</f>
        <v>Jan</v>
      </c>
      <c r="H350" t="str">
        <f>IF(Table10[[#This Row],[Amount]]&lt;0,"EXPENSES","INCOME")</f>
        <v>INCOME</v>
      </c>
    </row>
    <row r="351" spans="1:8">
      <c r="A351" s="3"/>
      <c r="B351" s="4"/>
      <c r="C351" s="4"/>
      <c r="D351" s="4"/>
      <c r="E351" s="4"/>
      <c r="F351" t="str">
        <f t="array" ref="F351">IFERROR(INDEX(Table11[Category],MATCH(TRUE,ISNUMBER(SEARCH(Table11[Keywords],Table10[[#This Row],[Name]])),0)),"")</f>
        <v/>
      </c>
      <c r="G351" t="str">
        <f>TEXT(Table10[[#This Row],[Date]],"MMM")</f>
        <v>Jan</v>
      </c>
      <c r="H351" t="str">
        <f>IF(Table10[[#This Row],[Amount]]&lt;0,"EXPENSES","INCOME")</f>
        <v>INCOME</v>
      </c>
    </row>
    <row r="352" spans="1:8">
      <c r="A352" s="3"/>
      <c r="B352" s="4"/>
      <c r="C352" s="4"/>
      <c r="D352" s="4"/>
      <c r="E352" s="4"/>
      <c r="F352" t="str">
        <f t="array" ref="F352">IFERROR(INDEX(Table11[Category],MATCH(TRUE,ISNUMBER(SEARCH(Table11[Keywords],Table10[[#This Row],[Name]])),0)),"")</f>
        <v/>
      </c>
      <c r="G352" t="str">
        <f>TEXT(Table10[[#This Row],[Date]],"MMM")</f>
        <v>Jan</v>
      </c>
      <c r="H352" t="str">
        <f>IF(Table10[[#This Row],[Amount]]&lt;0,"EXPENSES","INCOME")</f>
        <v>INCOME</v>
      </c>
    </row>
    <row r="353" spans="1:8">
      <c r="A353" s="3"/>
      <c r="B353" s="4"/>
      <c r="C353" s="4"/>
      <c r="D353" s="4"/>
      <c r="E353" s="4"/>
      <c r="F353" t="str">
        <f t="array" ref="F353">IFERROR(INDEX(Table11[Category],MATCH(TRUE,ISNUMBER(SEARCH(Table11[Keywords],Table10[[#This Row],[Name]])),0)),"")</f>
        <v/>
      </c>
      <c r="G353" t="str">
        <f>TEXT(Table10[[#This Row],[Date]],"MMM")</f>
        <v>Jan</v>
      </c>
      <c r="H353" t="str">
        <f>IF(Table10[[#This Row],[Amount]]&lt;0,"EXPENSES","INCOME")</f>
        <v>INCOME</v>
      </c>
    </row>
    <row r="354" spans="1:8">
      <c r="A354" s="3"/>
      <c r="B354" s="4"/>
      <c r="C354" s="4"/>
      <c r="D354" s="4"/>
      <c r="E354" s="4"/>
      <c r="F354" t="str">
        <f t="array" ref="F354">IFERROR(INDEX(Table11[Category],MATCH(TRUE,ISNUMBER(SEARCH(Table11[Keywords],Table10[[#This Row],[Name]])),0)),"")</f>
        <v/>
      </c>
      <c r="G354" t="str">
        <f>TEXT(Table10[[#This Row],[Date]],"MMM")</f>
        <v>Jan</v>
      </c>
      <c r="H354" t="str">
        <f>IF(Table10[[#This Row],[Amount]]&lt;0,"EXPENSES","INCOME")</f>
        <v>INCOME</v>
      </c>
    </row>
    <row r="355" spans="1:8">
      <c r="A355" s="3"/>
      <c r="B355" s="4"/>
      <c r="C355" s="4"/>
      <c r="D355" s="4"/>
      <c r="E355" s="4"/>
      <c r="F355" t="str">
        <f t="array" ref="F355">IFERROR(INDEX(Table11[Category],MATCH(TRUE,ISNUMBER(SEARCH(Table11[Keywords],Table10[[#This Row],[Name]])),0)),"")</f>
        <v/>
      </c>
      <c r="G355" t="str">
        <f>TEXT(Table10[[#This Row],[Date]],"MMM")</f>
        <v>Jan</v>
      </c>
      <c r="H355" t="str">
        <f>IF(Table10[[#This Row],[Amount]]&lt;0,"EXPENSES","INCOME")</f>
        <v>INCOME</v>
      </c>
    </row>
    <row r="356" spans="1:8">
      <c r="A356" s="3"/>
      <c r="B356" s="4"/>
      <c r="C356" s="4"/>
      <c r="D356" s="4"/>
      <c r="E356" s="4"/>
      <c r="F356" t="str">
        <f t="array" ref="F356">IFERROR(INDEX(Table11[Category],MATCH(TRUE,ISNUMBER(SEARCH(Table11[Keywords],Table10[[#This Row],[Name]])),0)),"")</f>
        <v/>
      </c>
      <c r="G356" t="str">
        <f>TEXT(Table10[[#This Row],[Date]],"MMM")</f>
        <v>Jan</v>
      </c>
      <c r="H356" t="str">
        <f>IF(Table10[[#This Row],[Amount]]&lt;0,"EXPENSES","INCOME")</f>
        <v>INCOME</v>
      </c>
    </row>
    <row r="357" spans="1:8">
      <c r="A357" s="3"/>
      <c r="B357" s="4"/>
      <c r="C357" s="4"/>
      <c r="D357" s="4"/>
      <c r="E357" s="4"/>
      <c r="F357" t="str">
        <f t="array" ref="F357">IFERROR(INDEX(Table11[Category],MATCH(TRUE,ISNUMBER(SEARCH(Table11[Keywords],Table10[[#This Row],[Name]])),0)),"")</f>
        <v/>
      </c>
      <c r="G357" t="str">
        <f>TEXT(Table10[[#This Row],[Date]],"MMM")</f>
        <v>Jan</v>
      </c>
      <c r="H357" t="str">
        <f>IF(Table10[[#This Row],[Amount]]&lt;0,"EXPENSES","INCOME")</f>
        <v>INCOME</v>
      </c>
    </row>
    <row r="358" spans="1:8">
      <c r="A358" s="3"/>
      <c r="B358" s="4"/>
      <c r="C358" s="4"/>
      <c r="D358" s="4"/>
      <c r="E358" s="4"/>
      <c r="F358" t="str">
        <f t="array" ref="F358">IFERROR(INDEX(Table11[Category],MATCH(TRUE,ISNUMBER(SEARCH(Table11[Keywords],Table10[[#This Row],[Name]])),0)),"")</f>
        <v/>
      </c>
      <c r="G358" t="str">
        <f>TEXT(Table10[[#This Row],[Date]],"MMM")</f>
        <v>Jan</v>
      </c>
      <c r="H358" t="str">
        <f>IF(Table10[[#This Row],[Amount]]&lt;0,"EXPENSES","INCOME")</f>
        <v>INCOME</v>
      </c>
    </row>
    <row r="359" spans="1:8">
      <c r="A359" s="3"/>
      <c r="B359" s="4"/>
      <c r="C359" s="4"/>
      <c r="D359" s="4"/>
      <c r="E359" s="4"/>
      <c r="F359" t="str">
        <f t="array" ref="F359">IFERROR(INDEX(Table11[Category],MATCH(TRUE,ISNUMBER(SEARCH(Table11[Keywords],Table10[[#This Row],[Name]])),0)),"")</f>
        <v/>
      </c>
      <c r="G359" t="str">
        <f>TEXT(Table10[[#This Row],[Date]],"MMM")</f>
        <v>Jan</v>
      </c>
      <c r="H359" t="str">
        <f>IF(Table10[[#This Row],[Amount]]&lt;0,"EXPENSES","INCOME")</f>
        <v>INCOME</v>
      </c>
    </row>
    <row r="360" spans="1:8">
      <c r="A360" s="3"/>
      <c r="B360" s="4"/>
      <c r="C360" s="4"/>
      <c r="D360" s="4"/>
      <c r="E360" s="4"/>
      <c r="F360" t="str">
        <f t="array" ref="F360">IFERROR(INDEX(Table11[Category],MATCH(TRUE,ISNUMBER(SEARCH(Table11[Keywords],Table10[[#This Row],[Name]])),0)),"")</f>
        <v/>
      </c>
      <c r="G360" t="str">
        <f>TEXT(Table10[[#This Row],[Date]],"MMM")</f>
        <v>Jan</v>
      </c>
      <c r="H360" t="str">
        <f>IF(Table10[[#This Row],[Amount]]&lt;0,"EXPENSES","INCOME")</f>
        <v>INCOME</v>
      </c>
    </row>
    <row r="361" spans="1:8">
      <c r="A361" s="3"/>
      <c r="B361" s="4"/>
      <c r="C361" s="4"/>
      <c r="D361" s="4"/>
      <c r="E361" s="4"/>
      <c r="F361" t="str">
        <f t="array" ref="F361">IFERROR(INDEX(Table11[Category],MATCH(TRUE,ISNUMBER(SEARCH(Table11[Keywords],Table10[[#This Row],[Name]])),0)),"")</f>
        <v/>
      </c>
      <c r="G361" t="str">
        <f>TEXT(Table10[[#This Row],[Date]],"MMM")</f>
        <v>Jan</v>
      </c>
      <c r="H361" t="str">
        <f>IF(Table10[[#This Row],[Amount]]&lt;0,"EXPENSES","INCOME")</f>
        <v>INCOME</v>
      </c>
    </row>
    <row r="362" spans="1:8">
      <c r="A362" s="3"/>
      <c r="B362" s="4"/>
      <c r="C362" s="4"/>
      <c r="D362" s="4"/>
      <c r="E362" s="4"/>
      <c r="F362" t="str">
        <f t="array" ref="F362">IFERROR(INDEX(Table11[Category],MATCH(TRUE,ISNUMBER(SEARCH(Table11[Keywords],Table10[[#This Row],[Name]])),0)),"")</f>
        <v/>
      </c>
      <c r="G362" t="str">
        <f>TEXT(Table10[[#This Row],[Date]],"MMM")</f>
        <v>Jan</v>
      </c>
      <c r="H362" t="str">
        <f>IF(Table10[[#This Row],[Amount]]&lt;0,"EXPENSES","INCOME")</f>
        <v>INCOME</v>
      </c>
    </row>
    <row r="363" spans="1:8">
      <c r="A363" s="3"/>
      <c r="B363" s="4"/>
      <c r="C363" s="4"/>
      <c r="D363" s="4"/>
      <c r="E363" s="4"/>
      <c r="F363" t="str">
        <f t="array" ref="F363">IFERROR(INDEX(Table11[Category],MATCH(TRUE,ISNUMBER(SEARCH(Table11[Keywords],Table10[[#This Row],[Name]])),0)),"")</f>
        <v/>
      </c>
      <c r="G363" t="str">
        <f>TEXT(Table10[[#This Row],[Date]],"MMM")</f>
        <v>Jan</v>
      </c>
      <c r="H363" t="str">
        <f>IF(Table10[[#This Row],[Amount]]&lt;0,"EXPENSES","INCOME")</f>
        <v>INCOME</v>
      </c>
    </row>
    <row r="364" spans="1:8">
      <c r="A364" s="3"/>
      <c r="B364" s="4"/>
      <c r="C364" s="4"/>
      <c r="D364" s="4"/>
      <c r="E364" s="4"/>
      <c r="F364" t="str">
        <f t="array" ref="F364">IFERROR(INDEX(Table11[Category],MATCH(TRUE,ISNUMBER(SEARCH(Table11[Keywords],Table10[[#This Row],[Name]])),0)),"")</f>
        <v/>
      </c>
      <c r="G364" t="str">
        <f>TEXT(Table10[[#This Row],[Date]],"MMM")</f>
        <v>Jan</v>
      </c>
      <c r="H364" t="str">
        <f>IF(Table10[[#This Row],[Amount]]&lt;0,"EXPENSES","INCOME")</f>
        <v>INCOME</v>
      </c>
    </row>
    <row r="365" spans="1:8">
      <c r="A365" s="3"/>
      <c r="B365" s="4"/>
      <c r="C365" s="4"/>
      <c r="D365" s="4"/>
      <c r="E365" s="4"/>
      <c r="F365" t="str">
        <f t="array" ref="F365">IFERROR(INDEX(Table11[Category],MATCH(TRUE,ISNUMBER(SEARCH(Table11[Keywords],Table10[[#This Row],[Name]])),0)),"")</f>
        <v/>
      </c>
      <c r="G365" t="str">
        <f>TEXT(Table10[[#This Row],[Date]],"MMM")</f>
        <v>Jan</v>
      </c>
      <c r="H365" t="str">
        <f>IF(Table10[[#This Row],[Amount]]&lt;0,"EXPENSES","INCOME")</f>
        <v>INCOME</v>
      </c>
    </row>
    <row r="366" spans="1:8">
      <c r="A366" s="3"/>
      <c r="B366" s="4"/>
      <c r="C366" s="4"/>
      <c r="D366" s="4"/>
      <c r="E366" s="4"/>
      <c r="F366" t="str">
        <f t="array" ref="F366">IFERROR(INDEX(Table11[Category],MATCH(TRUE,ISNUMBER(SEARCH(Table11[Keywords],Table10[[#This Row],[Name]])),0)),"")</f>
        <v/>
      </c>
      <c r="G366" t="str">
        <f>TEXT(Table10[[#This Row],[Date]],"MMM")</f>
        <v>Jan</v>
      </c>
      <c r="H366" t="str">
        <f>IF(Table10[[#This Row],[Amount]]&lt;0,"EXPENSES","INCOME")</f>
        <v>INCOME</v>
      </c>
    </row>
    <row r="367" spans="1:8">
      <c r="A367" s="3"/>
      <c r="B367" s="4"/>
      <c r="C367" s="4"/>
      <c r="D367" s="4"/>
      <c r="E367" s="4"/>
      <c r="F367" t="str">
        <f t="array" ref="F367">IFERROR(INDEX(Table11[Category],MATCH(TRUE,ISNUMBER(SEARCH(Table11[Keywords],Table10[[#This Row],[Name]])),0)),"")</f>
        <v/>
      </c>
      <c r="G367" t="str">
        <f>TEXT(Table10[[#This Row],[Date]],"MMM")</f>
        <v>Jan</v>
      </c>
      <c r="H367" t="str">
        <f>IF(Table10[[#This Row],[Amount]]&lt;0,"EXPENSES","INCOME")</f>
        <v>INCOME</v>
      </c>
    </row>
    <row r="368" spans="1:8">
      <c r="A368" s="3"/>
      <c r="B368" s="4"/>
      <c r="C368" s="4"/>
      <c r="D368" s="4"/>
      <c r="E368" s="4"/>
      <c r="F368" t="str">
        <f t="array" ref="F368">IFERROR(INDEX(Table11[Category],MATCH(TRUE,ISNUMBER(SEARCH(Table11[Keywords],Table10[[#This Row],[Name]])),0)),"")</f>
        <v/>
      </c>
      <c r="G368" t="str">
        <f>TEXT(Table10[[#This Row],[Date]],"MMM")</f>
        <v>Jan</v>
      </c>
      <c r="H368" t="str">
        <f>IF(Table10[[#This Row],[Amount]]&lt;0,"EXPENSES","INCOME")</f>
        <v>INCOME</v>
      </c>
    </row>
    <row r="369" spans="1:8">
      <c r="A369" s="3"/>
      <c r="B369" s="4"/>
      <c r="C369" s="4"/>
      <c r="D369" s="4"/>
      <c r="E369" s="4"/>
      <c r="F369" t="str">
        <f t="array" ref="F369">IFERROR(INDEX(Table11[Category],MATCH(TRUE,ISNUMBER(SEARCH(Table11[Keywords],Table10[[#This Row],[Name]])),0)),"")</f>
        <v/>
      </c>
      <c r="G369" t="str">
        <f>TEXT(Table10[[#This Row],[Date]],"MMM")</f>
        <v>Jan</v>
      </c>
      <c r="H369" t="str">
        <f>IF(Table10[[#This Row],[Amount]]&lt;0,"EXPENSES","INCOME")</f>
        <v>INCOME</v>
      </c>
    </row>
    <row r="370" spans="1:8">
      <c r="A370" s="3"/>
      <c r="B370" s="4"/>
      <c r="C370" s="4"/>
      <c r="D370" s="4"/>
      <c r="E370" s="4"/>
      <c r="F370" t="str">
        <f t="array" ref="F370">IFERROR(INDEX(Table11[Category],MATCH(TRUE,ISNUMBER(SEARCH(Table11[Keywords],Table10[[#This Row],[Name]])),0)),"")</f>
        <v/>
      </c>
      <c r="G370" t="str">
        <f>TEXT(Table10[[#This Row],[Date]],"MMM")</f>
        <v>Jan</v>
      </c>
      <c r="H370" t="str">
        <f>IF(Table10[[#This Row],[Amount]]&lt;0,"EXPENSES","INCOME")</f>
        <v>INCOME</v>
      </c>
    </row>
    <row r="371" spans="1:8">
      <c r="A371" s="3"/>
      <c r="B371" s="4"/>
      <c r="C371" s="4"/>
      <c r="D371" s="4"/>
      <c r="E371" s="4"/>
      <c r="F371" t="str">
        <f t="array" ref="F371">IFERROR(INDEX(Table11[Category],MATCH(TRUE,ISNUMBER(SEARCH(Table11[Keywords],Table10[[#This Row],[Name]])),0)),"")</f>
        <v/>
      </c>
      <c r="G371" t="str">
        <f>TEXT(Table10[[#This Row],[Date]],"MMM")</f>
        <v>Jan</v>
      </c>
      <c r="H371" t="str">
        <f>IF(Table10[[#This Row],[Amount]]&lt;0,"EXPENSES","INCOME")</f>
        <v>INCOME</v>
      </c>
    </row>
    <row r="372" spans="1:8">
      <c r="A372" s="3"/>
      <c r="B372" s="4"/>
      <c r="C372" s="4"/>
      <c r="D372" s="4"/>
      <c r="E372" s="4"/>
      <c r="F372" t="str">
        <f t="array" ref="F372">IFERROR(INDEX(Table11[Category],MATCH(TRUE,ISNUMBER(SEARCH(Table11[Keywords],Table10[[#This Row],[Name]])),0)),"")</f>
        <v/>
      </c>
      <c r="G372" t="str">
        <f>TEXT(Table10[[#This Row],[Date]],"MMM")</f>
        <v>Jan</v>
      </c>
      <c r="H372" t="str">
        <f>IF(Table10[[#This Row],[Amount]]&lt;0,"EXPENSES","INCOME")</f>
        <v>INCOME</v>
      </c>
    </row>
    <row r="373" spans="1:8">
      <c r="A373" s="3"/>
      <c r="B373" s="4"/>
      <c r="C373" s="4"/>
      <c r="D373" s="4"/>
      <c r="E373" s="4"/>
      <c r="F373" t="str">
        <f t="array" ref="F373">IFERROR(INDEX(Table11[Category],MATCH(TRUE,ISNUMBER(SEARCH(Table11[Keywords],Table10[[#This Row],[Name]])),0)),"")</f>
        <v/>
      </c>
      <c r="G373" t="str">
        <f>TEXT(Table10[[#This Row],[Date]],"MMM")</f>
        <v>Jan</v>
      </c>
      <c r="H373" t="str">
        <f>IF(Table10[[#This Row],[Amount]]&lt;0,"EXPENSES","INCOME")</f>
        <v>INCOME</v>
      </c>
    </row>
    <row r="374" spans="1:8">
      <c r="A374" s="3"/>
      <c r="B374" s="4"/>
      <c r="C374" s="4"/>
      <c r="D374" s="4"/>
      <c r="E374" s="4"/>
      <c r="F374" t="str">
        <f t="array" ref="F374">IFERROR(INDEX(Table11[Category],MATCH(TRUE,ISNUMBER(SEARCH(Table11[Keywords],Table10[[#This Row],[Name]])),0)),"")</f>
        <v/>
      </c>
      <c r="G374" t="str">
        <f>TEXT(Table10[[#This Row],[Date]],"MMM")</f>
        <v>Jan</v>
      </c>
      <c r="H374" t="str">
        <f>IF(Table10[[#This Row],[Amount]]&lt;0,"EXPENSES","INCOME")</f>
        <v>INCOME</v>
      </c>
    </row>
    <row r="375" spans="1:8">
      <c r="A375" s="3"/>
      <c r="B375" s="4"/>
      <c r="C375" s="4"/>
      <c r="D375" s="4"/>
      <c r="E375" s="4"/>
      <c r="F375" t="str">
        <f t="array" ref="F375">IFERROR(INDEX(Table11[Category],MATCH(TRUE,ISNUMBER(SEARCH(Table11[Keywords],Table10[[#This Row],[Name]])),0)),"")</f>
        <v/>
      </c>
      <c r="G375" t="str">
        <f>TEXT(Table10[[#This Row],[Date]],"MMM")</f>
        <v>Jan</v>
      </c>
      <c r="H375" t="str">
        <f>IF(Table10[[#This Row],[Amount]]&lt;0,"EXPENSES","INCOME")</f>
        <v>INCOME</v>
      </c>
    </row>
    <row r="376" spans="1:8">
      <c r="A376" s="3"/>
      <c r="B376" s="4"/>
      <c r="C376" s="4"/>
      <c r="D376" s="4"/>
      <c r="E376" s="4"/>
      <c r="F376" t="str">
        <f t="array" ref="F376">IFERROR(INDEX(Table11[Category],MATCH(TRUE,ISNUMBER(SEARCH(Table11[Keywords],Table10[[#This Row],[Name]])),0)),"")</f>
        <v/>
      </c>
      <c r="G376" t="str">
        <f>TEXT(Table10[[#This Row],[Date]],"MMM")</f>
        <v>Jan</v>
      </c>
      <c r="H376" t="str">
        <f>IF(Table10[[#This Row],[Amount]]&lt;0,"EXPENSES","INCOME")</f>
        <v>INCOME</v>
      </c>
    </row>
    <row r="377" spans="1:8">
      <c r="A377" s="3"/>
      <c r="B377" s="4"/>
      <c r="C377" s="4"/>
      <c r="D377" s="4"/>
      <c r="E377" s="4"/>
      <c r="F377" t="str">
        <f t="array" ref="F377">IFERROR(INDEX(Table11[Category],MATCH(TRUE,ISNUMBER(SEARCH(Table11[Keywords],Table10[[#This Row],[Name]])),0)),"")</f>
        <v/>
      </c>
      <c r="G377" t="str">
        <f>TEXT(Table10[[#This Row],[Date]],"MMM")</f>
        <v>Jan</v>
      </c>
      <c r="H377" t="str">
        <f>IF(Table10[[#This Row],[Amount]]&lt;0,"EXPENSES","INCOME")</f>
        <v>INCOME</v>
      </c>
    </row>
    <row r="378" spans="1:8">
      <c r="A378" s="3"/>
      <c r="B378" s="4"/>
      <c r="C378" s="4"/>
      <c r="D378" s="4"/>
      <c r="E378" s="4"/>
      <c r="F378" t="str">
        <f t="array" ref="F378">IFERROR(INDEX(Table11[Category],MATCH(TRUE,ISNUMBER(SEARCH(Table11[Keywords],Table10[[#This Row],[Name]])),0)),"")</f>
        <v/>
      </c>
      <c r="G378" t="str">
        <f>TEXT(Table10[[#This Row],[Date]],"MMM")</f>
        <v>Jan</v>
      </c>
      <c r="H378" t="str">
        <f>IF(Table10[[#This Row],[Amount]]&lt;0,"EXPENSES","INCOME")</f>
        <v>INCOME</v>
      </c>
    </row>
    <row r="379" spans="1:8">
      <c r="A379" s="3"/>
      <c r="B379" s="4"/>
      <c r="C379" s="4"/>
      <c r="D379" s="4"/>
      <c r="E379" s="4"/>
      <c r="F379" t="str">
        <f t="array" ref="F379">IFERROR(INDEX(Table11[Category],MATCH(TRUE,ISNUMBER(SEARCH(Table11[Keywords],Table10[[#This Row],[Name]])),0)),"")</f>
        <v/>
      </c>
      <c r="G379" t="str">
        <f>TEXT(Table10[[#This Row],[Date]],"MMM")</f>
        <v>Jan</v>
      </c>
      <c r="H379" t="str">
        <f>IF(Table10[[#This Row],[Amount]]&lt;0,"EXPENSES","INCOME")</f>
        <v>INCOME</v>
      </c>
    </row>
    <row r="380" spans="1:8">
      <c r="A380" s="3"/>
      <c r="B380" s="4"/>
      <c r="C380" s="4"/>
      <c r="D380" s="4"/>
      <c r="E380" s="4"/>
      <c r="F380" t="str">
        <f t="array" ref="F380">IFERROR(INDEX(Table11[Category],MATCH(TRUE,ISNUMBER(SEARCH(Table11[Keywords],Table10[[#This Row],[Name]])),0)),"")</f>
        <v/>
      </c>
      <c r="G380" t="str">
        <f>TEXT(Table10[[#This Row],[Date]],"MMM")</f>
        <v>Jan</v>
      </c>
      <c r="H380" t="str">
        <f>IF(Table10[[#This Row],[Amount]]&lt;0,"EXPENSES","INCOME")</f>
        <v>INCOME</v>
      </c>
    </row>
    <row r="381" spans="1:8">
      <c r="A381" s="3"/>
      <c r="B381" s="4"/>
      <c r="C381" s="4"/>
      <c r="D381" s="4"/>
      <c r="E381" s="4"/>
      <c r="F381" t="str">
        <f t="array" ref="F381">IFERROR(INDEX(Table11[Category],MATCH(TRUE,ISNUMBER(SEARCH(Table11[Keywords],Table10[[#This Row],[Name]])),0)),"")</f>
        <v/>
      </c>
      <c r="G381" t="str">
        <f>TEXT(Table10[[#This Row],[Date]],"MMM")</f>
        <v>Jan</v>
      </c>
      <c r="H381" t="str">
        <f>IF(Table10[[#This Row],[Amount]]&lt;0,"EXPENSES","INCOME")</f>
        <v>INCOME</v>
      </c>
    </row>
    <row r="382" spans="1:8">
      <c r="A382" s="3"/>
      <c r="B382" s="4"/>
      <c r="C382" s="4"/>
      <c r="D382" s="4"/>
      <c r="E382" s="4"/>
      <c r="F382" t="str">
        <f t="array" ref="F382">IFERROR(INDEX(Table11[Category],MATCH(TRUE,ISNUMBER(SEARCH(Table11[Keywords],Table10[[#This Row],[Name]])),0)),"")</f>
        <v/>
      </c>
      <c r="G382" t="str">
        <f>TEXT(Table10[[#This Row],[Date]],"MMM")</f>
        <v>Jan</v>
      </c>
      <c r="H382" t="str">
        <f>IF(Table10[[#This Row],[Amount]]&lt;0,"EXPENSES","INCOME")</f>
        <v>INCOME</v>
      </c>
    </row>
    <row r="383" spans="1:8">
      <c r="A383" s="3"/>
      <c r="B383" s="4"/>
      <c r="C383" s="4"/>
      <c r="D383" s="4"/>
      <c r="E383" s="4"/>
      <c r="F383" t="str">
        <f t="array" ref="F383">IFERROR(INDEX(Table11[Category],MATCH(TRUE,ISNUMBER(SEARCH(Table11[Keywords],Table10[[#This Row],[Name]])),0)),"")</f>
        <v/>
      </c>
      <c r="G383" t="str">
        <f>TEXT(Table10[[#This Row],[Date]],"MMM")</f>
        <v>Jan</v>
      </c>
      <c r="H383" t="str">
        <f>IF(Table10[[#This Row],[Amount]]&lt;0,"EXPENSES","INCOME")</f>
        <v>INCOME</v>
      </c>
    </row>
    <row r="384" spans="1:8">
      <c r="A384" s="3"/>
      <c r="B384" s="4"/>
      <c r="C384" s="4"/>
      <c r="D384" s="4"/>
      <c r="E384" s="4"/>
      <c r="F384" t="str">
        <f t="array" ref="F384">IFERROR(INDEX(Table11[Category],MATCH(TRUE,ISNUMBER(SEARCH(Table11[Keywords],Table10[[#This Row],[Name]])),0)),"")</f>
        <v/>
      </c>
      <c r="G384" t="str">
        <f>TEXT(Table10[[#This Row],[Date]],"MMM")</f>
        <v>Jan</v>
      </c>
      <c r="H384" t="str">
        <f>IF(Table10[[#This Row],[Amount]]&lt;0,"EXPENSES","INCOME")</f>
        <v>INCOME</v>
      </c>
    </row>
    <row r="385" spans="1:8">
      <c r="A385" s="3"/>
      <c r="B385" s="4"/>
      <c r="C385" s="4"/>
      <c r="D385" s="4"/>
      <c r="E385" s="4"/>
      <c r="F385" t="str">
        <f t="array" ref="F385">IFERROR(INDEX(Table11[Category],MATCH(TRUE,ISNUMBER(SEARCH(Table11[Keywords],Table10[[#This Row],[Name]])),0)),"")</f>
        <v/>
      </c>
      <c r="G385" t="str">
        <f>TEXT(Table10[[#This Row],[Date]],"MMM")</f>
        <v>Jan</v>
      </c>
      <c r="H385" t="str">
        <f>IF(Table10[[#This Row],[Amount]]&lt;0,"EXPENSES","INCOME")</f>
        <v>INCOME</v>
      </c>
    </row>
    <row r="386" spans="1:8">
      <c r="A386" s="3"/>
      <c r="B386" s="4"/>
      <c r="C386" s="4"/>
      <c r="D386" s="4"/>
      <c r="E386" s="4"/>
      <c r="F386" t="str">
        <f t="array" ref="F386">IFERROR(INDEX(Table11[Category],MATCH(TRUE,ISNUMBER(SEARCH(Table11[Keywords],Table10[[#This Row],[Name]])),0)),"")</f>
        <v/>
      </c>
      <c r="G386" t="str">
        <f>TEXT(Table10[[#This Row],[Date]],"MMM")</f>
        <v>Jan</v>
      </c>
      <c r="H386" t="str">
        <f>IF(Table10[[#This Row],[Amount]]&lt;0,"EXPENSES","INCOME")</f>
        <v>INCOME</v>
      </c>
    </row>
    <row r="387" spans="1:8">
      <c r="A387" s="3"/>
      <c r="B387" s="4"/>
      <c r="C387" s="4"/>
      <c r="D387" s="4"/>
      <c r="E387" s="4"/>
      <c r="F387" t="str">
        <f t="array" ref="F387">IFERROR(INDEX(Table11[Category],MATCH(TRUE,ISNUMBER(SEARCH(Table11[Keywords],Table10[[#This Row],[Name]])),0)),"")</f>
        <v/>
      </c>
      <c r="G387" t="str">
        <f>TEXT(Table10[[#This Row],[Date]],"MMM")</f>
        <v>Jan</v>
      </c>
      <c r="H387" t="str">
        <f>IF(Table10[[#This Row],[Amount]]&lt;0,"EXPENSES","INCOME")</f>
        <v>INCOME</v>
      </c>
    </row>
    <row r="388" spans="1:8">
      <c r="A388" s="3"/>
      <c r="B388" s="4"/>
      <c r="C388" s="4"/>
      <c r="D388" s="4"/>
      <c r="E388" s="4"/>
      <c r="F388" t="str">
        <f t="array" ref="F388">IFERROR(INDEX(Table11[Category],MATCH(TRUE,ISNUMBER(SEARCH(Table11[Keywords],Table10[[#This Row],[Name]])),0)),"")</f>
        <v/>
      </c>
      <c r="G388" t="str">
        <f>TEXT(Table10[[#This Row],[Date]],"MMM")</f>
        <v>Jan</v>
      </c>
      <c r="H388" t="str">
        <f>IF(Table10[[#This Row],[Amount]]&lt;0,"EXPENSES","INCOME")</f>
        <v>INCOME</v>
      </c>
    </row>
    <row r="389" spans="1:8">
      <c r="A389" s="3"/>
      <c r="B389" s="4"/>
      <c r="C389" s="4"/>
      <c r="D389" s="4"/>
      <c r="E389" s="4"/>
      <c r="F389" t="str">
        <f t="array" ref="F389">IFERROR(INDEX(Table11[Category],MATCH(TRUE,ISNUMBER(SEARCH(Table11[Keywords],Table10[[#This Row],[Name]])),0)),"")</f>
        <v/>
      </c>
      <c r="G389" t="str">
        <f>TEXT(Table10[[#This Row],[Date]],"MMM")</f>
        <v>Jan</v>
      </c>
      <c r="H389" t="str">
        <f>IF(Table10[[#This Row],[Amount]]&lt;0,"EXPENSES","INCOME")</f>
        <v>INCOME</v>
      </c>
    </row>
    <row r="390" spans="1:8">
      <c r="A390" s="3"/>
      <c r="B390" s="4"/>
      <c r="C390" s="4"/>
      <c r="D390" s="4"/>
      <c r="E390" s="4"/>
      <c r="F390" t="str">
        <f t="array" ref="F390">IFERROR(INDEX(Table11[Category],MATCH(TRUE,ISNUMBER(SEARCH(Table11[Keywords],Table10[[#This Row],[Name]])),0)),"")</f>
        <v/>
      </c>
      <c r="G390" t="str">
        <f>TEXT(Table10[[#This Row],[Date]],"MMM")</f>
        <v>Jan</v>
      </c>
      <c r="H390" t="str">
        <f>IF(Table10[[#This Row],[Amount]]&lt;0,"EXPENSES","INCOME")</f>
        <v>INCOME</v>
      </c>
    </row>
    <row r="391" spans="1:8">
      <c r="A391" s="3"/>
      <c r="B391" s="4"/>
      <c r="C391" s="4"/>
      <c r="D391" s="4"/>
      <c r="E391" s="4"/>
      <c r="F391" t="str">
        <f t="array" ref="F391">IFERROR(INDEX(Table11[Category],MATCH(TRUE,ISNUMBER(SEARCH(Table11[Keywords],Table10[[#This Row],[Name]])),0)),"")</f>
        <v/>
      </c>
      <c r="G391" t="str">
        <f>TEXT(Table10[[#This Row],[Date]],"MMM")</f>
        <v>Jan</v>
      </c>
      <c r="H391" t="str">
        <f>IF(Table10[[#This Row],[Amount]]&lt;0,"EXPENSES","INCOME")</f>
        <v>INCOME</v>
      </c>
    </row>
    <row r="392" spans="1:8">
      <c r="A392" s="3"/>
      <c r="B392" s="4"/>
      <c r="C392" s="4"/>
      <c r="D392" s="4"/>
      <c r="E392" s="4"/>
      <c r="F392" t="str">
        <f t="array" ref="F392">IFERROR(INDEX(Table11[Category],MATCH(TRUE,ISNUMBER(SEARCH(Table11[Keywords],Table10[[#This Row],[Name]])),0)),"")</f>
        <v/>
      </c>
      <c r="G392" t="str">
        <f>TEXT(Table10[[#This Row],[Date]],"MMM")</f>
        <v>Jan</v>
      </c>
      <c r="H392" t="str">
        <f>IF(Table10[[#This Row],[Amount]]&lt;0,"EXPENSES","INCOME")</f>
        <v>INCOME</v>
      </c>
    </row>
    <row r="393" spans="1:8">
      <c r="A393" s="3"/>
      <c r="B393" s="4"/>
      <c r="C393" s="4"/>
      <c r="D393" s="4"/>
      <c r="E393" s="4"/>
      <c r="F393" t="str">
        <f t="array" ref="F393">IFERROR(INDEX(Table11[Category],MATCH(TRUE,ISNUMBER(SEARCH(Table11[Keywords],Table10[[#This Row],[Name]])),0)),"")</f>
        <v/>
      </c>
      <c r="G393" t="str">
        <f>TEXT(Table10[[#This Row],[Date]],"MMM")</f>
        <v>Jan</v>
      </c>
      <c r="H393" t="str">
        <f>IF(Table10[[#This Row],[Amount]]&lt;0,"EXPENSES","INCOME")</f>
        <v>INCOME</v>
      </c>
    </row>
    <row r="394" spans="1:8">
      <c r="A394" s="3"/>
      <c r="B394" s="4"/>
      <c r="C394" s="4"/>
      <c r="D394" s="4"/>
      <c r="E394" s="4"/>
      <c r="F394" t="str">
        <f t="array" ref="F394">IFERROR(INDEX(Table11[Category],MATCH(TRUE,ISNUMBER(SEARCH(Table11[Keywords],Table10[[#This Row],[Name]])),0)),"")</f>
        <v/>
      </c>
      <c r="G394" t="str">
        <f>TEXT(Table10[[#This Row],[Date]],"MMM")</f>
        <v>Jan</v>
      </c>
      <c r="H394" t="str">
        <f>IF(Table10[[#This Row],[Amount]]&lt;0,"EXPENSES","INCOME")</f>
        <v>INCOME</v>
      </c>
    </row>
    <row r="395" spans="1:8">
      <c r="A395" s="3"/>
      <c r="B395" s="4"/>
      <c r="C395" s="4"/>
      <c r="D395" s="4"/>
      <c r="E395" s="4"/>
      <c r="F395" t="str">
        <f t="array" ref="F395">IFERROR(INDEX(Table11[Category],MATCH(TRUE,ISNUMBER(SEARCH(Table11[Keywords],Table10[[#This Row],[Name]])),0)),"")</f>
        <v/>
      </c>
      <c r="G395" t="str">
        <f>TEXT(Table10[[#This Row],[Date]],"MMM")</f>
        <v>Jan</v>
      </c>
      <c r="H395" t="str">
        <f>IF(Table10[[#This Row],[Amount]]&lt;0,"EXPENSES","INCOME")</f>
        <v>INCOME</v>
      </c>
    </row>
    <row r="396" spans="1:8">
      <c r="A396" s="3"/>
      <c r="B396" s="4"/>
      <c r="C396" s="4"/>
      <c r="D396" s="4"/>
      <c r="E396" s="4"/>
      <c r="F396" t="str">
        <f t="array" ref="F396">IFERROR(INDEX(Table11[Category],MATCH(TRUE,ISNUMBER(SEARCH(Table11[Keywords],Table10[[#This Row],[Name]])),0)),"")</f>
        <v/>
      </c>
      <c r="G396" t="str">
        <f>TEXT(Table10[[#This Row],[Date]],"MMM")</f>
        <v>Jan</v>
      </c>
      <c r="H396" t="str">
        <f>IF(Table10[[#This Row],[Amount]]&lt;0,"EXPENSES","INCOME")</f>
        <v>INCOME</v>
      </c>
    </row>
    <row r="397" spans="1:8">
      <c r="A397" s="3"/>
      <c r="B397" s="4"/>
      <c r="C397" s="4"/>
      <c r="D397" s="4"/>
      <c r="E397" s="4"/>
      <c r="F397" t="str">
        <f t="array" ref="F397">IFERROR(INDEX(Table11[Category],MATCH(TRUE,ISNUMBER(SEARCH(Table11[Keywords],Table10[[#This Row],[Name]])),0)),"")</f>
        <v/>
      </c>
      <c r="G397" t="str">
        <f>TEXT(Table10[[#This Row],[Date]],"MMM")</f>
        <v>Jan</v>
      </c>
      <c r="H397" t="str">
        <f>IF(Table10[[#This Row],[Amount]]&lt;0,"EXPENSES","INCOME")</f>
        <v>INCOME</v>
      </c>
    </row>
    <row r="398" spans="1:8">
      <c r="A398" s="3"/>
      <c r="B398" s="4"/>
      <c r="C398" s="4"/>
      <c r="D398" s="4"/>
      <c r="E398" s="4"/>
      <c r="F398" t="str">
        <f t="array" ref="F398">IFERROR(INDEX(Table11[Category],MATCH(TRUE,ISNUMBER(SEARCH(Table11[Keywords],Table10[[#This Row],[Name]])),0)),"")</f>
        <v/>
      </c>
      <c r="G398" t="str">
        <f>TEXT(Table10[[#This Row],[Date]],"MMM")</f>
        <v>Jan</v>
      </c>
      <c r="H398" t="str">
        <f>IF(Table10[[#This Row],[Amount]]&lt;0,"EXPENSES","INCOME")</f>
        <v>INCOME</v>
      </c>
    </row>
    <row r="399" spans="1:8">
      <c r="A399" s="3"/>
      <c r="B399" s="4"/>
      <c r="C399" s="4"/>
      <c r="D399" s="4"/>
      <c r="E399" s="4"/>
      <c r="F399" t="str">
        <f t="array" ref="F399">IFERROR(INDEX(Table11[Category],MATCH(TRUE,ISNUMBER(SEARCH(Table11[Keywords],Table10[[#This Row],[Name]])),0)),"")</f>
        <v/>
      </c>
      <c r="G399" t="str">
        <f>TEXT(Table10[[#This Row],[Date]],"MMM")</f>
        <v>Jan</v>
      </c>
      <c r="H399" t="str">
        <f>IF(Table10[[#This Row],[Amount]]&lt;0,"EXPENSES","INCOME")</f>
        <v>INCOME</v>
      </c>
    </row>
    <row r="400" spans="1:8">
      <c r="A400" s="3"/>
      <c r="B400" s="4"/>
      <c r="C400" s="4"/>
      <c r="D400" s="4"/>
      <c r="E400" s="4"/>
      <c r="F400" t="str">
        <f t="array" ref="F400">IFERROR(INDEX(Table11[Category],MATCH(TRUE,ISNUMBER(SEARCH(Table11[Keywords],Table10[[#This Row],[Name]])),0)),"")</f>
        <v/>
      </c>
      <c r="G400" t="str">
        <f>TEXT(Table10[[#This Row],[Date]],"MMM")</f>
        <v>Jan</v>
      </c>
      <c r="H400" t="str">
        <f>IF(Table10[[#This Row],[Amount]]&lt;0,"EXPENSES","INCOME")</f>
        <v>INCOME</v>
      </c>
    </row>
    <row r="401" spans="1:8">
      <c r="A401" s="3"/>
      <c r="B401" s="4"/>
      <c r="C401" s="4"/>
      <c r="D401" s="4"/>
      <c r="E401" s="4"/>
      <c r="F401" t="str">
        <f t="array" ref="F401">IFERROR(INDEX(Table11[Category],MATCH(TRUE,ISNUMBER(SEARCH(Table11[Keywords],Table10[[#This Row],[Name]])),0)),"")</f>
        <v/>
      </c>
      <c r="G401" t="str">
        <f>TEXT(Table10[[#This Row],[Date]],"MMM")</f>
        <v>Jan</v>
      </c>
      <c r="H401" t="str">
        <f>IF(Table10[[#This Row],[Amount]]&lt;0,"EXPENSES","INCOME")</f>
        <v>INCOME</v>
      </c>
    </row>
    <row r="402" spans="1:8">
      <c r="A402" s="3"/>
      <c r="B402" s="4"/>
      <c r="C402" s="4"/>
      <c r="D402" s="4"/>
      <c r="E402" s="4"/>
      <c r="F402" t="str">
        <f t="array" ref="F402">IFERROR(INDEX(Table11[Category],MATCH(TRUE,ISNUMBER(SEARCH(Table11[Keywords],Table10[[#This Row],[Name]])),0)),"")</f>
        <v/>
      </c>
      <c r="G402" t="str">
        <f>TEXT(Table10[[#This Row],[Date]],"MMM")</f>
        <v>Jan</v>
      </c>
      <c r="H402" t="str">
        <f>IF(Table10[[#This Row],[Amount]]&lt;0,"EXPENSES","INCOME")</f>
        <v>INCOME</v>
      </c>
    </row>
    <row r="403" spans="1:8">
      <c r="A403" s="3"/>
      <c r="B403" s="4"/>
      <c r="C403" s="4"/>
      <c r="D403" s="4"/>
      <c r="E403" s="4"/>
      <c r="F403" t="str">
        <f t="array" ref="F403">IFERROR(INDEX(Table11[Category],MATCH(TRUE,ISNUMBER(SEARCH(Table11[Keywords],Table10[[#This Row],[Name]])),0)),"")</f>
        <v/>
      </c>
      <c r="G403" t="str">
        <f>TEXT(Table10[[#This Row],[Date]],"MMM")</f>
        <v>Jan</v>
      </c>
      <c r="H403" t="str">
        <f>IF(Table10[[#This Row],[Amount]]&lt;0,"EXPENSES","INCOME")</f>
        <v>INCOME</v>
      </c>
    </row>
    <row r="404" spans="1:8">
      <c r="A404" s="3"/>
      <c r="B404" s="4"/>
      <c r="C404" s="4"/>
      <c r="D404" s="4"/>
      <c r="E404" s="4"/>
      <c r="F404" t="str">
        <f t="array" ref="F404">IFERROR(INDEX(Table11[Category],MATCH(TRUE,ISNUMBER(SEARCH(Table11[Keywords],Table10[[#This Row],[Name]])),0)),"")</f>
        <v/>
      </c>
      <c r="G404" t="str">
        <f>TEXT(Table10[[#This Row],[Date]],"MMM")</f>
        <v>Jan</v>
      </c>
      <c r="H404" t="str">
        <f>IF(Table10[[#This Row],[Amount]]&lt;0,"EXPENSES","INCOME")</f>
        <v>INCOME</v>
      </c>
    </row>
    <row r="405" spans="1:8">
      <c r="A405" s="3"/>
      <c r="B405" s="4"/>
      <c r="C405" s="4"/>
      <c r="D405" s="4"/>
      <c r="E405" s="4"/>
      <c r="F405" t="str">
        <f t="array" ref="F405">IFERROR(INDEX(Table11[Category],MATCH(TRUE,ISNUMBER(SEARCH(Table11[Keywords],Table10[[#This Row],[Name]])),0)),"")</f>
        <v/>
      </c>
      <c r="G405" t="str">
        <f>TEXT(Table10[[#This Row],[Date]],"MMM")</f>
        <v>Jan</v>
      </c>
      <c r="H405" t="str">
        <f>IF(Table10[[#This Row],[Amount]]&lt;0,"EXPENSES","INCOME")</f>
        <v>INCOME</v>
      </c>
    </row>
    <row r="406" spans="1:8">
      <c r="A406" s="3"/>
      <c r="B406" s="4"/>
      <c r="C406" s="4"/>
      <c r="D406" s="4"/>
      <c r="E406" s="4"/>
      <c r="F406" t="str">
        <f t="array" ref="F406">IFERROR(INDEX(Table11[Category],MATCH(TRUE,ISNUMBER(SEARCH(Table11[Keywords],Table10[[#This Row],[Name]])),0)),"")</f>
        <v/>
      </c>
      <c r="G406" t="str">
        <f>TEXT(Table10[[#This Row],[Date]],"MMM")</f>
        <v>Jan</v>
      </c>
      <c r="H406" t="str">
        <f>IF(Table10[[#This Row],[Amount]]&lt;0,"EXPENSES","INCOME")</f>
        <v>INCOME</v>
      </c>
    </row>
    <row r="407" spans="1:8">
      <c r="A407" s="3"/>
      <c r="B407" s="4"/>
      <c r="C407" s="4"/>
      <c r="D407" s="4"/>
      <c r="E407" s="4"/>
      <c r="F407" t="str">
        <f t="array" ref="F407">IFERROR(INDEX(Table11[Category],MATCH(TRUE,ISNUMBER(SEARCH(Table11[Keywords],Table10[[#This Row],[Name]])),0)),"")</f>
        <v/>
      </c>
      <c r="G407" t="str">
        <f>TEXT(Table10[[#This Row],[Date]],"MMM")</f>
        <v>Jan</v>
      </c>
      <c r="H407" t="str">
        <f>IF(Table10[[#This Row],[Amount]]&lt;0,"EXPENSES","INCOME")</f>
        <v>INCOME</v>
      </c>
    </row>
    <row r="408" spans="1:8">
      <c r="A408" s="3"/>
      <c r="B408" s="4"/>
      <c r="C408" s="4"/>
      <c r="D408" s="4"/>
      <c r="E408" s="4"/>
      <c r="F408" t="str">
        <f t="array" ref="F408">IFERROR(INDEX(Table11[Category],MATCH(TRUE,ISNUMBER(SEARCH(Table11[Keywords],Table10[[#This Row],[Name]])),0)),"")</f>
        <v/>
      </c>
      <c r="G408" t="str">
        <f>TEXT(Table10[[#This Row],[Date]],"MMM")</f>
        <v>Jan</v>
      </c>
      <c r="H408" t="str">
        <f>IF(Table10[[#This Row],[Amount]]&lt;0,"EXPENSES","INCOME")</f>
        <v>INCOME</v>
      </c>
    </row>
    <row r="409" spans="1:8">
      <c r="A409" s="3"/>
      <c r="B409" s="4"/>
      <c r="C409" s="4"/>
      <c r="D409" s="4"/>
      <c r="E409" s="4"/>
      <c r="F409" t="str">
        <f t="array" ref="F409">IFERROR(INDEX(Table11[Category],MATCH(TRUE,ISNUMBER(SEARCH(Table11[Keywords],Table10[[#This Row],[Name]])),0)),"")</f>
        <v/>
      </c>
      <c r="G409" t="str">
        <f>TEXT(Table10[[#This Row],[Date]],"MMM")</f>
        <v>Jan</v>
      </c>
      <c r="H409" t="str">
        <f>IF(Table10[[#This Row],[Amount]]&lt;0,"EXPENSES","INCOME")</f>
        <v>INCOME</v>
      </c>
    </row>
    <row r="410" spans="1:8">
      <c r="A410" s="3"/>
      <c r="B410" s="4"/>
      <c r="C410" s="4"/>
      <c r="D410" s="4"/>
      <c r="E410" s="4"/>
      <c r="F410" t="str">
        <f t="array" ref="F410">IFERROR(INDEX(Table11[Category],MATCH(TRUE,ISNUMBER(SEARCH(Table11[Keywords],Table10[[#This Row],[Name]])),0)),"")</f>
        <v/>
      </c>
      <c r="G410" t="str">
        <f>TEXT(Table10[[#This Row],[Date]],"MMM")</f>
        <v>Jan</v>
      </c>
      <c r="H410" t="str">
        <f>IF(Table10[[#This Row],[Amount]]&lt;0,"EXPENSES","INCOME")</f>
        <v>INCOME</v>
      </c>
    </row>
    <row r="411" spans="1:8">
      <c r="A411" s="3"/>
      <c r="B411" s="4"/>
      <c r="C411" s="4"/>
      <c r="D411" s="4"/>
      <c r="E411" s="4"/>
      <c r="F411" t="str">
        <f t="array" ref="F411">IFERROR(INDEX(Table11[Category],MATCH(TRUE,ISNUMBER(SEARCH(Table11[Keywords],Table10[[#This Row],[Name]])),0)),"")</f>
        <v/>
      </c>
      <c r="G411" t="str">
        <f>TEXT(Table10[[#This Row],[Date]],"MMM")</f>
        <v>Jan</v>
      </c>
      <c r="H411" t="str">
        <f>IF(Table10[[#This Row],[Amount]]&lt;0,"EXPENSES","INCOME")</f>
        <v>INCOME</v>
      </c>
    </row>
    <row r="412" spans="1:8">
      <c r="A412" s="3"/>
      <c r="B412" s="4"/>
      <c r="C412" s="4"/>
      <c r="D412" s="4"/>
      <c r="E412" s="4"/>
      <c r="F412" t="str">
        <f t="array" ref="F412">IFERROR(INDEX(Table11[Category],MATCH(TRUE,ISNUMBER(SEARCH(Table11[Keywords],Table10[[#This Row],[Name]])),0)),"")</f>
        <v/>
      </c>
      <c r="G412" t="str">
        <f>TEXT(Table10[[#This Row],[Date]],"MMM")</f>
        <v>Jan</v>
      </c>
      <c r="H412" t="str">
        <f>IF(Table10[[#This Row],[Amount]]&lt;0,"EXPENSES","INCOME")</f>
        <v>INCOME</v>
      </c>
    </row>
    <row r="413" spans="1:8">
      <c r="A413" s="3"/>
      <c r="B413" s="4"/>
      <c r="C413" s="4"/>
      <c r="D413" s="4"/>
      <c r="E413" s="4"/>
      <c r="F413" t="str">
        <f t="array" ref="F413">IFERROR(INDEX(Table11[Category],MATCH(TRUE,ISNUMBER(SEARCH(Table11[Keywords],Table10[[#This Row],[Name]])),0)),"")</f>
        <v/>
      </c>
      <c r="G413" t="str">
        <f>TEXT(Table10[[#This Row],[Date]],"MMM")</f>
        <v>Jan</v>
      </c>
      <c r="H413" t="str">
        <f>IF(Table10[[#This Row],[Amount]]&lt;0,"EXPENSES","INCOME")</f>
        <v>INCOME</v>
      </c>
    </row>
    <row r="414" spans="1:8">
      <c r="A414" s="3"/>
      <c r="B414" s="4"/>
      <c r="C414" s="4"/>
      <c r="D414" s="4"/>
      <c r="E414" s="4"/>
      <c r="F414" t="str">
        <f t="array" ref="F414">IFERROR(INDEX(Table11[Category],MATCH(TRUE,ISNUMBER(SEARCH(Table11[Keywords],Table10[[#This Row],[Name]])),0)),"")</f>
        <v/>
      </c>
      <c r="G414" t="str">
        <f>TEXT(Table10[[#This Row],[Date]],"MMM")</f>
        <v>Jan</v>
      </c>
      <c r="H414" t="str">
        <f>IF(Table10[[#This Row],[Amount]]&lt;0,"EXPENSES","INCOME")</f>
        <v>INCOME</v>
      </c>
    </row>
    <row r="415" spans="1:8">
      <c r="A415" s="3"/>
      <c r="B415" s="4"/>
      <c r="C415" s="4"/>
      <c r="D415" s="4"/>
      <c r="E415" s="4"/>
      <c r="F415" t="str">
        <f t="array" ref="F415">IFERROR(INDEX(Table11[Category],MATCH(TRUE,ISNUMBER(SEARCH(Table11[Keywords],Table10[[#This Row],[Name]])),0)),"")</f>
        <v/>
      </c>
      <c r="G415" t="str">
        <f>TEXT(Table10[[#This Row],[Date]],"MMM")</f>
        <v>Jan</v>
      </c>
      <c r="H415" t="str">
        <f>IF(Table10[[#This Row],[Amount]]&lt;0,"EXPENSES","INCOME")</f>
        <v>INCOME</v>
      </c>
    </row>
    <row r="416" spans="1:8">
      <c r="A416" s="3"/>
      <c r="B416" s="4"/>
      <c r="C416" s="4"/>
      <c r="D416" s="4"/>
      <c r="E416" s="4"/>
      <c r="F416" t="str">
        <f t="array" ref="F416">IFERROR(INDEX(Table11[Category],MATCH(TRUE,ISNUMBER(SEARCH(Table11[Keywords],Table10[[#This Row],[Name]])),0)),"")</f>
        <v/>
      </c>
      <c r="G416" t="str">
        <f>TEXT(Table10[[#This Row],[Date]],"MMM")</f>
        <v>Jan</v>
      </c>
      <c r="H416" t="str">
        <f>IF(Table10[[#This Row],[Amount]]&lt;0,"EXPENSES","INCOME")</f>
        <v>INCOME</v>
      </c>
    </row>
    <row r="417" spans="1:8">
      <c r="A417" s="3"/>
      <c r="B417" s="4"/>
      <c r="C417" s="4"/>
      <c r="D417" s="4"/>
      <c r="E417" s="4"/>
      <c r="F417" t="str">
        <f t="array" ref="F417">IFERROR(INDEX(Table11[Category],MATCH(TRUE,ISNUMBER(SEARCH(Table11[Keywords],Table10[[#This Row],[Name]])),0)),"")</f>
        <v/>
      </c>
      <c r="G417" t="str">
        <f>TEXT(Table10[[#This Row],[Date]],"MMM")</f>
        <v>Jan</v>
      </c>
      <c r="H417" t="str">
        <f>IF(Table10[[#This Row],[Amount]]&lt;0,"EXPENSES","INCOME")</f>
        <v>INCOME</v>
      </c>
    </row>
    <row r="418" spans="1:8">
      <c r="A418" s="3"/>
      <c r="B418" s="4"/>
      <c r="C418" s="4"/>
      <c r="D418" s="4"/>
      <c r="E418" s="4"/>
      <c r="F418" t="str">
        <f t="array" ref="F418">IFERROR(INDEX(Table11[Category],MATCH(TRUE,ISNUMBER(SEARCH(Table11[Keywords],Table10[[#This Row],[Name]])),0)),"")</f>
        <v/>
      </c>
      <c r="G418" t="str">
        <f>TEXT(Table10[[#This Row],[Date]],"MMM")</f>
        <v>Jan</v>
      </c>
      <c r="H418" t="str">
        <f>IF(Table10[[#This Row],[Amount]]&lt;0,"EXPENSES","INCOME")</f>
        <v>INCOME</v>
      </c>
    </row>
    <row r="419" spans="1:8">
      <c r="A419" s="3"/>
      <c r="B419" s="4"/>
      <c r="C419" s="4"/>
      <c r="D419" s="4"/>
      <c r="E419" s="4"/>
      <c r="F419" t="str">
        <f t="array" ref="F419">IFERROR(INDEX(Table11[Category],MATCH(TRUE,ISNUMBER(SEARCH(Table11[Keywords],Table10[[#This Row],[Name]])),0)),"")</f>
        <v/>
      </c>
      <c r="G419" t="str">
        <f>TEXT(Table10[[#This Row],[Date]],"MMM")</f>
        <v>Jan</v>
      </c>
      <c r="H419" t="str">
        <f>IF(Table10[[#This Row],[Amount]]&lt;0,"EXPENSES","INCOME")</f>
        <v>INCOME</v>
      </c>
    </row>
    <row r="420" spans="1:8">
      <c r="A420" s="3"/>
      <c r="B420" s="4"/>
      <c r="C420" s="4"/>
      <c r="D420" s="4"/>
      <c r="E420" s="4"/>
      <c r="F420" t="str">
        <f t="array" ref="F420">IFERROR(INDEX(Table11[Category],MATCH(TRUE,ISNUMBER(SEARCH(Table11[Keywords],Table10[[#This Row],[Name]])),0)),"")</f>
        <v/>
      </c>
      <c r="G420" t="str">
        <f>TEXT(Table10[[#This Row],[Date]],"MMM")</f>
        <v>Jan</v>
      </c>
      <c r="H420" t="str">
        <f>IF(Table10[[#This Row],[Amount]]&lt;0,"EXPENSES","INCOME")</f>
        <v>INCOME</v>
      </c>
    </row>
    <row r="421" spans="1:8">
      <c r="A421" s="3"/>
      <c r="B421" s="4"/>
      <c r="C421" s="4"/>
      <c r="D421" s="4"/>
      <c r="E421" s="4"/>
      <c r="F421" t="str">
        <f t="array" ref="F421">IFERROR(INDEX(Table11[Category],MATCH(TRUE,ISNUMBER(SEARCH(Table11[Keywords],Table10[[#This Row],[Name]])),0)),"")</f>
        <v/>
      </c>
      <c r="G421" t="str">
        <f>TEXT(Table10[[#This Row],[Date]],"MMM")</f>
        <v>Jan</v>
      </c>
      <c r="H421" t="str">
        <f>IF(Table10[[#This Row],[Amount]]&lt;0,"EXPENSES","INCOME")</f>
        <v>INCOME</v>
      </c>
    </row>
    <row r="422" spans="1:8">
      <c r="A422" s="3"/>
      <c r="B422" s="4"/>
      <c r="C422" s="4"/>
      <c r="D422" s="4"/>
      <c r="E422" s="4"/>
      <c r="F422" t="str">
        <f t="array" ref="F422">IFERROR(INDEX(Table11[Category],MATCH(TRUE,ISNUMBER(SEARCH(Table11[Keywords],Table10[[#This Row],[Name]])),0)),"")</f>
        <v/>
      </c>
      <c r="G422" t="str">
        <f>TEXT(Table10[[#This Row],[Date]],"MMM")</f>
        <v>Jan</v>
      </c>
      <c r="H422" t="str">
        <f>IF(Table10[[#This Row],[Amount]]&lt;0,"EXPENSES","INCOME")</f>
        <v>INCOME</v>
      </c>
    </row>
    <row r="423" spans="1:8">
      <c r="A423" s="3"/>
      <c r="B423" s="4"/>
      <c r="C423" s="4"/>
      <c r="D423" s="4"/>
      <c r="E423" s="4"/>
      <c r="F423" t="str">
        <f t="array" ref="F423">IFERROR(INDEX(Table11[Category],MATCH(TRUE,ISNUMBER(SEARCH(Table11[Keywords],Table10[[#This Row],[Name]])),0)),"")</f>
        <v/>
      </c>
      <c r="G423" t="str">
        <f>TEXT(Table10[[#This Row],[Date]],"MMM")</f>
        <v>Jan</v>
      </c>
      <c r="H423" t="str">
        <f>IF(Table10[[#This Row],[Amount]]&lt;0,"EXPENSES","INCOME")</f>
        <v>INCOME</v>
      </c>
    </row>
    <row r="424" spans="1:8">
      <c r="A424" s="3"/>
      <c r="B424" s="4"/>
      <c r="C424" s="4"/>
      <c r="D424" s="4"/>
      <c r="E424" s="4"/>
      <c r="F424" t="str">
        <f t="array" ref="F424">IFERROR(INDEX(Table11[Category],MATCH(TRUE,ISNUMBER(SEARCH(Table11[Keywords],Table10[[#This Row],[Name]])),0)),"")</f>
        <v/>
      </c>
      <c r="G424" t="str">
        <f>TEXT(Table10[[#This Row],[Date]],"MMM")</f>
        <v>Jan</v>
      </c>
      <c r="H424" t="str">
        <f>IF(Table10[[#This Row],[Amount]]&lt;0,"EXPENSES","INCOME")</f>
        <v>INCOME</v>
      </c>
    </row>
    <row r="425" spans="1:8">
      <c r="A425" s="3"/>
      <c r="B425" s="4"/>
      <c r="C425" s="4"/>
      <c r="D425" s="4"/>
      <c r="E425" s="4"/>
      <c r="F425" t="str">
        <f t="array" ref="F425">IFERROR(INDEX(Table11[Category],MATCH(TRUE,ISNUMBER(SEARCH(Table11[Keywords],Table10[[#This Row],[Name]])),0)),"")</f>
        <v/>
      </c>
      <c r="G425" t="str">
        <f>TEXT(Table10[[#This Row],[Date]],"MMM")</f>
        <v>Jan</v>
      </c>
      <c r="H425" t="str">
        <f>IF(Table10[[#This Row],[Amount]]&lt;0,"EXPENSES","INCOME")</f>
        <v>INCOME</v>
      </c>
    </row>
    <row r="426" spans="1:8">
      <c r="A426" s="3"/>
      <c r="B426" s="4"/>
      <c r="C426" s="4"/>
      <c r="D426" s="4"/>
      <c r="E426" s="4"/>
      <c r="F426" t="str">
        <f t="array" ref="F426">IFERROR(INDEX(Table11[Category],MATCH(TRUE,ISNUMBER(SEARCH(Table11[Keywords],Table10[[#This Row],[Name]])),0)),"")</f>
        <v/>
      </c>
      <c r="G426" t="str">
        <f>TEXT(Table10[[#This Row],[Date]],"MMM")</f>
        <v>Jan</v>
      </c>
      <c r="H426" t="str">
        <f>IF(Table10[[#This Row],[Amount]]&lt;0,"EXPENSES","INCOME")</f>
        <v>INCOME</v>
      </c>
    </row>
    <row r="427" spans="1:8">
      <c r="A427" s="3"/>
      <c r="B427" s="4"/>
      <c r="C427" s="4"/>
      <c r="D427" s="4"/>
      <c r="E427" s="4"/>
      <c r="F427" t="str">
        <f t="array" ref="F427">IFERROR(INDEX(Table11[Category],MATCH(TRUE,ISNUMBER(SEARCH(Table11[Keywords],Table10[[#This Row],[Name]])),0)),"")</f>
        <v/>
      </c>
      <c r="G427" t="str">
        <f>TEXT(Table10[[#This Row],[Date]],"MMM")</f>
        <v>Jan</v>
      </c>
      <c r="H427" t="str">
        <f>IF(Table10[[#This Row],[Amount]]&lt;0,"EXPENSES","INCOME")</f>
        <v>INCOME</v>
      </c>
    </row>
    <row r="428" spans="1:8">
      <c r="A428" s="3"/>
      <c r="B428" s="4"/>
      <c r="C428" s="4"/>
      <c r="D428" s="4"/>
      <c r="E428" s="4"/>
      <c r="F428" t="str">
        <f t="array" ref="F428">IFERROR(INDEX(Table11[Category],MATCH(TRUE,ISNUMBER(SEARCH(Table11[Keywords],Table10[[#This Row],[Name]])),0)),"")</f>
        <v/>
      </c>
      <c r="G428" t="str">
        <f>TEXT(Table10[[#This Row],[Date]],"MMM")</f>
        <v>Jan</v>
      </c>
      <c r="H428" t="str">
        <f>IF(Table10[[#This Row],[Amount]]&lt;0,"EXPENSES","INCOME")</f>
        <v>INCOME</v>
      </c>
    </row>
    <row r="429" spans="1:8">
      <c r="A429" s="3"/>
      <c r="B429" s="4"/>
      <c r="C429" s="4"/>
      <c r="D429" s="4"/>
      <c r="E429" s="4"/>
      <c r="F429" t="str">
        <f t="array" ref="F429">IFERROR(INDEX(Table11[Category],MATCH(TRUE,ISNUMBER(SEARCH(Table11[Keywords],Table10[[#This Row],[Name]])),0)),"")</f>
        <v/>
      </c>
      <c r="G429" t="str">
        <f>TEXT(Table10[[#This Row],[Date]],"MMM")</f>
        <v>Jan</v>
      </c>
      <c r="H429" t="str">
        <f>IF(Table10[[#This Row],[Amount]]&lt;0,"EXPENSES","INCOME")</f>
        <v>INCOME</v>
      </c>
    </row>
    <row r="430" spans="1:8">
      <c r="A430" s="3"/>
      <c r="B430" s="4"/>
      <c r="C430" s="4"/>
      <c r="D430" s="4"/>
      <c r="E430" s="4"/>
      <c r="F430" t="str">
        <f t="array" ref="F430">IFERROR(INDEX(Table11[Category],MATCH(TRUE,ISNUMBER(SEARCH(Table11[Keywords],Table10[[#This Row],[Name]])),0)),"")</f>
        <v/>
      </c>
      <c r="G430" t="str">
        <f>TEXT(Table10[[#This Row],[Date]],"MMM")</f>
        <v>Jan</v>
      </c>
      <c r="H430" t="str">
        <f>IF(Table10[[#This Row],[Amount]]&lt;0,"EXPENSES","INCOME")</f>
        <v>INCOME</v>
      </c>
    </row>
    <row r="431" spans="1:8">
      <c r="A431" s="3"/>
      <c r="B431" s="4"/>
      <c r="C431" s="4"/>
      <c r="D431" s="4"/>
      <c r="E431" s="4"/>
      <c r="F431" t="str">
        <f t="array" ref="F431">IFERROR(INDEX(Table11[Category],MATCH(TRUE,ISNUMBER(SEARCH(Table11[Keywords],Table10[[#This Row],[Name]])),0)),"")</f>
        <v/>
      </c>
      <c r="G431" t="str">
        <f>TEXT(Table10[[#This Row],[Date]],"MMM")</f>
        <v>Jan</v>
      </c>
      <c r="H431" t="str">
        <f>IF(Table10[[#This Row],[Amount]]&lt;0,"EXPENSES","INCOME")</f>
        <v>INCOME</v>
      </c>
    </row>
    <row r="432" spans="1:8">
      <c r="A432" s="3"/>
      <c r="B432" s="4"/>
      <c r="C432" s="4"/>
      <c r="D432" s="4"/>
      <c r="E432" s="4"/>
      <c r="F432" t="str">
        <f t="array" ref="F432">IFERROR(INDEX(Table11[Category],MATCH(TRUE,ISNUMBER(SEARCH(Table11[Keywords],Table10[[#This Row],[Name]])),0)),"")</f>
        <v/>
      </c>
      <c r="G432" t="str">
        <f>TEXT(Table10[[#This Row],[Date]],"MMM")</f>
        <v>Jan</v>
      </c>
      <c r="H432" t="str">
        <f>IF(Table10[[#This Row],[Amount]]&lt;0,"EXPENSES","INCOME")</f>
        <v>INCOME</v>
      </c>
    </row>
    <row r="433" spans="1:8">
      <c r="A433" s="3"/>
      <c r="B433" s="4"/>
      <c r="C433" s="4"/>
      <c r="D433" s="4"/>
      <c r="E433" s="4"/>
      <c r="F433" t="str">
        <f t="array" ref="F433">IFERROR(INDEX(Table11[Category],MATCH(TRUE,ISNUMBER(SEARCH(Table11[Keywords],Table10[[#This Row],[Name]])),0)),"")</f>
        <v/>
      </c>
      <c r="G433" t="str">
        <f>TEXT(Table10[[#This Row],[Date]],"MMM")</f>
        <v>Jan</v>
      </c>
      <c r="H433" t="str">
        <f>IF(Table10[[#This Row],[Amount]]&lt;0,"EXPENSES","INCOME")</f>
        <v>INCOME</v>
      </c>
    </row>
    <row r="434" spans="1:8">
      <c r="A434" s="3"/>
      <c r="B434" s="4"/>
      <c r="C434" s="4"/>
      <c r="D434" s="4"/>
      <c r="E434" s="4"/>
      <c r="F434" t="str">
        <f t="array" ref="F434">IFERROR(INDEX(Table11[Category],MATCH(TRUE,ISNUMBER(SEARCH(Table11[Keywords],Table10[[#This Row],[Name]])),0)),"")</f>
        <v/>
      </c>
      <c r="G434" t="str">
        <f>TEXT(Table10[[#This Row],[Date]],"MMM")</f>
        <v>Jan</v>
      </c>
      <c r="H434" t="str">
        <f>IF(Table10[[#This Row],[Amount]]&lt;0,"EXPENSES","INCOME")</f>
        <v>INCOME</v>
      </c>
    </row>
    <row r="435" spans="1:8">
      <c r="A435" s="3"/>
      <c r="B435" s="4"/>
      <c r="C435" s="4"/>
      <c r="D435" s="4"/>
      <c r="E435" s="4"/>
      <c r="F435" t="str">
        <f t="array" ref="F435">IFERROR(INDEX(Table11[Category],MATCH(TRUE,ISNUMBER(SEARCH(Table11[Keywords],Table10[[#This Row],[Name]])),0)),"")</f>
        <v/>
      </c>
      <c r="G435" t="str">
        <f>TEXT(Table10[[#This Row],[Date]],"MMM")</f>
        <v>Jan</v>
      </c>
      <c r="H435" t="str">
        <f>IF(Table10[[#This Row],[Amount]]&lt;0,"EXPENSES","INCOME")</f>
        <v>INCOME</v>
      </c>
    </row>
    <row r="436" spans="1:8">
      <c r="A436" s="3"/>
      <c r="B436" s="4"/>
      <c r="C436" s="4"/>
      <c r="D436" s="4"/>
      <c r="E436" s="4"/>
      <c r="F436" t="str">
        <f t="array" ref="F436">IFERROR(INDEX(Table11[Category],MATCH(TRUE,ISNUMBER(SEARCH(Table11[Keywords],Table10[[#This Row],[Name]])),0)),"")</f>
        <v/>
      </c>
      <c r="G436" t="str">
        <f>TEXT(Table10[[#This Row],[Date]],"MMM")</f>
        <v>Jan</v>
      </c>
      <c r="H436" t="str">
        <f>IF(Table10[[#This Row],[Amount]]&lt;0,"EXPENSES","INCOME")</f>
        <v>INCOME</v>
      </c>
    </row>
    <row r="437" spans="1:8">
      <c r="A437" s="3"/>
      <c r="B437" s="4"/>
      <c r="C437" s="4"/>
      <c r="D437" s="4"/>
      <c r="E437" s="4"/>
      <c r="F437" t="str">
        <f t="array" ref="F437">IFERROR(INDEX(Table11[Category],MATCH(TRUE,ISNUMBER(SEARCH(Table11[Keywords],Table10[[#This Row],[Name]])),0)),"")</f>
        <v/>
      </c>
      <c r="G437" t="str">
        <f>TEXT(Table10[[#This Row],[Date]],"MMM")</f>
        <v>Jan</v>
      </c>
      <c r="H437" t="str">
        <f>IF(Table10[[#This Row],[Amount]]&lt;0,"EXPENSES","INCOME")</f>
        <v>INCOME</v>
      </c>
    </row>
    <row r="438" spans="1:8">
      <c r="A438" s="3"/>
      <c r="B438" s="4"/>
      <c r="C438" s="4"/>
      <c r="D438" s="4"/>
      <c r="E438" s="4"/>
      <c r="F438" t="str">
        <f t="array" ref="F438">IFERROR(INDEX(Table11[Category],MATCH(TRUE,ISNUMBER(SEARCH(Table11[Keywords],Table10[[#This Row],[Name]])),0)),"")</f>
        <v/>
      </c>
      <c r="G438" t="str">
        <f>TEXT(Table10[[#This Row],[Date]],"MMM")</f>
        <v>Jan</v>
      </c>
      <c r="H438" t="str">
        <f>IF(Table10[[#This Row],[Amount]]&lt;0,"EXPENSES","INCOME")</f>
        <v>INCOME</v>
      </c>
    </row>
    <row r="439" spans="1:8">
      <c r="A439" s="3"/>
      <c r="B439" s="4"/>
      <c r="C439" s="4"/>
      <c r="D439" s="4"/>
      <c r="E439" s="4"/>
      <c r="F439" t="str">
        <f t="array" ref="F439">IFERROR(INDEX(Table11[Category],MATCH(TRUE,ISNUMBER(SEARCH(Table11[Keywords],Table10[[#This Row],[Name]])),0)),"")</f>
        <v/>
      </c>
      <c r="G439" t="str">
        <f>TEXT(Table10[[#This Row],[Date]],"MMM")</f>
        <v>Jan</v>
      </c>
      <c r="H439" t="str">
        <f>IF(Table10[[#This Row],[Amount]]&lt;0,"EXPENSES","INCOME")</f>
        <v>INCOME</v>
      </c>
    </row>
    <row r="440" spans="1:8">
      <c r="A440" s="3"/>
      <c r="B440" s="4"/>
      <c r="C440" s="4"/>
      <c r="D440" s="4"/>
      <c r="E440" s="4"/>
      <c r="F440" t="str">
        <f t="array" ref="F440">IFERROR(INDEX(Table11[Category],MATCH(TRUE,ISNUMBER(SEARCH(Table11[Keywords],Table10[[#This Row],[Name]])),0)),"")</f>
        <v/>
      </c>
      <c r="G440" t="str">
        <f>TEXT(Table10[[#This Row],[Date]],"MMM")</f>
        <v>Jan</v>
      </c>
      <c r="H440" t="str">
        <f>IF(Table10[[#This Row],[Amount]]&lt;0,"EXPENSES","INCOME")</f>
        <v>INCOME</v>
      </c>
    </row>
    <row r="441" spans="1:8">
      <c r="A441" s="3"/>
      <c r="B441" s="4"/>
      <c r="C441" s="4"/>
      <c r="D441" s="4"/>
      <c r="E441" s="4"/>
      <c r="F441" t="str">
        <f t="array" ref="F441">IFERROR(INDEX(Table11[Category],MATCH(TRUE,ISNUMBER(SEARCH(Table11[Keywords],Table10[[#This Row],[Name]])),0)),"")</f>
        <v/>
      </c>
      <c r="G441" t="str">
        <f>TEXT(Table10[[#This Row],[Date]],"MMM")</f>
        <v>Jan</v>
      </c>
      <c r="H441" t="str">
        <f>IF(Table10[[#This Row],[Amount]]&lt;0,"EXPENSES","INCOME")</f>
        <v>INCOME</v>
      </c>
    </row>
    <row r="442" spans="1:8">
      <c r="A442" s="3"/>
      <c r="B442" s="4"/>
      <c r="C442" s="4"/>
      <c r="D442" s="4"/>
      <c r="E442" s="4"/>
      <c r="F442" t="str">
        <f t="array" ref="F442">IFERROR(INDEX(Table11[Category],MATCH(TRUE,ISNUMBER(SEARCH(Table11[Keywords],Table10[[#This Row],[Name]])),0)),"")</f>
        <v/>
      </c>
      <c r="G442" t="str">
        <f>TEXT(Table10[[#This Row],[Date]],"MMM")</f>
        <v>Jan</v>
      </c>
      <c r="H442" t="str">
        <f>IF(Table10[[#This Row],[Amount]]&lt;0,"EXPENSES","INCOME")</f>
        <v>INCOME</v>
      </c>
    </row>
    <row r="443" spans="1:8">
      <c r="A443" s="3"/>
      <c r="B443" s="4"/>
      <c r="C443" s="4"/>
      <c r="D443" s="4"/>
      <c r="E443" s="4"/>
      <c r="F443" t="str">
        <f t="array" ref="F443">IFERROR(INDEX(Table11[Category],MATCH(TRUE,ISNUMBER(SEARCH(Table11[Keywords],Table10[[#This Row],[Name]])),0)),"")</f>
        <v/>
      </c>
      <c r="G443" t="str">
        <f>TEXT(Table10[[#This Row],[Date]],"MMM")</f>
        <v>Jan</v>
      </c>
      <c r="H443" t="str">
        <f>IF(Table10[[#This Row],[Amount]]&lt;0,"EXPENSES","INCOME")</f>
        <v>INCOME</v>
      </c>
    </row>
    <row r="444" spans="1:8">
      <c r="A444" s="3"/>
      <c r="B444" s="4"/>
      <c r="C444" s="4"/>
      <c r="D444" s="4"/>
      <c r="E444" s="4"/>
      <c r="F444" t="str">
        <f t="array" ref="F444">IFERROR(INDEX(Table11[Category],MATCH(TRUE,ISNUMBER(SEARCH(Table11[Keywords],Table10[[#This Row],[Name]])),0)),"")</f>
        <v/>
      </c>
      <c r="G444" t="str">
        <f>TEXT(Table10[[#This Row],[Date]],"MMM")</f>
        <v>Jan</v>
      </c>
      <c r="H444" t="str">
        <f>IF(Table10[[#This Row],[Amount]]&lt;0,"EXPENSES","INCOME")</f>
        <v>INCOME</v>
      </c>
    </row>
    <row r="445" spans="1:8">
      <c r="A445" s="3"/>
      <c r="B445" s="4"/>
      <c r="C445" s="4"/>
      <c r="D445" s="4"/>
      <c r="E445" s="4"/>
      <c r="F445" t="str">
        <f t="array" ref="F445">IFERROR(INDEX(Table11[Category],MATCH(TRUE,ISNUMBER(SEARCH(Table11[Keywords],Table10[[#This Row],[Name]])),0)),"")</f>
        <v/>
      </c>
      <c r="G445" t="str">
        <f>TEXT(Table10[[#This Row],[Date]],"MMM")</f>
        <v>Jan</v>
      </c>
      <c r="H445" t="str">
        <f>IF(Table10[[#This Row],[Amount]]&lt;0,"EXPENSES","INCOME")</f>
        <v>INCOME</v>
      </c>
    </row>
    <row r="446" spans="1:8">
      <c r="A446" s="3"/>
      <c r="B446" s="4"/>
      <c r="C446" s="4"/>
      <c r="D446" s="4"/>
      <c r="E446" s="4"/>
      <c r="F446" t="str">
        <f t="array" ref="F446">IFERROR(INDEX(Table11[Category],MATCH(TRUE,ISNUMBER(SEARCH(Table11[Keywords],Table10[[#This Row],[Name]])),0)),"")</f>
        <v/>
      </c>
      <c r="G446" t="str">
        <f>TEXT(Table10[[#This Row],[Date]],"MMM")</f>
        <v>Jan</v>
      </c>
      <c r="H446" t="str">
        <f>IF(Table10[[#This Row],[Amount]]&lt;0,"EXPENSES","INCOME")</f>
        <v>INCOME</v>
      </c>
    </row>
    <row r="447" spans="1:8">
      <c r="A447" s="3"/>
      <c r="B447" s="4"/>
      <c r="C447" s="4"/>
      <c r="D447" s="4"/>
      <c r="E447" s="4"/>
      <c r="F447" t="str">
        <f t="array" ref="F447">IFERROR(INDEX(Table11[Category],MATCH(TRUE,ISNUMBER(SEARCH(Table11[Keywords],Table10[[#This Row],[Name]])),0)),"")</f>
        <v/>
      </c>
      <c r="G447" t="str">
        <f>TEXT(Table10[[#This Row],[Date]],"MMM")</f>
        <v>Jan</v>
      </c>
      <c r="H447" t="str">
        <f>IF(Table10[[#This Row],[Amount]]&lt;0,"EXPENSES","INCOME")</f>
        <v>INCOME</v>
      </c>
    </row>
    <row r="448" spans="1:8">
      <c r="A448" s="3"/>
      <c r="B448" s="4"/>
      <c r="C448" s="4"/>
      <c r="D448" s="4"/>
      <c r="E448" s="4"/>
      <c r="F448" t="str">
        <f t="array" ref="F448">IFERROR(INDEX(Table11[Category],MATCH(TRUE,ISNUMBER(SEARCH(Table11[Keywords],Table10[[#This Row],[Name]])),0)),"")</f>
        <v/>
      </c>
      <c r="G448" t="str">
        <f>TEXT(Table10[[#This Row],[Date]],"MMM")</f>
        <v>Jan</v>
      </c>
      <c r="H448" t="str">
        <f>IF(Table10[[#This Row],[Amount]]&lt;0,"EXPENSES","INCOME")</f>
        <v>INCOME</v>
      </c>
    </row>
    <row r="449" spans="1:8">
      <c r="A449" s="3"/>
      <c r="B449" s="4"/>
      <c r="C449" s="4"/>
      <c r="D449" s="4"/>
      <c r="E449" s="4"/>
      <c r="F449" t="str">
        <f t="array" ref="F449">IFERROR(INDEX(Table11[Category],MATCH(TRUE,ISNUMBER(SEARCH(Table11[Keywords],Table10[[#This Row],[Name]])),0)),"")</f>
        <v/>
      </c>
      <c r="G449" t="str">
        <f>TEXT(Table10[[#This Row],[Date]],"MMM")</f>
        <v>Jan</v>
      </c>
      <c r="H449" t="str">
        <f>IF(Table10[[#This Row],[Amount]]&lt;0,"EXPENSES","INCOME")</f>
        <v>INCOME</v>
      </c>
    </row>
    <row r="450" spans="1:8">
      <c r="A450" s="3"/>
      <c r="B450" s="4"/>
      <c r="C450" s="4"/>
      <c r="D450" s="4"/>
      <c r="E450" s="4"/>
      <c r="F450" t="str">
        <f t="array" ref="F450">IFERROR(INDEX(Table11[Category],MATCH(TRUE,ISNUMBER(SEARCH(Table11[Keywords],Table10[[#This Row],[Name]])),0)),"")</f>
        <v/>
      </c>
      <c r="G450" t="str">
        <f>TEXT(Table10[[#This Row],[Date]],"MMM")</f>
        <v>Jan</v>
      </c>
      <c r="H450" t="str">
        <f>IF(Table10[[#This Row],[Amount]]&lt;0,"EXPENSES","INCOME")</f>
        <v>INCOME</v>
      </c>
    </row>
    <row r="451" spans="1:8">
      <c r="A451" s="3"/>
      <c r="B451" s="4"/>
      <c r="C451" s="4"/>
      <c r="D451" s="4"/>
      <c r="E451" s="4"/>
      <c r="F451" t="str">
        <f t="array" ref="F451">IFERROR(INDEX(Table11[Category],MATCH(TRUE,ISNUMBER(SEARCH(Table11[Keywords],Table10[[#This Row],[Name]])),0)),"")</f>
        <v/>
      </c>
      <c r="G451" t="str">
        <f>TEXT(Table10[[#This Row],[Date]],"MMM")</f>
        <v>Jan</v>
      </c>
      <c r="H451" t="str">
        <f>IF(Table10[[#This Row],[Amount]]&lt;0,"EXPENSES","INCOME")</f>
        <v>INCOME</v>
      </c>
    </row>
    <row r="452" spans="1:8">
      <c r="A452" s="3"/>
      <c r="B452" s="4"/>
      <c r="C452" s="4"/>
      <c r="D452" s="4"/>
      <c r="E452" s="4"/>
      <c r="F452" t="str">
        <f t="array" ref="F452">IFERROR(INDEX(Table11[Category],MATCH(TRUE,ISNUMBER(SEARCH(Table11[Keywords],Table10[[#This Row],[Name]])),0)),"")</f>
        <v/>
      </c>
      <c r="G452" t="str">
        <f>TEXT(Table10[[#This Row],[Date]],"MMM")</f>
        <v>Jan</v>
      </c>
      <c r="H452" t="str">
        <f>IF(Table10[[#This Row],[Amount]]&lt;0,"EXPENSES","INCOME")</f>
        <v>INCOME</v>
      </c>
    </row>
    <row r="453" spans="1:8">
      <c r="A453" s="3"/>
      <c r="B453" s="4"/>
      <c r="C453" s="4"/>
      <c r="D453" s="4"/>
      <c r="E453" s="4"/>
      <c r="F453" t="str">
        <f t="array" ref="F453">IFERROR(INDEX(Table11[Category],MATCH(TRUE,ISNUMBER(SEARCH(Table11[Keywords],Table10[[#This Row],[Name]])),0)),"")</f>
        <v/>
      </c>
      <c r="G453" t="str">
        <f>TEXT(Table10[[#This Row],[Date]],"MMM")</f>
        <v>Jan</v>
      </c>
      <c r="H453" t="str">
        <f>IF(Table10[[#This Row],[Amount]]&lt;0,"EXPENSES","INCOME")</f>
        <v>INCOME</v>
      </c>
    </row>
    <row r="454" spans="1:8">
      <c r="A454" s="3"/>
      <c r="B454" s="4"/>
      <c r="C454" s="4"/>
      <c r="D454" s="4"/>
      <c r="E454" s="4"/>
      <c r="F454" t="str">
        <f t="array" ref="F454">IFERROR(INDEX(Table11[Category],MATCH(TRUE,ISNUMBER(SEARCH(Table11[Keywords],Table10[[#This Row],[Name]])),0)),"")</f>
        <v/>
      </c>
      <c r="G454" t="str">
        <f>TEXT(Table10[[#This Row],[Date]],"MMM")</f>
        <v>Jan</v>
      </c>
      <c r="H454" t="str">
        <f>IF(Table10[[#This Row],[Amount]]&lt;0,"EXPENSES","INCOME")</f>
        <v>INCOME</v>
      </c>
    </row>
    <row r="455" spans="1:8">
      <c r="A455" s="3"/>
      <c r="B455" s="4"/>
      <c r="C455" s="4"/>
      <c r="D455" s="4"/>
      <c r="E455" s="4"/>
      <c r="F455" t="str">
        <f t="array" ref="F455">IFERROR(INDEX(Table11[Category],MATCH(TRUE,ISNUMBER(SEARCH(Table11[Keywords],Table10[[#This Row],[Name]])),0)),"")</f>
        <v/>
      </c>
      <c r="G455" t="str">
        <f>TEXT(Table10[[#This Row],[Date]],"MMM")</f>
        <v>Jan</v>
      </c>
      <c r="H455" t="str">
        <f>IF(Table10[[#This Row],[Amount]]&lt;0,"EXPENSES","INCOME")</f>
        <v>INCOME</v>
      </c>
    </row>
    <row r="456" spans="1:8">
      <c r="A456" s="3"/>
      <c r="B456" s="4"/>
      <c r="C456" s="4"/>
      <c r="D456" s="4"/>
      <c r="E456" s="4"/>
      <c r="F456" t="str">
        <f t="array" ref="F456">IFERROR(INDEX(Table11[Category],MATCH(TRUE,ISNUMBER(SEARCH(Table11[Keywords],Table10[[#This Row],[Name]])),0)),"")</f>
        <v/>
      </c>
      <c r="G456" t="str">
        <f>TEXT(Table10[[#This Row],[Date]],"MMM")</f>
        <v>Jan</v>
      </c>
      <c r="H456" t="str">
        <f>IF(Table10[[#This Row],[Amount]]&lt;0,"EXPENSES","INCOME")</f>
        <v>INCOME</v>
      </c>
    </row>
    <row r="457" spans="1:8">
      <c r="A457" s="3"/>
      <c r="B457" s="4"/>
      <c r="C457" s="4"/>
      <c r="D457" s="4"/>
      <c r="E457" s="4"/>
      <c r="F457" t="str">
        <f t="array" ref="F457">IFERROR(INDEX(Table11[Category],MATCH(TRUE,ISNUMBER(SEARCH(Table11[Keywords],Table10[[#This Row],[Name]])),0)),"")</f>
        <v/>
      </c>
      <c r="G457" t="str">
        <f>TEXT(Table10[[#This Row],[Date]],"MMM")</f>
        <v>Jan</v>
      </c>
      <c r="H457" t="str">
        <f>IF(Table10[[#This Row],[Amount]]&lt;0,"EXPENSES","INCOME")</f>
        <v>INCOME</v>
      </c>
    </row>
    <row r="458" spans="1:8">
      <c r="A458" s="3"/>
      <c r="B458" s="4"/>
      <c r="C458" s="4"/>
      <c r="D458" s="4"/>
      <c r="E458" s="4"/>
      <c r="F458" t="str">
        <f t="array" ref="F458">IFERROR(INDEX(Table11[Category],MATCH(TRUE,ISNUMBER(SEARCH(Table11[Keywords],Table10[[#This Row],[Name]])),0)),"")</f>
        <v/>
      </c>
      <c r="G458" t="str">
        <f>TEXT(Table10[[#This Row],[Date]],"MMM")</f>
        <v>Jan</v>
      </c>
      <c r="H458" t="str">
        <f>IF(Table10[[#This Row],[Amount]]&lt;0,"EXPENSES","INCOME")</f>
        <v>INCOME</v>
      </c>
    </row>
    <row r="459" spans="1:8">
      <c r="A459" s="3"/>
      <c r="B459" s="4"/>
      <c r="C459" s="4"/>
      <c r="D459" s="4"/>
      <c r="E459" s="4"/>
      <c r="F459" t="str">
        <f t="array" ref="F459">IFERROR(INDEX(Table11[Category],MATCH(TRUE,ISNUMBER(SEARCH(Table11[Keywords],Table10[[#This Row],[Name]])),0)),"")</f>
        <v/>
      </c>
      <c r="G459" t="str">
        <f>TEXT(Table10[[#This Row],[Date]],"MMM")</f>
        <v>Jan</v>
      </c>
      <c r="H459" t="str">
        <f>IF(Table10[[#This Row],[Amount]]&lt;0,"EXPENSES","INCOME")</f>
        <v>INCOME</v>
      </c>
    </row>
    <row r="460" spans="1:8">
      <c r="A460" s="3"/>
      <c r="B460" s="4"/>
      <c r="C460" s="4"/>
      <c r="D460" s="4"/>
      <c r="E460" s="4"/>
      <c r="F460" t="str">
        <f t="array" ref="F460">IFERROR(INDEX(Table11[Category],MATCH(TRUE,ISNUMBER(SEARCH(Table11[Keywords],Table10[[#This Row],[Name]])),0)),"")</f>
        <v/>
      </c>
      <c r="G460" t="str">
        <f>TEXT(Table10[[#This Row],[Date]],"MMM")</f>
        <v>Jan</v>
      </c>
      <c r="H460" t="str">
        <f>IF(Table10[[#This Row],[Amount]]&lt;0,"EXPENSES","INCOME")</f>
        <v>INCOME</v>
      </c>
    </row>
    <row r="461" spans="1:8">
      <c r="A461" s="3"/>
      <c r="B461" s="4"/>
      <c r="C461" s="4"/>
      <c r="D461" s="4"/>
      <c r="E461" s="4"/>
      <c r="F461" t="str">
        <f t="array" ref="F461">IFERROR(INDEX(Table11[Category],MATCH(TRUE,ISNUMBER(SEARCH(Table11[Keywords],Table10[[#This Row],[Name]])),0)),"")</f>
        <v/>
      </c>
      <c r="G461" t="str">
        <f>TEXT(Table10[[#This Row],[Date]],"MMM")</f>
        <v>Jan</v>
      </c>
      <c r="H461" t="str">
        <f>IF(Table10[[#This Row],[Amount]]&lt;0,"EXPENSES","INCOME")</f>
        <v>INCOME</v>
      </c>
    </row>
    <row r="462" spans="1:8">
      <c r="A462" s="3"/>
      <c r="B462" s="4"/>
      <c r="C462" s="4"/>
      <c r="D462" s="4"/>
      <c r="E462" s="4"/>
      <c r="F462" t="str">
        <f t="array" ref="F462">IFERROR(INDEX(Table11[Category],MATCH(TRUE,ISNUMBER(SEARCH(Table11[Keywords],Table10[[#This Row],[Name]])),0)),"")</f>
        <v/>
      </c>
      <c r="G462" t="str">
        <f>TEXT(Table10[[#This Row],[Date]],"MMM")</f>
        <v>Jan</v>
      </c>
      <c r="H462" t="str">
        <f>IF(Table10[[#This Row],[Amount]]&lt;0,"EXPENSES","INCOME")</f>
        <v>INCOME</v>
      </c>
    </row>
    <row r="463" spans="1:8">
      <c r="A463" s="3"/>
      <c r="B463" s="4"/>
      <c r="C463" s="4"/>
      <c r="D463" s="4"/>
      <c r="E463" s="4"/>
      <c r="F463" t="str">
        <f t="array" ref="F463">IFERROR(INDEX(Table11[Category],MATCH(TRUE,ISNUMBER(SEARCH(Table11[Keywords],Table10[[#This Row],[Name]])),0)),"")</f>
        <v/>
      </c>
      <c r="G463" t="str">
        <f>TEXT(Table10[[#This Row],[Date]],"MMM")</f>
        <v>Jan</v>
      </c>
      <c r="H463" t="str">
        <f>IF(Table10[[#This Row],[Amount]]&lt;0,"EXPENSES","INCOME")</f>
        <v>INCOME</v>
      </c>
    </row>
    <row r="464" spans="1:8">
      <c r="A464" s="3"/>
      <c r="B464" s="4"/>
      <c r="C464" s="4"/>
      <c r="D464" s="4"/>
      <c r="E464" s="4"/>
      <c r="F464" t="str">
        <f t="array" ref="F464">IFERROR(INDEX(Table11[Category],MATCH(TRUE,ISNUMBER(SEARCH(Table11[Keywords],Table10[[#This Row],[Name]])),0)),"")</f>
        <v/>
      </c>
      <c r="G464" t="str">
        <f>TEXT(Table10[[#This Row],[Date]],"MMM")</f>
        <v>Jan</v>
      </c>
      <c r="H464" t="str">
        <f>IF(Table10[[#This Row],[Amount]]&lt;0,"EXPENSES","INCOME")</f>
        <v>INCOME</v>
      </c>
    </row>
    <row r="465" spans="1:8">
      <c r="A465" s="3"/>
      <c r="B465" s="4"/>
      <c r="C465" s="4"/>
      <c r="D465" s="4"/>
      <c r="E465" s="4"/>
      <c r="F465" t="str">
        <f t="array" ref="F465">IFERROR(INDEX(Table11[Category],MATCH(TRUE,ISNUMBER(SEARCH(Table11[Keywords],Table10[[#This Row],[Name]])),0)),"")</f>
        <v/>
      </c>
      <c r="G465" t="str">
        <f>TEXT(Table10[[#This Row],[Date]],"MMM")</f>
        <v>Jan</v>
      </c>
      <c r="H465" t="str">
        <f>IF(Table10[[#This Row],[Amount]]&lt;0,"EXPENSES","INCOME")</f>
        <v>INCOME</v>
      </c>
    </row>
    <row r="466" spans="1:8">
      <c r="A466" s="3"/>
      <c r="B466" s="4"/>
      <c r="C466" s="4"/>
      <c r="D466" s="4"/>
      <c r="E466" s="4"/>
      <c r="F466" t="str">
        <f t="array" ref="F466">IFERROR(INDEX(Table11[Category],MATCH(TRUE,ISNUMBER(SEARCH(Table11[Keywords],Table10[[#This Row],[Name]])),0)),"")</f>
        <v/>
      </c>
      <c r="G466" t="str">
        <f>TEXT(Table10[[#This Row],[Date]],"MMM")</f>
        <v>Jan</v>
      </c>
      <c r="H466" t="str">
        <f>IF(Table10[[#This Row],[Amount]]&lt;0,"EXPENSES","INCOME")</f>
        <v>INCOME</v>
      </c>
    </row>
    <row r="467" spans="1:8">
      <c r="A467" s="3"/>
      <c r="B467" s="4"/>
      <c r="C467" s="4"/>
      <c r="D467" s="4"/>
      <c r="E467" s="4"/>
      <c r="F467" t="str">
        <f t="array" ref="F467">IFERROR(INDEX(Table11[Category],MATCH(TRUE,ISNUMBER(SEARCH(Table11[Keywords],Table10[[#This Row],[Name]])),0)),"")</f>
        <v/>
      </c>
      <c r="G467" t="str">
        <f>TEXT(Table10[[#This Row],[Date]],"MMM")</f>
        <v>Jan</v>
      </c>
      <c r="H467" t="str">
        <f>IF(Table10[[#This Row],[Amount]]&lt;0,"EXPENSES","INCOME")</f>
        <v>INCOME</v>
      </c>
    </row>
    <row r="468" spans="1:8">
      <c r="A468" s="3"/>
      <c r="B468" s="4"/>
      <c r="C468" s="4"/>
      <c r="D468" s="4"/>
      <c r="E468" s="4"/>
      <c r="F468" t="str">
        <f t="array" ref="F468">IFERROR(INDEX(Table11[Category],MATCH(TRUE,ISNUMBER(SEARCH(Table11[Keywords],Table10[[#This Row],[Name]])),0)),"")</f>
        <v/>
      </c>
      <c r="G468" t="str">
        <f>TEXT(Table10[[#This Row],[Date]],"MMM")</f>
        <v>Jan</v>
      </c>
      <c r="H468" t="str">
        <f>IF(Table10[[#This Row],[Amount]]&lt;0,"EXPENSES","INCOME")</f>
        <v>INCOME</v>
      </c>
    </row>
    <row r="469" spans="1:8">
      <c r="A469" s="3"/>
      <c r="B469" s="4"/>
      <c r="C469" s="4"/>
      <c r="D469" s="4"/>
      <c r="E469" s="4"/>
      <c r="F469" t="str">
        <f t="array" ref="F469">IFERROR(INDEX(Table11[Category],MATCH(TRUE,ISNUMBER(SEARCH(Table11[Keywords],Table10[[#This Row],[Name]])),0)),"")</f>
        <v/>
      </c>
      <c r="G469" t="str">
        <f>TEXT(Table10[[#This Row],[Date]],"MMM")</f>
        <v>Jan</v>
      </c>
      <c r="H469" t="str">
        <f>IF(Table10[[#This Row],[Amount]]&lt;0,"EXPENSES","INCOME")</f>
        <v>INCOME</v>
      </c>
    </row>
    <row r="470" spans="1:8">
      <c r="A470" s="3"/>
      <c r="B470" s="4"/>
      <c r="C470" s="4"/>
      <c r="D470" s="4"/>
      <c r="E470" s="4"/>
      <c r="F470" t="str">
        <f t="array" ref="F470">IFERROR(INDEX(Table11[Category],MATCH(TRUE,ISNUMBER(SEARCH(Table11[Keywords],Table10[[#This Row],[Name]])),0)),"")</f>
        <v/>
      </c>
      <c r="G470" t="str">
        <f>TEXT(Table10[[#This Row],[Date]],"MMM")</f>
        <v>Jan</v>
      </c>
      <c r="H470" t="str">
        <f>IF(Table10[[#This Row],[Amount]]&lt;0,"EXPENSES","INCOME")</f>
        <v>INCOME</v>
      </c>
    </row>
    <row r="471" spans="1:8">
      <c r="A471" s="3"/>
      <c r="B471" s="4"/>
      <c r="C471" s="4"/>
      <c r="D471" s="4"/>
      <c r="E471" s="4"/>
      <c r="F471" t="str">
        <f t="array" ref="F471">IFERROR(INDEX(Table11[Category],MATCH(TRUE,ISNUMBER(SEARCH(Table11[Keywords],Table10[[#This Row],[Name]])),0)),"")</f>
        <v/>
      </c>
      <c r="G471" t="str">
        <f>TEXT(Table10[[#This Row],[Date]],"MMM")</f>
        <v>Jan</v>
      </c>
      <c r="H471" t="str">
        <f>IF(Table10[[#This Row],[Amount]]&lt;0,"EXPENSES","INCOME")</f>
        <v>INCOME</v>
      </c>
    </row>
    <row r="472" spans="1:8">
      <c r="A472" s="3"/>
      <c r="B472" s="4"/>
      <c r="C472" s="4"/>
      <c r="D472" s="4"/>
      <c r="E472" s="4"/>
      <c r="F472" t="str">
        <f t="array" ref="F472">IFERROR(INDEX(Table11[Category],MATCH(TRUE,ISNUMBER(SEARCH(Table11[Keywords],Table10[[#This Row],[Name]])),0)),"")</f>
        <v/>
      </c>
      <c r="G472" t="str">
        <f>TEXT(Table10[[#This Row],[Date]],"MMM")</f>
        <v>Jan</v>
      </c>
      <c r="H472" t="str">
        <f>IF(Table10[[#This Row],[Amount]]&lt;0,"EXPENSES","INCOME")</f>
        <v>INCOME</v>
      </c>
    </row>
    <row r="473" spans="1:8">
      <c r="A473" s="3"/>
      <c r="B473" s="4"/>
      <c r="C473" s="4"/>
      <c r="D473" s="4"/>
      <c r="E473" s="4"/>
      <c r="F473" t="str">
        <f t="array" ref="F473">IFERROR(INDEX(Table11[Category],MATCH(TRUE,ISNUMBER(SEARCH(Table11[Keywords],Table10[[#This Row],[Name]])),0)),"")</f>
        <v/>
      </c>
      <c r="G473" t="str">
        <f>TEXT(Table10[[#This Row],[Date]],"MMM")</f>
        <v>Jan</v>
      </c>
      <c r="H473" t="str">
        <f>IF(Table10[[#This Row],[Amount]]&lt;0,"EXPENSES","INCOME")</f>
        <v>INCOME</v>
      </c>
    </row>
    <row r="474" spans="1:8">
      <c r="A474" s="3"/>
      <c r="B474" s="4"/>
      <c r="C474" s="4"/>
      <c r="D474" s="4"/>
      <c r="E474" s="4"/>
      <c r="F474" t="str">
        <f t="array" ref="F474">IFERROR(INDEX(Table11[Category],MATCH(TRUE,ISNUMBER(SEARCH(Table11[Keywords],Table10[[#This Row],[Name]])),0)),"")</f>
        <v/>
      </c>
      <c r="G474" t="str">
        <f>TEXT(Table10[[#This Row],[Date]],"MMM")</f>
        <v>Jan</v>
      </c>
      <c r="H474" t="str">
        <f>IF(Table10[[#This Row],[Amount]]&lt;0,"EXPENSES","INCOME")</f>
        <v>INCOME</v>
      </c>
    </row>
    <row r="475" spans="1:8">
      <c r="A475" s="3"/>
      <c r="B475" s="4"/>
      <c r="C475" s="4"/>
      <c r="D475" s="4"/>
      <c r="E475" s="4"/>
      <c r="F475" t="str">
        <f t="array" ref="F475">IFERROR(INDEX(Table11[Category],MATCH(TRUE,ISNUMBER(SEARCH(Table11[Keywords],Table10[[#This Row],[Name]])),0)),"")</f>
        <v/>
      </c>
      <c r="G475" t="str">
        <f>TEXT(Table10[[#This Row],[Date]],"MMM")</f>
        <v>Jan</v>
      </c>
      <c r="H475" t="str">
        <f>IF(Table10[[#This Row],[Amount]]&lt;0,"EXPENSES","INCOME")</f>
        <v>INCOME</v>
      </c>
    </row>
    <row r="476" spans="1:8">
      <c r="A476" s="3"/>
      <c r="B476" s="4"/>
      <c r="C476" s="4"/>
      <c r="D476" s="4"/>
      <c r="E476" s="4"/>
      <c r="F476" t="str">
        <f t="array" ref="F476">IFERROR(INDEX(Table11[Category],MATCH(TRUE,ISNUMBER(SEARCH(Table11[Keywords],Table10[[#This Row],[Name]])),0)),"")</f>
        <v/>
      </c>
      <c r="G476" t="str">
        <f>TEXT(Table10[[#This Row],[Date]],"MMM")</f>
        <v>Jan</v>
      </c>
      <c r="H476" t="str">
        <f>IF(Table10[[#This Row],[Amount]]&lt;0,"EXPENSES","INCOME")</f>
        <v>INCOME</v>
      </c>
    </row>
    <row r="477" spans="1:8">
      <c r="A477" s="3"/>
      <c r="B477" s="4"/>
      <c r="C477" s="4"/>
      <c r="D477" s="4"/>
      <c r="E477" s="4"/>
      <c r="F477" t="str">
        <f t="array" ref="F477">IFERROR(INDEX(Table11[Category],MATCH(TRUE,ISNUMBER(SEARCH(Table11[Keywords],Table10[[#This Row],[Name]])),0)),"")</f>
        <v/>
      </c>
      <c r="G477" t="str">
        <f>TEXT(Table10[[#This Row],[Date]],"MMM")</f>
        <v>Jan</v>
      </c>
      <c r="H477" t="str">
        <f>IF(Table10[[#This Row],[Amount]]&lt;0,"EXPENSES","INCOME")</f>
        <v>INCOME</v>
      </c>
    </row>
    <row r="478" spans="1:8">
      <c r="A478" s="3"/>
      <c r="B478" s="4"/>
      <c r="C478" s="4"/>
      <c r="D478" s="4"/>
      <c r="E478" s="4"/>
      <c r="F478" t="str">
        <f t="array" ref="F478">IFERROR(INDEX(Table11[Category],MATCH(TRUE,ISNUMBER(SEARCH(Table11[Keywords],Table10[[#This Row],[Name]])),0)),"")</f>
        <v/>
      </c>
      <c r="G478" t="str">
        <f>TEXT(Table10[[#This Row],[Date]],"MMM")</f>
        <v>Jan</v>
      </c>
      <c r="H478" t="str">
        <f>IF(Table10[[#This Row],[Amount]]&lt;0,"EXPENSES","INCOME")</f>
        <v>INCOME</v>
      </c>
    </row>
    <row r="479" spans="1:8">
      <c r="A479" s="3"/>
      <c r="B479" s="4"/>
      <c r="C479" s="4"/>
      <c r="D479" s="4"/>
      <c r="E479" s="4"/>
      <c r="F479" t="str">
        <f t="array" ref="F479">IFERROR(INDEX(Table11[Category],MATCH(TRUE,ISNUMBER(SEARCH(Table11[Keywords],Table10[[#This Row],[Name]])),0)),"")</f>
        <v/>
      </c>
      <c r="G479" t="str">
        <f>TEXT(Table10[[#This Row],[Date]],"MMM")</f>
        <v>Jan</v>
      </c>
      <c r="H479" t="str">
        <f>IF(Table10[[#This Row],[Amount]]&lt;0,"EXPENSES","INCOME")</f>
        <v>INCOME</v>
      </c>
    </row>
    <row r="480" spans="1:8">
      <c r="A480" s="3"/>
      <c r="B480" s="4"/>
      <c r="C480" s="4"/>
      <c r="D480" s="4"/>
      <c r="E480" s="4"/>
      <c r="F480" t="str">
        <f t="array" ref="F480">IFERROR(INDEX(Table11[Category],MATCH(TRUE,ISNUMBER(SEARCH(Table11[Keywords],Table10[[#This Row],[Name]])),0)),"")</f>
        <v/>
      </c>
      <c r="G480" t="str">
        <f>TEXT(Table10[[#This Row],[Date]],"MMM")</f>
        <v>Jan</v>
      </c>
      <c r="H480" t="str">
        <f>IF(Table10[[#This Row],[Amount]]&lt;0,"EXPENSES","INCOME")</f>
        <v>INCOME</v>
      </c>
    </row>
    <row r="481" spans="1:8">
      <c r="A481" s="3"/>
      <c r="B481" s="4"/>
      <c r="C481" s="4"/>
      <c r="D481" s="4"/>
      <c r="E481" s="4"/>
      <c r="F481" t="str">
        <f t="array" ref="F481">IFERROR(INDEX(Table11[Category],MATCH(TRUE,ISNUMBER(SEARCH(Table11[Keywords],Table10[[#This Row],[Name]])),0)),"")</f>
        <v/>
      </c>
      <c r="G481" t="str">
        <f>TEXT(Table10[[#This Row],[Date]],"MMM")</f>
        <v>Jan</v>
      </c>
      <c r="H481" t="str">
        <f>IF(Table10[[#This Row],[Amount]]&lt;0,"EXPENSES","INCOME")</f>
        <v>INCOME</v>
      </c>
    </row>
    <row r="482" spans="1:8">
      <c r="A482" s="3"/>
      <c r="B482" s="4"/>
      <c r="C482" s="4"/>
      <c r="D482" s="4"/>
      <c r="E482" s="4"/>
      <c r="F482" t="str">
        <f t="array" ref="F482">IFERROR(INDEX(Table11[Category],MATCH(TRUE,ISNUMBER(SEARCH(Table11[Keywords],Table10[[#This Row],[Name]])),0)),"")</f>
        <v/>
      </c>
      <c r="G482" t="str">
        <f>TEXT(Table10[[#This Row],[Date]],"MMM")</f>
        <v>Jan</v>
      </c>
      <c r="H482" t="str">
        <f>IF(Table10[[#This Row],[Amount]]&lt;0,"EXPENSES","INCOME")</f>
        <v>INCOME</v>
      </c>
    </row>
    <row r="483" spans="1:8">
      <c r="A483" s="3"/>
      <c r="B483" s="4"/>
      <c r="C483" s="4"/>
      <c r="D483" s="4"/>
      <c r="E483" s="4"/>
      <c r="F483" t="str">
        <f t="array" ref="F483">IFERROR(INDEX(Table11[Category],MATCH(TRUE,ISNUMBER(SEARCH(Table11[Keywords],Table10[[#This Row],[Name]])),0)),"")</f>
        <v/>
      </c>
      <c r="G483" t="str">
        <f>TEXT(Table10[[#This Row],[Date]],"MMM")</f>
        <v>Jan</v>
      </c>
      <c r="H483" t="str">
        <f>IF(Table10[[#This Row],[Amount]]&lt;0,"EXPENSES","INCOME")</f>
        <v>INCOME</v>
      </c>
    </row>
    <row r="484" spans="1:8">
      <c r="A484" s="3"/>
      <c r="B484" s="4"/>
      <c r="C484" s="4"/>
      <c r="D484" s="4"/>
      <c r="E484" s="4"/>
      <c r="F484" t="str">
        <f t="array" ref="F484">IFERROR(INDEX(Table11[Category],MATCH(TRUE,ISNUMBER(SEARCH(Table11[Keywords],Table10[[#This Row],[Name]])),0)),"")</f>
        <v/>
      </c>
      <c r="G484" t="str">
        <f>TEXT(Table10[[#This Row],[Date]],"MMM")</f>
        <v>Jan</v>
      </c>
      <c r="H484" t="str">
        <f>IF(Table10[[#This Row],[Amount]]&lt;0,"EXPENSES","INCOME")</f>
        <v>INCOME</v>
      </c>
    </row>
    <row r="485" spans="1:8">
      <c r="A485" s="3"/>
      <c r="B485" s="4"/>
      <c r="C485" s="4"/>
      <c r="D485" s="4"/>
      <c r="E485" s="4"/>
      <c r="F485" t="str">
        <f t="array" ref="F485">IFERROR(INDEX(Table11[Category],MATCH(TRUE,ISNUMBER(SEARCH(Table11[Keywords],Table10[[#This Row],[Name]])),0)),"")</f>
        <v/>
      </c>
      <c r="G485" t="str">
        <f>TEXT(Table10[[#This Row],[Date]],"MMM")</f>
        <v>Jan</v>
      </c>
      <c r="H485" t="str">
        <f>IF(Table10[[#This Row],[Amount]]&lt;0,"EXPENSES","INCOME")</f>
        <v>INCOME</v>
      </c>
    </row>
    <row r="486" spans="1:8">
      <c r="A486" s="3"/>
      <c r="B486" s="4"/>
      <c r="C486" s="4"/>
      <c r="D486" s="4"/>
      <c r="E486" s="4"/>
      <c r="F486" t="str">
        <f t="array" ref="F486">IFERROR(INDEX(Table11[Category],MATCH(TRUE,ISNUMBER(SEARCH(Table11[Keywords],Table10[[#This Row],[Name]])),0)),"")</f>
        <v/>
      </c>
      <c r="G486" t="str">
        <f>TEXT(Table10[[#This Row],[Date]],"MMM")</f>
        <v>Jan</v>
      </c>
      <c r="H486" t="str">
        <f>IF(Table10[[#This Row],[Amount]]&lt;0,"EXPENSES","INCOME")</f>
        <v>INCOME</v>
      </c>
    </row>
    <row r="487" spans="7:8">
      <c r="G487" t="str">
        <f>TEXT(Table10[[#This Row],[Date]],"MMM")</f>
        <v>Jan</v>
      </c>
      <c r="H487" t="str">
        <f>IF(Table10[[#This Row],[Amount]]&lt;0,"EXPENSES","INCOME")</f>
        <v>INCOME</v>
      </c>
    </row>
    <row r="488" spans="7:8">
      <c r="G488" t="str">
        <f>TEXT(Table10[[#This Row],[Date]],"MMM")</f>
        <v>Jan</v>
      </c>
      <c r="H488" t="str">
        <f>IF(Table10[[#This Row],[Amount]]&lt;0,"EXPENSES","INCOME")</f>
        <v>INCOME</v>
      </c>
    </row>
    <row r="489" spans="7:8">
      <c r="G489" t="str">
        <f>TEXT(Table10[[#This Row],[Date]],"MMM")</f>
        <v>Jan</v>
      </c>
      <c r="H489" t="str">
        <f>IF(Table10[[#This Row],[Amount]]&lt;0,"EXPENSES","INCOME")</f>
        <v>INCOME</v>
      </c>
    </row>
    <row r="490" spans="7:8">
      <c r="G490" t="str">
        <f>TEXT(Table10[[#This Row],[Date]],"MMM")</f>
        <v>Jan</v>
      </c>
      <c r="H490" t="str">
        <f>IF(Table10[[#This Row],[Amount]]&lt;0,"EXPENSES","INCOME")</f>
        <v>INCOME</v>
      </c>
    </row>
    <row r="491" spans="7:8">
      <c r="G491" t="str">
        <f>TEXT(Table10[[#This Row],[Date]],"MMM")</f>
        <v>Jan</v>
      </c>
      <c r="H491" t="str">
        <f>IF(Table10[[#This Row],[Amount]]&lt;0,"EXPENSES","INCOME")</f>
        <v>INCOME</v>
      </c>
    </row>
    <row r="492" spans="7:8">
      <c r="G492" t="str">
        <f>TEXT(Table10[[#This Row],[Date]],"MMM")</f>
        <v>Jan</v>
      </c>
      <c r="H492" t="str">
        <f>IF(Table10[[#This Row],[Amount]]&lt;0,"EXPENSES","INCOME")</f>
        <v>INCOME</v>
      </c>
    </row>
    <row r="493" spans="7:8">
      <c r="G493" t="str">
        <f>TEXT(Table10[[#This Row],[Date]],"MMM")</f>
        <v>Jan</v>
      </c>
      <c r="H493" t="str">
        <f>IF(Table10[[#This Row],[Amount]]&lt;0,"EXPENSES","INCOME")</f>
        <v>INCOME</v>
      </c>
    </row>
    <row r="494" spans="7:8">
      <c r="G494" t="str">
        <f>TEXT(Table10[[#This Row],[Date]],"MMM")</f>
        <v>Jan</v>
      </c>
      <c r="H494" t="str">
        <f>IF(Table10[[#This Row],[Amount]]&lt;0,"EXPENSES","INCOME")</f>
        <v>INCOME</v>
      </c>
    </row>
    <row r="495" spans="7:8">
      <c r="G495" t="str">
        <f>TEXT(Table10[[#This Row],[Date]],"MMM")</f>
        <v>Jan</v>
      </c>
      <c r="H495" t="str">
        <f>IF(Table10[[#This Row],[Amount]]&lt;0,"EXPENSES","INCOME")</f>
        <v>INCOME</v>
      </c>
    </row>
    <row r="496" spans="7:8">
      <c r="G496" t="str">
        <f>TEXT(Table10[[#This Row],[Date]],"MMM")</f>
        <v>Jan</v>
      </c>
      <c r="H496" t="str">
        <f>IF(Table10[[#This Row],[Amount]]&lt;0,"EXPENSES","INCOME")</f>
        <v>INCOME</v>
      </c>
    </row>
    <row r="497" spans="7:8">
      <c r="G497" t="str">
        <f>TEXT(Table10[[#This Row],[Date]],"MMM")</f>
        <v>Jan</v>
      </c>
      <c r="H497" t="str">
        <f>IF(Table10[[#This Row],[Amount]]&lt;0,"EXPENSES","INCOME")</f>
        <v>INCOME</v>
      </c>
    </row>
    <row r="498" spans="7:8">
      <c r="G498" t="str">
        <f>TEXT(Table10[[#This Row],[Date]],"MMM")</f>
        <v>Jan</v>
      </c>
      <c r="H498" t="str">
        <f>IF(Table10[[#This Row],[Amount]]&lt;0,"EXPENSES","INCOME")</f>
        <v>INCOME</v>
      </c>
    </row>
    <row r="499" spans="7:8">
      <c r="G499" t="str">
        <f>TEXT(Table10[[#This Row],[Date]],"MMM")</f>
        <v>Jan</v>
      </c>
      <c r="H499" t="str">
        <f>IF(Table10[[#This Row],[Amount]]&lt;0,"EXPENSES","INCOME")</f>
        <v>INCOME</v>
      </c>
    </row>
    <row r="500" spans="7:8">
      <c r="G500" t="str">
        <f>TEXT(Table10[[#This Row],[Date]],"MMM")</f>
        <v>Jan</v>
      </c>
      <c r="H500" t="str">
        <f>IF(Table10[[#This Row],[Amount]]&lt;0,"EXPENSES","INCOME")</f>
        <v>INCOME</v>
      </c>
    </row>
    <row r="501" spans="7:8">
      <c r="G501" t="str">
        <f>TEXT(Table10[[#This Row],[Date]],"MMM")</f>
        <v>Jan</v>
      </c>
      <c r="H501" t="str">
        <f>IF(Table10[[#This Row],[Amount]]&lt;0,"EXPENSES","INCOME")</f>
        <v>INCOME</v>
      </c>
    </row>
    <row r="502" spans="7:8">
      <c r="G502" t="str">
        <f>TEXT(Table10[[#This Row],[Date]],"MMM")</f>
        <v>Jan</v>
      </c>
      <c r="H502" t="str">
        <f>IF(Table10[[#This Row],[Amount]]&lt;0,"EXPENSES","INCOME")</f>
        <v>INCOME</v>
      </c>
    </row>
    <row r="503" spans="7:8">
      <c r="G503" t="str">
        <f>TEXT(Table10[[#This Row],[Date]],"MMM")</f>
        <v>Jan</v>
      </c>
      <c r="H503" t="str">
        <f>IF(Table10[[#This Row],[Amount]]&lt;0,"EXPENSES","INCOME")</f>
        <v>INCOME</v>
      </c>
    </row>
    <row r="504" spans="7:8">
      <c r="G504" t="str">
        <f>TEXT(Table10[[#This Row],[Date]],"MMM")</f>
        <v>Jan</v>
      </c>
      <c r="H504" t="str">
        <f>IF(Table10[[#This Row],[Amount]]&lt;0,"EXPENSES","INCOME")</f>
        <v>INCOME</v>
      </c>
    </row>
    <row r="505" spans="7:8">
      <c r="G505" t="str">
        <f>TEXT(Table10[[#This Row],[Date]],"MMM")</f>
        <v>Jan</v>
      </c>
      <c r="H505" t="str">
        <f>IF(Table10[[#This Row],[Amount]]&lt;0,"EXPENSES","INCOME")</f>
        <v>INCOME</v>
      </c>
    </row>
    <row r="506" spans="7:8">
      <c r="G506" t="str">
        <f>TEXT(Table10[[#This Row],[Date]],"MMM")</f>
        <v>Jan</v>
      </c>
      <c r="H506" t="str">
        <f>IF(Table10[[#This Row],[Amount]]&lt;0,"EXPENSES","INCOME")</f>
        <v>INCOME</v>
      </c>
    </row>
    <row r="507" spans="7:8">
      <c r="G507" t="str">
        <f>TEXT(Table10[[#This Row],[Date]],"MMM")</f>
        <v>Jan</v>
      </c>
      <c r="H507" t="str">
        <f>IF(Table10[[#This Row],[Amount]]&lt;0,"EXPENSES","INCOME")</f>
        <v>INCOME</v>
      </c>
    </row>
    <row r="508" spans="7:8">
      <c r="G508" t="str">
        <f>TEXT(Table10[[#This Row],[Date]],"MMM")</f>
        <v>Jan</v>
      </c>
      <c r="H508" t="str">
        <f>IF(Table10[[#This Row],[Amount]]&lt;0,"EXPENSES","INCOME")</f>
        <v>INCOME</v>
      </c>
    </row>
    <row r="509" spans="7:8">
      <c r="G509" t="str">
        <f>TEXT(Table10[[#This Row],[Date]],"MMM")</f>
        <v>Jan</v>
      </c>
      <c r="H509" t="str">
        <f>IF(Table10[[#This Row],[Amount]]&lt;0,"EXPENSES","INCOME")</f>
        <v>INCOME</v>
      </c>
    </row>
    <row r="510" spans="7:8">
      <c r="G510" t="str">
        <f>TEXT(Table10[[#This Row],[Date]],"MMM")</f>
        <v>Jan</v>
      </c>
      <c r="H510" t="str">
        <f>IF(Table10[[#This Row],[Amount]]&lt;0,"EXPENSES","INCOME")</f>
        <v>INCOME</v>
      </c>
    </row>
    <row r="511" spans="7:8">
      <c r="G511" t="str">
        <f>TEXT(Table10[[#This Row],[Date]],"MMM")</f>
        <v>Jan</v>
      </c>
      <c r="H511" t="str">
        <f>IF(Table10[[#This Row],[Amount]]&lt;0,"EXPENSES","INCOME")</f>
        <v>INCOME</v>
      </c>
    </row>
    <row r="512" spans="7:8">
      <c r="G512" t="str">
        <f>TEXT(Table10[[#This Row],[Date]],"MMM")</f>
        <v>Jan</v>
      </c>
      <c r="H512" t="str">
        <f>IF(Table10[[#This Row],[Amount]]&lt;0,"EXPENSES","INCOME")</f>
        <v>INCOME</v>
      </c>
    </row>
    <row r="513" spans="7:8">
      <c r="G513" t="str">
        <f>TEXT(Table10[[#This Row],[Date]],"MMM")</f>
        <v>Jan</v>
      </c>
      <c r="H513" t="str">
        <f>IF(Table10[[#This Row],[Amount]]&lt;0,"EXPENSES","INCOME")</f>
        <v>INCOME</v>
      </c>
    </row>
    <row r="514" spans="7:8">
      <c r="G514" t="str">
        <f>TEXT(Table10[[#This Row],[Date]],"MMM")</f>
        <v>Jan</v>
      </c>
      <c r="H514" t="str">
        <f>IF(Table10[[#This Row],[Amount]]&lt;0,"EXPENSES","INCOME")</f>
        <v>INCOME</v>
      </c>
    </row>
    <row r="515" spans="7:8">
      <c r="G515" t="str">
        <f>TEXT(Table10[[#This Row],[Date]],"MMM")</f>
        <v>Jan</v>
      </c>
      <c r="H515" t="str">
        <f>IF(Table10[[#This Row],[Amount]]&lt;0,"EXPENSES","INCOME")</f>
        <v>INCOME</v>
      </c>
    </row>
    <row r="516" spans="7:8">
      <c r="G516" t="str">
        <f>TEXT(Table10[[#This Row],[Date]],"MMM")</f>
        <v>Jan</v>
      </c>
      <c r="H516" t="str">
        <f>IF(Table10[[#This Row],[Amount]]&lt;0,"EXPENSES","INCOME")</f>
        <v>INCOME</v>
      </c>
    </row>
    <row r="517" spans="7:8">
      <c r="G517" t="str">
        <f>TEXT(Table10[[#This Row],[Date]],"MMM")</f>
        <v>Jan</v>
      </c>
      <c r="H517" t="str">
        <f>IF(Table10[[#This Row],[Amount]]&lt;0,"EXPENSES","INCOME")</f>
        <v>INCOME</v>
      </c>
    </row>
    <row r="518" spans="7:8">
      <c r="G518" t="str">
        <f>TEXT(Table10[[#This Row],[Date]],"MMM")</f>
        <v>Jan</v>
      </c>
      <c r="H518" t="str">
        <f>IF(Table10[[#This Row],[Amount]]&lt;0,"EXPENSES","INCOME")</f>
        <v>INCOME</v>
      </c>
    </row>
    <row r="519" spans="7:8">
      <c r="G519" t="str">
        <f>TEXT(Table10[[#This Row],[Date]],"MMM")</f>
        <v>Jan</v>
      </c>
      <c r="H519" t="str">
        <f>IF(Table10[[#This Row],[Amount]]&lt;0,"EXPENSES","INCOME")</f>
        <v>INCOME</v>
      </c>
    </row>
    <row r="520" spans="7:8">
      <c r="G520" t="str">
        <f>TEXT(Table10[[#This Row],[Date]],"MMM")</f>
        <v>Jan</v>
      </c>
      <c r="H520" t="str">
        <f>IF(Table10[[#This Row],[Amount]]&lt;0,"EXPENSES","INCOME")</f>
        <v>INCOME</v>
      </c>
    </row>
    <row r="521" spans="7:8">
      <c r="G521" t="str">
        <f>TEXT(Table10[[#This Row],[Date]],"MMM")</f>
        <v>Jan</v>
      </c>
      <c r="H521" t="str">
        <f>IF(Table10[[#This Row],[Amount]]&lt;0,"EXPENSES","INCOME")</f>
        <v>INCOME</v>
      </c>
    </row>
    <row r="522" spans="7:8">
      <c r="G522" t="str">
        <f>TEXT(Table10[[#This Row],[Date]],"MMM")</f>
        <v>Jan</v>
      </c>
      <c r="H522" t="str">
        <f>IF(Table10[[#This Row],[Amount]]&lt;0,"EXPENSES","INCOME")</f>
        <v>INCOME</v>
      </c>
    </row>
    <row r="523" spans="7:8">
      <c r="G523" t="str">
        <f>TEXT(Table10[[#This Row],[Date]],"MMM")</f>
        <v>Jan</v>
      </c>
      <c r="H523" t="str">
        <f>IF(Table10[[#This Row],[Amount]]&lt;0,"EXPENSES","INCOME")</f>
        <v>INCOME</v>
      </c>
    </row>
    <row r="524" spans="7:8">
      <c r="G524" t="str">
        <f>TEXT(Table10[[#This Row],[Date]],"MMM")</f>
        <v>Jan</v>
      </c>
      <c r="H524" t="str">
        <f>IF(Table10[[#This Row],[Amount]]&lt;0,"EXPENSES","INCOME")</f>
        <v>INCOME</v>
      </c>
    </row>
    <row r="525" spans="7:8">
      <c r="G525" t="str">
        <f>TEXT(Table10[[#This Row],[Date]],"MMM")</f>
        <v>Jan</v>
      </c>
      <c r="H525" t="str">
        <f>IF(Table10[[#This Row],[Amount]]&lt;0,"EXPENSES","INCOME")</f>
        <v>INCOME</v>
      </c>
    </row>
    <row r="526" spans="7:8">
      <c r="G526" t="str">
        <f>TEXT(Table10[[#This Row],[Date]],"MMM")</f>
        <v>Jan</v>
      </c>
      <c r="H526" t="str">
        <f>IF(Table10[[#This Row],[Amount]]&lt;0,"EXPENSES","INCOME")</f>
        <v>INCOME</v>
      </c>
    </row>
    <row r="527" spans="7:8">
      <c r="G527" t="str">
        <f>TEXT(Table10[[#This Row],[Date]],"MMM")</f>
        <v>Jan</v>
      </c>
      <c r="H527" t="str">
        <f>IF(Table10[[#This Row],[Amount]]&lt;0,"EXPENSES","INCOME")</f>
        <v>INCOME</v>
      </c>
    </row>
    <row r="528" spans="7:8">
      <c r="G528" t="str">
        <f>TEXT(Table10[[#This Row],[Date]],"MMM")</f>
        <v>Jan</v>
      </c>
      <c r="H528" t="str">
        <f>IF(Table10[[#This Row],[Amount]]&lt;0,"EXPENSES","INCOME")</f>
        <v>INCOME</v>
      </c>
    </row>
    <row r="529" spans="7:8">
      <c r="G529" t="str">
        <f>TEXT(Table10[[#This Row],[Date]],"MMM")</f>
        <v>Jan</v>
      </c>
      <c r="H529" t="str">
        <f>IF(Table10[[#This Row],[Amount]]&lt;0,"EXPENSES","INCOME")</f>
        <v>INCOME</v>
      </c>
    </row>
    <row r="530" spans="7:8">
      <c r="G530" t="str">
        <f>TEXT(Table10[[#This Row],[Date]],"MMM")</f>
        <v>Jan</v>
      </c>
      <c r="H530" t="str">
        <f>IF(Table10[[#This Row],[Amount]]&lt;0,"EXPENSES","INCOME")</f>
        <v>INCOME</v>
      </c>
    </row>
    <row r="531" spans="7:8">
      <c r="G531" t="str">
        <f>TEXT(Table10[[#This Row],[Date]],"MMM")</f>
        <v>Jan</v>
      </c>
      <c r="H531" t="str">
        <f>IF(Table10[[#This Row],[Amount]]&lt;0,"EXPENSES","INCOME")</f>
        <v>INCOME</v>
      </c>
    </row>
    <row r="532" spans="7:8">
      <c r="G532" t="str">
        <f>TEXT(Table10[[#This Row],[Date]],"MMM")</f>
        <v>Jan</v>
      </c>
      <c r="H532" t="str">
        <f>IF(Table10[[#This Row],[Amount]]&lt;0,"EXPENSES","INCOME")</f>
        <v>INCOME</v>
      </c>
    </row>
    <row r="533" spans="7:8">
      <c r="G533" t="str">
        <f>TEXT(Table10[[#This Row],[Date]],"MMM")</f>
        <v>Jan</v>
      </c>
      <c r="H533" t="str">
        <f>IF(Table10[[#This Row],[Amount]]&lt;0,"EXPENSES","INCOME")</f>
        <v>INCOME</v>
      </c>
    </row>
    <row r="534" spans="7:8">
      <c r="G534" t="str">
        <f>TEXT(Table10[[#This Row],[Date]],"MMM")</f>
        <v>Jan</v>
      </c>
      <c r="H534" t="str">
        <f>IF(Table10[[#This Row],[Amount]]&lt;0,"EXPENSES","INCOME")</f>
        <v>INCOME</v>
      </c>
    </row>
    <row r="535" spans="7:8">
      <c r="G535" t="str">
        <f>TEXT(Table10[[#This Row],[Date]],"MMM")</f>
        <v>Jan</v>
      </c>
      <c r="H535" t="str">
        <f>IF(Table10[[#This Row],[Amount]]&lt;0,"EXPENSES","INCOME")</f>
        <v>INCOME</v>
      </c>
    </row>
    <row r="536" spans="7:8">
      <c r="G536" t="str">
        <f>TEXT(Table10[[#This Row],[Date]],"MMM")</f>
        <v>Jan</v>
      </c>
      <c r="H536" t="str">
        <f>IF(Table10[[#This Row],[Amount]]&lt;0,"EXPENSES","INCOME")</f>
        <v>INCOME</v>
      </c>
    </row>
    <row r="537" spans="7:8">
      <c r="G537" t="str">
        <f>TEXT(Table10[[#This Row],[Date]],"MMM")</f>
        <v>Jan</v>
      </c>
      <c r="H537" t="str">
        <f>IF(Table10[[#This Row],[Amount]]&lt;0,"EXPENSES","INCOME")</f>
        <v>INCOME</v>
      </c>
    </row>
    <row r="538" spans="7:8">
      <c r="G538" t="str">
        <f>TEXT(Table10[[#This Row],[Date]],"MMM")</f>
        <v>Jan</v>
      </c>
      <c r="H538" t="str">
        <f>IF(Table10[[#This Row],[Amount]]&lt;0,"EXPENSES","INCOME")</f>
        <v>INCOME</v>
      </c>
    </row>
    <row r="539" spans="7:8">
      <c r="G539" t="str">
        <f>TEXT(Table10[[#This Row],[Date]],"MMM")</f>
        <v>Jan</v>
      </c>
      <c r="H539" t="str">
        <f>IF(Table10[[#This Row],[Amount]]&lt;0,"EXPENSES","INCOME")</f>
        <v>INCOME</v>
      </c>
    </row>
    <row r="540" spans="7:8">
      <c r="G540" t="str">
        <f>TEXT(Table10[[#This Row],[Date]],"MMM")</f>
        <v>Jan</v>
      </c>
      <c r="H540" t="str">
        <f>IF(Table10[[#This Row],[Amount]]&lt;0,"EXPENSES","INCOME")</f>
        <v>INCOME</v>
      </c>
    </row>
    <row r="541" spans="7:8">
      <c r="G541" t="str">
        <f>TEXT(Table10[[#This Row],[Date]],"MMM")</f>
        <v>Jan</v>
      </c>
      <c r="H541" t="str">
        <f>IF(Table10[[#This Row],[Amount]]&lt;0,"EXPENSES","INCOME")</f>
        <v>INCOME</v>
      </c>
    </row>
    <row r="542" spans="7:8">
      <c r="G542" t="str">
        <f>TEXT(Table10[[#This Row],[Date]],"MMM")</f>
        <v>Jan</v>
      </c>
      <c r="H542" t="str">
        <f>IF(Table10[[#This Row],[Amount]]&lt;0,"EXPENSES","INCOME")</f>
        <v>INCOME</v>
      </c>
    </row>
    <row r="543" spans="7:8">
      <c r="G543" t="str">
        <f>TEXT(Table10[[#This Row],[Date]],"MMM")</f>
        <v>Jan</v>
      </c>
      <c r="H543" t="str">
        <f>IF(Table10[[#This Row],[Amount]]&lt;0,"EXPENSES","INCOME")</f>
        <v>INCOME</v>
      </c>
    </row>
    <row r="544" spans="7:8">
      <c r="G544" t="str">
        <f>TEXT(Table10[[#This Row],[Date]],"MMM")</f>
        <v>Jan</v>
      </c>
      <c r="H544" t="str">
        <f>IF(Table10[[#This Row],[Amount]]&lt;0,"EXPENSES","INCOME")</f>
        <v>INCOME</v>
      </c>
    </row>
    <row r="545" spans="7:8">
      <c r="G545" t="str">
        <f>TEXT(Table10[[#This Row],[Date]],"MMM")</f>
        <v>Jan</v>
      </c>
      <c r="H545" t="str">
        <f>IF(Table10[[#This Row],[Amount]]&lt;0,"EXPENSES","INCOME")</f>
        <v>INCOME</v>
      </c>
    </row>
    <row r="546" spans="7:8">
      <c r="G546" t="str">
        <f>TEXT(Table10[[#This Row],[Date]],"MMM")</f>
        <v>Jan</v>
      </c>
      <c r="H546" t="str">
        <f>IF(Table10[[#This Row],[Amount]]&lt;0,"EXPENSES","INCOME")</f>
        <v>INCOME</v>
      </c>
    </row>
    <row r="547" spans="7:8">
      <c r="G547" t="str">
        <f>TEXT(Table10[[#This Row],[Date]],"MMM")</f>
        <v>Jan</v>
      </c>
      <c r="H547" t="str">
        <f>IF(Table10[[#This Row],[Amount]]&lt;0,"EXPENSES","INCOME")</f>
        <v>INCOME</v>
      </c>
    </row>
    <row r="548" spans="7:8">
      <c r="G548" t="str">
        <f>TEXT(Table10[[#This Row],[Date]],"MMM")</f>
        <v>Jan</v>
      </c>
      <c r="H548" t="str">
        <f>IF(Table10[[#This Row],[Amount]]&lt;0,"EXPENSES","INCOME")</f>
        <v>INCOME</v>
      </c>
    </row>
    <row r="549" spans="7:8">
      <c r="G549" t="str">
        <f>TEXT(Table10[[#This Row],[Date]],"MMM")</f>
        <v>Jan</v>
      </c>
      <c r="H549" t="str">
        <f>IF(Table10[[#This Row],[Amount]]&lt;0,"EXPENSES","INCOME")</f>
        <v>INCOME</v>
      </c>
    </row>
    <row r="550" spans="7:8">
      <c r="G550" t="str">
        <f>TEXT(Table10[[#This Row],[Date]],"MMM")</f>
        <v>Jan</v>
      </c>
      <c r="H550" t="str">
        <f>IF(Table10[[#This Row],[Amount]]&lt;0,"EXPENSES","INCOME")</f>
        <v>INCOME</v>
      </c>
    </row>
    <row r="551" spans="7:8">
      <c r="G551" t="str">
        <f>TEXT(Table10[[#This Row],[Date]],"MMM")</f>
        <v>Jan</v>
      </c>
      <c r="H551" t="str">
        <f>IF(Table10[[#This Row],[Amount]]&lt;0,"EXPENSES","INCOME")</f>
        <v>INCOME</v>
      </c>
    </row>
    <row r="552" spans="7:8">
      <c r="G552" t="str">
        <f>TEXT(Table10[[#This Row],[Date]],"MMM")</f>
        <v>Jan</v>
      </c>
      <c r="H552" t="str">
        <f>IF(Table10[[#This Row],[Amount]]&lt;0,"EXPENSES","INCOME")</f>
        <v>INCOME</v>
      </c>
    </row>
    <row r="553" spans="7:8">
      <c r="G553" t="str">
        <f>TEXT(Table10[[#This Row],[Date]],"MMM")</f>
        <v>Jan</v>
      </c>
      <c r="H553" t="str">
        <f>IF(Table10[[#This Row],[Amount]]&lt;0,"EXPENSES","INCOME")</f>
        <v>INCOME</v>
      </c>
    </row>
    <row r="554" spans="7:8">
      <c r="G554" t="str">
        <f>TEXT(Table10[[#This Row],[Date]],"MMM")</f>
        <v>Jan</v>
      </c>
      <c r="H554" t="str">
        <f>IF(Table10[[#This Row],[Amount]]&lt;0,"EXPENSES","INCOME")</f>
        <v>INCOME</v>
      </c>
    </row>
    <row r="555" spans="7:8">
      <c r="G555" t="str">
        <f>TEXT(Table10[[#This Row],[Date]],"MMM")</f>
        <v>Jan</v>
      </c>
      <c r="H555" t="str">
        <f>IF(Table10[[#This Row],[Amount]]&lt;0,"EXPENSES","INCOME")</f>
        <v>INCOME</v>
      </c>
    </row>
    <row r="556" spans="7:8">
      <c r="G556" t="str">
        <f>TEXT(Table10[[#This Row],[Date]],"MMM")</f>
        <v>Jan</v>
      </c>
      <c r="H556" t="str">
        <f>IF(Table10[[#This Row],[Amount]]&lt;0,"EXPENSES","INCOME")</f>
        <v>INCOME</v>
      </c>
    </row>
    <row r="557" spans="7:8">
      <c r="G557" t="str">
        <f>TEXT(Table10[[#This Row],[Date]],"MMM")</f>
        <v>Jan</v>
      </c>
      <c r="H557" t="str">
        <f>IF(Table10[[#This Row],[Amount]]&lt;0,"EXPENSES","INCOME")</f>
        <v>INCOME</v>
      </c>
    </row>
    <row r="558" spans="7:8">
      <c r="G558" t="str">
        <f>TEXT(Table10[[#This Row],[Date]],"MMM")</f>
        <v>Jan</v>
      </c>
      <c r="H558" t="str">
        <f>IF(Table10[[#This Row],[Amount]]&lt;0,"EXPENSES","INCOME")</f>
        <v>INCOME</v>
      </c>
    </row>
    <row r="559" spans="7:8">
      <c r="G559" t="str">
        <f>TEXT(Table10[[#This Row],[Date]],"MMM")</f>
        <v>Jan</v>
      </c>
      <c r="H559" t="str">
        <f>IF(Table10[[#This Row],[Amount]]&lt;0,"EXPENSES","INCOME")</f>
        <v>INCOME</v>
      </c>
    </row>
    <row r="560" spans="7:8">
      <c r="G560" t="str">
        <f>TEXT(Table10[[#This Row],[Date]],"MMM")</f>
        <v>Jan</v>
      </c>
      <c r="H560" t="str">
        <f>IF(Table10[[#This Row],[Amount]]&lt;0,"EXPENSES","INCOME")</f>
        <v>INCOME</v>
      </c>
    </row>
    <row r="561" spans="7:8">
      <c r="G561" t="str">
        <f>TEXT(Table10[[#This Row],[Date]],"MMM")</f>
        <v>Jan</v>
      </c>
      <c r="H561" t="str">
        <f>IF(Table10[[#This Row],[Amount]]&lt;0,"EXPENSES","INCOME")</f>
        <v>INCOME</v>
      </c>
    </row>
    <row r="562" spans="7:8">
      <c r="G562" t="str">
        <f>TEXT(Table10[[#This Row],[Date]],"MMM")</f>
        <v>Jan</v>
      </c>
      <c r="H562" t="str">
        <f>IF(Table10[[#This Row],[Amount]]&lt;0,"EXPENSES","INCOME")</f>
        <v>INCOME</v>
      </c>
    </row>
    <row r="563" spans="7:8">
      <c r="G563" t="str">
        <f>TEXT(Table10[[#This Row],[Date]],"MMM")</f>
        <v>Jan</v>
      </c>
      <c r="H563" t="str">
        <f>IF(Table10[[#This Row],[Amount]]&lt;0,"EXPENSES","INCOME")</f>
        <v>INCOME</v>
      </c>
    </row>
    <row r="564" spans="7:8">
      <c r="G564" t="str">
        <f>TEXT(Table10[[#This Row],[Date]],"MMM")</f>
        <v>Jan</v>
      </c>
      <c r="H564" t="str">
        <f>IF(Table10[[#This Row],[Amount]]&lt;0,"EXPENSES","INCOME")</f>
        <v>INCOME</v>
      </c>
    </row>
    <row r="565" spans="7:8">
      <c r="G565" t="str">
        <f>TEXT(Table10[[#This Row],[Date]],"MMM")</f>
        <v>Jan</v>
      </c>
      <c r="H565" t="str">
        <f>IF(Table10[[#This Row],[Amount]]&lt;0,"EXPENSES","INCOME")</f>
        <v>INCOME</v>
      </c>
    </row>
    <row r="566" spans="7:8">
      <c r="G566" t="str">
        <f>TEXT(Table10[[#This Row],[Date]],"MMM")</f>
        <v>Jan</v>
      </c>
      <c r="H566" t="str">
        <f>IF(Table10[[#This Row],[Amount]]&lt;0,"EXPENSES","INCOME")</f>
        <v>INCOME</v>
      </c>
    </row>
    <row r="567" spans="7:8">
      <c r="G567" t="str">
        <f>TEXT(Table10[[#This Row],[Date]],"MMM")</f>
        <v>Jan</v>
      </c>
      <c r="H567" t="str">
        <f>IF(Table10[[#This Row],[Amount]]&lt;0,"EXPENSES","INCOME")</f>
        <v>INCOME</v>
      </c>
    </row>
    <row r="568" spans="7:8">
      <c r="G568" t="str">
        <f>TEXT(Table10[[#This Row],[Date]],"MMM")</f>
        <v>Jan</v>
      </c>
      <c r="H568" t="str">
        <f>IF(Table10[[#This Row],[Amount]]&lt;0,"EXPENSES","INCOME")</f>
        <v>INCOME</v>
      </c>
    </row>
    <row r="569" spans="7:8">
      <c r="G569" t="str">
        <f>TEXT(Table10[[#This Row],[Date]],"MMM")</f>
        <v>Jan</v>
      </c>
      <c r="H569" t="str">
        <f>IF(Table10[[#This Row],[Amount]]&lt;0,"EXPENSES","INCOME")</f>
        <v>INCOME</v>
      </c>
    </row>
    <row r="570" spans="7:8">
      <c r="G570" t="str">
        <f>TEXT(Table10[[#This Row],[Date]],"MMM")</f>
        <v>Jan</v>
      </c>
      <c r="H570" t="str">
        <f>IF(Table10[[#This Row],[Amount]]&lt;0,"EXPENSES","INCOME")</f>
        <v>INCOME</v>
      </c>
    </row>
    <row r="571" spans="7:8">
      <c r="G571" t="str">
        <f>TEXT(Table10[[#This Row],[Date]],"MMM")</f>
        <v>Jan</v>
      </c>
      <c r="H571" t="str">
        <f>IF(Table10[[#This Row],[Amount]]&lt;0,"EXPENSES","INCOME")</f>
        <v>INCOME</v>
      </c>
    </row>
    <row r="572" spans="7:8">
      <c r="G572" t="str">
        <f>TEXT(Table10[[#This Row],[Date]],"MMM")</f>
        <v>Jan</v>
      </c>
      <c r="H572" t="str">
        <f>IF(Table10[[#This Row],[Amount]]&lt;0,"EXPENSES","INCOME")</f>
        <v>INCOME</v>
      </c>
    </row>
    <row r="573" spans="7:8">
      <c r="G573" t="str">
        <f>TEXT(Table10[[#This Row],[Date]],"MMM")</f>
        <v>Jan</v>
      </c>
      <c r="H573" t="str">
        <f>IF(Table10[[#This Row],[Amount]]&lt;0,"EXPENSES","INCOME")</f>
        <v>INCOME</v>
      </c>
    </row>
    <row r="574" spans="7:8">
      <c r="G574" t="str">
        <f>TEXT(Table10[[#This Row],[Date]],"MMM")</f>
        <v>Jan</v>
      </c>
      <c r="H574" t="str">
        <f>IF(Table10[[#This Row],[Amount]]&lt;0,"EXPENSES","INCOME")</f>
        <v>INCOME</v>
      </c>
    </row>
    <row r="575" spans="7:8">
      <c r="G575" t="str">
        <f>TEXT(Table10[[#This Row],[Date]],"MMM")</f>
        <v>Jan</v>
      </c>
      <c r="H575" t="str">
        <f>IF(Table10[[#This Row],[Amount]]&lt;0,"EXPENSES","INCOME")</f>
        <v>INCOME</v>
      </c>
    </row>
    <row r="576" spans="7:8">
      <c r="G576" t="str">
        <f>TEXT(Table10[[#This Row],[Date]],"MMM")</f>
        <v>Jan</v>
      </c>
      <c r="H576" t="str">
        <f>IF(Table10[[#This Row],[Amount]]&lt;0,"EXPENSES","INCOME")</f>
        <v>INCOME</v>
      </c>
    </row>
    <row r="577" spans="7:8">
      <c r="G577" t="str">
        <f>TEXT(Table10[[#This Row],[Date]],"MMM")</f>
        <v>Jan</v>
      </c>
      <c r="H577" t="str">
        <f>IF(Table10[[#This Row],[Amount]]&lt;0,"EXPENSES","INCOME")</f>
        <v>INCOME</v>
      </c>
    </row>
    <row r="578" spans="7:8">
      <c r="G578" t="str">
        <f>TEXT(Table10[[#This Row],[Date]],"MMM")</f>
        <v>Jan</v>
      </c>
      <c r="H578" t="str">
        <f>IF(Table10[[#This Row],[Amount]]&lt;0,"EXPENSES","INCOME")</f>
        <v>INCOME</v>
      </c>
    </row>
    <row r="579" spans="7:8">
      <c r="G579" t="str">
        <f>TEXT(Table10[[#This Row],[Date]],"MMM")</f>
        <v>Jan</v>
      </c>
      <c r="H579" t="str">
        <f>IF(Table10[[#This Row],[Amount]]&lt;0,"EXPENSES","INCOME")</f>
        <v>INCOME</v>
      </c>
    </row>
    <row r="580" spans="7:8">
      <c r="G580" t="str">
        <f>TEXT(Table10[[#This Row],[Date]],"MMM")</f>
        <v>Jan</v>
      </c>
      <c r="H580" t="str">
        <f>IF(Table10[[#This Row],[Amount]]&lt;0,"EXPENSES","INCOME")</f>
        <v>INCOME</v>
      </c>
    </row>
    <row r="581" spans="7:8">
      <c r="G581" t="str">
        <f>TEXT(Table10[[#This Row],[Date]],"MMM")</f>
        <v>Jan</v>
      </c>
      <c r="H581" t="str">
        <f>IF(Table10[[#This Row],[Amount]]&lt;0,"EXPENSES","INCOME")</f>
        <v>INCOME</v>
      </c>
    </row>
    <row r="582" spans="7:8">
      <c r="G582" t="str">
        <f>TEXT(Table10[[#This Row],[Date]],"MMM")</f>
        <v>Jan</v>
      </c>
      <c r="H582" t="str">
        <f>IF(Table10[[#This Row],[Amount]]&lt;0,"EXPENSES","INCOME")</f>
        <v>INCOME</v>
      </c>
    </row>
    <row r="583" spans="7:8">
      <c r="G583" t="str">
        <f>TEXT(Table10[[#This Row],[Date]],"MMM")</f>
        <v>Jan</v>
      </c>
      <c r="H583" t="str">
        <f>IF(Table10[[#This Row],[Amount]]&lt;0,"EXPENSES","INCOME")</f>
        <v>INCOME</v>
      </c>
    </row>
    <row r="584" spans="7:8">
      <c r="G584" t="str">
        <f>TEXT(Table10[[#This Row],[Date]],"MMM")</f>
        <v>Jan</v>
      </c>
      <c r="H584" t="str">
        <f>IF(Table10[[#This Row],[Amount]]&lt;0,"EXPENSES","INCOME")</f>
        <v>INCOME</v>
      </c>
    </row>
    <row r="585" spans="7:8">
      <c r="G585" t="str">
        <f>TEXT(Table10[[#This Row],[Date]],"MMM")</f>
        <v>Jan</v>
      </c>
      <c r="H585" t="str">
        <f>IF(Table10[[#This Row],[Amount]]&lt;0,"EXPENSES","INCOME")</f>
        <v>INCOME</v>
      </c>
    </row>
    <row r="586" spans="7:8">
      <c r="G586" t="str">
        <f>TEXT(Table10[[#This Row],[Date]],"MMM")</f>
        <v>Jan</v>
      </c>
      <c r="H586" t="str">
        <f>IF(Table10[[#This Row],[Amount]]&lt;0,"EXPENSES","INCOME")</f>
        <v>INCOME</v>
      </c>
    </row>
    <row r="587" spans="7:8">
      <c r="G587" t="str">
        <f>TEXT(Table10[[#This Row],[Date]],"MMM")</f>
        <v>Jan</v>
      </c>
      <c r="H587" t="str">
        <f>IF(Table10[[#This Row],[Amount]]&lt;0,"EXPENSES","INCOME")</f>
        <v>INCOME</v>
      </c>
    </row>
    <row r="588" spans="7:8">
      <c r="G588" t="str">
        <f>TEXT(Table10[[#This Row],[Date]],"MMM")</f>
        <v>Jan</v>
      </c>
      <c r="H588" t="str">
        <f>IF(Table10[[#This Row],[Amount]]&lt;0,"EXPENSES","INCOME")</f>
        <v>INCOME</v>
      </c>
    </row>
    <row r="589" spans="7:8">
      <c r="G589" t="str">
        <f>TEXT(Table10[[#This Row],[Date]],"MMM")</f>
        <v>Jan</v>
      </c>
      <c r="H589" t="str">
        <f>IF(Table10[[#This Row],[Amount]]&lt;0,"EXPENSES","INCOME")</f>
        <v>INCOME</v>
      </c>
    </row>
    <row r="590" spans="7:8">
      <c r="G590" t="str">
        <f>TEXT(Table10[[#This Row],[Date]],"MMM")</f>
        <v>Jan</v>
      </c>
      <c r="H590" t="str">
        <f>IF(Table10[[#This Row],[Amount]]&lt;0,"EXPENSES","INCOME")</f>
        <v>INCOME</v>
      </c>
    </row>
    <row r="591" spans="7:8">
      <c r="G591" t="str">
        <f>TEXT(Table10[[#This Row],[Date]],"MMM")</f>
        <v>Jan</v>
      </c>
      <c r="H591" t="str">
        <f>IF(Table10[[#This Row],[Amount]]&lt;0,"EXPENSES","INCOME")</f>
        <v>INCOME</v>
      </c>
    </row>
    <row r="592" spans="7:8">
      <c r="G592" t="str">
        <f>TEXT(Table10[[#This Row],[Date]],"MMM")</f>
        <v>Jan</v>
      </c>
      <c r="H592" t="str">
        <f>IF(Table10[[#This Row],[Amount]]&lt;0,"EXPENSES","INCOME")</f>
        <v>INCOME</v>
      </c>
    </row>
    <row r="593" spans="7:8">
      <c r="G593" t="str">
        <f>TEXT(Table10[[#This Row],[Date]],"MMM")</f>
        <v>Jan</v>
      </c>
      <c r="H593" t="str">
        <f>IF(Table10[[#This Row],[Amount]]&lt;0,"EXPENSES","INCOME")</f>
        <v>INCOME</v>
      </c>
    </row>
    <row r="594" spans="7:8">
      <c r="G594" t="str">
        <f>TEXT(Table10[[#This Row],[Date]],"MMM")</f>
        <v>Jan</v>
      </c>
      <c r="H594" t="str">
        <f>IF(Table10[[#This Row],[Amount]]&lt;0,"EXPENSES","INCOME")</f>
        <v>INCOME</v>
      </c>
    </row>
    <row r="595" spans="7:8">
      <c r="G595" t="str">
        <f>TEXT(Table10[[#This Row],[Date]],"MMM")</f>
        <v>Jan</v>
      </c>
      <c r="H595" t="str">
        <f>IF(Table10[[#This Row],[Amount]]&lt;0,"EXPENSES","INCOME")</f>
        <v>INCOME</v>
      </c>
    </row>
    <row r="596" spans="7:8">
      <c r="G596" t="str">
        <f>TEXT(Table10[[#This Row],[Date]],"MMM")</f>
        <v>Jan</v>
      </c>
      <c r="H596" t="str">
        <f>IF(Table10[[#This Row],[Amount]]&lt;0,"EXPENSES","INCOME")</f>
        <v>INCOME</v>
      </c>
    </row>
    <row r="597" spans="7:8">
      <c r="G597" t="str">
        <f>TEXT(Table10[[#This Row],[Date]],"MMM")</f>
        <v>Jan</v>
      </c>
      <c r="H597" t="str">
        <f>IF(Table10[[#This Row],[Amount]]&lt;0,"EXPENSES","INCOME")</f>
        <v>INCOME</v>
      </c>
    </row>
    <row r="598" spans="7:8">
      <c r="G598" t="str">
        <f>TEXT(Table10[[#This Row],[Date]],"MMM")</f>
        <v>Jan</v>
      </c>
      <c r="H598" t="str">
        <f>IF(Table10[[#This Row],[Amount]]&lt;0,"EXPENSES","INCOME")</f>
        <v>INCOME</v>
      </c>
    </row>
    <row r="599" spans="7:8">
      <c r="G599" t="str">
        <f>TEXT(Table10[[#This Row],[Date]],"MMM")</f>
        <v>Jan</v>
      </c>
      <c r="H599" t="str">
        <f>IF(Table10[[#This Row],[Amount]]&lt;0,"EXPENSES","INCOME")</f>
        <v>INCOME</v>
      </c>
    </row>
    <row r="600" spans="7:8">
      <c r="G600" t="str">
        <f>TEXT(Table10[[#This Row],[Date]],"MMM")</f>
        <v>Jan</v>
      </c>
      <c r="H600" t="str">
        <f>IF(Table10[[#This Row],[Amount]]&lt;0,"EXPENSES","INCOME")</f>
        <v>INCOME</v>
      </c>
    </row>
    <row r="601" spans="7:8">
      <c r="G601" t="str">
        <f>TEXT(Table10[[#This Row],[Date]],"MMM")</f>
        <v>Jan</v>
      </c>
      <c r="H601" t="str">
        <f>IF(Table10[[#This Row],[Amount]]&lt;0,"EXPENSES","INCOME")</f>
        <v>INCOME</v>
      </c>
    </row>
    <row r="602" spans="7:8">
      <c r="G602" t="str">
        <f>TEXT(Table10[[#This Row],[Date]],"MMM")</f>
        <v>Jan</v>
      </c>
      <c r="H602" t="str">
        <f>IF(Table10[[#This Row],[Amount]]&lt;0,"EXPENSES","INCOME")</f>
        <v>INCOME</v>
      </c>
    </row>
    <row r="603" spans="7:8">
      <c r="G603" t="str">
        <f>TEXT(Table10[[#This Row],[Date]],"MMM")</f>
        <v>Jan</v>
      </c>
      <c r="H603" t="str">
        <f>IF(Table10[[#This Row],[Amount]]&lt;0,"EXPENSES","INCOME")</f>
        <v>INCOME</v>
      </c>
    </row>
    <row r="604" spans="7:8">
      <c r="G604" t="str">
        <f>TEXT(Table10[[#This Row],[Date]],"MMM")</f>
        <v>Jan</v>
      </c>
      <c r="H604" t="str">
        <f>IF(Table10[[#This Row],[Amount]]&lt;0,"EXPENSES","INCOME")</f>
        <v>INCOME</v>
      </c>
    </row>
    <row r="605" spans="7:8">
      <c r="G605" t="str">
        <f>TEXT(Table10[[#This Row],[Date]],"MMM")</f>
        <v>Jan</v>
      </c>
      <c r="H605" t="str">
        <f>IF(Table10[[#This Row],[Amount]]&lt;0,"EXPENSES","INCOME")</f>
        <v>INCOME</v>
      </c>
    </row>
    <row r="606" spans="7:8">
      <c r="G606" t="str">
        <f>TEXT(Table10[[#This Row],[Date]],"MMM")</f>
        <v>Jan</v>
      </c>
      <c r="H606" t="str">
        <f>IF(Table10[[#This Row],[Amount]]&lt;0,"EXPENSES","INCOME")</f>
        <v>INCOME</v>
      </c>
    </row>
    <row r="607" spans="7:8">
      <c r="G607" t="str">
        <f>TEXT(Table10[[#This Row],[Date]],"MMM")</f>
        <v>Jan</v>
      </c>
      <c r="H607" t="str">
        <f>IF(Table10[[#This Row],[Amount]]&lt;0,"EXPENSES","INCOME")</f>
        <v>INCOME</v>
      </c>
    </row>
    <row r="608" spans="7:8">
      <c r="G608" t="str">
        <f>TEXT(Table10[[#This Row],[Date]],"MMM")</f>
        <v>Jan</v>
      </c>
      <c r="H608" t="str">
        <f>IF(Table10[[#This Row],[Amount]]&lt;0,"EXPENSES","INCOME")</f>
        <v>INCOME</v>
      </c>
    </row>
    <row r="609" spans="7:8">
      <c r="G609" t="str">
        <f>TEXT(Table10[[#This Row],[Date]],"MMM")</f>
        <v>Jan</v>
      </c>
      <c r="H609" t="str">
        <f>IF(Table10[[#This Row],[Amount]]&lt;0,"EXPENSES","INCOME")</f>
        <v>INCOME</v>
      </c>
    </row>
    <row r="610" spans="7:8">
      <c r="G610" t="str">
        <f>TEXT(Table10[[#This Row],[Date]],"MMM")</f>
        <v>Jan</v>
      </c>
      <c r="H610" t="str">
        <f>IF(Table10[[#This Row],[Amount]]&lt;0,"EXPENSES","INCOME")</f>
        <v>INCOME</v>
      </c>
    </row>
    <row r="611" spans="7:8">
      <c r="G611" t="str">
        <f>TEXT(Table10[[#This Row],[Date]],"MMM")</f>
        <v>Jan</v>
      </c>
      <c r="H611" t="str">
        <f>IF(Table10[[#This Row],[Amount]]&lt;0,"EXPENSES","INCOME")</f>
        <v>INCOME</v>
      </c>
    </row>
    <row r="612" spans="7:8">
      <c r="G612" t="str">
        <f>TEXT(Table10[[#This Row],[Date]],"MMM")</f>
        <v>Jan</v>
      </c>
      <c r="H612" t="str">
        <f>IF(Table10[[#This Row],[Amount]]&lt;0,"EXPENSES","INCOME")</f>
        <v>INCOME</v>
      </c>
    </row>
    <row r="613" spans="7:8">
      <c r="G613" t="str">
        <f>TEXT(Table10[[#This Row],[Date]],"MMM")</f>
        <v>Jan</v>
      </c>
      <c r="H613" t="str">
        <f>IF(Table10[[#This Row],[Amount]]&lt;0,"EXPENSES","INCOME")</f>
        <v>INCOME</v>
      </c>
    </row>
    <row r="614" spans="7:8">
      <c r="G614" t="str">
        <f>TEXT(Table10[[#This Row],[Date]],"MMM")</f>
        <v>Jan</v>
      </c>
      <c r="H614" t="str">
        <f>IF(Table10[[#This Row],[Amount]]&lt;0,"EXPENSES","INCOME")</f>
        <v>INCOME</v>
      </c>
    </row>
    <row r="615" spans="7:8">
      <c r="G615" t="str">
        <f>TEXT(Table10[[#This Row],[Date]],"MMM")</f>
        <v>Jan</v>
      </c>
      <c r="H615" t="str">
        <f>IF(Table10[[#This Row],[Amount]]&lt;0,"EXPENSES","INCOME")</f>
        <v>INCOME</v>
      </c>
    </row>
    <row r="616" spans="7:8">
      <c r="G616" t="str">
        <f>TEXT(Table10[[#This Row],[Date]],"MMM")</f>
        <v>Jan</v>
      </c>
      <c r="H616" t="str">
        <f>IF(Table10[[#This Row],[Amount]]&lt;0,"EXPENSES","INCOME")</f>
        <v>INCOME</v>
      </c>
    </row>
    <row r="617" spans="7:8">
      <c r="G617" t="str">
        <f>TEXT(Table10[[#This Row],[Date]],"MMM")</f>
        <v>Jan</v>
      </c>
      <c r="H617" t="str">
        <f>IF(Table10[[#This Row],[Amount]]&lt;0,"EXPENSES","INCOME")</f>
        <v>INCOME</v>
      </c>
    </row>
    <row r="618" spans="7:8">
      <c r="G618" t="str">
        <f>TEXT(Table10[[#This Row],[Date]],"MMM")</f>
        <v>Jan</v>
      </c>
      <c r="H618" t="str">
        <f>IF(Table10[[#This Row],[Amount]]&lt;0,"EXPENSES","INCOME")</f>
        <v>INCOME</v>
      </c>
    </row>
    <row r="619" spans="7:8">
      <c r="G619" t="str">
        <f>TEXT(Table10[[#This Row],[Date]],"MMM")</f>
        <v>Jan</v>
      </c>
      <c r="H619" t="str">
        <f>IF(Table10[[#This Row],[Amount]]&lt;0,"EXPENSES","INCOME")</f>
        <v>INCOME</v>
      </c>
    </row>
    <row r="620" spans="7:8">
      <c r="G620" t="str">
        <f>TEXT(Table10[[#This Row],[Date]],"MMM")</f>
        <v>Jan</v>
      </c>
      <c r="H620" t="str">
        <f>IF(Table10[[#This Row],[Amount]]&lt;0,"EXPENSES","INCOME")</f>
        <v>INCOME</v>
      </c>
    </row>
    <row r="621" spans="7:8">
      <c r="G621" t="str">
        <f>TEXT(Table10[[#This Row],[Date]],"MMM")</f>
        <v>Jan</v>
      </c>
      <c r="H621" t="str">
        <f>IF(Table10[[#This Row],[Amount]]&lt;0,"EXPENSES","INCOME")</f>
        <v>INCOME</v>
      </c>
    </row>
    <row r="622" spans="7:8">
      <c r="G622" t="str">
        <f>TEXT(Table10[[#This Row],[Date]],"MMM")</f>
        <v>Jan</v>
      </c>
      <c r="H622" t="str">
        <f>IF(Table10[[#This Row],[Amount]]&lt;0,"EXPENSES","INCOME")</f>
        <v>INCOME</v>
      </c>
    </row>
    <row r="623" spans="7:8">
      <c r="G623" t="str">
        <f>TEXT(Table10[[#This Row],[Date]],"MMM")</f>
        <v>Jan</v>
      </c>
      <c r="H623" t="str">
        <f>IF(Table10[[#This Row],[Amount]]&lt;0,"EXPENSES","INCOME")</f>
        <v>INCOME</v>
      </c>
    </row>
    <row r="624" spans="7:8">
      <c r="G624" t="str">
        <f>TEXT(Table10[[#This Row],[Date]],"MMM")</f>
        <v>Jan</v>
      </c>
      <c r="H624" t="str">
        <f>IF(Table10[[#This Row],[Amount]]&lt;0,"EXPENSES","INCOME")</f>
        <v>INCOME</v>
      </c>
    </row>
    <row r="625" spans="7:8">
      <c r="G625" t="str">
        <f>TEXT(Table10[[#This Row],[Date]],"MMM")</f>
        <v>Jan</v>
      </c>
      <c r="H625" t="str">
        <f>IF(Table10[[#This Row],[Amount]]&lt;0,"EXPENSES","INCOME")</f>
        <v>INCOME</v>
      </c>
    </row>
    <row r="626" spans="7:8">
      <c r="G626" t="str">
        <f>TEXT(Table10[[#This Row],[Date]],"MMM")</f>
        <v>Jan</v>
      </c>
      <c r="H626" t="str">
        <f>IF(Table10[[#This Row],[Amount]]&lt;0,"EXPENSES","INCOME")</f>
        <v>INCOME</v>
      </c>
    </row>
    <row r="627" spans="7:8">
      <c r="G627" t="str">
        <f>TEXT(Table10[[#This Row],[Date]],"MMM")</f>
        <v>Jan</v>
      </c>
      <c r="H627" t="str">
        <f>IF(Table10[[#This Row],[Amount]]&lt;0,"EXPENSES","INCOME")</f>
        <v>INCOME</v>
      </c>
    </row>
    <row r="628" spans="7:8">
      <c r="G628" t="str">
        <f>TEXT(Table10[[#This Row],[Date]],"MMM")</f>
        <v>Jan</v>
      </c>
      <c r="H628" t="str">
        <f>IF(Table10[[#This Row],[Amount]]&lt;0,"EXPENSES","INCOME")</f>
        <v>INCOME</v>
      </c>
    </row>
    <row r="629" spans="7:8">
      <c r="G629" t="str">
        <f>TEXT(Table10[[#This Row],[Date]],"MMM")</f>
        <v>Jan</v>
      </c>
      <c r="H629" t="str">
        <f>IF(Table10[[#This Row],[Amount]]&lt;0,"EXPENSES","INCOME")</f>
        <v>INCOME</v>
      </c>
    </row>
    <row r="630" spans="7:8">
      <c r="G630" t="str">
        <f>TEXT(Table10[[#This Row],[Date]],"MMM")</f>
        <v>Jan</v>
      </c>
      <c r="H630" t="str">
        <f>IF(Table10[[#This Row],[Amount]]&lt;0,"EXPENSES","INCOME")</f>
        <v>INCOME</v>
      </c>
    </row>
    <row r="631" spans="1:8">
      <c r="A631" s="3"/>
      <c r="B631" s="4"/>
      <c r="C631" s="4"/>
      <c r="D631" s="4"/>
      <c r="E631" s="4"/>
      <c r="F631" t="str">
        <f t="array" ref="F631">IFERROR(INDEX(Table11[Category],MATCH(TRUE,ISNUMBER(SEARCH(Table11[Keywords],Table10[[#This Row],[Name]])),0)),"")</f>
        <v/>
      </c>
      <c r="G631" t="str">
        <f>TEXT(Table10[[#This Row],[Date]],"MMM")</f>
        <v>Jan</v>
      </c>
      <c r="H631" t="str">
        <f>IF(Table10[[#This Row],[Amount]]&lt;0,"EXPENSES","INCOME")</f>
        <v>INCOME</v>
      </c>
    </row>
    <row r="632" spans="1:8">
      <c r="A632" s="3"/>
      <c r="B632" s="4"/>
      <c r="C632" s="4"/>
      <c r="D632" s="4"/>
      <c r="E632" s="4"/>
      <c r="F632" t="str">
        <f t="array" ref="F632">IFERROR(INDEX(Table11[Category],MATCH(TRUE,ISNUMBER(SEARCH(Table11[Keywords],Table10[[#This Row],[Name]])),0)),"")</f>
        <v/>
      </c>
      <c r="G632" t="str">
        <f>TEXT(Table10[[#This Row],[Date]],"MMM")</f>
        <v>Jan</v>
      </c>
      <c r="H632" t="str">
        <f>IF(Table10[[#This Row],[Amount]]&lt;0,"EXPENSES","INCOME")</f>
        <v>INCOME</v>
      </c>
    </row>
    <row r="633" spans="1:8">
      <c r="A633" s="3"/>
      <c r="B633" s="4"/>
      <c r="C633" s="4"/>
      <c r="D633" s="4"/>
      <c r="E633" s="4"/>
      <c r="F633" t="str">
        <f t="array" ref="F633">IFERROR(INDEX(Table11[Category],MATCH(TRUE,ISNUMBER(SEARCH(Table11[Keywords],Table10[[#This Row],[Name]])),0)),"")</f>
        <v/>
      </c>
      <c r="G633" t="str">
        <f>TEXT(Table10[[#This Row],[Date]],"MMM")</f>
        <v>Jan</v>
      </c>
      <c r="H633" t="str">
        <f>IF(Table10[[#This Row],[Amount]]&lt;0,"EXPENSES","INCOME")</f>
        <v>INCOME</v>
      </c>
    </row>
    <row r="634" spans="1:8">
      <c r="A634" s="3"/>
      <c r="B634" s="4"/>
      <c r="C634" s="4"/>
      <c r="D634" s="4"/>
      <c r="E634" s="4"/>
      <c r="F634" t="str">
        <f t="array" ref="F634">IFERROR(INDEX(Table11[Category],MATCH(TRUE,ISNUMBER(SEARCH(Table11[Keywords],Table10[[#This Row],[Name]])),0)),"")</f>
        <v/>
      </c>
      <c r="G634" t="str">
        <f>TEXT(Table10[[#This Row],[Date]],"MMM")</f>
        <v>Jan</v>
      </c>
      <c r="H634" t="str">
        <f>IF(Table10[[#This Row],[Amount]]&lt;0,"EXPENSES","INCOME")</f>
        <v>INCOME</v>
      </c>
    </row>
    <row r="635" spans="1:8">
      <c r="A635" s="3"/>
      <c r="B635" s="4"/>
      <c r="C635" s="4"/>
      <c r="D635" s="4"/>
      <c r="E635" s="4"/>
      <c r="F635" t="str">
        <f t="array" ref="F635">IFERROR(INDEX(Table11[Category],MATCH(TRUE,ISNUMBER(SEARCH(Table11[Keywords],Table10[[#This Row],[Name]])),0)),"")</f>
        <v/>
      </c>
      <c r="G635" t="str">
        <f>TEXT(Table10[[#This Row],[Date]],"MMM")</f>
        <v>Jan</v>
      </c>
      <c r="H635" t="str">
        <f>IF(Table10[[#This Row],[Amount]]&lt;0,"EXPENSES","INCOME")</f>
        <v>INCOME</v>
      </c>
    </row>
    <row r="636" spans="1:8">
      <c r="A636" s="3"/>
      <c r="B636" s="4"/>
      <c r="C636" s="4"/>
      <c r="D636" s="4"/>
      <c r="E636" s="4"/>
      <c r="F636" t="str">
        <f t="array" ref="F636">IFERROR(INDEX(Table11[Category],MATCH(TRUE,ISNUMBER(SEARCH(Table11[Keywords],Table10[[#This Row],[Name]])),0)),"")</f>
        <v/>
      </c>
      <c r="G636" t="str">
        <f>TEXT(Table10[[#This Row],[Date]],"MMM")</f>
        <v>Jan</v>
      </c>
      <c r="H636" t="str">
        <f>IF(Table10[[#This Row],[Amount]]&lt;0,"EXPENSES","INCOME")</f>
        <v>INCOME</v>
      </c>
    </row>
    <row r="637" spans="1:8">
      <c r="A637" s="3"/>
      <c r="B637" s="4"/>
      <c r="C637" s="4"/>
      <c r="D637" s="4"/>
      <c r="E637" s="4"/>
      <c r="F637" t="str">
        <f t="array" ref="F637">IFERROR(INDEX(Table11[Category],MATCH(TRUE,ISNUMBER(SEARCH(Table11[Keywords],Table10[[#This Row],[Name]])),0)),"")</f>
        <v/>
      </c>
      <c r="G637" t="str">
        <f>TEXT(Table10[[#This Row],[Date]],"MMM")</f>
        <v>Jan</v>
      </c>
      <c r="H637" t="str">
        <f>IF(Table10[[#This Row],[Amount]]&lt;0,"EXPENSES","INCOME")</f>
        <v>INCOME</v>
      </c>
    </row>
    <row r="638" spans="1:8">
      <c r="A638" s="3"/>
      <c r="B638" s="4"/>
      <c r="C638" s="4"/>
      <c r="D638" s="4"/>
      <c r="E638" s="4"/>
      <c r="F638" t="str">
        <f t="array" ref="F638">IFERROR(INDEX(Table11[Category],MATCH(TRUE,ISNUMBER(SEARCH(Table11[Keywords],Table10[[#This Row],[Name]])),0)),"")</f>
        <v/>
      </c>
      <c r="G638" t="str">
        <f>TEXT(Table10[[#This Row],[Date]],"MMM")</f>
        <v>Jan</v>
      </c>
      <c r="H638" t="str">
        <f>IF(Table10[[#This Row],[Amount]]&lt;0,"EXPENSES","INCOME")</f>
        <v>INCOME</v>
      </c>
    </row>
    <row r="639" spans="1:8">
      <c r="A639" s="3"/>
      <c r="B639" s="4"/>
      <c r="C639" s="4"/>
      <c r="D639" s="4"/>
      <c r="E639" s="4"/>
      <c r="F639" t="str">
        <f t="array" ref="F639">IFERROR(INDEX(Table11[Category],MATCH(TRUE,ISNUMBER(SEARCH(Table11[Keywords],Table10[[#This Row],[Name]])),0)),"")</f>
        <v/>
      </c>
      <c r="G639" t="str">
        <f>TEXT(Table10[[#This Row],[Date]],"MMM")</f>
        <v>Jan</v>
      </c>
      <c r="H639" t="str">
        <f>IF(Table10[[#This Row],[Amount]]&lt;0,"EXPENSES","INCOME")</f>
        <v>INCOME</v>
      </c>
    </row>
    <row r="640" spans="1:8">
      <c r="A640" s="3"/>
      <c r="B640" s="4"/>
      <c r="C640" s="4"/>
      <c r="D640" s="4"/>
      <c r="E640" s="4"/>
      <c r="F640" t="str">
        <f t="array" ref="F640">IFERROR(INDEX(Table11[Category],MATCH(TRUE,ISNUMBER(SEARCH(Table11[Keywords],Table10[[#This Row],[Name]])),0)),"")</f>
        <v/>
      </c>
      <c r="G640" t="str">
        <f>TEXT(Table10[[#This Row],[Date]],"MMM")</f>
        <v>Jan</v>
      </c>
      <c r="H640" t="str">
        <f>IF(Table10[[#This Row],[Amount]]&lt;0,"EXPENSES","INCOME")</f>
        <v>INCOME</v>
      </c>
    </row>
    <row r="641" spans="1:8">
      <c r="A641" s="3"/>
      <c r="B641" s="4"/>
      <c r="C641" s="4"/>
      <c r="D641" s="4"/>
      <c r="E641" s="4"/>
      <c r="F641" t="str">
        <f t="array" ref="F641">IFERROR(INDEX(Table11[Category],MATCH(TRUE,ISNUMBER(SEARCH(Table11[Keywords],Table10[[#This Row],[Name]])),0)),"")</f>
        <v/>
      </c>
      <c r="G641" t="str">
        <f>TEXT(Table10[[#This Row],[Date]],"MMM")</f>
        <v>Jan</v>
      </c>
      <c r="H641" t="str">
        <f>IF(Table10[[#This Row],[Amount]]&lt;0,"EXPENSES","INCOME")</f>
        <v>INCOME</v>
      </c>
    </row>
    <row r="642" spans="1:8">
      <c r="A642" s="3"/>
      <c r="B642" s="4"/>
      <c r="C642" s="4"/>
      <c r="D642" s="4"/>
      <c r="E642" s="4"/>
      <c r="F642" t="str">
        <f t="array" ref="F642">IFERROR(INDEX(Table11[Category],MATCH(TRUE,ISNUMBER(SEARCH(Table11[Keywords],Table10[[#This Row],[Name]])),0)),"")</f>
        <v/>
      </c>
      <c r="G642" t="str">
        <f>TEXT(Table10[[#This Row],[Date]],"MMM")</f>
        <v>Jan</v>
      </c>
      <c r="H642" t="str">
        <f>IF(Table10[[#This Row],[Amount]]&lt;0,"EXPENSES","INCOME")</f>
        <v>INCOME</v>
      </c>
    </row>
    <row r="643" spans="1:8">
      <c r="A643" s="3"/>
      <c r="B643" s="4"/>
      <c r="C643" s="4"/>
      <c r="D643" s="4"/>
      <c r="E643" s="4"/>
      <c r="F643" t="str">
        <f t="array" ref="F643">IFERROR(INDEX(Table11[Category],MATCH(TRUE,ISNUMBER(SEARCH(Table11[Keywords],Table10[[#This Row],[Name]])),0)),"")</f>
        <v/>
      </c>
      <c r="G643" t="str">
        <f>TEXT(Table10[[#This Row],[Date]],"MMM")</f>
        <v>Jan</v>
      </c>
      <c r="H643" t="str">
        <f>IF(Table10[[#This Row],[Amount]]&lt;0,"EXPENSES","INCOME")</f>
        <v>INCOME</v>
      </c>
    </row>
    <row r="644" spans="1:8">
      <c r="A644" s="3"/>
      <c r="B644" s="4"/>
      <c r="C644" s="4"/>
      <c r="D644" s="4"/>
      <c r="E644" s="4"/>
      <c r="F644" t="str">
        <f t="array" ref="F644">IFERROR(INDEX(Table11[Category],MATCH(TRUE,ISNUMBER(SEARCH(Table11[Keywords],Table10[[#This Row],[Name]])),0)),"")</f>
        <v/>
      </c>
      <c r="G644" t="str">
        <f>TEXT(Table10[[#This Row],[Date]],"MMM")</f>
        <v>Jan</v>
      </c>
      <c r="H644" t="str">
        <f>IF(Table10[[#This Row],[Amount]]&lt;0,"EXPENSES","INCOME")</f>
        <v>INCOME</v>
      </c>
    </row>
    <row r="645" spans="1:8">
      <c r="A645" s="3"/>
      <c r="B645" s="4"/>
      <c r="C645" s="4"/>
      <c r="D645" s="4"/>
      <c r="E645" s="4"/>
      <c r="F645" t="str">
        <f t="array" ref="F645">IFERROR(INDEX(Table11[Category],MATCH(TRUE,ISNUMBER(SEARCH(Table11[Keywords],Table10[[#This Row],[Name]])),0)),"")</f>
        <v/>
      </c>
      <c r="G645" t="str">
        <f>TEXT(Table10[[#This Row],[Date]],"MMM")</f>
        <v>Jan</v>
      </c>
      <c r="H645" t="str">
        <f>IF(Table10[[#This Row],[Amount]]&lt;0,"EXPENSES","INCOME")</f>
        <v>INCOME</v>
      </c>
    </row>
    <row r="646" spans="1:8">
      <c r="A646" s="3"/>
      <c r="B646" s="4"/>
      <c r="C646" s="4"/>
      <c r="D646" s="4"/>
      <c r="E646" s="4"/>
      <c r="F646" t="str">
        <f t="array" ref="F646">IFERROR(INDEX(Table11[Category],MATCH(TRUE,ISNUMBER(SEARCH(Table11[Keywords],Table10[[#This Row],[Name]])),0)),"")</f>
        <v/>
      </c>
      <c r="G646" t="str">
        <f>TEXT(Table10[[#This Row],[Date]],"MMM")</f>
        <v>Jan</v>
      </c>
      <c r="H646" t="str">
        <f>IF(Table10[[#This Row],[Amount]]&lt;0,"EXPENSES","INCOME")</f>
        <v>INCOME</v>
      </c>
    </row>
    <row r="647" spans="1:8">
      <c r="A647" s="3"/>
      <c r="B647" s="4"/>
      <c r="C647" s="4"/>
      <c r="D647" s="4"/>
      <c r="E647" s="4"/>
      <c r="F647" t="str">
        <f t="array" ref="F647">IFERROR(INDEX(Table11[Category],MATCH(TRUE,ISNUMBER(SEARCH(Table11[Keywords],Table10[[#This Row],[Name]])),0)),"")</f>
        <v/>
      </c>
      <c r="G647" t="str">
        <f>TEXT(Table10[[#This Row],[Date]],"MMM")</f>
        <v>Jan</v>
      </c>
      <c r="H647" t="str">
        <f>IF(Table10[[#This Row],[Amount]]&lt;0,"EXPENSES","INCOME")</f>
        <v>INCOME</v>
      </c>
    </row>
    <row r="648" spans="1:8">
      <c r="A648" s="3"/>
      <c r="B648" s="4"/>
      <c r="C648" s="4"/>
      <c r="D648" s="4"/>
      <c r="E648" s="4"/>
      <c r="F648" t="str">
        <f t="array" ref="F648">IFERROR(INDEX(Table11[Category],MATCH(TRUE,ISNUMBER(SEARCH(Table11[Keywords],Table10[[#This Row],[Name]])),0)),"")</f>
        <v/>
      </c>
      <c r="G648" t="str">
        <f>TEXT(Table10[[#This Row],[Date]],"MMM")</f>
        <v>Jan</v>
      </c>
      <c r="H648" t="str">
        <f>IF(Table10[[#This Row],[Amount]]&lt;0,"EXPENSES","INCOME")</f>
        <v>INCOME</v>
      </c>
    </row>
    <row r="649" spans="1:8">
      <c r="A649" s="3"/>
      <c r="B649" s="4"/>
      <c r="C649" s="4"/>
      <c r="D649" s="4"/>
      <c r="E649" s="4"/>
      <c r="F649" t="str">
        <f t="array" ref="F649">IFERROR(INDEX(Table11[Category],MATCH(TRUE,ISNUMBER(SEARCH(Table11[Keywords],Table10[[#This Row],[Name]])),0)),"")</f>
        <v/>
      </c>
      <c r="G649" t="str">
        <f>TEXT(Table10[[#This Row],[Date]],"MMM")</f>
        <v>Jan</v>
      </c>
      <c r="H649" t="str">
        <f>IF(Table10[[#This Row],[Amount]]&lt;0,"EXPENSES","INCOME")</f>
        <v>INCOME</v>
      </c>
    </row>
    <row r="650" spans="1:8">
      <c r="A650" s="3"/>
      <c r="B650" s="4"/>
      <c r="C650" s="4"/>
      <c r="D650" s="4"/>
      <c r="E650" s="4"/>
      <c r="F650" t="str">
        <f t="array" ref="F650">IFERROR(INDEX(Table11[Category],MATCH(TRUE,ISNUMBER(SEARCH(Table11[Keywords],Table10[[#This Row],[Name]])),0)),"")</f>
        <v/>
      </c>
      <c r="G650" t="str">
        <f>TEXT(Table10[[#This Row],[Date]],"MMM")</f>
        <v>Jan</v>
      </c>
      <c r="H650" t="str">
        <f>IF(Table10[[#This Row],[Amount]]&lt;0,"EXPENSES","INCOME")</f>
        <v>INCOME</v>
      </c>
    </row>
    <row r="651" spans="1:8">
      <c r="A651" s="3"/>
      <c r="B651" s="4"/>
      <c r="C651" s="4"/>
      <c r="D651" s="4"/>
      <c r="E651" s="4"/>
      <c r="F651" t="str">
        <f t="array" ref="F651">IFERROR(INDEX(Table11[Category],MATCH(TRUE,ISNUMBER(SEARCH(Table11[Keywords],Table10[[#This Row],[Name]])),0)),"")</f>
        <v/>
      </c>
      <c r="G651" t="str">
        <f>TEXT(Table10[[#This Row],[Date]],"MMM")</f>
        <v>Jan</v>
      </c>
      <c r="H651" t="str">
        <f>IF(Table10[[#This Row],[Amount]]&lt;0,"EXPENSES","INCOME")</f>
        <v>INCOME</v>
      </c>
    </row>
  </sheetData>
  <pageMargins left="0.75" right="0.75" top="1" bottom="1" header="0.5" footer="0.5"/>
  <headerFooter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8"/>
  </sheetPr>
  <dimension ref="A1:N463"/>
  <sheetViews>
    <sheetView workbookViewId="0">
      <selection activeCell="L25" sqref="L25"/>
    </sheetView>
  </sheetViews>
  <sheetFormatPr defaultColWidth="8.72380952380952" defaultRowHeight="15"/>
  <cols>
    <col min="1" max="1" width="11.3619047619048" style="1" customWidth="1"/>
    <col min="2" max="2" width="11.8190476190476" customWidth="1"/>
    <col min="3" max="3" width="55.1809523809524" customWidth="1"/>
    <col min="4" max="4" width="25.7238095238095" customWidth="1"/>
    <col min="5" max="5" width="10.2761904761905" style="2"/>
    <col min="6" max="6" width="21.4571428571429" customWidth="1"/>
    <col min="7" max="7" width="10.1809523809524" hidden="1" customWidth="1"/>
    <col min="8" max="8" width="17.0952380952381" customWidth="1"/>
    <col min="9" max="9" width="22.7238095238095" customWidth="1"/>
    <col min="10" max="10" width="22" customWidth="1"/>
    <col min="11" max="11" width="11.6380952380952" customWidth="1"/>
    <col min="12" max="12" width="12.2761904761905" customWidth="1"/>
    <col min="13" max="13" width="12.8190476190476" hidden="1" customWidth="1"/>
    <col min="14" max="14" width="8.72380952380952" hidden="1" customWidth="1"/>
  </cols>
  <sheetData>
    <row r="1" spans="1:14">
      <c r="A1" s="1" t="s">
        <v>96</v>
      </c>
      <c r="B1" t="s">
        <v>97</v>
      </c>
      <c r="C1" t="s">
        <v>85</v>
      </c>
      <c r="D1" t="s">
        <v>98</v>
      </c>
      <c r="E1" s="2" t="s">
        <v>99</v>
      </c>
      <c r="F1" t="s">
        <v>4</v>
      </c>
      <c r="G1" t="s">
        <v>83</v>
      </c>
      <c r="H1" t="s">
        <v>55</v>
      </c>
      <c r="J1" t="s">
        <v>6</v>
      </c>
      <c r="K1" t="s">
        <v>4</v>
      </c>
      <c r="M1" t="s">
        <v>6</v>
      </c>
      <c r="N1" t="s">
        <v>4</v>
      </c>
    </row>
    <row r="2" spans="1:14">
      <c r="A2" s="3">
        <v>45170</v>
      </c>
      <c r="B2" s="4" t="s">
        <v>101</v>
      </c>
      <c r="C2" s="4" t="s">
        <v>164</v>
      </c>
      <c r="D2" s="4" t="s">
        <v>165</v>
      </c>
      <c r="E2" s="4">
        <v>-23.93</v>
      </c>
      <c r="F2" t="str">
        <f t="array" ref="F2">IFERROR(INDEX(Table_Cat[Category],MATCH(TRUE,ISNUMBER(SEARCH(Table_Cat[Keywords],Table10_13[[#This Row],[Name]])),0)),"")</f>
        <v>Eating-Out</v>
      </c>
      <c r="G2" t="str">
        <f t="array" ref="G2">IFERROR(INDEX(Table16[Category],MATCH(TRUE,ISNUMBER(SEARCH(Table16[Keywords],Table10_13[[#This Row],[Name]])),0)),"")</f>
        <v>Van</v>
      </c>
      <c r="H2" t="str">
        <f>IF(Table10_13[[#This Row],[Amount]]&lt;0,"EXPENSES","INCOME")</f>
        <v>EXPENSES</v>
      </c>
      <c r="I2" s="5"/>
      <c r="J2" s="5" t="s">
        <v>18</v>
      </c>
      <c r="K2" t="s">
        <v>15</v>
      </c>
      <c r="M2" t="s">
        <v>166</v>
      </c>
      <c r="N2" t="s">
        <v>167</v>
      </c>
    </row>
    <row r="3" spans="1:14">
      <c r="A3" s="3">
        <v>45174</v>
      </c>
      <c r="B3" s="4" t="s">
        <v>114</v>
      </c>
      <c r="C3" s="4" t="s">
        <v>168</v>
      </c>
      <c r="D3" s="4" t="s">
        <v>169</v>
      </c>
      <c r="E3" s="4">
        <v>100</v>
      </c>
      <c r="F3" t="str">
        <f t="array" ref="F3">IFERROR(INDEX(Table_Cat[Category],MATCH(TRUE,ISNUMBER(SEARCH(Table_Cat[Keywords],Table10_13[[#This Row],[Name]])),0)),"")</f>
        <v>N/A</v>
      </c>
      <c r="G3" t="str">
        <f t="array" ref="G3">IFERROR(INDEX(Table16[Category],MATCH(TRUE,ISNUMBER(SEARCH(Table16[Keywords],Table10_13[[#This Row],[Name]])),0)),"")</f>
        <v>N/A</v>
      </c>
      <c r="H3" t="str">
        <f>IF(Table10_13[[#This Row],[Amount]]&lt;0,"EXPENSES","INCOME")</f>
        <v>INCOME</v>
      </c>
      <c r="I3" s="5"/>
      <c r="J3" s="5" t="s">
        <v>170</v>
      </c>
      <c r="K3" t="s">
        <v>34</v>
      </c>
      <c r="M3" t="s">
        <v>171</v>
      </c>
      <c r="N3" t="s">
        <v>172</v>
      </c>
    </row>
    <row r="4" spans="1:14">
      <c r="A4" s="3">
        <v>45176</v>
      </c>
      <c r="B4" s="4" t="s">
        <v>101</v>
      </c>
      <c r="C4" s="4" t="s">
        <v>173</v>
      </c>
      <c r="D4" s="4" t="s">
        <v>174</v>
      </c>
      <c r="E4" s="4">
        <v>-88.63</v>
      </c>
      <c r="F4" t="str">
        <f t="array" ref="F4">IFERROR(INDEX(Table_Cat[Category],MATCH(TRUE,ISNUMBER(SEARCH(Table_Cat[Keywords],Table10_13[[#This Row],[Name]])),0)),"")</f>
        <v>Eating-Out</v>
      </c>
      <c r="G4" t="str">
        <f t="array" ref="G4">IFERROR(INDEX(Table16[Category],MATCH(TRUE,ISNUMBER(SEARCH(Table16[Keywords],Table10_13[[#This Row],[Name]])),0)),"")</f>
        <v>Van</v>
      </c>
      <c r="H4" t="str">
        <f>IF(Table10_13[[#This Row],[Amount]]&lt;0,"EXPENSES","INCOME")</f>
        <v>EXPENSES</v>
      </c>
      <c r="I4" s="5"/>
      <c r="J4" s="5" t="s">
        <v>175</v>
      </c>
      <c r="K4" t="s">
        <v>34</v>
      </c>
      <c r="M4" t="s">
        <v>176</v>
      </c>
      <c r="N4" t="s">
        <v>177</v>
      </c>
    </row>
    <row r="5" spans="1:14">
      <c r="A5" s="3">
        <v>45177</v>
      </c>
      <c r="B5" s="4" t="s">
        <v>114</v>
      </c>
      <c r="C5" s="4" t="s">
        <v>168</v>
      </c>
      <c r="D5" s="4" t="s">
        <v>169</v>
      </c>
      <c r="E5" s="4">
        <v>100</v>
      </c>
      <c r="F5" t="str">
        <f t="array" ref="F5">IFERROR(INDEX(Table_Cat[Category],MATCH(TRUE,ISNUMBER(SEARCH(Table_Cat[Keywords],Table10_13[[#This Row],[Name]])),0)),"")</f>
        <v>N/A</v>
      </c>
      <c r="G5" t="str">
        <f t="array" ref="G5">IFERROR(INDEX(Table16[Category],MATCH(TRUE,ISNUMBER(SEARCH(Table16[Keywords],Table10_13[[#This Row],[Name]])),0)),"")</f>
        <v>N/A</v>
      </c>
      <c r="H5" t="str">
        <f>IF(Table10_13[[#This Row],[Amount]]&lt;0,"EXPENSES","INCOME")</f>
        <v>INCOME</v>
      </c>
      <c r="I5" s="5"/>
      <c r="J5" s="5" t="s">
        <v>178</v>
      </c>
      <c r="K5" t="s">
        <v>34</v>
      </c>
      <c r="M5" t="s">
        <v>179</v>
      </c>
      <c r="N5" t="s">
        <v>180</v>
      </c>
    </row>
    <row r="6" spans="1:14">
      <c r="A6" s="3">
        <v>45177</v>
      </c>
      <c r="B6" s="4" t="s">
        <v>114</v>
      </c>
      <c r="C6" s="4" t="s">
        <v>168</v>
      </c>
      <c r="D6" s="4" t="s">
        <v>169</v>
      </c>
      <c r="E6" s="4">
        <v>100</v>
      </c>
      <c r="F6" t="str">
        <f t="array" ref="F6">IFERROR(INDEX(Table_Cat[Category],MATCH(TRUE,ISNUMBER(SEARCH(Table_Cat[Keywords],Table10_13[[#This Row],[Name]])),0)),"")</f>
        <v>N/A</v>
      </c>
      <c r="G6" t="str">
        <f t="array" ref="G6">IFERROR(INDEX(Table16[Category],MATCH(TRUE,ISNUMBER(SEARCH(Table16[Keywords],Table10_13[[#This Row],[Name]])),0)),"")</f>
        <v>N/A</v>
      </c>
      <c r="H6" t="str">
        <f>IF(Table10_13[[#This Row],[Amount]]&lt;0,"EXPENSES","INCOME")</f>
        <v>INCOME</v>
      </c>
      <c r="I6" s="5"/>
      <c r="J6" s="5" t="s">
        <v>181</v>
      </c>
      <c r="K6" t="s">
        <v>34</v>
      </c>
      <c r="M6" t="s">
        <v>182</v>
      </c>
      <c r="N6" t="s">
        <v>183</v>
      </c>
    </row>
    <row r="7" spans="1:14">
      <c r="A7" s="3">
        <v>45177</v>
      </c>
      <c r="B7" s="4" t="s">
        <v>101</v>
      </c>
      <c r="C7" s="4" t="s">
        <v>184</v>
      </c>
      <c r="D7" s="4" t="s">
        <v>185</v>
      </c>
      <c r="E7" s="4">
        <v>-7.38</v>
      </c>
      <c r="F7" t="str">
        <f t="array" ref="F7">IFERROR(INDEX(Table_Cat[Category],MATCH(TRUE,ISNUMBER(SEARCH(Table_Cat[Keywords],Table10_13[[#This Row],[Name]])),0)),"")</f>
        <v>Eating-Out</v>
      </c>
      <c r="G7" t="str">
        <f t="array" ref="G7">IFERROR(INDEX(Table16[Category],MATCH(TRUE,ISNUMBER(SEARCH(Table16[Keywords],Table10_13[[#This Row],[Name]])),0)),"")</f>
        <v>Van</v>
      </c>
      <c r="H7" t="str">
        <f>IF(Table10_13[[#This Row],[Amount]]&lt;0,"EXPENSES","INCOME")</f>
        <v>EXPENSES</v>
      </c>
      <c r="J7" t="s">
        <v>186</v>
      </c>
      <c r="K7" t="s">
        <v>34</v>
      </c>
      <c r="M7" t="s">
        <v>187</v>
      </c>
      <c r="N7" t="s">
        <v>188</v>
      </c>
    </row>
    <row r="8" spans="1:14">
      <c r="A8" s="3">
        <v>45180</v>
      </c>
      <c r="B8" s="4" t="s">
        <v>101</v>
      </c>
      <c r="C8" s="4" t="s">
        <v>189</v>
      </c>
      <c r="D8" s="4" t="s">
        <v>190</v>
      </c>
      <c r="E8" s="4">
        <v>-45</v>
      </c>
      <c r="F8" t="str">
        <f t="array" ref="F8">IFERROR(INDEX(Table_Cat[Category],MATCH(TRUE,ISNUMBER(SEARCH(Table_Cat[Keywords],Table10_13[[#This Row],[Name]])),0)),"")</f>
        <v>Eating-Out</v>
      </c>
      <c r="G8" t="str">
        <f t="array" ref="G8">IFERROR(INDEX(Table16[Category],MATCH(TRUE,ISNUMBER(SEARCH(Table16[Keywords],Table10_13[[#This Row],[Name]])),0)),"")</f>
        <v>Van</v>
      </c>
      <c r="H8" t="str">
        <f>IF(Table10_13[[#This Row],[Amount]]&lt;0,"EXPENSES","INCOME")</f>
        <v>EXPENSES</v>
      </c>
      <c r="I8" s="5"/>
      <c r="J8" s="5" t="s">
        <v>191</v>
      </c>
      <c r="K8" t="s">
        <v>36</v>
      </c>
      <c r="N8" t="s">
        <v>43</v>
      </c>
    </row>
    <row r="9" spans="1:11">
      <c r="A9" s="3">
        <v>45180</v>
      </c>
      <c r="B9" s="4" t="s">
        <v>101</v>
      </c>
      <c r="C9" s="4" t="s">
        <v>192</v>
      </c>
      <c r="D9" s="4" t="s">
        <v>193</v>
      </c>
      <c r="E9" s="4">
        <v>-49.97</v>
      </c>
      <c r="F9" t="str">
        <f t="array" ref="F9">IFERROR(INDEX(Table_Cat[Category],MATCH(TRUE,ISNUMBER(SEARCH(Table_Cat[Keywords],Table10_13[[#This Row],[Name]])),0)),"")</f>
        <v>Amazon</v>
      </c>
      <c r="G9" t="str">
        <f t="array" ref="G9">IFERROR(INDEX(Table16[Category],MATCH(TRUE,ISNUMBER(SEARCH(Table16[Keywords],Table10_13[[#This Row],[Name]])),0)),"")</f>
        <v>N/A</v>
      </c>
      <c r="H9" t="str">
        <f>IF(Table10_13[[#This Row],[Amount]]&lt;0,"EXPENSES","INCOME")</f>
        <v>EXPENSES</v>
      </c>
      <c r="I9" s="5"/>
      <c r="J9" s="5" t="s">
        <v>194</v>
      </c>
      <c r="K9" t="s">
        <v>36</v>
      </c>
    </row>
    <row r="10" spans="1:11">
      <c r="A10" s="3">
        <v>45180</v>
      </c>
      <c r="B10" s="4" t="s">
        <v>101</v>
      </c>
      <c r="C10" s="4" t="s">
        <v>195</v>
      </c>
      <c r="D10" s="4" t="s">
        <v>196</v>
      </c>
      <c r="E10" s="4">
        <v>-34.77</v>
      </c>
      <c r="F10" t="str">
        <f t="array" ref="F10">IFERROR(INDEX(Table_Cat[Category],MATCH(TRUE,ISNUMBER(SEARCH(Table_Cat[Keywords],Table10_13[[#This Row],[Name]])),0)),"")</f>
        <v>Amazon</v>
      </c>
      <c r="G10" t="str">
        <f t="array" ref="G10">IFERROR(INDEX(Table16[Category],MATCH(TRUE,ISNUMBER(SEARCH(Table16[Keywords],Table10_13[[#This Row],[Name]])),0)),"")</f>
        <v>N/A</v>
      </c>
      <c r="H10" t="str">
        <f>IF(Table10_13[[#This Row],[Amount]]&lt;0,"EXPENSES","INCOME")</f>
        <v>EXPENSES</v>
      </c>
      <c r="J10" t="s">
        <v>37</v>
      </c>
      <c r="K10" t="s">
        <v>36</v>
      </c>
    </row>
    <row r="11" spans="1:11">
      <c r="A11" s="3">
        <v>45180</v>
      </c>
      <c r="B11" s="4" t="s">
        <v>101</v>
      </c>
      <c r="C11" s="4" t="s">
        <v>197</v>
      </c>
      <c r="D11" s="4" t="s">
        <v>198</v>
      </c>
      <c r="E11" s="4">
        <v>-74.74</v>
      </c>
      <c r="F11" t="str">
        <f t="array" ref="F11">IFERROR(INDEX(Table_Cat[Category],MATCH(TRUE,ISNUMBER(SEARCH(Table_Cat[Keywords],Table10_13[[#This Row],[Name]])),0)),"")</f>
        <v>Amazon</v>
      </c>
      <c r="G11" t="str">
        <f t="array" ref="G11">IFERROR(INDEX(Table16[Category],MATCH(TRUE,ISNUMBER(SEARCH(Table16[Keywords],Table10_13[[#This Row],[Name]])),0)),"")</f>
        <v>N/A</v>
      </c>
      <c r="H11" t="str">
        <f>IF(Table10_13[[#This Row],[Amount]]&lt;0,"EXPENSES","INCOME")</f>
        <v>EXPENSES</v>
      </c>
      <c r="I11" s="5"/>
      <c r="J11" s="5" t="s">
        <v>199</v>
      </c>
      <c r="K11" t="s">
        <v>200</v>
      </c>
    </row>
    <row r="12" spans="1:11">
      <c r="A12" s="3">
        <v>45195</v>
      </c>
      <c r="B12" s="4" t="s">
        <v>101</v>
      </c>
      <c r="C12" s="4" t="s">
        <v>93</v>
      </c>
      <c r="D12" s="4" t="s">
        <v>201</v>
      </c>
      <c r="E12" s="4">
        <v>-3.85</v>
      </c>
      <c r="F12" t="str">
        <f t="array" ref="F12">IFERROR(INDEX(Table_Cat[Category],MATCH(TRUE,ISNUMBER(SEARCH(Table_Cat[Keywords],Table10_13[[#This Row],[Name]])),0)),"")</f>
        <v>Eating-Out</v>
      </c>
      <c r="G12" t="str">
        <f t="array" ref="G12">IFERROR(INDEX(Table16[Category],MATCH(TRUE,ISNUMBER(SEARCH(Table16[Keywords],Table10_13[[#This Row],[Name]])),0)),"")</f>
        <v>Portland</v>
      </c>
      <c r="H12" t="str">
        <f>IF(Table10_13[[#This Row],[Amount]]&lt;0,"EXPENSES","INCOME")</f>
        <v>EXPENSES</v>
      </c>
      <c r="I12" s="5"/>
      <c r="J12" s="5" t="s">
        <v>202</v>
      </c>
      <c r="K12" t="s">
        <v>203</v>
      </c>
    </row>
    <row r="13" spans="1:11">
      <c r="A13" s="3">
        <v>45201</v>
      </c>
      <c r="B13" s="4" t="s">
        <v>114</v>
      </c>
      <c r="C13" s="4" t="s">
        <v>168</v>
      </c>
      <c r="D13" s="4" t="s">
        <v>169</v>
      </c>
      <c r="E13" s="4">
        <v>100</v>
      </c>
      <c r="F13" t="str">
        <f t="array" ref="F13">IFERROR(INDEX(Table_Cat[Category],MATCH(TRUE,ISNUMBER(SEARCH(Table_Cat[Keywords],Table10_13[[#This Row],[Name]])),0)),"")</f>
        <v>N/A</v>
      </c>
      <c r="G13" t="str">
        <f t="array" ref="G13">IFERROR(INDEX(Table16[Category],MATCH(TRUE,ISNUMBER(SEARCH(Table16[Keywords],Table10_13[[#This Row],[Name]])),0)),"")</f>
        <v>N/A</v>
      </c>
      <c r="H13" t="str">
        <f>IF(Table10_13[[#This Row],[Amount]]&lt;0,"EXPENSES","INCOME")</f>
        <v>INCOME</v>
      </c>
      <c r="J13" t="s">
        <v>204</v>
      </c>
      <c r="K13" t="s">
        <v>43</v>
      </c>
    </row>
    <row r="14" spans="1:11">
      <c r="A14" s="3">
        <v>45201</v>
      </c>
      <c r="B14" s="4" t="s">
        <v>101</v>
      </c>
      <c r="C14" s="4" t="s">
        <v>205</v>
      </c>
      <c r="D14" s="4" t="s">
        <v>206</v>
      </c>
      <c r="E14" s="4">
        <v>-65.21</v>
      </c>
      <c r="F14" t="str">
        <f t="array" ref="F14">IFERROR(INDEX(Table_Cat[Category],MATCH(TRUE,ISNUMBER(SEARCH(Table_Cat[Keywords],Table10_13[[#This Row],[Name]])),0)),"")</f>
        <v>Amazon</v>
      </c>
      <c r="G14" t="str">
        <f t="array" ref="G14">IFERROR(INDEX(Table16[Category],MATCH(TRUE,ISNUMBER(SEARCH(Table16[Keywords],Table10_13[[#This Row],[Name]])),0)),"")</f>
        <v>N/A</v>
      </c>
      <c r="H14" t="str">
        <f>IF(Table10_13[[#This Row],[Amount]]&lt;0,"EXPENSES","INCOME")</f>
        <v>EXPENSES</v>
      </c>
      <c r="K14" t="s">
        <v>38</v>
      </c>
    </row>
    <row r="15" spans="1:8">
      <c r="A15" s="3">
        <v>45202</v>
      </c>
      <c r="B15" s="4" t="s">
        <v>101</v>
      </c>
      <c r="C15" s="4" t="s">
        <v>86</v>
      </c>
      <c r="D15" s="4" t="s">
        <v>207</v>
      </c>
      <c r="E15" s="4">
        <v>-9.95</v>
      </c>
      <c r="F15" t="str">
        <f t="array" ref="F15">IFERROR(INDEX(Table_Cat[Category],MATCH(TRUE,ISNUMBER(SEARCH(Table_Cat[Keywords],Table10_13[[#This Row],[Name]])),0)),"")</f>
        <v>Eating-Out</v>
      </c>
      <c r="G15" t="str">
        <f t="array" ref="G15">IFERROR(INDEX(Table16[Category],MATCH(TRUE,ISNUMBER(SEARCH(Table16[Keywords],Table10_13[[#This Row],[Name]])),0)),"")</f>
        <v>Portland</v>
      </c>
      <c r="H15" t="str">
        <f>IF(Table10_13[[#This Row],[Amount]]&lt;0,"EXPENSES","INCOME")</f>
        <v>EXPENSES</v>
      </c>
    </row>
    <row r="16" spans="1:11">
      <c r="A16" s="3">
        <v>45204</v>
      </c>
      <c r="B16" s="4" t="s">
        <v>101</v>
      </c>
      <c r="C16" s="4" t="s">
        <v>86</v>
      </c>
      <c r="D16" s="4" t="s">
        <v>208</v>
      </c>
      <c r="E16" s="4">
        <v>-10.95</v>
      </c>
      <c r="F16" t="str">
        <f t="array" ref="F16">IFERROR(INDEX(Table_Cat[Category],MATCH(TRUE,ISNUMBER(SEARCH(Table_Cat[Keywords],Table10_13[[#This Row],[Name]])),0)),"")</f>
        <v>Eating-Out</v>
      </c>
      <c r="G16" t="str">
        <f t="array" ref="G16">IFERROR(INDEX(Table16[Category],MATCH(TRUE,ISNUMBER(SEARCH(Table16[Keywords],Table10_13[[#This Row],[Name]])),0)),"")</f>
        <v>Portland</v>
      </c>
      <c r="H16" t="str">
        <f>IF(Table10_13[[#This Row],[Amount]]&lt;0,"EXPENSES","INCOME")</f>
        <v>EXPENSES</v>
      </c>
      <c r="J16" t="s">
        <v>209</v>
      </c>
      <c r="K16" t="s">
        <v>42</v>
      </c>
    </row>
    <row r="17" spans="1:8">
      <c r="A17" s="3">
        <v>45215</v>
      </c>
      <c r="B17" s="4" t="s">
        <v>101</v>
      </c>
      <c r="C17" s="4" t="s">
        <v>210</v>
      </c>
      <c r="D17" s="4" t="s">
        <v>211</v>
      </c>
      <c r="E17" s="4">
        <v>-11.67</v>
      </c>
      <c r="F17" t="str">
        <f t="array" ref="F17">IFERROR(INDEX(Table_Cat[Category],MATCH(TRUE,ISNUMBER(SEARCH(Table_Cat[Keywords],Table10_13[[#This Row],[Name]])),0)),"")</f>
        <v>Amazon</v>
      </c>
      <c r="G17" t="str">
        <f t="array" ref="G17">IFERROR(INDEX(Table16[Category],MATCH(TRUE,ISNUMBER(SEARCH(Table16[Keywords],Table10_13[[#This Row],[Name]])),0)),"")</f>
        <v>N/A</v>
      </c>
      <c r="H17" t="str">
        <f>IF(Table10_13[[#This Row],[Amount]]&lt;0,"EXPENSES","INCOME")</f>
        <v>EXPENSES</v>
      </c>
    </row>
    <row r="18" spans="1:8">
      <c r="A18" s="3">
        <v>45222</v>
      </c>
      <c r="B18" s="4" t="s">
        <v>114</v>
      </c>
      <c r="C18" s="4" t="s">
        <v>168</v>
      </c>
      <c r="D18" s="4" t="s">
        <v>169</v>
      </c>
      <c r="E18" s="4">
        <v>300</v>
      </c>
      <c r="F18" t="str">
        <f t="array" ref="F18">IFERROR(INDEX(Table_Cat[Category],MATCH(TRUE,ISNUMBER(SEARCH(Table_Cat[Keywords],Table10_13[[#This Row],[Name]])),0)),"")</f>
        <v>N/A</v>
      </c>
      <c r="G18" t="str">
        <f t="array" ref="G18">IFERROR(INDEX(Table16[Category],MATCH(TRUE,ISNUMBER(SEARCH(Table16[Keywords],Table10_13[[#This Row],[Name]])),0)),"")</f>
        <v>N/A</v>
      </c>
      <c r="H18" t="str">
        <f>IF(Table10_13[[#This Row],[Amount]]&lt;0,"EXPENSES","INCOME")</f>
        <v>INCOME</v>
      </c>
    </row>
    <row r="19" spans="1:8">
      <c r="A19" s="3">
        <v>45222</v>
      </c>
      <c r="B19" s="4" t="s">
        <v>101</v>
      </c>
      <c r="C19" s="4" t="s">
        <v>212</v>
      </c>
      <c r="D19" s="4" t="s">
        <v>213</v>
      </c>
      <c r="E19" s="4">
        <v>-12.46</v>
      </c>
      <c r="F19" t="str">
        <f t="array" ref="F19">IFERROR(INDEX(Table_Cat[Category],MATCH(TRUE,ISNUMBER(SEARCH(Table_Cat[Keywords],Table10_13[[#This Row],[Name]])),0)),"")</f>
        <v>Eating-Out</v>
      </c>
      <c r="G19" t="str">
        <f t="array" ref="G19">IFERROR(INDEX(Table16[Category],MATCH(TRUE,ISNUMBER(SEARCH(Table16[Keywords],Table10_13[[#This Row],[Name]])),0)),"")</f>
        <v>Van</v>
      </c>
      <c r="H19" t="str">
        <f>IF(Table10_13[[#This Row],[Amount]]&lt;0,"EXPENSES","INCOME")</f>
        <v>EXPENSES</v>
      </c>
    </row>
    <row r="20" spans="1:8">
      <c r="A20" s="3">
        <v>45222</v>
      </c>
      <c r="B20" s="4" t="s">
        <v>101</v>
      </c>
      <c r="C20" s="4" t="s">
        <v>214</v>
      </c>
      <c r="D20" s="4" t="s">
        <v>215</v>
      </c>
      <c r="E20" s="4">
        <v>-7.53</v>
      </c>
      <c r="F20" t="str">
        <f t="array" ref="F20">IFERROR(INDEX(Table_Cat[Category],MATCH(TRUE,ISNUMBER(SEARCH(Table_Cat[Keywords],Table10_13[[#This Row],[Name]])),0)),"")</f>
        <v>Eating-Out</v>
      </c>
      <c r="G20" t="str">
        <f t="array" ref="G20">IFERROR(INDEX(Table16[Category],MATCH(TRUE,ISNUMBER(SEARCH(Table16[Keywords],Table10_13[[#This Row],[Name]])),0)),"")</f>
        <v>N/A</v>
      </c>
      <c r="H20" t="str">
        <f>IF(Table10_13[[#This Row],[Amount]]&lt;0,"EXPENSES","INCOME")</f>
        <v>EXPENSES</v>
      </c>
    </row>
    <row r="21" spans="1:8">
      <c r="A21" s="3">
        <v>45225</v>
      </c>
      <c r="B21" s="4" t="s">
        <v>101</v>
      </c>
      <c r="C21" s="4" t="s">
        <v>86</v>
      </c>
      <c r="D21" s="4" t="s">
        <v>216</v>
      </c>
      <c r="E21" s="4">
        <v>-9.75</v>
      </c>
      <c r="F21" t="str">
        <f t="array" ref="F21">IFERROR(INDEX(Table_Cat[Category],MATCH(TRUE,ISNUMBER(SEARCH(Table_Cat[Keywords],Table10_13[[#This Row],[Name]])),0)),"")</f>
        <v>Eating-Out</v>
      </c>
      <c r="G21" t="str">
        <f t="array" ref="G21">IFERROR(INDEX(Table16[Category],MATCH(TRUE,ISNUMBER(SEARCH(Table16[Keywords],Table10_13[[#This Row],[Name]])),0)),"")</f>
        <v>Portland</v>
      </c>
      <c r="H21" t="str">
        <f>IF(Table10_13[[#This Row],[Amount]]&lt;0,"EXPENSES","INCOME")</f>
        <v>EXPENSES</v>
      </c>
    </row>
    <row r="22" spans="1:8">
      <c r="A22" s="3">
        <v>45229</v>
      </c>
      <c r="B22" s="4" t="s">
        <v>101</v>
      </c>
      <c r="C22" s="4" t="s">
        <v>217</v>
      </c>
      <c r="D22" s="4" t="s">
        <v>218</v>
      </c>
      <c r="E22" s="4">
        <v>-16</v>
      </c>
      <c r="F22" t="str">
        <f t="array" ref="F22">IFERROR(INDEX(Table_Cat[Category],MATCH(TRUE,ISNUMBER(SEARCH(Table_Cat[Keywords],Table10_13[[#This Row],[Name]])),0)),"")</f>
        <v>Eating-Out</v>
      </c>
      <c r="G22" t="str">
        <f t="array" ref="G22">IFERROR(INDEX(Table16[Category],MATCH(TRUE,ISNUMBER(SEARCH(Table16[Keywords],Table10_13[[#This Row],[Name]])),0)),"")</f>
        <v>Portland</v>
      </c>
      <c r="H22" t="str">
        <f>IF(Table10_13[[#This Row],[Amount]]&lt;0,"EXPENSES","INCOME")</f>
        <v>EXPENSES</v>
      </c>
    </row>
    <row r="23" spans="1:8">
      <c r="A23" s="3">
        <v>45229</v>
      </c>
      <c r="B23" s="4" t="s">
        <v>101</v>
      </c>
      <c r="C23" s="4" t="s">
        <v>219</v>
      </c>
      <c r="D23" s="4" t="s">
        <v>220</v>
      </c>
      <c r="E23" s="4">
        <v>-35</v>
      </c>
      <c r="F23" t="str">
        <f t="array" ref="F23">IFERROR(INDEX(Table_Cat[Category],MATCH(TRUE,ISNUMBER(SEARCH(Table_Cat[Keywords],Table10_13[[#This Row],[Name]])),0)),"")</f>
        <v>Eating-Out</v>
      </c>
      <c r="G23" t="str">
        <f t="array" ref="G23">IFERROR(INDEX(Table16[Category],MATCH(TRUE,ISNUMBER(SEARCH(Table16[Keywords],Table10_13[[#This Row],[Name]])),0)),"")</f>
        <v>Portland</v>
      </c>
      <c r="H23" t="str">
        <f>IF(Table10_13[[#This Row],[Amount]]&lt;0,"EXPENSES","INCOME")</f>
        <v>EXPENSES</v>
      </c>
    </row>
    <row r="24" spans="1:8">
      <c r="A24" s="3">
        <v>45229</v>
      </c>
      <c r="B24" s="4" t="s">
        <v>101</v>
      </c>
      <c r="C24" s="4" t="s">
        <v>221</v>
      </c>
      <c r="D24" s="4" t="s">
        <v>222</v>
      </c>
      <c r="E24" s="4">
        <v>-50</v>
      </c>
      <c r="F24" t="str">
        <f t="array" ref="F24">IFERROR(INDEX(Table_Cat[Category],MATCH(TRUE,ISNUMBER(SEARCH(Table_Cat[Keywords],Table10_13[[#This Row],[Name]])),0)),"")</f>
        <v>Eating-Out</v>
      </c>
      <c r="G24" t="str">
        <f t="array" ref="G24">IFERROR(INDEX(Table16[Category],MATCH(TRUE,ISNUMBER(SEARCH(Table16[Keywords],Table10_13[[#This Row],[Name]])),0)),"")</f>
        <v>Portland</v>
      </c>
      <c r="H24" t="str">
        <f>IF(Table10_13[[#This Row],[Amount]]&lt;0,"EXPENSES","INCOME")</f>
        <v>EXPENSES</v>
      </c>
    </row>
    <row r="25" spans="1:8">
      <c r="A25" s="3">
        <v>45229</v>
      </c>
      <c r="B25" s="4" t="s">
        <v>101</v>
      </c>
      <c r="C25" s="4" t="s">
        <v>223</v>
      </c>
      <c r="D25" s="4" t="s">
        <v>224</v>
      </c>
      <c r="E25" s="4">
        <v>-6.75</v>
      </c>
      <c r="F25" t="str">
        <f t="array" ref="F25">IFERROR(INDEX(Table_Cat[Category],MATCH(TRUE,ISNUMBER(SEARCH(Table_Cat[Keywords],Table10_13[[#This Row],[Name]])),0)),"")</f>
        <v>Eating-Out</v>
      </c>
      <c r="G25" t="str">
        <f t="array" ref="G25">IFERROR(INDEX(Table16[Category],MATCH(TRUE,ISNUMBER(SEARCH(Table16[Keywords],Table10_13[[#This Row],[Name]])),0)),"")</f>
        <v>Portland</v>
      </c>
      <c r="H25" t="str">
        <f>IF(Table10_13[[#This Row],[Amount]]&lt;0,"EXPENSES","INCOME")</f>
        <v>EXPENSES</v>
      </c>
    </row>
    <row r="26" spans="1:8">
      <c r="A26" s="3">
        <v>45229</v>
      </c>
      <c r="B26" s="4" t="s">
        <v>101</v>
      </c>
      <c r="C26" s="4" t="s">
        <v>212</v>
      </c>
      <c r="D26" s="4" t="s">
        <v>225</v>
      </c>
      <c r="E26" s="4">
        <v>-18.64</v>
      </c>
      <c r="F26" t="str">
        <f t="array" ref="F26">IFERROR(INDEX(Table_Cat[Category],MATCH(TRUE,ISNUMBER(SEARCH(Table_Cat[Keywords],Table10_13[[#This Row],[Name]])),0)),"")</f>
        <v>Eating-Out</v>
      </c>
      <c r="G26" t="str">
        <f t="array" ref="G26">IFERROR(INDEX(Table16[Category],MATCH(TRUE,ISNUMBER(SEARCH(Table16[Keywords],Table10_13[[#This Row],[Name]])),0)),"")</f>
        <v>Van</v>
      </c>
      <c r="H26" t="str">
        <f>IF(Table10_13[[#This Row],[Amount]]&lt;0,"EXPENSES","INCOME")</f>
        <v>EXPENSES</v>
      </c>
    </row>
    <row r="27" spans="1:8">
      <c r="A27" s="3">
        <v>45229</v>
      </c>
      <c r="B27" s="4" t="s">
        <v>101</v>
      </c>
      <c r="C27" s="4" t="s">
        <v>86</v>
      </c>
      <c r="D27" s="4" t="s">
        <v>226</v>
      </c>
      <c r="E27" s="4">
        <v>-9.7</v>
      </c>
      <c r="F27" t="str">
        <f t="array" ref="F27">IFERROR(INDEX(Table_Cat[Category],MATCH(TRUE,ISNUMBER(SEARCH(Table_Cat[Keywords],Table10_13[[#This Row],[Name]])),0)),"")</f>
        <v>Eating-Out</v>
      </c>
      <c r="G27" t="str">
        <f t="array" ref="G27">IFERROR(INDEX(Table16[Category],MATCH(TRUE,ISNUMBER(SEARCH(Table16[Keywords],Table10_13[[#This Row],[Name]])),0)),"")</f>
        <v>Portland</v>
      </c>
      <c r="H27" t="str">
        <f>IF(Table10_13[[#This Row],[Amount]]&lt;0,"EXPENSES","INCOME")</f>
        <v>EXPENSES</v>
      </c>
    </row>
    <row r="28" spans="1:8">
      <c r="A28" s="3">
        <v>45229</v>
      </c>
      <c r="B28" s="4" t="s">
        <v>101</v>
      </c>
      <c r="C28" s="4" t="s">
        <v>86</v>
      </c>
      <c r="D28" s="4" t="s">
        <v>227</v>
      </c>
      <c r="E28" s="4">
        <v>-9.5</v>
      </c>
      <c r="F28" t="str">
        <f t="array" ref="F28">IFERROR(INDEX(Table_Cat[Category],MATCH(TRUE,ISNUMBER(SEARCH(Table_Cat[Keywords],Table10_13[[#This Row],[Name]])),0)),"")</f>
        <v>Eating-Out</v>
      </c>
      <c r="G28" t="str">
        <f t="array" ref="G28">IFERROR(INDEX(Table16[Category],MATCH(TRUE,ISNUMBER(SEARCH(Table16[Keywords],Table10_13[[#This Row],[Name]])),0)),"")</f>
        <v>Portland</v>
      </c>
      <c r="H28" t="str">
        <f>IF(Table10_13[[#This Row],[Amount]]&lt;0,"EXPENSES","INCOME")</f>
        <v>EXPENSES</v>
      </c>
    </row>
    <row r="29" spans="1:8">
      <c r="A29" s="3">
        <v>45233</v>
      </c>
      <c r="B29" s="4" t="s">
        <v>101</v>
      </c>
      <c r="C29" s="4" t="s">
        <v>89</v>
      </c>
      <c r="D29" s="4" t="s">
        <v>228</v>
      </c>
      <c r="E29" s="4">
        <v>-20.13</v>
      </c>
      <c r="F29" t="str">
        <f t="array" ref="F29">IFERROR(INDEX(Table_Cat[Category],MATCH(TRUE,ISNUMBER(SEARCH(Table_Cat[Keywords],Table10_13[[#This Row],[Name]])),0)),"")</f>
        <v>Eating-Out</v>
      </c>
      <c r="G29" t="str">
        <f t="array" ref="G29">IFERROR(INDEX(Table16[Category],MATCH(TRUE,ISNUMBER(SEARCH(Table16[Keywords],Table10_13[[#This Row],[Name]])),0)),"")</f>
        <v>Portland</v>
      </c>
      <c r="H29" t="str">
        <f>IF(Table10_13[[#This Row],[Amount]]&lt;0,"EXPENSES","INCOME")</f>
        <v>EXPENSES</v>
      </c>
    </row>
    <row r="30" spans="1:8">
      <c r="A30" s="3">
        <v>45236</v>
      </c>
      <c r="B30" s="4" t="s">
        <v>101</v>
      </c>
      <c r="C30" s="4" t="s">
        <v>229</v>
      </c>
      <c r="D30" s="4" t="s">
        <v>230</v>
      </c>
      <c r="E30" s="4">
        <v>-5.71</v>
      </c>
      <c r="F30" t="str">
        <f t="array" ref="F30">IFERROR(INDEX(Table_Cat[Category],MATCH(TRUE,ISNUMBER(SEARCH(Table_Cat[Keywords],Table10_13[[#This Row],[Name]])),0)),"")</f>
        <v>Dutch Bros</v>
      </c>
      <c r="G30" t="str">
        <f t="array" ref="G30">IFERROR(INDEX(Table16[Category],MATCH(TRUE,ISNUMBER(SEARCH(Table16[Keywords],Table10_13[[#This Row],[Name]])),0)),"")</f>
        <v>Van</v>
      </c>
      <c r="H30" t="str">
        <f>IF(Table10_13[[#This Row],[Amount]]&lt;0,"EXPENSES","INCOME")</f>
        <v>EXPENSES</v>
      </c>
    </row>
    <row r="31" spans="1:8">
      <c r="A31" s="3">
        <v>45236</v>
      </c>
      <c r="B31" s="4" t="s">
        <v>101</v>
      </c>
      <c r="C31" s="4" t="s">
        <v>229</v>
      </c>
      <c r="D31" s="4" t="s">
        <v>231</v>
      </c>
      <c r="E31" s="4">
        <v>-6.47</v>
      </c>
      <c r="F31" t="str">
        <f t="array" ref="F31">IFERROR(INDEX(Table_Cat[Category],MATCH(TRUE,ISNUMBER(SEARCH(Table_Cat[Keywords],Table10_13[[#This Row],[Name]])),0)),"")</f>
        <v>Dutch Bros</v>
      </c>
      <c r="G31" t="str">
        <f t="array" ref="G31">IFERROR(INDEX(Table16[Category],MATCH(TRUE,ISNUMBER(SEARCH(Table16[Keywords],Table10_13[[#This Row],[Name]])),0)),"")</f>
        <v>Van</v>
      </c>
      <c r="H31" t="str">
        <f>IF(Table10_13[[#This Row],[Amount]]&lt;0,"EXPENSES","INCOME")</f>
        <v>EXPENSES</v>
      </c>
    </row>
    <row r="32" spans="1:8">
      <c r="A32" s="3">
        <v>45236</v>
      </c>
      <c r="B32" s="4" t="s">
        <v>101</v>
      </c>
      <c r="C32" s="4" t="s">
        <v>232</v>
      </c>
      <c r="D32" s="4" t="s">
        <v>233</v>
      </c>
      <c r="E32" s="4">
        <v>-6</v>
      </c>
      <c r="F32" t="str">
        <f t="array" ref="F32">IFERROR(INDEX(Table_Cat[Category],MATCH(TRUE,ISNUMBER(SEARCH(Table_Cat[Keywords],Table10_13[[#This Row],[Name]])),0)),"")</f>
        <v>Eating-Out</v>
      </c>
      <c r="G32" t="str">
        <f t="array" ref="G32">IFERROR(INDEX(Table16[Category],MATCH(TRUE,ISNUMBER(SEARCH(Table16[Keywords],Table10_13[[#This Row],[Name]])),0)),"")</f>
        <v>N/A</v>
      </c>
      <c r="H32" t="str">
        <f>IF(Table10_13[[#This Row],[Amount]]&lt;0,"EXPENSES","INCOME")</f>
        <v>EXPENSES</v>
      </c>
    </row>
    <row r="33" spans="1:8">
      <c r="A33" s="3">
        <v>45238</v>
      </c>
      <c r="B33" s="4" t="s">
        <v>114</v>
      </c>
      <c r="C33" s="4" t="s">
        <v>168</v>
      </c>
      <c r="D33" s="4" t="s">
        <v>169</v>
      </c>
      <c r="E33" s="4">
        <v>2000</v>
      </c>
      <c r="F33" t="str">
        <f t="array" ref="F33">IFERROR(INDEX(Table_Cat[Category],MATCH(TRUE,ISNUMBER(SEARCH(Table_Cat[Keywords],Table10_13[[#This Row],[Name]])),0)),"")</f>
        <v>N/A</v>
      </c>
      <c r="G33" t="str">
        <f t="array" ref="G33">IFERROR(INDEX(Table16[Category],MATCH(TRUE,ISNUMBER(SEARCH(Table16[Keywords],Table10_13[[#This Row],[Name]])),0)),"")</f>
        <v>N/A</v>
      </c>
      <c r="H33" t="str">
        <f>IF(Table10_13[[#This Row],[Amount]]&lt;0,"EXPENSES","INCOME")</f>
        <v>INCOME</v>
      </c>
    </row>
    <row r="34" spans="1:8">
      <c r="A34" s="3">
        <v>45238</v>
      </c>
      <c r="B34" s="4" t="s">
        <v>101</v>
      </c>
      <c r="C34" s="4" t="s">
        <v>212</v>
      </c>
      <c r="D34" s="4" t="s">
        <v>234</v>
      </c>
      <c r="E34" s="4">
        <v>-12.45</v>
      </c>
      <c r="F34" t="str">
        <f t="array" ref="F34">IFERROR(INDEX(Table_Cat[Category],MATCH(TRUE,ISNUMBER(SEARCH(Table_Cat[Keywords],Table10_13[[#This Row],[Name]])),0)),"")</f>
        <v>Eating-Out</v>
      </c>
      <c r="G34" t="str">
        <f t="array" ref="G34">IFERROR(INDEX(Table16[Category],MATCH(TRUE,ISNUMBER(SEARCH(Table16[Keywords],Table10_13[[#This Row],[Name]])),0)),"")</f>
        <v>Van</v>
      </c>
      <c r="H34" t="str">
        <f>IF(Table10_13[[#This Row],[Amount]]&lt;0,"EXPENSES","INCOME")</f>
        <v>EXPENSES</v>
      </c>
    </row>
    <row r="35" spans="1:8">
      <c r="A35" s="3">
        <v>45240</v>
      </c>
      <c r="B35" s="4" t="s">
        <v>101</v>
      </c>
      <c r="C35" s="4" t="s">
        <v>235</v>
      </c>
      <c r="D35" s="4" t="s">
        <v>236</v>
      </c>
      <c r="E35" s="4">
        <v>-5</v>
      </c>
      <c r="F35" t="str">
        <f t="array" ref="F35">IFERROR(INDEX(Table_Cat[Category],MATCH(TRUE,ISNUMBER(SEARCH(Table_Cat[Keywords],Table10_13[[#This Row],[Name]])),0)),"")</f>
        <v>Gas</v>
      </c>
      <c r="G35" t="str">
        <f t="array" ref="G35">IFERROR(INDEX(Table16[Category],MATCH(TRUE,ISNUMBER(SEARCH(Table16[Keywords],Table10_13[[#This Row],[Name]])),0)),"")</f>
        <v>Portland</v>
      </c>
      <c r="H35" t="str">
        <f>IF(Table10_13[[#This Row],[Amount]]&lt;0,"EXPENSES","INCOME")</f>
        <v>EXPENSES</v>
      </c>
    </row>
    <row r="36" spans="1:8">
      <c r="A36" s="3">
        <v>45240</v>
      </c>
      <c r="B36" s="4" t="s">
        <v>101</v>
      </c>
      <c r="C36" s="4" t="s">
        <v>86</v>
      </c>
      <c r="D36" s="4" t="s">
        <v>237</v>
      </c>
      <c r="E36" s="4">
        <v>-12.6</v>
      </c>
      <c r="F36" t="str">
        <f t="array" ref="F36">IFERROR(INDEX(Table_Cat[Category],MATCH(TRUE,ISNUMBER(SEARCH(Table_Cat[Keywords],Table10_13[[#This Row],[Name]])),0)),"")</f>
        <v>Eating-Out</v>
      </c>
      <c r="G36" t="str">
        <f t="array" ref="G36">IFERROR(INDEX(Table16[Category],MATCH(TRUE,ISNUMBER(SEARCH(Table16[Keywords],Table10_13[[#This Row],[Name]])),0)),"")</f>
        <v>Portland</v>
      </c>
      <c r="H36" t="str">
        <f>IF(Table10_13[[#This Row],[Amount]]&lt;0,"EXPENSES","INCOME")</f>
        <v>EXPENSES</v>
      </c>
    </row>
    <row r="37" spans="1:8">
      <c r="A37" s="3">
        <v>45243</v>
      </c>
      <c r="B37" s="4" t="s">
        <v>101</v>
      </c>
      <c r="C37" s="4" t="s">
        <v>238</v>
      </c>
      <c r="D37" s="4" t="s">
        <v>239</v>
      </c>
      <c r="E37" s="4">
        <v>-287.5</v>
      </c>
      <c r="F37" t="str">
        <f t="array" ref="F37">IFERROR(INDEX(Table_Cat[Category],MATCH(TRUE,ISNUMBER(SEARCH(Table_Cat[Keywords],Table10_13[[#This Row],[Name]])),0)),"")</f>
        <v>Root</v>
      </c>
      <c r="G37" t="str">
        <f t="array" ref="G37">IFERROR(INDEX(Table16[Category],MATCH(TRUE,ISNUMBER(SEARCH(Table16[Keywords],Table10_13[[#This Row],[Name]])),0)),"")</f>
        <v>N/A</v>
      </c>
      <c r="H37" t="str">
        <f>IF(Table10_13[[#This Row],[Amount]]&lt;0,"EXPENSES","INCOME")</f>
        <v>EXPENSES</v>
      </c>
    </row>
    <row r="38" spans="1:8">
      <c r="A38" s="3">
        <v>45243</v>
      </c>
      <c r="B38" s="4" t="s">
        <v>101</v>
      </c>
      <c r="C38" s="4" t="s">
        <v>212</v>
      </c>
      <c r="D38" s="4" t="s">
        <v>240</v>
      </c>
      <c r="E38" s="4">
        <v>-12.46</v>
      </c>
      <c r="F38" t="str">
        <f t="array" ref="F38">IFERROR(INDEX(Table_Cat[Category],MATCH(TRUE,ISNUMBER(SEARCH(Table_Cat[Keywords],Table10_13[[#This Row],[Name]])),0)),"")</f>
        <v>Eating-Out</v>
      </c>
      <c r="G38" t="str">
        <f t="array" ref="G38">IFERROR(INDEX(Table16[Category],MATCH(TRUE,ISNUMBER(SEARCH(Table16[Keywords],Table10_13[[#This Row],[Name]])),0)),"")</f>
        <v>Van</v>
      </c>
      <c r="H38" t="str">
        <f>IF(Table10_13[[#This Row],[Amount]]&lt;0,"EXPENSES","INCOME")</f>
        <v>EXPENSES</v>
      </c>
    </row>
    <row r="39" spans="1:8">
      <c r="A39" s="3">
        <v>45243</v>
      </c>
      <c r="B39" s="4" t="s">
        <v>101</v>
      </c>
      <c r="C39" s="4" t="s">
        <v>241</v>
      </c>
      <c r="D39" s="4" t="s">
        <v>242</v>
      </c>
      <c r="E39" s="4">
        <v>-64.69</v>
      </c>
      <c r="F39" t="str">
        <f t="array" ref="F39">IFERROR(INDEX(Table_Cat[Category],MATCH(TRUE,ISNUMBER(SEARCH(Table_Cat[Keywords],Table10_13[[#This Row],[Name]])),0)),"")</f>
        <v>Gas</v>
      </c>
      <c r="G39" t="str">
        <f t="array" ref="G39">IFERROR(INDEX(Table16[Category],MATCH(TRUE,ISNUMBER(SEARCH(Table16[Keywords],Table10_13[[#This Row],[Name]])),0)),"")</f>
        <v>Milwaukie</v>
      </c>
      <c r="H39" t="str">
        <f>IF(Table10_13[[#This Row],[Amount]]&lt;0,"EXPENSES","INCOME")</f>
        <v>EXPENSES</v>
      </c>
    </row>
    <row r="40" spans="1:8">
      <c r="A40" s="3">
        <v>45244</v>
      </c>
      <c r="B40" s="4" t="s">
        <v>101</v>
      </c>
      <c r="C40" s="4" t="s">
        <v>89</v>
      </c>
      <c r="D40" s="4" t="s">
        <v>243</v>
      </c>
      <c r="E40" s="4">
        <v>-35.08</v>
      </c>
      <c r="F40" t="str">
        <f t="array" ref="F40">IFERROR(INDEX(Table_Cat[Category],MATCH(TRUE,ISNUMBER(SEARCH(Table_Cat[Keywords],Table10_13[[#This Row],[Name]])),0)),"")</f>
        <v>Eating-Out</v>
      </c>
      <c r="G40" t="str">
        <f t="array" ref="G40">IFERROR(INDEX(Table16[Category],MATCH(TRUE,ISNUMBER(SEARCH(Table16[Keywords],Table10_13[[#This Row],[Name]])),0)),"")</f>
        <v>Portland</v>
      </c>
      <c r="H40" t="str">
        <f>IF(Table10_13[[#This Row],[Amount]]&lt;0,"EXPENSES","INCOME")</f>
        <v>EXPENSES</v>
      </c>
    </row>
    <row r="41" spans="1:8">
      <c r="A41" s="3">
        <v>45245</v>
      </c>
      <c r="B41" s="4" t="s">
        <v>101</v>
      </c>
      <c r="C41" s="4" t="s">
        <v>244</v>
      </c>
      <c r="D41" s="4" t="s">
        <v>245</v>
      </c>
      <c r="E41" s="4">
        <v>-13.47</v>
      </c>
      <c r="F41" t="str">
        <f t="array" ref="F41">IFERROR(INDEX(Table_Cat[Category],MATCH(TRUE,ISNUMBER(SEARCH(Table_Cat[Keywords],Table10_13[[#This Row],[Name]])),0)),"")</f>
        <v>Grocery</v>
      </c>
      <c r="G41" t="str">
        <f t="array" ref="G41">IFERROR(INDEX(Table16[Category],MATCH(TRUE,ISNUMBER(SEARCH(Table16[Keywords],Table10_13[[#This Row],[Name]])),0)),"")</f>
        <v>Milwaukie</v>
      </c>
      <c r="H41" t="str">
        <f>IF(Table10_13[[#This Row],[Amount]]&lt;0,"EXPENSES","INCOME")</f>
        <v>EXPENSES</v>
      </c>
    </row>
    <row r="42" spans="1:8">
      <c r="A42" s="3">
        <v>45245</v>
      </c>
      <c r="B42" s="4" t="s">
        <v>101</v>
      </c>
      <c r="C42" s="4" t="s">
        <v>86</v>
      </c>
      <c r="D42" s="4" t="s">
        <v>246</v>
      </c>
      <c r="E42" s="4">
        <v>-9.95</v>
      </c>
      <c r="F42" t="str">
        <f t="array" ref="F42">IFERROR(INDEX(Table_Cat[Category],MATCH(TRUE,ISNUMBER(SEARCH(Table_Cat[Keywords],Table10_13[[#This Row],[Name]])),0)),"")</f>
        <v>Eating-Out</v>
      </c>
      <c r="G42" t="str">
        <f t="array" ref="G42">IFERROR(INDEX(Table16[Category],MATCH(TRUE,ISNUMBER(SEARCH(Table16[Keywords],Table10_13[[#This Row],[Name]])),0)),"")</f>
        <v>Portland</v>
      </c>
      <c r="H42" t="str">
        <f>IF(Table10_13[[#This Row],[Amount]]&lt;0,"EXPENSES","INCOME")</f>
        <v>EXPENSES</v>
      </c>
    </row>
    <row r="43" spans="1:8">
      <c r="A43" s="3">
        <v>45245</v>
      </c>
      <c r="B43" s="4" t="s">
        <v>101</v>
      </c>
      <c r="C43" s="4" t="s">
        <v>247</v>
      </c>
      <c r="D43" s="4" t="s">
        <v>248</v>
      </c>
      <c r="E43" s="4">
        <v>-20.99</v>
      </c>
      <c r="F43" t="str">
        <f t="array" ref="F43">IFERROR(INDEX(Table_Cat[Category],MATCH(TRUE,ISNUMBER(SEARCH(Table_Cat[Keywords],Table10_13[[#This Row],[Name]])),0)),"")</f>
        <v>Eating-Out</v>
      </c>
      <c r="G43" t="str">
        <f t="array" ref="G43">IFERROR(INDEX(Table16[Category],MATCH(TRUE,ISNUMBER(SEARCH(Table16[Keywords],Table10_13[[#This Row],[Name]])),0)),"")</f>
        <v>Corv</v>
      </c>
      <c r="H43" t="str">
        <f>IF(Table10_13[[#This Row],[Amount]]&lt;0,"EXPENSES","INCOME")</f>
        <v>EXPENSES</v>
      </c>
    </row>
    <row r="44" spans="1:8">
      <c r="A44" s="3">
        <v>45246</v>
      </c>
      <c r="B44" s="4" t="s">
        <v>101</v>
      </c>
      <c r="C44" s="4" t="s">
        <v>249</v>
      </c>
      <c r="D44" s="4" t="s">
        <v>250</v>
      </c>
      <c r="E44" s="4">
        <v>-90.5</v>
      </c>
      <c r="F44" t="str">
        <f t="array" ref="F44">IFERROR(INDEX(Table_Cat[Category],MATCH(TRUE,ISNUMBER(SEARCH(Table_Cat[Keywords],Table10_13[[#This Row],[Name]])),0)),"")</f>
        <v>Eating-Out</v>
      </c>
      <c r="G44" t="str">
        <f t="array" ref="G44">IFERROR(INDEX(Table16[Category],MATCH(TRUE,ISNUMBER(SEARCH(Table16[Keywords],Table10_13[[#This Row],[Name]])),0)),"")</f>
        <v>Portland</v>
      </c>
      <c r="H44" t="str">
        <f>IF(Table10_13[[#This Row],[Amount]]&lt;0,"EXPENSES","INCOME")</f>
        <v>EXPENSES</v>
      </c>
    </row>
    <row r="45" spans="1:8">
      <c r="A45" s="3">
        <v>45246</v>
      </c>
      <c r="B45" s="4" t="s">
        <v>101</v>
      </c>
      <c r="C45" s="4" t="s">
        <v>251</v>
      </c>
      <c r="D45" s="4" t="s">
        <v>252</v>
      </c>
      <c r="E45" s="4">
        <v>-28</v>
      </c>
      <c r="F45" t="str">
        <f t="array" ref="F45">IFERROR(INDEX(Table_Cat[Category],MATCH(TRUE,ISNUMBER(SEARCH(Table_Cat[Keywords],Table10_13[[#This Row],[Name]])),0)),"")</f>
        <v>Eating-Out</v>
      </c>
      <c r="G45" t="str">
        <f t="array" ref="G45">IFERROR(INDEX(Table16[Category],MATCH(TRUE,ISNUMBER(SEARCH(Table16[Keywords],Table10_13[[#This Row],[Name]])),0)),"")</f>
        <v>Corv</v>
      </c>
      <c r="H45" t="str">
        <f>IF(Table10_13[[#This Row],[Amount]]&lt;0,"EXPENSES","INCOME")</f>
        <v>EXPENSES</v>
      </c>
    </row>
    <row r="46" spans="1:8">
      <c r="A46" s="3">
        <v>45247</v>
      </c>
      <c r="B46" s="4" t="s">
        <v>101</v>
      </c>
      <c r="C46" s="4" t="s">
        <v>253</v>
      </c>
      <c r="D46" s="4" t="s">
        <v>254</v>
      </c>
      <c r="E46" s="4">
        <v>-4.65</v>
      </c>
      <c r="F46" t="str">
        <f t="array" ref="F46">IFERROR(INDEX(Table_Cat[Category],MATCH(TRUE,ISNUMBER(SEARCH(Table_Cat[Keywords],Table10_13[[#This Row],[Name]])),0)),"")</f>
        <v>Dutch Bros</v>
      </c>
      <c r="G46" t="str">
        <f t="array" ref="G46">IFERROR(INDEX(Table16[Category],MATCH(TRUE,ISNUMBER(SEARCH(Table16[Keywords],Table10_13[[#This Row],[Name]])),0)),"")</f>
        <v>Corv</v>
      </c>
      <c r="H46" t="str">
        <f>IF(Table10_13[[#This Row],[Amount]]&lt;0,"EXPENSES","INCOME")</f>
        <v>EXPENSES</v>
      </c>
    </row>
    <row r="47" spans="1:8">
      <c r="A47" s="3">
        <v>45247</v>
      </c>
      <c r="B47" s="4" t="s">
        <v>101</v>
      </c>
      <c r="C47" s="4" t="s">
        <v>255</v>
      </c>
      <c r="D47" s="4" t="s">
        <v>256</v>
      </c>
      <c r="E47" s="4">
        <v>-66.82</v>
      </c>
      <c r="F47" t="str">
        <f t="array" ref="F47">IFERROR(INDEX(Table_Cat[Category],MATCH(TRUE,ISNUMBER(SEARCH(Table_Cat[Keywords],Table10_13[[#This Row],[Name]])),0)),"")</f>
        <v>Gas</v>
      </c>
      <c r="G47" t="str">
        <f t="array" ref="G47">IFERROR(INDEX(Table16[Category],MATCH(TRUE,ISNUMBER(SEARCH(Table16[Keywords],Table10_13[[#This Row],[Name]])),0)),"")</f>
        <v>Corv</v>
      </c>
      <c r="H47" t="str">
        <f>IF(Table10_13[[#This Row],[Amount]]&lt;0,"EXPENSES","INCOME")</f>
        <v>EXPENSES</v>
      </c>
    </row>
    <row r="48" spans="1:8">
      <c r="A48" s="3">
        <v>45250</v>
      </c>
      <c r="B48" s="4" t="s">
        <v>101</v>
      </c>
      <c r="C48" s="4" t="s">
        <v>257</v>
      </c>
      <c r="D48" s="4" t="s">
        <v>258</v>
      </c>
      <c r="E48" s="4">
        <v>-41.95</v>
      </c>
      <c r="F48" t="str">
        <f t="array" ref="F48">IFERROR(INDEX(Table_Cat[Category],MATCH(TRUE,ISNUMBER(SEARCH(Table_Cat[Keywords],Table10_13[[#This Row],[Name]])),0)),"")</f>
        <v>Eating-Out</v>
      </c>
      <c r="G48" t="str">
        <f t="array" ref="G48">IFERROR(INDEX(Table16[Category],MATCH(TRUE,ISNUMBER(SEARCH(Table16[Keywords],Table10_13[[#This Row],[Name]])),0)),"")</f>
        <v>Corv</v>
      </c>
      <c r="H48" t="str">
        <f>IF(Table10_13[[#This Row],[Amount]]&lt;0,"EXPENSES","INCOME")</f>
        <v>EXPENSES</v>
      </c>
    </row>
    <row r="49" spans="1:8">
      <c r="A49" s="3">
        <v>45250</v>
      </c>
      <c r="B49" s="4" t="s">
        <v>101</v>
      </c>
      <c r="C49" s="4" t="s">
        <v>259</v>
      </c>
      <c r="D49" s="4" t="s">
        <v>260</v>
      </c>
      <c r="E49" s="4">
        <v>-98.95</v>
      </c>
      <c r="F49" t="str">
        <f t="array" ref="F49">IFERROR(INDEX(Table_Cat[Category],MATCH(TRUE,ISNUMBER(SEARCH(Table_Cat[Keywords],Table10_13[[#This Row],[Name]])),0)),"")</f>
        <v>Eating-Out</v>
      </c>
      <c r="G49" t="str">
        <f t="array" ref="G49">IFERROR(INDEX(Table16[Category],MATCH(TRUE,ISNUMBER(SEARCH(Table16[Keywords],Table10_13[[#This Row],[Name]])),0)),"")</f>
        <v>Corv</v>
      </c>
      <c r="H49" t="str">
        <f>IF(Table10_13[[#This Row],[Amount]]&lt;0,"EXPENSES","INCOME")</f>
        <v>EXPENSES</v>
      </c>
    </row>
    <row r="50" spans="1:8">
      <c r="A50" s="3">
        <v>45250</v>
      </c>
      <c r="B50" s="4" t="s">
        <v>101</v>
      </c>
      <c r="C50" s="4" t="s">
        <v>261</v>
      </c>
      <c r="D50" s="4" t="s">
        <v>262</v>
      </c>
      <c r="E50" s="4">
        <v>-8.14</v>
      </c>
      <c r="F50" t="str">
        <f t="array" ref="F50">IFERROR(INDEX(Table_Cat[Category],MATCH(TRUE,ISNUMBER(SEARCH(Table_Cat[Keywords],Table10_13[[#This Row],[Name]])),0)),"")</f>
        <v>Amazon</v>
      </c>
      <c r="G50" t="str">
        <f t="array" ref="G50">IFERROR(INDEX(Table16[Category],MATCH(TRUE,ISNUMBER(SEARCH(Table16[Keywords],Table10_13[[#This Row],[Name]])),0)),"")</f>
        <v>N/A</v>
      </c>
      <c r="H50" t="str">
        <f>IF(Table10_13[[#This Row],[Amount]]&lt;0,"EXPENSES","INCOME")</f>
        <v>EXPENSES</v>
      </c>
    </row>
    <row r="51" spans="1:8">
      <c r="A51" s="3">
        <v>45250</v>
      </c>
      <c r="B51" s="4" t="s">
        <v>101</v>
      </c>
      <c r="C51" s="4" t="s">
        <v>263</v>
      </c>
      <c r="D51" s="4" t="s">
        <v>264</v>
      </c>
      <c r="E51" s="4">
        <v>-5.5</v>
      </c>
      <c r="F51" t="str">
        <f t="array" ref="F51">IFERROR(INDEX(Table_Cat[Category],MATCH(TRUE,ISNUMBER(SEARCH(Table_Cat[Keywords],Table10_13[[#This Row],[Name]])),0)),"")</f>
        <v>Eating-Out</v>
      </c>
      <c r="G51" t="str">
        <f t="array" ref="G51">IFERROR(INDEX(Table16[Category],MATCH(TRUE,ISNUMBER(SEARCH(Table16[Keywords],Table10_13[[#This Row],[Name]])),0)),"")</f>
        <v>Corv</v>
      </c>
      <c r="H51" t="str">
        <f>IF(Table10_13[[#This Row],[Amount]]&lt;0,"EXPENSES","INCOME")</f>
        <v>EXPENSES</v>
      </c>
    </row>
    <row r="52" spans="1:8">
      <c r="A52" s="3">
        <v>45250</v>
      </c>
      <c r="B52" s="4" t="s">
        <v>101</v>
      </c>
      <c r="C52" s="4" t="s">
        <v>265</v>
      </c>
      <c r="D52" s="4" t="s">
        <v>266</v>
      </c>
      <c r="E52" s="4">
        <v>-51</v>
      </c>
      <c r="F52" t="str">
        <f t="array" ref="F52">IFERROR(INDEX(Table_Cat[Category],MATCH(TRUE,ISNUMBER(SEARCH(Table_Cat[Keywords],Table10_13[[#This Row],[Name]])),0)),"")</f>
        <v>Eating-Out</v>
      </c>
      <c r="G52" t="str">
        <f t="array" ref="G52">IFERROR(INDEX(Table16[Category],MATCH(TRUE,ISNUMBER(SEARCH(Table16[Keywords],Table10_13[[#This Row],[Name]])),0)),"")</f>
        <v>Corv</v>
      </c>
      <c r="H52" t="str">
        <f>IF(Table10_13[[#This Row],[Amount]]&lt;0,"EXPENSES","INCOME")</f>
        <v>EXPENSES</v>
      </c>
    </row>
    <row r="53" spans="1:8">
      <c r="A53" s="3">
        <v>45251</v>
      </c>
      <c r="B53" s="4" t="s">
        <v>101</v>
      </c>
      <c r="C53" s="4" t="s">
        <v>86</v>
      </c>
      <c r="D53" s="4" t="s">
        <v>267</v>
      </c>
      <c r="E53" s="4">
        <v>-9.95</v>
      </c>
      <c r="F53" t="str">
        <f t="array" ref="F53">IFERROR(INDEX(Table_Cat[Category],MATCH(TRUE,ISNUMBER(SEARCH(Table_Cat[Keywords],Table10_13[[#This Row],[Name]])),0)),"")</f>
        <v>Eating-Out</v>
      </c>
      <c r="G53" t="str">
        <f t="array" ref="G53">IFERROR(INDEX(Table16[Category],MATCH(TRUE,ISNUMBER(SEARCH(Table16[Keywords],Table10_13[[#This Row],[Name]])),0)),"")</f>
        <v>Portland</v>
      </c>
      <c r="H53" t="str">
        <f>IF(Table10_13[[#This Row],[Amount]]&lt;0,"EXPENSES","INCOME")</f>
        <v>EXPENSES</v>
      </c>
    </row>
    <row r="54" spans="1:8">
      <c r="A54" s="3">
        <v>45257</v>
      </c>
      <c r="B54" s="4" t="s">
        <v>101</v>
      </c>
      <c r="C54" s="4" t="s">
        <v>268</v>
      </c>
      <c r="D54" s="4" t="s">
        <v>269</v>
      </c>
      <c r="E54" s="4">
        <v>-16.98</v>
      </c>
      <c r="F54" t="str">
        <f t="array" ref="F54">IFERROR(INDEX(Table_Cat[Category],MATCH(TRUE,ISNUMBER(SEARCH(Table_Cat[Keywords],Table10_13[[#This Row],[Name]])),0)),"")</f>
        <v>Eating-Out</v>
      </c>
      <c r="G54" t="str">
        <f t="array" ref="G54">IFERROR(INDEX(Table16[Category],MATCH(TRUE,ISNUMBER(SEARCH(Table16[Keywords],Table10_13[[#This Row],[Name]])),0)),"")</f>
        <v>Corv</v>
      </c>
      <c r="H54" t="str">
        <f>IF(Table10_13[[#This Row],[Amount]]&lt;0,"EXPENSES","INCOME")</f>
        <v>EXPENSES</v>
      </c>
    </row>
    <row r="55" spans="1:8">
      <c r="A55" s="3">
        <v>45257</v>
      </c>
      <c r="B55" s="4" t="s">
        <v>101</v>
      </c>
      <c r="C55" s="4" t="s">
        <v>270</v>
      </c>
      <c r="D55" s="4" t="s">
        <v>271</v>
      </c>
      <c r="E55" s="4">
        <v>-83.61</v>
      </c>
      <c r="F55" t="str">
        <f t="array" ref="F55">IFERROR(INDEX(Table_Cat[Category],MATCH(TRUE,ISNUMBER(SEARCH(Table_Cat[Keywords],Table10_13[[#This Row],[Name]])),0)),"")</f>
        <v>Grocery</v>
      </c>
      <c r="G55" t="str">
        <f t="array" ref="G55">IFERROR(INDEX(Table16[Category],MATCH(TRUE,ISNUMBER(SEARCH(Table16[Keywords],Table10_13[[#This Row],[Name]])),0)),"")</f>
        <v>Corv</v>
      </c>
      <c r="H55" t="str">
        <f>IF(Table10_13[[#This Row],[Amount]]&lt;0,"EXPENSES","INCOME")</f>
        <v>EXPENSES</v>
      </c>
    </row>
    <row r="56" spans="1:8">
      <c r="A56" s="3">
        <v>45257</v>
      </c>
      <c r="B56" s="4" t="s">
        <v>101</v>
      </c>
      <c r="C56" s="4" t="s">
        <v>272</v>
      </c>
      <c r="D56" s="4" t="s">
        <v>273</v>
      </c>
      <c r="E56" s="4">
        <v>-115.34</v>
      </c>
      <c r="F56" t="str">
        <f t="array" ref="F56">IFERROR(INDEX(Table_Cat[Category],MATCH(TRUE,ISNUMBER(SEARCH(Table_Cat[Keywords],Table10_13[[#This Row],[Name]])),0)),"")</f>
        <v>Grocery</v>
      </c>
      <c r="G56" t="str">
        <f t="array" ref="G56">IFERROR(INDEX(Table16[Category],MATCH(TRUE,ISNUMBER(SEARCH(Table16[Keywords],Table10_13[[#This Row],[Name]])),0)),"")</f>
        <v>Corv</v>
      </c>
      <c r="H56" t="str">
        <f>IF(Table10_13[[#This Row],[Amount]]&lt;0,"EXPENSES","INCOME")</f>
        <v>EXPENSES</v>
      </c>
    </row>
    <row r="57" spans="1:8">
      <c r="A57" s="3">
        <v>45257</v>
      </c>
      <c r="B57" s="4" t="s">
        <v>101</v>
      </c>
      <c r="C57" s="4" t="s">
        <v>274</v>
      </c>
      <c r="D57" s="4" t="s">
        <v>275</v>
      </c>
      <c r="E57" s="4">
        <v>-7.99</v>
      </c>
      <c r="F57" t="str">
        <f t="array" ref="F57">IFERROR(INDEX(Table_Cat[Category],MATCH(TRUE,ISNUMBER(SEARCH(Table_Cat[Keywords],Table10_13[[#This Row],[Name]])),0)),"")</f>
        <v>Eating-Out</v>
      </c>
      <c r="G57" t="str">
        <f t="array" ref="G57">IFERROR(INDEX(Table16[Category],MATCH(TRUE,ISNUMBER(SEARCH(Table16[Keywords],Table10_13[[#This Row],[Name]])),0)),"")</f>
        <v>Corv</v>
      </c>
      <c r="H57" t="str">
        <f>IF(Table10_13[[#This Row],[Amount]]&lt;0,"EXPENSES","INCOME")</f>
        <v>EXPENSES</v>
      </c>
    </row>
    <row r="58" spans="1:8">
      <c r="A58" s="3">
        <v>45258</v>
      </c>
      <c r="B58" s="4" t="s">
        <v>101</v>
      </c>
      <c r="C58" s="4" t="s">
        <v>276</v>
      </c>
      <c r="D58" s="4" t="s">
        <v>277</v>
      </c>
      <c r="E58" s="4">
        <v>-30</v>
      </c>
      <c r="F58" t="str">
        <f t="array" ref="F58">IFERROR(INDEX(Table_Cat[Category],MATCH(TRUE,ISNUMBER(SEARCH(Table_Cat[Keywords],Table10_13[[#This Row],[Name]])),0)),"")</f>
        <v>Eating-Out</v>
      </c>
      <c r="G58" t="str">
        <f t="array" ref="G58">IFERROR(INDEX(Table16[Category],MATCH(TRUE,ISNUMBER(SEARCH(Table16[Keywords],Table10_13[[#This Row],[Name]])),0)),"")</f>
        <v>Albany</v>
      </c>
      <c r="H58" t="str">
        <f>IF(Table10_13[[#This Row],[Amount]]&lt;0,"EXPENSES","INCOME")</f>
        <v>EXPENSES</v>
      </c>
    </row>
    <row r="59" spans="1:8">
      <c r="A59" s="3">
        <v>45260</v>
      </c>
      <c r="B59" s="4" t="s">
        <v>101</v>
      </c>
      <c r="C59" s="4" t="s">
        <v>212</v>
      </c>
      <c r="D59" s="4" t="s">
        <v>278</v>
      </c>
      <c r="E59" s="4">
        <v>-19.6</v>
      </c>
      <c r="F59" t="str">
        <f t="array" ref="F59">IFERROR(INDEX(Table_Cat[Category],MATCH(TRUE,ISNUMBER(SEARCH(Table_Cat[Keywords],Table10_13[[#This Row],[Name]])),0)),"")</f>
        <v>Eating-Out</v>
      </c>
      <c r="G59" t="str">
        <f t="array" ref="G59">IFERROR(INDEX(Table16[Category],MATCH(TRUE,ISNUMBER(SEARCH(Table16[Keywords],Table10_13[[#This Row],[Name]])),0)),"")</f>
        <v>Van</v>
      </c>
      <c r="H59" t="str">
        <f>IF(Table10_13[[#This Row],[Amount]]&lt;0,"EXPENSES","INCOME")</f>
        <v>EXPENSES</v>
      </c>
    </row>
    <row r="60" spans="1:8">
      <c r="A60" s="3"/>
      <c r="B60" s="4"/>
      <c r="C60" s="4"/>
      <c r="D60" s="4"/>
      <c r="E60" s="4"/>
      <c r="F60" t="str">
        <f t="array" ref="F60">IFERROR(INDEX(Table_Cat[Category],MATCH(TRUE,ISNUMBER(SEARCH(Table_Cat[Keywords],Table10_13[[#This Row],[Name]])),0)),"")</f>
        <v/>
      </c>
      <c r="G60" t="str">
        <f t="array" ref="G60">IFERROR(INDEX(Table16[Category],MATCH(TRUE,ISNUMBER(SEARCH(Table16[Keywords],Table10_13[[#This Row],[Name]])),0)),"")</f>
        <v/>
      </c>
      <c r="H60" t="str">
        <f>IF(Table10_13[[#This Row],[Amount]]&lt;0,"EXPENSES","INCOME")</f>
        <v>INCOME</v>
      </c>
    </row>
    <row r="61" spans="1:8">
      <c r="A61" s="3"/>
      <c r="B61" s="4"/>
      <c r="C61" s="4"/>
      <c r="D61" s="4"/>
      <c r="E61" s="4"/>
      <c r="F61" t="str">
        <f t="array" ref="F61">IFERROR(INDEX(Table_Cat[Category],MATCH(TRUE,ISNUMBER(SEARCH(Table_Cat[Keywords],Table10_13[[#This Row],[Name]])),0)),"")</f>
        <v/>
      </c>
      <c r="G61" t="str">
        <f t="array" ref="G61">IFERROR(INDEX(Table16[Category],MATCH(TRUE,ISNUMBER(SEARCH(Table16[Keywords],Table10_13[[#This Row],[Name]])),0)),"")</f>
        <v/>
      </c>
      <c r="H61" t="str">
        <f>IF(Table10_13[[#This Row],[Amount]]&lt;0,"EXPENSES","INCOME")</f>
        <v>INCOME</v>
      </c>
    </row>
    <row r="62" spans="1:8">
      <c r="A62" s="3"/>
      <c r="B62" s="4"/>
      <c r="C62" s="4"/>
      <c r="D62" s="4"/>
      <c r="E62" s="4"/>
      <c r="F62" t="str">
        <f t="array" ref="F62">IFERROR(INDEX(Table_Cat[Category],MATCH(TRUE,ISNUMBER(SEARCH(Table_Cat[Keywords],Table10_13[[#This Row],[Name]])),0)),"")</f>
        <v/>
      </c>
      <c r="G62" t="str">
        <f t="array" ref="G62">IFERROR(INDEX(Table16[Category],MATCH(TRUE,ISNUMBER(SEARCH(Table16[Keywords],Table10_13[[#This Row],[Name]])),0)),"")</f>
        <v/>
      </c>
      <c r="H62" t="str">
        <f>IF(Table10_13[[#This Row],[Amount]]&lt;0,"EXPENSES","INCOME")</f>
        <v>INCOME</v>
      </c>
    </row>
    <row r="63" spans="1:8">
      <c r="A63" s="3"/>
      <c r="B63" s="4"/>
      <c r="C63" s="4"/>
      <c r="D63" s="4"/>
      <c r="E63" s="4"/>
      <c r="F63" t="str">
        <f t="array" ref="F63">IFERROR(INDEX(Table_Cat[Category],MATCH(TRUE,ISNUMBER(SEARCH(Table_Cat[Keywords],Table10_13[[#This Row],[Name]])),0)),"")</f>
        <v/>
      </c>
      <c r="G63" t="str">
        <f t="array" ref="G63">IFERROR(INDEX(Table16[Category],MATCH(TRUE,ISNUMBER(SEARCH(Table16[Keywords],Table10_13[[#This Row],[Name]])),0)),"")</f>
        <v/>
      </c>
      <c r="H63" t="str">
        <f>IF(Table10_13[[#This Row],[Amount]]&lt;0,"EXPENSES","INCOME")</f>
        <v>INCOME</v>
      </c>
    </row>
    <row r="64" spans="1:8">
      <c r="A64" s="3"/>
      <c r="B64" s="4"/>
      <c r="C64" s="4"/>
      <c r="D64" s="4"/>
      <c r="E64" s="4"/>
      <c r="F64" t="str">
        <f t="array" ref="F64">IFERROR(INDEX(Table_Cat[Category],MATCH(TRUE,ISNUMBER(SEARCH(Table_Cat[Keywords],Table10_13[[#This Row],[Name]])),0)),"")</f>
        <v/>
      </c>
      <c r="G64" t="str">
        <f t="array" ref="G64">IFERROR(INDEX(Table16[Category],MATCH(TRUE,ISNUMBER(SEARCH(Table16[Keywords],Table10_13[[#This Row],[Name]])),0)),"")</f>
        <v/>
      </c>
      <c r="H64" t="str">
        <f>IF(Table10_13[[#This Row],[Amount]]&lt;0,"EXPENSES","INCOME")</f>
        <v>INCOME</v>
      </c>
    </row>
    <row r="65" spans="1:8">
      <c r="A65" s="3"/>
      <c r="B65" s="4"/>
      <c r="C65" s="4"/>
      <c r="D65" s="4"/>
      <c r="E65" s="4"/>
      <c r="F65" t="str">
        <f t="array" ref="F65">IFERROR(INDEX(Table_Cat[Category],MATCH(TRUE,ISNUMBER(SEARCH(Table_Cat[Keywords],Table10_13[[#This Row],[Name]])),0)),"")</f>
        <v/>
      </c>
      <c r="G65" t="str">
        <f t="array" ref="G65">IFERROR(INDEX(Table16[Category],MATCH(TRUE,ISNUMBER(SEARCH(Table16[Keywords],Table10_13[[#This Row],[Name]])),0)),"")</f>
        <v/>
      </c>
      <c r="H65" t="str">
        <f>IF(Table10_13[[#This Row],[Amount]]&lt;0,"EXPENSES","INCOME")</f>
        <v>INCOME</v>
      </c>
    </row>
    <row r="66" spans="1:8">
      <c r="A66" s="3"/>
      <c r="B66" s="4"/>
      <c r="C66" s="4"/>
      <c r="D66" s="4"/>
      <c r="E66" s="4"/>
      <c r="F66" t="str">
        <f t="array" ref="F66">IFERROR(INDEX(Table_Cat[Category],MATCH(TRUE,ISNUMBER(SEARCH(Table_Cat[Keywords],Table10_13[[#This Row],[Name]])),0)),"")</f>
        <v/>
      </c>
      <c r="G66" t="str">
        <f t="array" ref="G66">IFERROR(INDEX(Table16[Category],MATCH(TRUE,ISNUMBER(SEARCH(Table16[Keywords],Table10_13[[#This Row],[Name]])),0)),"")</f>
        <v/>
      </c>
      <c r="H66" t="str">
        <f>IF(Table10_13[[#This Row],[Amount]]&lt;0,"EXPENSES","INCOME")</f>
        <v>INCOME</v>
      </c>
    </row>
    <row r="67" spans="1:8">
      <c r="A67" s="3"/>
      <c r="B67" s="4"/>
      <c r="C67" s="4"/>
      <c r="D67" s="4"/>
      <c r="E67" s="4"/>
      <c r="F67" t="str">
        <f t="array" ref="F67">IFERROR(INDEX(Table_Cat[Category],MATCH(TRUE,ISNUMBER(SEARCH(Table_Cat[Keywords],Table10_13[[#This Row],[Name]])),0)),"")</f>
        <v/>
      </c>
      <c r="G67" t="str">
        <f t="array" ref="G67">IFERROR(INDEX(Table16[Category],MATCH(TRUE,ISNUMBER(SEARCH(Table16[Keywords],Table10_13[[#This Row],[Name]])),0)),"")</f>
        <v/>
      </c>
      <c r="H67" t="str">
        <f>IF(Table10_13[[#This Row],[Amount]]&lt;0,"EXPENSES","INCOME")</f>
        <v>INCOME</v>
      </c>
    </row>
    <row r="68" spans="1:8">
      <c r="A68" s="3"/>
      <c r="B68" s="4"/>
      <c r="C68" s="4"/>
      <c r="D68" s="4"/>
      <c r="E68" s="4"/>
      <c r="F68" t="str">
        <f t="array" ref="F68">IFERROR(INDEX(Table_Cat[Category],MATCH(TRUE,ISNUMBER(SEARCH(Table_Cat[Keywords],Table10_13[[#This Row],[Name]])),0)),"")</f>
        <v/>
      </c>
      <c r="G68" t="str">
        <f t="array" ref="G68">IFERROR(INDEX(Table16[Category],MATCH(TRUE,ISNUMBER(SEARCH(Table16[Keywords],Table10_13[[#This Row],[Name]])),0)),"")</f>
        <v/>
      </c>
      <c r="H68" t="str">
        <f>IF(Table10_13[[#This Row],[Amount]]&lt;0,"EXPENSES","INCOME")</f>
        <v>INCOME</v>
      </c>
    </row>
    <row r="69" spans="1:8">
      <c r="A69" s="3"/>
      <c r="B69" s="4"/>
      <c r="C69" s="4"/>
      <c r="D69" s="4"/>
      <c r="E69" s="4"/>
      <c r="F69" t="str">
        <f t="array" ref="F69">IFERROR(INDEX(Table_Cat[Category],MATCH(TRUE,ISNUMBER(SEARCH(Table_Cat[Keywords],Table10_13[[#This Row],[Name]])),0)),"")</f>
        <v/>
      </c>
      <c r="G69" t="str">
        <f t="array" ref="G69">IFERROR(INDEX(Table16[Category],MATCH(TRUE,ISNUMBER(SEARCH(Table16[Keywords],Table10_13[[#This Row],[Name]])),0)),"")</f>
        <v/>
      </c>
      <c r="H69" t="str">
        <f>IF(Table10_13[[#This Row],[Amount]]&lt;0,"EXPENSES","INCOME")</f>
        <v>INCOME</v>
      </c>
    </row>
    <row r="70" spans="1:8">
      <c r="A70" s="3"/>
      <c r="B70" s="4"/>
      <c r="C70" s="4"/>
      <c r="D70" s="4"/>
      <c r="E70" s="4"/>
      <c r="F70" t="str">
        <f t="array" ref="F70">IFERROR(INDEX(Table_Cat[Category],MATCH(TRUE,ISNUMBER(SEARCH(Table_Cat[Keywords],Table10_13[[#This Row],[Name]])),0)),"")</f>
        <v/>
      </c>
      <c r="G70" t="str">
        <f t="array" ref="G70">IFERROR(INDEX(Table16[Category],MATCH(TRUE,ISNUMBER(SEARCH(Table16[Keywords],Table10_13[[#This Row],[Name]])),0)),"")</f>
        <v/>
      </c>
      <c r="H70" t="str">
        <f>IF(Table10_13[[#This Row],[Amount]]&lt;0,"EXPENSES","INCOME")</f>
        <v>INCOME</v>
      </c>
    </row>
    <row r="71" spans="1:8">
      <c r="A71" s="3"/>
      <c r="B71" s="4"/>
      <c r="C71" s="4"/>
      <c r="D71" s="4"/>
      <c r="E71" s="4"/>
      <c r="F71" t="str">
        <f t="array" ref="F71">IFERROR(INDEX(Table_Cat[Category],MATCH(TRUE,ISNUMBER(SEARCH(Table_Cat[Keywords],Table10_13[[#This Row],[Name]])),0)),"")</f>
        <v/>
      </c>
      <c r="G71" t="str">
        <f t="array" ref="G71">IFERROR(INDEX(Table16[Category],MATCH(TRUE,ISNUMBER(SEARCH(Table16[Keywords],Table10_13[[#This Row],[Name]])),0)),"")</f>
        <v/>
      </c>
      <c r="H71" t="str">
        <f>IF(Table10_13[[#This Row],[Amount]]&lt;0,"EXPENSES","INCOME")</f>
        <v>INCOME</v>
      </c>
    </row>
    <row r="72" spans="1:8">
      <c r="A72" s="3"/>
      <c r="B72" s="4"/>
      <c r="C72" s="4"/>
      <c r="D72" s="4"/>
      <c r="E72" s="4"/>
      <c r="F72" t="str">
        <f t="array" ref="F72">IFERROR(INDEX(Table_Cat[Category],MATCH(TRUE,ISNUMBER(SEARCH(Table_Cat[Keywords],Table10_13[[#This Row],[Name]])),0)),"")</f>
        <v/>
      </c>
      <c r="G72" t="str">
        <f t="array" ref="G72">IFERROR(INDEX(Table16[Category],MATCH(TRUE,ISNUMBER(SEARCH(Table16[Keywords],Table10_13[[#This Row],[Name]])),0)),"")</f>
        <v/>
      </c>
      <c r="H72" t="str">
        <f>IF(Table10_13[[#This Row],[Amount]]&lt;0,"EXPENSES","INCOME")</f>
        <v>INCOME</v>
      </c>
    </row>
    <row r="73" spans="1:8">
      <c r="A73" s="3"/>
      <c r="B73" s="4"/>
      <c r="C73" s="4"/>
      <c r="D73" s="4"/>
      <c r="E73" s="4"/>
      <c r="F73" t="str">
        <f t="array" ref="F73">IFERROR(INDEX(Table_Cat[Category],MATCH(TRUE,ISNUMBER(SEARCH(Table_Cat[Keywords],Table10_13[[#This Row],[Name]])),0)),"")</f>
        <v/>
      </c>
      <c r="G73" t="str">
        <f t="array" ref="G73">IFERROR(INDEX(Table16[Category],MATCH(TRUE,ISNUMBER(SEARCH(Table16[Keywords],Table10_13[[#This Row],[Name]])),0)),"")</f>
        <v/>
      </c>
      <c r="H73" t="str">
        <f>IF(Table10_13[[#This Row],[Amount]]&lt;0,"EXPENSES","INCOME")</f>
        <v>INCOME</v>
      </c>
    </row>
    <row r="74" spans="1:8">
      <c r="A74" s="3"/>
      <c r="B74" s="4"/>
      <c r="C74" s="4"/>
      <c r="D74" s="4"/>
      <c r="E74" s="4"/>
      <c r="F74" t="str">
        <f t="array" ref="F74">IFERROR(INDEX(Table_Cat[Category],MATCH(TRUE,ISNUMBER(SEARCH(Table_Cat[Keywords],Table10_13[[#This Row],[Name]])),0)),"")</f>
        <v/>
      </c>
      <c r="G74" t="str">
        <f t="array" ref="G74">IFERROR(INDEX(Table16[Category],MATCH(TRUE,ISNUMBER(SEARCH(Table16[Keywords],Table10_13[[#This Row],[Name]])),0)),"")</f>
        <v/>
      </c>
      <c r="H74" t="str">
        <f>IF(Table10_13[[#This Row],[Amount]]&lt;0,"EXPENSES","INCOME")</f>
        <v>INCOME</v>
      </c>
    </row>
    <row r="75" spans="1:8">
      <c r="A75" s="3"/>
      <c r="B75" s="4"/>
      <c r="C75" s="4"/>
      <c r="D75" s="4"/>
      <c r="E75" s="4"/>
      <c r="F75" t="str">
        <f t="array" ref="F75">IFERROR(INDEX(Table_Cat[Category],MATCH(TRUE,ISNUMBER(SEARCH(Table_Cat[Keywords],Table10_13[[#This Row],[Name]])),0)),"")</f>
        <v/>
      </c>
      <c r="G75" t="str">
        <f t="array" ref="G75">IFERROR(INDEX(Table16[Category],MATCH(TRUE,ISNUMBER(SEARCH(Table16[Keywords],Table10_13[[#This Row],[Name]])),0)),"")</f>
        <v/>
      </c>
      <c r="H75" t="str">
        <f>IF(Table10_13[[#This Row],[Amount]]&lt;0,"EXPENSES","INCOME")</f>
        <v>INCOME</v>
      </c>
    </row>
    <row r="76" spans="1:8">
      <c r="A76" s="3"/>
      <c r="B76" s="4"/>
      <c r="C76" s="4"/>
      <c r="D76" s="4"/>
      <c r="E76" s="4"/>
      <c r="F76" t="str">
        <f t="array" ref="F76">IFERROR(INDEX(Table_Cat[Category],MATCH(TRUE,ISNUMBER(SEARCH(Table_Cat[Keywords],Table10_13[[#This Row],[Name]])),0)),"")</f>
        <v/>
      </c>
      <c r="G76" t="str">
        <f t="array" ref="G76">IFERROR(INDEX(Table16[Category],MATCH(TRUE,ISNUMBER(SEARCH(Table16[Keywords],Table10_13[[#This Row],[Name]])),0)),"")</f>
        <v/>
      </c>
      <c r="H76" t="str">
        <f>IF(Table10_13[[#This Row],[Amount]]&lt;0,"EXPENSES","INCOME")</f>
        <v>INCOME</v>
      </c>
    </row>
    <row r="77" spans="1:8">
      <c r="A77" s="3"/>
      <c r="B77" s="4"/>
      <c r="C77" s="4"/>
      <c r="D77" s="4"/>
      <c r="E77" s="4"/>
      <c r="F77" t="str">
        <f t="array" ref="F77">IFERROR(INDEX(Table_Cat[Category],MATCH(TRUE,ISNUMBER(SEARCH(Table_Cat[Keywords],Table10_13[[#This Row],[Name]])),0)),"")</f>
        <v/>
      </c>
      <c r="G77" t="str">
        <f t="array" ref="G77">IFERROR(INDEX(Table16[Category],MATCH(TRUE,ISNUMBER(SEARCH(Table16[Keywords],Table10_13[[#This Row],[Name]])),0)),"")</f>
        <v/>
      </c>
      <c r="H77" t="str">
        <f>IF(Table10_13[[#This Row],[Amount]]&lt;0,"EXPENSES","INCOME")</f>
        <v>INCOME</v>
      </c>
    </row>
    <row r="78" spans="1:8">
      <c r="A78" s="3"/>
      <c r="B78" s="4"/>
      <c r="C78" s="4"/>
      <c r="D78" s="4"/>
      <c r="E78" s="4"/>
      <c r="F78" t="str">
        <f t="array" ref="F78">IFERROR(INDEX(Table_Cat[Category],MATCH(TRUE,ISNUMBER(SEARCH(Table_Cat[Keywords],Table10_13[[#This Row],[Name]])),0)),"")</f>
        <v/>
      </c>
      <c r="G78" t="str">
        <f t="array" ref="G78">IFERROR(INDEX(Table16[Category],MATCH(TRUE,ISNUMBER(SEARCH(Table16[Keywords],Table10_13[[#This Row],[Name]])),0)),"")</f>
        <v/>
      </c>
      <c r="H78" t="str">
        <f>IF(Table10_13[[#This Row],[Amount]]&lt;0,"EXPENSES","INCOME")</f>
        <v>INCOME</v>
      </c>
    </row>
    <row r="79" spans="1:8">
      <c r="A79" s="3"/>
      <c r="B79" s="4"/>
      <c r="C79" s="4"/>
      <c r="D79" s="4"/>
      <c r="E79" s="4"/>
      <c r="F79" t="str">
        <f t="array" ref="F79">IFERROR(INDEX(Table_Cat[Category],MATCH(TRUE,ISNUMBER(SEARCH(Table_Cat[Keywords],Table10_13[[#This Row],[Name]])),0)),"")</f>
        <v/>
      </c>
      <c r="G79" t="str">
        <f t="array" ref="G79">IFERROR(INDEX(Table16[Category],MATCH(TRUE,ISNUMBER(SEARCH(Table16[Keywords],Table10_13[[#This Row],[Name]])),0)),"")</f>
        <v/>
      </c>
      <c r="H79" t="str">
        <f>IF(Table10_13[[#This Row],[Amount]]&lt;0,"EXPENSES","INCOME")</f>
        <v>INCOME</v>
      </c>
    </row>
    <row r="80" spans="1:8">
      <c r="A80" s="3"/>
      <c r="B80" s="4"/>
      <c r="C80" s="4"/>
      <c r="D80" s="4"/>
      <c r="E80" s="4"/>
      <c r="F80" t="str">
        <f t="array" ref="F80">IFERROR(INDEX(Table_Cat[Category],MATCH(TRUE,ISNUMBER(SEARCH(Table_Cat[Keywords],Table10_13[[#This Row],[Name]])),0)),"")</f>
        <v/>
      </c>
      <c r="G80" t="str">
        <f t="array" ref="G80">IFERROR(INDEX(Table16[Category],MATCH(TRUE,ISNUMBER(SEARCH(Table16[Keywords],Table10_13[[#This Row],[Name]])),0)),"")</f>
        <v/>
      </c>
      <c r="H80" t="str">
        <f>IF(Table10_13[[#This Row],[Amount]]&lt;0,"EXPENSES","INCOME")</f>
        <v>INCOME</v>
      </c>
    </row>
    <row r="81" spans="1:8">
      <c r="A81" s="3"/>
      <c r="B81" s="4"/>
      <c r="C81" s="4"/>
      <c r="D81" s="4"/>
      <c r="E81" s="4"/>
      <c r="F81" t="str">
        <f t="array" ref="F81">IFERROR(INDEX(Table_Cat[Category],MATCH(TRUE,ISNUMBER(SEARCH(Table_Cat[Keywords],Table10_13[[#This Row],[Name]])),0)),"")</f>
        <v/>
      </c>
      <c r="G81" t="str">
        <f t="array" ref="G81">IFERROR(INDEX(Table16[Category],MATCH(TRUE,ISNUMBER(SEARCH(Table16[Keywords],Table10_13[[#This Row],[Name]])),0)),"")</f>
        <v/>
      </c>
      <c r="H81" t="str">
        <f>IF(Table10_13[[#This Row],[Amount]]&lt;0,"EXPENSES","INCOME")</f>
        <v>INCOME</v>
      </c>
    </row>
    <row r="82" spans="1:8">
      <c r="A82" s="3"/>
      <c r="B82" s="4"/>
      <c r="C82" s="4"/>
      <c r="D82" s="4"/>
      <c r="E82" s="4"/>
      <c r="F82" t="str">
        <f t="array" ref="F82">IFERROR(INDEX(Table_Cat[Category],MATCH(TRUE,ISNUMBER(SEARCH(Table_Cat[Keywords],Table10_13[[#This Row],[Name]])),0)),"")</f>
        <v/>
      </c>
      <c r="G82" t="str">
        <f t="array" ref="G82">IFERROR(INDEX(Table16[Category],MATCH(TRUE,ISNUMBER(SEARCH(Table16[Keywords],Table10_13[[#This Row],[Name]])),0)),"")</f>
        <v/>
      </c>
      <c r="H82" t="str">
        <f>IF(Table10_13[[#This Row],[Amount]]&lt;0,"EXPENSES","INCOME")</f>
        <v>INCOME</v>
      </c>
    </row>
    <row r="83" spans="1:8">
      <c r="A83" s="3"/>
      <c r="B83" s="4"/>
      <c r="C83" s="4"/>
      <c r="D83" s="4"/>
      <c r="E83" s="4"/>
      <c r="F83" t="str">
        <f t="array" ref="F83">IFERROR(INDEX(Table_Cat[Category],MATCH(TRUE,ISNUMBER(SEARCH(Table_Cat[Keywords],Table10_13[[#This Row],[Name]])),0)),"")</f>
        <v/>
      </c>
      <c r="G83" t="str">
        <f t="array" ref="G83">IFERROR(INDEX(Table16[Category],MATCH(TRUE,ISNUMBER(SEARCH(Table16[Keywords],Table10_13[[#This Row],[Name]])),0)),"")</f>
        <v/>
      </c>
      <c r="H83" t="str">
        <f>IF(Table10_13[[#This Row],[Amount]]&lt;0,"EXPENSES","INCOME")</f>
        <v>INCOME</v>
      </c>
    </row>
    <row r="84" spans="1:8">
      <c r="A84" s="3"/>
      <c r="B84" s="4"/>
      <c r="C84" s="4"/>
      <c r="D84" s="4"/>
      <c r="E84" s="4"/>
      <c r="F84" t="str">
        <f t="array" ref="F84">IFERROR(INDEX(Table_Cat[Category],MATCH(TRUE,ISNUMBER(SEARCH(Table_Cat[Keywords],Table10_13[[#This Row],[Name]])),0)),"")</f>
        <v/>
      </c>
      <c r="G84" t="str">
        <f t="array" ref="G84">IFERROR(INDEX(Table16[Category],MATCH(TRUE,ISNUMBER(SEARCH(Table16[Keywords],Table10_13[[#This Row],[Name]])),0)),"")</f>
        <v/>
      </c>
      <c r="H84" t="str">
        <f>IF(Table10_13[[#This Row],[Amount]]&lt;0,"EXPENSES","INCOME")</f>
        <v>INCOME</v>
      </c>
    </row>
    <row r="85" spans="1:8">
      <c r="A85" s="3"/>
      <c r="B85" s="4"/>
      <c r="C85" s="4"/>
      <c r="D85" s="4"/>
      <c r="E85" s="4"/>
      <c r="F85" t="str">
        <f t="array" ref="F85">IFERROR(INDEX(Table_Cat[Category],MATCH(TRUE,ISNUMBER(SEARCH(Table_Cat[Keywords],Table10_13[[#This Row],[Name]])),0)),"")</f>
        <v/>
      </c>
      <c r="G85" t="str">
        <f t="array" ref="G85">IFERROR(INDEX(Table16[Category],MATCH(TRUE,ISNUMBER(SEARCH(Table16[Keywords],Table10_13[[#This Row],[Name]])),0)),"")</f>
        <v/>
      </c>
      <c r="H85" t="str">
        <f>IF(Table10_13[[#This Row],[Amount]]&lt;0,"EXPENSES","INCOME")</f>
        <v>INCOME</v>
      </c>
    </row>
    <row r="86" spans="1:8">
      <c r="A86" s="3"/>
      <c r="B86" s="4"/>
      <c r="C86" s="4"/>
      <c r="D86" s="4"/>
      <c r="E86" s="4"/>
      <c r="F86" t="str">
        <f t="array" ref="F86">IFERROR(INDEX(Table_Cat[Category],MATCH(TRUE,ISNUMBER(SEARCH(Table_Cat[Keywords],Table10_13[[#This Row],[Name]])),0)),"")</f>
        <v/>
      </c>
      <c r="G86" t="str">
        <f t="array" ref="G86">IFERROR(INDEX(Table16[Category],MATCH(TRUE,ISNUMBER(SEARCH(Table16[Keywords],Table10_13[[#This Row],[Name]])),0)),"")</f>
        <v/>
      </c>
      <c r="H86" t="str">
        <f>IF(Table10_13[[#This Row],[Amount]]&lt;0,"EXPENSES","INCOME")</f>
        <v>INCOME</v>
      </c>
    </row>
    <row r="87" spans="1:8">
      <c r="A87" s="3"/>
      <c r="B87" s="4"/>
      <c r="C87" s="4"/>
      <c r="D87" s="4"/>
      <c r="E87" s="4"/>
      <c r="F87" t="str">
        <f t="array" ref="F87">IFERROR(INDEX(Table_Cat[Category],MATCH(TRUE,ISNUMBER(SEARCH(Table_Cat[Keywords],Table10_13[[#This Row],[Name]])),0)),"")</f>
        <v/>
      </c>
      <c r="G87" t="str">
        <f t="array" ref="G87">IFERROR(INDEX(Table16[Category],MATCH(TRUE,ISNUMBER(SEARCH(Table16[Keywords],Table10_13[[#This Row],[Name]])),0)),"")</f>
        <v/>
      </c>
      <c r="H87" t="str">
        <f>IF(Table10_13[[#This Row],[Amount]]&lt;0,"EXPENSES","INCOME")</f>
        <v>INCOME</v>
      </c>
    </row>
    <row r="88" spans="1:8">
      <c r="A88" s="3"/>
      <c r="B88" s="4"/>
      <c r="C88" s="4"/>
      <c r="D88" s="4"/>
      <c r="E88" s="4"/>
      <c r="F88" t="str">
        <f t="array" ref="F88">IFERROR(INDEX(Table_Cat[Category],MATCH(TRUE,ISNUMBER(SEARCH(Table_Cat[Keywords],Table10_13[[#This Row],[Name]])),0)),"")</f>
        <v/>
      </c>
      <c r="G88" t="str">
        <f t="array" ref="G88">IFERROR(INDEX(Table16[Category],MATCH(TRUE,ISNUMBER(SEARCH(Table16[Keywords],Table10_13[[#This Row],[Name]])),0)),"")</f>
        <v/>
      </c>
      <c r="H88" t="str">
        <f>IF(Table10_13[[#This Row],[Amount]]&lt;0,"EXPENSES","INCOME")</f>
        <v>INCOME</v>
      </c>
    </row>
    <row r="89" spans="1:8">
      <c r="A89" s="3"/>
      <c r="B89" s="4"/>
      <c r="C89" s="4"/>
      <c r="D89" s="4"/>
      <c r="E89" s="4"/>
      <c r="F89" t="str">
        <f t="array" ref="F89">IFERROR(INDEX(Table_Cat[Category],MATCH(TRUE,ISNUMBER(SEARCH(Table_Cat[Keywords],Table10_13[[#This Row],[Name]])),0)),"")</f>
        <v/>
      </c>
      <c r="G89" t="str">
        <f t="array" ref="G89">IFERROR(INDEX(Table16[Category],MATCH(TRUE,ISNUMBER(SEARCH(Table16[Keywords],Table10_13[[#This Row],[Name]])),0)),"")</f>
        <v/>
      </c>
      <c r="H89" t="str">
        <f>IF(Table10_13[[#This Row],[Amount]]&lt;0,"EXPENSES","INCOME")</f>
        <v>INCOME</v>
      </c>
    </row>
    <row r="90" spans="1:8">
      <c r="A90" s="3"/>
      <c r="B90" s="4"/>
      <c r="C90" s="4"/>
      <c r="D90" s="4"/>
      <c r="E90" s="4"/>
      <c r="F90" t="str">
        <f t="array" ref="F90">IFERROR(INDEX(Table_Cat[Category],MATCH(TRUE,ISNUMBER(SEARCH(Table_Cat[Keywords],Table10_13[[#This Row],[Name]])),0)),"")</f>
        <v/>
      </c>
      <c r="G90" t="str">
        <f t="array" ref="G90">IFERROR(INDEX(Table16[Category],MATCH(TRUE,ISNUMBER(SEARCH(Table16[Keywords],Table10_13[[#This Row],[Name]])),0)),"")</f>
        <v/>
      </c>
      <c r="H90" t="str">
        <f>IF(Table10_13[[#This Row],[Amount]]&lt;0,"EXPENSES","INCOME")</f>
        <v>INCOME</v>
      </c>
    </row>
    <row r="91" spans="1:8">
      <c r="A91" s="3"/>
      <c r="B91" s="4"/>
      <c r="C91" s="4"/>
      <c r="D91" s="4"/>
      <c r="E91" s="4"/>
      <c r="F91" t="str">
        <f t="array" ref="F91">IFERROR(INDEX(Table_Cat[Category],MATCH(TRUE,ISNUMBER(SEARCH(Table_Cat[Keywords],Table10_13[[#This Row],[Name]])),0)),"")</f>
        <v/>
      </c>
      <c r="G91" t="str">
        <f t="array" ref="G91">IFERROR(INDEX(Table16[Category],MATCH(TRUE,ISNUMBER(SEARCH(Table16[Keywords],Table10_13[[#This Row],[Name]])),0)),"")</f>
        <v/>
      </c>
      <c r="H91" t="str">
        <f>IF(Table10_13[[#This Row],[Amount]]&lt;0,"EXPENSES","INCOME")</f>
        <v>INCOME</v>
      </c>
    </row>
    <row r="92" spans="1:8">
      <c r="A92" s="3"/>
      <c r="B92" s="4"/>
      <c r="C92" s="4"/>
      <c r="D92" s="4"/>
      <c r="E92" s="4"/>
      <c r="F92" t="str">
        <f t="array" ref="F92">IFERROR(INDEX(Table_Cat[Category],MATCH(TRUE,ISNUMBER(SEARCH(Table_Cat[Keywords],Table10_13[[#This Row],[Name]])),0)),"")</f>
        <v/>
      </c>
      <c r="G92" t="str">
        <f t="array" ref="G92">IFERROR(INDEX(Table16[Category],MATCH(TRUE,ISNUMBER(SEARCH(Table16[Keywords],Table10_13[[#This Row],[Name]])),0)),"")</f>
        <v/>
      </c>
      <c r="H92" t="str">
        <f>IF(Table10_13[[#This Row],[Amount]]&lt;0,"EXPENSES","INCOME")</f>
        <v>INCOME</v>
      </c>
    </row>
    <row r="93" spans="1:8">
      <c r="A93" s="3"/>
      <c r="B93" s="4"/>
      <c r="C93" s="4"/>
      <c r="D93" s="4"/>
      <c r="E93" s="4"/>
      <c r="F93" t="str">
        <f t="array" ref="F93">IFERROR(INDEX(Table_Cat[Category],MATCH(TRUE,ISNUMBER(SEARCH(Table_Cat[Keywords],Table10_13[[#This Row],[Name]])),0)),"")</f>
        <v/>
      </c>
      <c r="G93" t="str">
        <f t="array" ref="G93">IFERROR(INDEX(Table16[Category],MATCH(TRUE,ISNUMBER(SEARCH(Table16[Keywords],Table10_13[[#This Row],[Name]])),0)),"")</f>
        <v/>
      </c>
      <c r="H93" t="str">
        <f>IF(Table10_13[[#This Row],[Amount]]&lt;0,"EXPENSES","INCOME")</f>
        <v>INCOME</v>
      </c>
    </row>
    <row r="94" spans="1:8">
      <c r="A94" s="3"/>
      <c r="B94" s="4"/>
      <c r="C94" s="4"/>
      <c r="D94" s="4"/>
      <c r="E94" s="4"/>
      <c r="F94" t="str">
        <f t="array" ref="F94">IFERROR(INDEX(Table_Cat[Category],MATCH(TRUE,ISNUMBER(SEARCH(Table_Cat[Keywords],Table10_13[[#This Row],[Name]])),0)),"")</f>
        <v/>
      </c>
      <c r="G94" t="str">
        <f t="array" ref="G94">IFERROR(INDEX(Table16[Category],MATCH(TRUE,ISNUMBER(SEARCH(Table16[Keywords],Table10_13[[#This Row],[Name]])),0)),"")</f>
        <v/>
      </c>
      <c r="H94" t="str">
        <f>IF(Table10_13[[#This Row],[Amount]]&lt;0,"EXPENSES","INCOME")</f>
        <v>INCOME</v>
      </c>
    </row>
    <row r="95" spans="1:8">
      <c r="A95" s="3"/>
      <c r="B95" s="4"/>
      <c r="C95" s="4"/>
      <c r="D95" s="4"/>
      <c r="E95" s="4"/>
      <c r="F95" t="str">
        <f t="array" ref="F95">IFERROR(INDEX(Table_Cat[Category],MATCH(TRUE,ISNUMBER(SEARCH(Table_Cat[Keywords],Table10_13[[#This Row],[Name]])),0)),"")</f>
        <v/>
      </c>
      <c r="G95" t="str">
        <f t="array" ref="G95">IFERROR(INDEX(Table16[Category],MATCH(TRUE,ISNUMBER(SEARCH(Table16[Keywords],Table10_13[[#This Row],[Name]])),0)),"")</f>
        <v/>
      </c>
      <c r="H95" t="str">
        <f>IF(Table10_13[[#This Row],[Amount]]&lt;0,"EXPENSES","INCOME")</f>
        <v>INCOME</v>
      </c>
    </row>
    <row r="96" spans="1:8">
      <c r="A96" s="3"/>
      <c r="B96" s="4"/>
      <c r="C96" s="4"/>
      <c r="D96" s="4"/>
      <c r="E96" s="4"/>
      <c r="F96" t="str">
        <f t="array" ref="F96">IFERROR(INDEX(Table_Cat[Category],MATCH(TRUE,ISNUMBER(SEARCH(Table_Cat[Keywords],Table10_13[[#This Row],[Name]])),0)),"")</f>
        <v/>
      </c>
      <c r="G96" t="str">
        <f t="array" ref="G96">IFERROR(INDEX(Table16[Category],MATCH(TRUE,ISNUMBER(SEARCH(Table16[Keywords],Table10_13[[#This Row],[Name]])),0)),"")</f>
        <v/>
      </c>
      <c r="H96" t="str">
        <f>IF(Table10_13[[#This Row],[Amount]]&lt;0,"EXPENSES","INCOME")</f>
        <v>INCOME</v>
      </c>
    </row>
    <row r="97" spans="1:8">
      <c r="A97" s="3"/>
      <c r="B97" s="4"/>
      <c r="C97" s="4"/>
      <c r="D97" s="4"/>
      <c r="E97" s="4"/>
      <c r="F97" t="str">
        <f t="array" ref="F97">IFERROR(INDEX(Table_Cat[Category],MATCH(TRUE,ISNUMBER(SEARCH(Table_Cat[Keywords],Table10_13[[#This Row],[Name]])),0)),"")</f>
        <v/>
      </c>
      <c r="G97" t="str">
        <f t="array" ref="G97">IFERROR(INDEX(Table16[Category],MATCH(TRUE,ISNUMBER(SEARCH(Table16[Keywords],Table10_13[[#This Row],[Name]])),0)),"")</f>
        <v/>
      </c>
      <c r="H97" t="str">
        <f>IF(Table10_13[[#This Row],[Amount]]&lt;0,"EXPENSES","INCOME")</f>
        <v>INCOME</v>
      </c>
    </row>
    <row r="98" spans="1:8">
      <c r="A98" s="3"/>
      <c r="B98" s="4"/>
      <c r="C98" s="4"/>
      <c r="D98" s="4"/>
      <c r="E98" s="4"/>
      <c r="F98" t="str">
        <f t="array" ref="F98">IFERROR(INDEX(Table_Cat[Category],MATCH(TRUE,ISNUMBER(SEARCH(Table_Cat[Keywords],Table10_13[[#This Row],[Name]])),0)),"")</f>
        <v/>
      </c>
      <c r="G98" t="str">
        <f t="array" ref="G98">IFERROR(INDEX(Table16[Category],MATCH(TRUE,ISNUMBER(SEARCH(Table16[Keywords],Table10_13[[#This Row],[Name]])),0)),"")</f>
        <v/>
      </c>
      <c r="H98" t="str">
        <f>IF(Table10_13[[#This Row],[Amount]]&lt;0,"EXPENSES","INCOME")</f>
        <v>INCOME</v>
      </c>
    </row>
    <row r="99" spans="1:8">
      <c r="A99" s="3"/>
      <c r="B99" s="4"/>
      <c r="C99" s="4"/>
      <c r="D99" s="4"/>
      <c r="E99" s="4"/>
      <c r="F99" t="str">
        <f t="array" ref="F99">IFERROR(INDEX(Table_Cat[Category],MATCH(TRUE,ISNUMBER(SEARCH(Table_Cat[Keywords],Table10_13[[#This Row],[Name]])),0)),"")</f>
        <v/>
      </c>
      <c r="G99" t="str">
        <f t="array" ref="G99">IFERROR(INDEX(Table16[Category],MATCH(TRUE,ISNUMBER(SEARCH(Table16[Keywords],Table10_13[[#This Row],[Name]])),0)),"")</f>
        <v/>
      </c>
      <c r="H99" t="str">
        <f>IF(Table10_13[[#This Row],[Amount]]&lt;0,"EXPENSES","INCOME")</f>
        <v>INCOME</v>
      </c>
    </row>
    <row r="100" spans="1:8">
      <c r="A100" s="3"/>
      <c r="B100" s="4"/>
      <c r="C100" s="4"/>
      <c r="D100" s="4"/>
      <c r="E100" s="4"/>
      <c r="F100" t="str">
        <f t="array" ref="F100">IFERROR(INDEX(Table_Cat[Category],MATCH(TRUE,ISNUMBER(SEARCH(Table_Cat[Keywords],Table10_13[[#This Row],[Name]])),0)),"")</f>
        <v/>
      </c>
      <c r="G100" t="str">
        <f t="array" ref="G100">IFERROR(INDEX(Table16[Category],MATCH(TRUE,ISNUMBER(SEARCH(Table16[Keywords],Table10_13[[#This Row],[Name]])),0)),"")</f>
        <v/>
      </c>
      <c r="H100" t="str">
        <f>IF(Table10_13[[#This Row],[Amount]]&lt;0,"EXPENSES","INCOME")</f>
        <v>INCOME</v>
      </c>
    </row>
    <row r="101" spans="1:8">
      <c r="A101" s="3"/>
      <c r="B101" s="4"/>
      <c r="C101" s="4"/>
      <c r="D101" s="4"/>
      <c r="E101" s="4"/>
      <c r="F101" t="str">
        <f t="array" ref="F101">IFERROR(INDEX(Table_Cat[Category],MATCH(TRUE,ISNUMBER(SEARCH(Table_Cat[Keywords],Table10_13[[#This Row],[Name]])),0)),"")</f>
        <v/>
      </c>
      <c r="G101" t="str">
        <f t="array" ref="G101">IFERROR(INDEX(Table16[Category],MATCH(TRUE,ISNUMBER(SEARCH(Table16[Keywords],Table10_13[[#This Row],[Name]])),0)),"")</f>
        <v/>
      </c>
      <c r="H101" t="str">
        <f>IF(Table10_13[[#This Row],[Amount]]&lt;0,"EXPENSES","INCOME")</f>
        <v>INCOME</v>
      </c>
    </row>
    <row r="102" spans="1:8">
      <c r="A102" s="3"/>
      <c r="B102" s="4"/>
      <c r="C102" s="4"/>
      <c r="D102" s="4"/>
      <c r="E102" s="4"/>
      <c r="F102" t="str">
        <f t="array" ref="F102">IFERROR(INDEX(Table_Cat[Category],MATCH(TRUE,ISNUMBER(SEARCH(Table_Cat[Keywords],Table10_13[[#This Row],[Name]])),0)),"")</f>
        <v/>
      </c>
      <c r="G102" t="str">
        <f t="array" ref="G102">IFERROR(INDEX(Table16[Category],MATCH(TRUE,ISNUMBER(SEARCH(Table16[Keywords],Table10_13[[#This Row],[Name]])),0)),"")</f>
        <v/>
      </c>
      <c r="H102" t="str">
        <f>IF(Table10_13[[#This Row],[Amount]]&lt;0,"EXPENSES","INCOME")</f>
        <v>INCOME</v>
      </c>
    </row>
    <row r="103" spans="1:8">
      <c r="A103" s="3"/>
      <c r="B103" s="4"/>
      <c r="C103" s="4"/>
      <c r="D103" s="4"/>
      <c r="E103" s="4"/>
      <c r="F103" t="str">
        <f t="array" ref="F103">IFERROR(INDEX(Table_Cat[Category],MATCH(TRUE,ISNUMBER(SEARCH(Table_Cat[Keywords],Table10_13[[#This Row],[Name]])),0)),"")</f>
        <v/>
      </c>
      <c r="G103" t="str">
        <f t="array" ref="G103">IFERROR(INDEX(Table16[Category],MATCH(TRUE,ISNUMBER(SEARCH(Table16[Keywords],Table10_13[[#This Row],[Name]])),0)),"")</f>
        <v/>
      </c>
      <c r="H103" t="str">
        <f>IF(Table10_13[[#This Row],[Amount]]&lt;0,"EXPENSES","INCOME")</f>
        <v>INCOME</v>
      </c>
    </row>
    <row r="104" spans="1:8">
      <c r="A104" s="3"/>
      <c r="B104" s="4"/>
      <c r="C104" s="4"/>
      <c r="D104" s="4"/>
      <c r="E104" s="4"/>
      <c r="F104" t="str">
        <f t="array" ref="F104">IFERROR(INDEX(Table_Cat[Category],MATCH(TRUE,ISNUMBER(SEARCH(Table_Cat[Keywords],Table10_13[[#This Row],[Name]])),0)),"")</f>
        <v/>
      </c>
      <c r="G104" t="str">
        <f t="array" ref="G104">IFERROR(INDEX(Table16[Category],MATCH(TRUE,ISNUMBER(SEARCH(Table16[Keywords],Table10_13[[#This Row],[Name]])),0)),"")</f>
        <v/>
      </c>
      <c r="H104" t="str">
        <f>IF(Table10_13[[#This Row],[Amount]]&lt;0,"EXPENSES","INCOME")</f>
        <v>INCOME</v>
      </c>
    </row>
    <row r="105" spans="1:8">
      <c r="A105" s="3"/>
      <c r="B105" s="4"/>
      <c r="C105" s="4"/>
      <c r="D105" s="4"/>
      <c r="E105" s="4"/>
      <c r="F105" t="str">
        <f t="array" ref="F105">IFERROR(INDEX(Table_Cat[Category],MATCH(TRUE,ISNUMBER(SEARCH(Table_Cat[Keywords],Table10_13[[#This Row],[Name]])),0)),"")</f>
        <v/>
      </c>
      <c r="G105" t="str">
        <f t="array" ref="G105">IFERROR(INDEX(Table16[Category],MATCH(TRUE,ISNUMBER(SEARCH(Table16[Keywords],Table10_13[[#This Row],[Name]])),0)),"")</f>
        <v/>
      </c>
      <c r="H105" t="str">
        <f>IF(Table10_13[[#This Row],[Amount]]&lt;0,"EXPENSES","INCOME")</f>
        <v>INCOME</v>
      </c>
    </row>
    <row r="106" spans="1:8">
      <c r="A106" s="3"/>
      <c r="B106" s="4"/>
      <c r="C106" s="4"/>
      <c r="D106" s="4"/>
      <c r="E106" s="4"/>
      <c r="F106" t="str">
        <f t="array" ref="F106">IFERROR(INDEX(Table_Cat[Category],MATCH(TRUE,ISNUMBER(SEARCH(Table_Cat[Keywords],Table10_13[[#This Row],[Name]])),0)),"")</f>
        <v/>
      </c>
      <c r="G106" t="str">
        <f t="array" ref="G106">IFERROR(INDEX(Table16[Category],MATCH(TRUE,ISNUMBER(SEARCH(Table16[Keywords],Table10_13[[#This Row],[Name]])),0)),"")</f>
        <v/>
      </c>
      <c r="H106" t="str">
        <f>IF(Table10_13[[#This Row],[Amount]]&lt;0,"EXPENSES","INCOME")</f>
        <v>INCOME</v>
      </c>
    </row>
    <row r="107" spans="1:8">
      <c r="A107" s="3"/>
      <c r="B107" s="4"/>
      <c r="C107" s="4"/>
      <c r="D107" s="4"/>
      <c r="E107" s="4"/>
      <c r="F107" t="str">
        <f t="array" ref="F107">IFERROR(INDEX(Table_Cat[Category],MATCH(TRUE,ISNUMBER(SEARCH(Table_Cat[Keywords],Table10_13[[#This Row],[Name]])),0)),"")</f>
        <v/>
      </c>
      <c r="G107" t="str">
        <f t="array" ref="G107">IFERROR(INDEX(Table16[Category],MATCH(TRUE,ISNUMBER(SEARCH(Table16[Keywords],Table10_13[[#This Row],[Name]])),0)),"")</f>
        <v/>
      </c>
      <c r="H107" t="str">
        <f>IF(Table10_13[[#This Row],[Amount]]&lt;0,"EXPENSES","INCOME")</f>
        <v>INCOME</v>
      </c>
    </row>
    <row r="108" spans="1:8">
      <c r="A108" s="3"/>
      <c r="B108" s="4"/>
      <c r="C108" s="4"/>
      <c r="D108" s="4"/>
      <c r="E108" s="4"/>
      <c r="F108" t="str">
        <f t="array" ref="F108">IFERROR(INDEX(Table_Cat[Category],MATCH(TRUE,ISNUMBER(SEARCH(Table_Cat[Keywords],Table10_13[[#This Row],[Name]])),0)),"")</f>
        <v/>
      </c>
      <c r="G108" t="str">
        <f t="array" ref="G108">IFERROR(INDEX(Table16[Category],MATCH(TRUE,ISNUMBER(SEARCH(Table16[Keywords],Table10_13[[#This Row],[Name]])),0)),"")</f>
        <v/>
      </c>
      <c r="H108" t="str">
        <f>IF(Table10_13[[#This Row],[Amount]]&lt;0,"EXPENSES","INCOME")</f>
        <v>INCOME</v>
      </c>
    </row>
    <row r="109" spans="1:8">
      <c r="A109" s="3"/>
      <c r="B109" s="4"/>
      <c r="C109" s="4"/>
      <c r="D109" s="4"/>
      <c r="E109" s="4"/>
      <c r="F109" t="str">
        <f t="array" ref="F109">IFERROR(INDEX(Table_Cat[Category],MATCH(TRUE,ISNUMBER(SEARCH(Table_Cat[Keywords],Table10_13[[#This Row],[Name]])),0)),"")</f>
        <v/>
      </c>
      <c r="G109" t="str">
        <f t="array" ref="G109">IFERROR(INDEX(Table16[Category],MATCH(TRUE,ISNUMBER(SEARCH(Table16[Keywords],Table10_13[[#This Row],[Name]])),0)),"")</f>
        <v/>
      </c>
      <c r="H109" t="str">
        <f>IF(Table10_13[[#This Row],[Amount]]&lt;0,"EXPENSES","INCOME")</f>
        <v>INCOME</v>
      </c>
    </row>
    <row r="110" spans="1:8">
      <c r="A110" s="3"/>
      <c r="B110" s="4"/>
      <c r="C110" s="4"/>
      <c r="D110" s="4"/>
      <c r="E110" s="4"/>
      <c r="F110" t="str">
        <f t="array" ref="F110">IFERROR(INDEX(Table_Cat[Category],MATCH(TRUE,ISNUMBER(SEARCH(Table_Cat[Keywords],Table10_13[[#This Row],[Name]])),0)),"")</f>
        <v/>
      </c>
      <c r="G110" t="str">
        <f t="array" ref="G110">IFERROR(INDEX(Table16[Category],MATCH(TRUE,ISNUMBER(SEARCH(Table16[Keywords],Table10_13[[#This Row],[Name]])),0)),"")</f>
        <v/>
      </c>
      <c r="H110" t="str">
        <f>IF(Table10_13[[#This Row],[Amount]]&lt;0,"EXPENSES","INCOME")</f>
        <v>INCOME</v>
      </c>
    </row>
    <row r="111" spans="1:8">
      <c r="A111" s="3"/>
      <c r="B111" s="4"/>
      <c r="C111" s="4"/>
      <c r="D111" s="4"/>
      <c r="E111" s="4"/>
      <c r="F111" t="str">
        <f t="array" ref="F111">IFERROR(INDEX(Table_Cat[Category],MATCH(TRUE,ISNUMBER(SEARCH(Table_Cat[Keywords],Table10_13[[#This Row],[Name]])),0)),"")</f>
        <v/>
      </c>
      <c r="G111" t="str">
        <f t="array" ref="G111">IFERROR(INDEX(Table16[Category],MATCH(TRUE,ISNUMBER(SEARCH(Table16[Keywords],Table10_13[[#This Row],[Name]])),0)),"")</f>
        <v/>
      </c>
      <c r="H111" t="str">
        <f>IF(Table10_13[[#This Row],[Amount]]&lt;0,"EXPENSES","INCOME")</f>
        <v>INCOME</v>
      </c>
    </row>
    <row r="112" spans="1:8">
      <c r="A112" s="3"/>
      <c r="B112" s="4"/>
      <c r="C112" s="4"/>
      <c r="D112" s="4"/>
      <c r="E112" s="4"/>
      <c r="F112" t="str">
        <f t="array" ref="F112">IFERROR(INDEX(Table_Cat[Category],MATCH(TRUE,ISNUMBER(SEARCH(Table_Cat[Keywords],Table10_13[[#This Row],[Name]])),0)),"")</f>
        <v/>
      </c>
      <c r="G112" t="str">
        <f t="array" ref="G112">IFERROR(INDEX(Table16[Category],MATCH(TRUE,ISNUMBER(SEARCH(Table16[Keywords],Table10_13[[#This Row],[Name]])),0)),"")</f>
        <v/>
      </c>
      <c r="H112" t="str">
        <f>IF(Table10_13[[#This Row],[Amount]]&lt;0,"EXPENSES","INCOME")</f>
        <v>INCOME</v>
      </c>
    </row>
    <row r="113" spans="1:8">
      <c r="A113" s="3"/>
      <c r="B113" s="4"/>
      <c r="C113" s="4"/>
      <c r="D113" s="4"/>
      <c r="E113" s="4"/>
      <c r="F113" t="str">
        <f t="array" ref="F113">IFERROR(INDEX(Table_Cat[Category],MATCH(TRUE,ISNUMBER(SEARCH(Table_Cat[Keywords],Table10_13[[#This Row],[Name]])),0)),"")</f>
        <v/>
      </c>
      <c r="G113" t="str">
        <f t="array" ref="G113">IFERROR(INDEX(Table16[Category],MATCH(TRUE,ISNUMBER(SEARCH(Table16[Keywords],Table10_13[[#This Row],[Name]])),0)),"")</f>
        <v/>
      </c>
      <c r="H113" t="str">
        <f>IF(Table10_13[[#This Row],[Amount]]&lt;0,"EXPENSES","INCOME")</f>
        <v>INCOME</v>
      </c>
    </row>
    <row r="114" spans="1:8">
      <c r="A114" s="3"/>
      <c r="B114" s="4"/>
      <c r="C114" s="4"/>
      <c r="D114" s="4"/>
      <c r="E114" s="4"/>
      <c r="F114" t="str">
        <f t="array" ref="F114">IFERROR(INDEX(Table_Cat[Category],MATCH(TRUE,ISNUMBER(SEARCH(Table_Cat[Keywords],Table10_13[[#This Row],[Name]])),0)),"")</f>
        <v/>
      </c>
      <c r="G114" t="str">
        <f t="array" ref="G114">IFERROR(INDEX(Table16[Category],MATCH(TRUE,ISNUMBER(SEARCH(Table16[Keywords],Table10_13[[#This Row],[Name]])),0)),"")</f>
        <v/>
      </c>
      <c r="H114" t="str">
        <f>IF(Table10_13[[#This Row],[Amount]]&lt;0,"EXPENSES","INCOME")</f>
        <v>INCOME</v>
      </c>
    </row>
    <row r="115" spans="1:8">
      <c r="A115" s="3"/>
      <c r="B115" s="4"/>
      <c r="C115" s="4"/>
      <c r="D115" s="4"/>
      <c r="E115" s="4"/>
      <c r="F115" t="str">
        <f t="array" ref="F115">IFERROR(INDEX(Table_Cat[Category],MATCH(TRUE,ISNUMBER(SEARCH(Table_Cat[Keywords],Table10_13[[#This Row],[Name]])),0)),"")</f>
        <v/>
      </c>
      <c r="G115" t="str">
        <f t="array" ref="G115">IFERROR(INDEX(Table16[Category],MATCH(TRUE,ISNUMBER(SEARCH(Table16[Keywords],Table10_13[[#This Row],[Name]])),0)),"")</f>
        <v/>
      </c>
      <c r="H115" t="str">
        <f>IF(Table10_13[[#This Row],[Amount]]&lt;0,"EXPENSES","INCOME")</f>
        <v>INCOME</v>
      </c>
    </row>
    <row r="116" spans="1:8">
      <c r="A116" s="3"/>
      <c r="B116" s="4"/>
      <c r="C116" s="4"/>
      <c r="D116" s="4"/>
      <c r="E116" s="4"/>
      <c r="F116" t="str">
        <f t="array" ref="F116">IFERROR(INDEX(Table_Cat[Category],MATCH(TRUE,ISNUMBER(SEARCH(Table_Cat[Keywords],Table10_13[[#This Row],[Name]])),0)),"")</f>
        <v/>
      </c>
      <c r="G116" t="str">
        <f t="array" ref="G116">IFERROR(INDEX(Table16[Category],MATCH(TRUE,ISNUMBER(SEARCH(Table16[Keywords],Table10_13[[#This Row],[Name]])),0)),"")</f>
        <v/>
      </c>
      <c r="H116" t="str">
        <f>IF(Table10_13[[#This Row],[Amount]]&lt;0,"EXPENSES","INCOME")</f>
        <v>INCOME</v>
      </c>
    </row>
    <row r="117" spans="1:8">
      <c r="A117" s="3"/>
      <c r="B117" s="4"/>
      <c r="C117" s="4"/>
      <c r="D117" s="4"/>
      <c r="E117" s="4"/>
      <c r="F117" t="str">
        <f t="array" ref="F117">IFERROR(INDEX(Table_Cat[Category],MATCH(TRUE,ISNUMBER(SEARCH(Table_Cat[Keywords],Table10_13[[#This Row],[Name]])),0)),"")</f>
        <v/>
      </c>
      <c r="G117" t="str">
        <f t="array" ref="G117">IFERROR(INDEX(Table16[Category],MATCH(TRUE,ISNUMBER(SEARCH(Table16[Keywords],Table10_13[[#This Row],[Name]])),0)),"")</f>
        <v/>
      </c>
      <c r="H117" t="str">
        <f>IF(Table10_13[[#This Row],[Amount]]&lt;0,"EXPENSES","INCOME")</f>
        <v>INCOME</v>
      </c>
    </row>
    <row r="118" spans="1:8">
      <c r="A118" s="3"/>
      <c r="B118" s="4"/>
      <c r="C118" s="4"/>
      <c r="D118" s="4"/>
      <c r="E118" s="4"/>
      <c r="F118" t="str">
        <f t="array" ref="F118">IFERROR(INDEX(Table_Cat[Category],MATCH(TRUE,ISNUMBER(SEARCH(Table_Cat[Keywords],Table10_13[[#This Row],[Name]])),0)),"")</f>
        <v/>
      </c>
      <c r="G118" t="str">
        <f t="array" ref="G118">IFERROR(INDEX(Table16[Category],MATCH(TRUE,ISNUMBER(SEARCH(Table16[Keywords],Table10_13[[#This Row],[Name]])),0)),"")</f>
        <v/>
      </c>
      <c r="H118" t="str">
        <f>IF(Table10_13[[#This Row],[Amount]]&lt;0,"EXPENSES","INCOME")</f>
        <v>INCOME</v>
      </c>
    </row>
    <row r="119" spans="1:8">
      <c r="A119" s="3"/>
      <c r="B119" s="4"/>
      <c r="C119" s="4"/>
      <c r="D119" s="4"/>
      <c r="E119" s="4"/>
      <c r="F119" t="str">
        <f t="array" ref="F119">IFERROR(INDEX(Table_Cat[Category],MATCH(TRUE,ISNUMBER(SEARCH(Table_Cat[Keywords],Table10_13[[#This Row],[Name]])),0)),"")</f>
        <v/>
      </c>
      <c r="G119" t="str">
        <f t="array" ref="G119">IFERROR(INDEX(Table16[Category],MATCH(TRUE,ISNUMBER(SEARCH(Table16[Keywords],Table10_13[[#This Row],[Name]])),0)),"")</f>
        <v/>
      </c>
      <c r="H119" t="str">
        <f>IF(Table10_13[[#This Row],[Amount]]&lt;0,"EXPENSES","INCOME")</f>
        <v>INCOME</v>
      </c>
    </row>
    <row r="120" spans="1:8">
      <c r="A120" s="3"/>
      <c r="B120" s="4"/>
      <c r="C120" s="4"/>
      <c r="D120" s="4"/>
      <c r="E120" s="4"/>
      <c r="F120" t="str">
        <f t="array" ref="F120">IFERROR(INDEX(Table_Cat[Category],MATCH(TRUE,ISNUMBER(SEARCH(Table_Cat[Keywords],Table10_13[[#This Row],[Name]])),0)),"")</f>
        <v/>
      </c>
      <c r="G120" t="str">
        <f t="array" ref="G120">IFERROR(INDEX(Table16[Category],MATCH(TRUE,ISNUMBER(SEARCH(Table16[Keywords],Table10_13[[#This Row],[Name]])),0)),"")</f>
        <v/>
      </c>
      <c r="H120" t="str">
        <f>IF(Table10_13[[#This Row],[Amount]]&lt;0,"EXPENSES","INCOME")</f>
        <v>INCOME</v>
      </c>
    </row>
    <row r="121" spans="1:8">
      <c r="A121" s="3"/>
      <c r="B121" s="4"/>
      <c r="C121" s="4"/>
      <c r="D121" s="4"/>
      <c r="E121" s="4"/>
      <c r="F121" t="str">
        <f t="array" ref="F121">IFERROR(INDEX(Table_Cat[Category],MATCH(TRUE,ISNUMBER(SEARCH(Table_Cat[Keywords],Table10_13[[#This Row],[Name]])),0)),"")</f>
        <v/>
      </c>
      <c r="G121" t="str">
        <f t="array" ref="G121">IFERROR(INDEX(Table16[Category],MATCH(TRUE,ISNUMBER(SEARCH(Table16[Keywords],Table10_13[[#This Row],[Name]])),0)),"")</f>
        <v/>
      </c>
      <c r="H121" t="str">
        <f>IF(Table10_13[[#This Row],[Amount]]&lt;0,"EXPENSES","INCOME")</f>
        <v>INCOME</v>
      </c>
    </row>
    <row r="122" spans="1:8">
      <c r="A122" s="3"/>
      <c r="B122" s="4"/>
      <c r="C122" s="4"/>
      <c r="D122" s="4"/>
      <c r="E122" s="4"/>
      <c r="F122" t="str">
        <f t="array" ref="F122">IFERROR(INDEX(Table_Cat[Category],MATCH(TRUE,ISNUMBER(SEARCH(Table_Cat[Keywords],Table10_13[[#This Row],[Name]])),0)),"")</f>
        <v/>
      </c>
      <c r="G122" t="str">
        <f t="array" ref="G122">IFERROR(INDEX(Table16[Category],MATCH(TRUE,ISNUMBER(SEARCH(Table16[Keywords],Table10_13[[#This Row],[Name]])),0)),"")</f>
        <v/>
      </c>
      <c r="H122" t="str">
        <f>IF(Table10_13[[#This Row],[Amount]]&lt;0,"EXPENSES","INCOME")</f>
        <v>INCOME</v>
      </c>
    </row>
    <row r="123" spans="1:8">
      <c r="A123" s="3"/>
      <c r="B123" s="4"/>
      <c r="C123" s="4"/>
      <c r="D123" s="4"/>
      <c r="E123" s="4"/>
      <c r="F123" t="str">
        <f t="array" ref="F123">IFERROR(INDEX(Table_Cat[Category],MATCH(TRUE,ISNUMBER(SEARCH(Table_Cat[Keywords],Table10_13[[#This Row],[Name]])),0)),"")</f>
        <v/>
      </c>
      <c r="G123" t="str">
        <f t="array" ref="G123">IFERROR(INDEX(Table16[Category],MATCH(TRUE,ISNUMBER(SEARCH(Table16[Keywords],Table10_13[[#This Row],[Name]])),0)),"")</f>
        <v/>
      </c>
      <c r="H123" t="str">
        <f>IF(Table10_13[[#This Row],[Amount]]&lt;0,"EXPENSES","INCOME")</f>
        <v>INCOME</v>
      </c>
    </row>
    <row r="124" spans="1:8">
      <c r="A124" s="3"/>
      <c r="B124" s="4"/>
      <c r="C124" s="4"/>
      <c r="D124" s="4"/>
      <c r="E124" s="4"/>
      <c r="F124" t="str">
        <f t="array" ref="F124">IFERROR(INDEX(Table_Cat[Category],MATCH(TRUE,ISNUMBER(SEARCH(Table_Cat[Keywords],Table10_13[[#This Row],[Name]])),0)),"")</f>
        <v/>
      </c>
      <c r="G124" t="str">
        <f t="array" ref="G124">IFERROR(INDEX(Table16[Category],MATCH(TRUE,ISNUMBER(SEARCH(Table16[Keywords],Table10_13[[#This Row],[Name]])),0)),"")</f>
        <v/>
      </c>
      <c r="H124" t="str">
        <f>IF(Table10_13[[#This Row],[Amount]]&lt;0,"EXPENSES","INCOME")</f>
        <v>INCOME</v>
      </c>
    </row>
    <row r="125" spans="1:8">
      <c r="A125" s="3"/>
      <c r="B125" s="4"/>
      <c r="C125" s="4"/>
      <c r="D125" s="4"/>
      <c r="E125" s="4"/>
      <c r="F125" t="str">
        <f t="array" ref="F125">IFERROR(INDEX(Table_Cat[Category],MATCH(TRUE,ISNUMBER(SEARCH(Table_Cat[Keywords],Table10_13[[#This Row],[Name]])),0)),"")</f>
        <v/>
      </c>
      <c r="G125" t="str">
        <f t="array" ref="G125">IFERROR(INDEX(Table16[Category],MATCH(TRUE,ISNUMBER(SEARCH(Table16[Keywords],Table10_13[[#This Row],[Name]])),0)),"")</f>
        <v/>
      </c>
      <c r="H125" t="str">
        <f>IF(Table10_13[[#This Row],[Amount]]&lt;0,"EXPENSES","INCOME")</f>
        <v>INCOME</v>
      </c>
    </row>
    <row r="126" spans="1:8">
      <c r="A126" s="3"/>
      <c r="B126" s="4"/>
      <c r="C126" s="4"/>
      <c r="D126" s="4"/>
      <c r="E126" s="4"/>
      <c r="F126" t="str">
        <f t="array" ref="F126">IFERROR(INDEX(Table_Cat[Category],MATCH(TRUE,ISNUMBER(SEARCH(Table_Cat[Keywords],Table10_13[[#This Row],[Name]])),0)),"")</f>
        <v/>
      </c>
      <c r="G126" t="str">
        <f t="array" ref="G126">IFERROR(INDEX(Table16[Category],MATCH(TRUE,ISNUMBER(SEARCH(Table16[Keywords],Table10_13[[#This Row],[Name]])),0)),"")</f>
        <v/>
      </c>
      <c r="H126" t="str">
        <f>IF(Table10_13[[#This Row],[Amount]]&lt;0,"EXPENSES","INCOME")</f>
        <v>INCOME</v>
      </c>
    </row>
    <row r="127" spans="1:8">
      <c r="A127" s="3"/>
      <c r="B127" s="4"/>
      <c r="C127" s="4"/>
      <c r="D127" s="4"/>
      <c r="E127" s="4"/>
      <c r="F127" t="str">
        <f t="array" ref="F127">IFERROR(INDEX(Table_Cat[Category],MATCH(TRUE,ISNUMBER(SEARCH(Table_Cat[Keywords],Table10_13[[#This Row],[Name]])),0)),"")</f>
        <v/>
      </c>
      <c r="G127" t="str">
        <f t="array" ref="G127">IFERROR(INDEX(Table16[Category],MATCH(TRUE,ISNUMBER(SEARCH(Table16[Keywords],Table10_13[[#This Row],[Name]])),0)),"")</f>
        <v/>
      </c>
      <c r="H127" t="str">
        <f>IF(Table10_13[[#This Row],[Amount]]&lt;0,"EXPENSES","INCOME")</f>
        <v>INCOME</v>
      </c>
    </row>
    <row r="128" spans="1:8">
      <c r="A128" s="3"/>
      <c r="B128" s="4"/>
      <c r="C128" s="4"/>
      <c r="D128" s="4"/>
      <c r="E128" s="4"/>
      <c r="F128" t="str">
        <f t="array" ref="F128">IFERROR(INDEX(Table_Cat[Category],MATCH(TRUE,ISNUMBER(SEARCH(Table_Cat[Keywords],Table10_13[[#This Row],[Name]])),0)),"")</f>
        <v/>
      </c>
      <c r="G128" t="str">
        <f t="array" ref="G128">IFERROR(INDEX(Table16[Category],MATCH(TRUE,ISNUMBER(SEARCH(Table16[Keywords],Table10_13[[#This Row],[Name]])),0)),"")</f>
        <v/>
      </c>
      <c r="H128" t="str">
        <f>IF(Table10_13[[#This Row],[Amount]]&lt;0,"EXPENSES","INCOME")</f>
        <v>INCOME</v>
      </c>
    </row>
    <row r="129" spans="1:8">
      <c r="A129" s="3"/>
      <c r="B129" s="4"/>
      <c r="C129" s="4"/>
      <c r="D129" s="4"/>
      <c r="E129" s="4"/>
      <c r="F129" t="str">
        <f t="array" ref="F129">IFERROR(INDEX(Table_Cat[Category],MATCH(TRUE,ISNUMBER(SEARCH(Table_Cat[Keywords],Table10_13[[#This Row],[Name]])),0)),"")</f>
        <v/>
      </c>
      <c r="G129" t="str">
        <f t="array" ref="G129">IFERROR(INDEX(Table16[Category],MATCH(TRUE,ISNUMBER(SEARCH(Table16[Keywords],Table10_13[[#This Row],[Name]])),0)),"")</f>
        <v/>
      </c>
      <c r="H129" t="str">
        <f>IF(Table10_13[[#This Row],[Amount]]&lt;0,"EXPENSES","INCOME")</f>
        <v>INCOME</v>
      </c>
    </row>
    <row r="130" spans="1:8">
      <c r="A130" s="3"/>
      <c r="B130" s="4"/>
      <c r="C130" s="4"/>
      <c r="D130" s="4"/>
      <c r="E130" s="4"/>
      <c r="F130" t="str">
        <f t="array" ref="F130">IFERROR(INDEX(Table_Cat[Category],MATCH(TRUE,ISNUMBER(SEARCH(Table_Cat[Keywords],Table10_13[[#This Row],[Name]])),0)),"")</f>
        <v/>
      </c>
      <c r="G130" t="str">
        <f t="array" ref="G130">IFERROR(INDEX(Table16[Category],MATCH(TRUE,ISNUMBER(SEARCH(Table16[Keywords],Table10_13[[#This Row],[Name]])),0)),"")</f>
        <v/>
      </c>
      <c r="H130" t="str">
        <f>IF(Table10_13[[#This Row],[Amount]]&lt;0,"EXPENSES","INCOME")</f>
        <v>INCOME</v>
      </c>
    </row>
    <row r="131" spans="1:8">
      <c r="A131" s="3"/>
      <c r="B131" s="4"/>
      <c r="C131" s="4"/>
      <c r="D131" s="4"/>
      <c r="E131" s="4"/>
      <c r="F131" t="str">
        <f t="array" ref="F131">IFERROR(INDEX(Table_Cat[Category],MATCH(TRUE,ISNUMBER(SEARCH(Table_Cat[Keywords],Table10_13[[#This Row],[Name]])),0)),"")</f>
        <v/>
      </c>
      <c r="G131" t="str">
        <f t="array" ref="G131">IFERROR(INDEX(Table16[Category],MATCH(TRUE,ISNUMBER(SEARCH(Table16[Keywords],Table10_13[[#This Row],[Name]])),0)),"")</f>
        <v/>
      </c>
      <c r="H131" t="str">
        <f>IF(Table10_13[[#This Row],[Amount]]&lt;0,"EXPENSES","INCOME")</f>
        <v>INCOME</v>
      </c>
    </row>
    <row r="132" spans="1:8">
      <c r="A132" s="3"/>
      <c r="B132" s="4"/>
      <c r="C132" s="4"/>
      <c r="D132" s="4"/>
      <c r="E132" s="4"/>
      <c r="F132" t="str">
        <f t="array" ref="F132">IFERROR(INDEX(Table_Cat[Category],MATCH(TRUE,ISNUMBER(SEARCH(Table_Cat[Keywords],Table10_13[[#This Row],[Name]])),0)),"")</f>
        <v/>
      </c>
      <c r="G132" t="str">
        <f t="array" ref="G132">IFERROR(INDEX(Table16[Category],MATCH(TRUE,ISNUMBER(SEARCH(Table16[Keywords],Table10_13[[#This Row],[Name]])),0)),"")</f>
        <v/>
      </c>
      <c r="H132" t="str">
        <f>IF(Table10_13[[#This Row],[Amount]]&lt;0,"EXPENSES","INCOME")</f>
        <v>INCOME</v>
      </c>
    </row>
    <row r="133" spans="1:8">
      <c r="A133" s="3"/>
      <c r="B133" s="4"/>
      <c r="C133" s="4"/>
      <c r="D133" s="4"/>
      <c r="E133" s="4"/>
      <c r="F133" t="str">
        <f t="array" ref="F133">IFERROR(INDEX(Table_Cat[Category],MATCH(TRUE,ISNUMBER(SEARCH(Table_Cat[Keywords],Table10_13[[#This Row],[Name]])),0)),"")</f>
        <v/>
      </c>
      <c r="G133" t="str">
        <f t="array" ref="G133">IFERROR(INDEX(Table16[Category],MATCH(TRUE,ISNUMBER(SEARCH(Table16[Keywords],Table10_13[[#This Row],[Name]])),0)),"")</f>
        <v/>
      </c>
      <c r="H133" t="str">
        <f>IF(Table10_13[[#This Row],[Amount]]&lt;0,"EXPENSES","INCOME")</f>
        <v>INCOME</v>
      </c>
    </row>
    <row r="134" spans="6:8">
      <c r="F134" t="str">
        <f t="array" ref="F134">IFERROR(INDEX(Table_Cat[Category],MATCH(TRUE,ISNUMBER(SEARCH(Table_Cat[Keywords],Table10_13[[#This Row],[Name]])),0)),"")</f>
        <v/>
      </c>
      <c r="G134" t="str">
        <f t="array" ref="G134">IFERROR(INDEX(Table16[Category],MATCH(TRUE,ISNUMBER(SEARCH(Table16[Keywords],Table10_13[[#This Row],[Name]])),0)),"")</f>
        <v/>
      </c>
      <c r="H134" t="str">
        <f>IF(Table10_13[[#This Row],[Amount]]&lt;0,"EXPENSES","INCOME")</f>
        <v>INCOME</v>
      </c>
    </row>
    <row r="135" spans="6:8">
      <c r="F135" t="str">
        <f t="array" ref="F135">IFERROR(INDEX(Table_Cat[Category],MATCH(TRUE,ISNUMBER(SEARCH(Table_Cat[Keywords],Table10_13[[#This Row],[Name]])),0)),"")</f>
        <v/>
      </c>
      <c r="G135" t="str">
        <f t="array" ref="G135">IFERROR(INDEX(Table16[Category],MATCH(TRUE,ISNUMBER(SEARCH(Table16[Keywords],Table10_13[[#This Row],[Name]])),0)),"")</f>
        <v/>
      </c>
      <c r="H135" t="str">
        <f>IF(Table10_13[[#This Row],[Amount]]&lt;0,"EXPENSES","INCOME")</f>
        <v>INCOME</v>
      </c>
    </row>
    <row r="136" spans="6:8">
      <c r="F136" t="str">
        <f t="array" ref="F136">IFERROR(INDEX(Table_Cat[Category],MATCH(TRUE,ISNUMBER(SEARCH(Table_Cat[Keywords],Table10_13[[#This Row],[Name]])),0)),"")</f>
        <v/>
      </c>
      <c r="G136" t="str">
        <f t="array" ref="G136">IFERROR(INDEX(Table16[Category],MATCH(TRUE,ISNUMBER(SEARCH(Table16[Keywords],Table10_13[[#This Row],[Name]])),0)),"")</f>
        <v/>
      </c>
      <c r="H136" t="str">
        <f>IF(Table10_13[[#This Row],[Amount]]&lt;0,"EXPENSES","INCOME")</f>
        <v>INCOME</v>
      </c>
    </row>
    <row r="137" spans="6:8">
      <c r="F137" t="str">
        <f t="array" ref="F137">IFERROR(INDEX(Table_Cat[Category],MATCH(TRUE,ISNUMBER(SEARCH(Table_Cat[Keywords],Table10_13[[#This Row],[Name]])),0)),"")</f>
        <v/>
      </c>
      <c r="G137" t="str">
        <f t="array" ref="G137">IFERROR(INDEX(Table16[Category],MATCH(TRUE,ISNUMBER(SEARCH(Table16[Keywords],Table10_13[[#This Row],[Name]])),0)),"")</f>
        <v/>
      </c>
      <c r="H137" t="str">
        <f>IF(Table10_13[[#This Row],[Amount]]&lt;0,"EXPENSES","INCOME")</f>
        <v>INCOME</v>
      </c>
    </row>
    <row r="138" spans="6:8">
      <c r="F138" t="str">
        <f t="array" ref="F138">IFERROR(INDEX(Table_Cat[Category],MATCH(TRUE,ISNUMBER(SEARCH(Table_Cat[Keywords],Table10_13[[#This Row],[Name]])),0)),"")</f>
        <v/>
      </c>
      <c r="G138" t="str">
        <f t="array" ref="G138">IFERROR(INDEX(Table16[Category],MATCH(TRUE,ISNUMBER(SEARCH(Table16[Keywords],Table10_13[[#This Row],[Name]])),0)),"")</f>
        <v/>
      </c>
      <c r="H138" t="str">
        <f>IF(Table10_13[[#This Row],[Amount]]&lt;0,"EXPENSES","INCOME")</f>
        <v>INCOME</v>
      </c>
    </row>
    <row r="139" spans="6:8">
      <c r="F139" t="str">
        <f t="array" ref="F139">IFERROR(INDEX(Table_Cat[Category],MATCH(TRUE,ISNUMBER(SEARCH(Table_Cat[Keywords],Table10_13[[#This Row],[Name]])),0)),"")</f>
        <v/>
      </c>
      <c r="G139" t="str">
        <f t="array" ref="G139">IFERROR(INDEX(Table16[Category],MATCH(TRUE,ISNUMBER(SEARCH(Table16[Keywords],Table10_13[[#This Row],[Name]])),0)),"")</f>
        <v/>
      </c>
      <c r="H139" t="str">
        <f>IF(Table10_13[[#This Row],[Amount]]&lt;0,"EXPENSES","INCOME")</f>
        <v>INCOME</v>
      </c>
    </row>
    <row r="140" spans="6:8">
      <c r="F140" t="str">
        <f t="array" ref="F140">IFERROR(INDEX(Table_Cat[Category],MATCH(TRUE,ISNUMBER(SEARCH(Table_Cat[Keywords],Table10_13[[#This Row],[Name]])),0)),"")</f>
        <v/>
      </c>
      <c r="G140" t="str">
        <f t="array" ref="G140">IFERROR(INDEX(Table16[Category],MATCH(TRUE,ISNUMBER(SEARCH(Table16[Keywords],Table10_13[[#This Row],[Name]])),0)),"")</f>
        <v/>
      </c>
      <c r="H140" t="str">
        <f>IF(Table10_13[[#This Row],[Amount]]&lt;0,"EXPENSES","INCOME")</f>
        <v>INCOME</v>
      </c>
    </row>
    <row r="141" spans="6:8">
      <c r="F141" t="str">
        <f t="array" ref="F141">IFERROR(INDEX(Table_Cat[Category],MATCH(TRUE,ISNUMBER(SEARCH(Table_Cat[Keywords],Table10_13[[#This Row],[Name]])),0)),"")</f>
        <v/>
      </c>
      <c r="G141" t="str">
        <f t="array" ref="G141">IFERROR(INDEX(Table16[Category],MATCH(TRUE,ISNUMBER(SEARCH(Table16[Keywords],Table10_13[[#This Row],[Name]])),0)),"")</f>
        <v/>
      </c>
      <c r="H141" t="str">
        <f>IF(Table10_13[[#This Row],[Amount]]&lt;0,"EXPENSES","INCOME")</f>
        <v>INCOME</v>
      </c>
    </row>
    <row r="142" spans="6:8">
      <c r="F142" t="str">
        <f t="array" ref="F142">IFERROR(INDEX(Table_Cat[Category],MATCH(TRUE,ISNUMBER(SEARCH(Table_Cat[Keywords],Table10_13[[#This Row],[Name]])),0)),"")</f>
        <v/>
      </c>
      <c r="G142" t="str">
        <f t="array" ref="G142">IFERROR(INDEX(Table16[Category],MATCH(TRUE,ISNUMBER(SEARCH(Table16[Keywords],Table10_13[[#This Row],[Name]])),0)),"")</f>
        <v/>
      </c>
      <c r="H142" t="str">
        <f>IF(Table10_13[[#This Row],[Amount]]&lt;0,"EXPENSES","INCOME")</f>
        <v>INCOME</v>
      </c>
    </row>
    <row r="143" spans="6:8">
      <c r="F143" t="str">
        <f t="array" ref="F143">IFERROR(INDEX(Table_Cat[Category],MATCH(TRUE,ISNUMBER(SEARCH(Table_Cat[Keywords],Table10_13[[#This Row],[Name]])),0)),"")</f>
        <v/>
      </c>
      <c r="G143" t="str">
        <f t="array" ref="G143">IFERROR(INDEX(Table16[Category],MATCH(TRUE,ISNUMBER(SEARCH(Table16[Keywords],Table10_13[[#This Row],[Name]])),0)),"")</f>
        <v/>
      </c>
      <c r="H143" t="str">
        <f>IF(Table10_13[[#This Row],[Amount]]&lt;0,"EXPENSES","INCOME")</f>
        <v>INCOME</v>
      </c>
    </row>
    <row r="144" spans="6:8">
      <c r="F144" t="str">
        <f t="array" ref="F144">IFERROR(INDEX(Table_Cat[Category],MATCH(TRUE,ISNUMBER(SEARCH(Table_Cat[Keywords],Table10_13[[#This Row],[Name]])),0)),"")</f>
        <v/>
      </c>
      <c r="G144" t="str">
        <f t="array" ref="G144">IFERROR(INDEX(Table16[Category],MATCH(TRUE,ISNUMBER(SEARCH(Table16[Keywords],Table10_13[[#This Row],[Name]])),0)),"")</f>
        <v/>
      </c>
      <c r="H144" t="str">
        <f>IF(Table10_13[[#This Row],[Amount]]&lt;0,"EXPENSES","INCOME")</f>
        <v>INCOME</v>
      </c>
    </row>
    <row r="145" spans="6:8">
      <c r="F145" t="str">
        <f t="array" ref="F145">IFERROR(INDEX(Table_Cat[Category],MATCH(TRUE,ISNUMBER(SEARCH(Table_Cat[Keywords],Table10_13[[#This Row],[Name]])),0)),"")</f>
        <v/>
      </c>
      <c r="G145" t="str">
        <f t="array" ref="G145">IFERROR(INDEX(Table16[Category],MATCH(TRUE,ISNUMBER(SEARCH(Table16[Keywords],Table10_13[[#This Row],[Name]])),0)),"")</f>
        <v/>
      </c>
      <c r="H145" t="str">
        <f>IF(Table10_13[[#This Row],[Amount]]&lt;0,"EXPENSES","INCOME")</f>
        <v>INCOME</v>
      </c>
    </row>
    <row r="146" spans="6:8">
      <c r="F146" t="str">
        <f t="array" ref="F146">IFERROR(INDEX(Table_Cat[Category],MATCH(TRUE,ISNUMBER(SEARCH(Table_Cat[Keywords],Table10_13[[#This Row],[Name]])),0)),"")</f>
        <v/>
      </c>
      <c r="G146" t="str">
        <f t="array" ref="G146">IFERROR(INDEX(Table16[Category],MATCH(TRUE,ISNUMBER(SEARCH(Table16[Keywords],Table10_13[[#This Row],[Name]])),0)),"")</f>
        <v/>
      </c>
      <c r="H146" t="str">
        <f>IF(Table10_13[[#This Row],[Amount]]&lt;0,"EXPENSES","INCOME")</f>
        <v>INCOME</v>
      </c>
    </row>
    <row r="147" spans="6:8">
      <c r="F147" t="str">
        <f t="array" ref="F147">IFERROR(INDEX(Table_Cat[Category],MATCH(TRUE,ISNUMBER(SEARCH(Table_Cat[Keywords],Table10_13[[#This Row],[Name]])),0)),"")</f>
        <v/>
      </c>
      <c r="G147" t="str">
        <f t="array" ref="G147">IFERROR(INDEX(Table16[Category],MATCH(TRUE,ISNUMBER(SEARCH(Table16[Keywords],Table10_13[[#This Row],[Name]])),0)),"")</f>
        <v/>
      </c>
      <c r="H147" t="str">
        <f>IF(Table10_13[[#This Row],[Amount]]&lt;0,"EXPENSES","INCOME")</f>
        <v>INCOME</v>
      </c>
    </row>
    <row r="148" spans="6:8">
      <c r="F148" t="str">
        <f t="array" ref="F148">IFERROR(INDEX(Table_Cat[Category],MATCH(TRUE,ISNUMBER(SEARCH(Table_Cat[Keywords],Table10_13[[#This Row],[Name]])),0)),"")</f>
        <v/>
      </c>
      <c r="G148" t="str">
        <f t="array" ref="G148">IFERROR(INDEX(Table16[Category],MATCH(TRUE,ISNUMBER(SEARCH(Table16[Keywords],Table10_13[[#This Row],[Name]])),0)),"")</f>
        <v/>
      </c>
      <c r="H148" t="str">
        <f>IF(Table10_13[[#This Row],[Amount]]&lt;0,"EXPENSES","INCOME")</f>
        <v>INCOME</v>
      </c>
    </row>
    <row r="149" spans="6:8">
      <c r="F149" t="str">
        <f t="array" ref="F149">IFERROR(INDEX(Table_Cat[Category],MATCH(TRUE,ISNUMBER(SEARCH(Table_Cat[Keywords],Table10_13[[#This Row],[Name]])),0)),"")</f>
        <v/>
      </c>
      <c r="G149" t="str">
        <f t="array" ref="G149">IFERROR(INDEX(Table16[Category],MATCH(TRUE,ISNUMBER(SEARCH(Table16[Keywords],Table10_13[[#This Row],[Name]])),0)),"")</f>
        <v/>
      </c>
      <c r="H149" t="str">
        <f>IF(Table10_13[[#This Row],[Amount]]&lt;0,"EXPENSES","INCOME")</f>
        <v>INCOME</v>
      </c>
    </row>
    <row r="150" spans="6:8">
      <c r="F150" t="str">
        <f t="array" ref="F150">IFERROR(INDEX(Table_Cat[Category],MATCH(TRUE,ISNUMBER(SEARCH(Table_Cat[Keywords],Table10_13[[#This Row],[Name]])),0)),"")</f>
        <v/>
      </c>
      <c r="G150" t="str">
        <f t="array" ref="G150">IFERROR(INDEX(Table16[Category],MATCH(TRUE,ISNUMBER(SEARCH(Table16[Keywords],Table10_13[[#This Row],[Name]])),0)),"")</f>
        <v/>
      </c>
      <c r="H150" t="str">
        <f>IF(Table10_13[[#This Row],[Amount]]&lt;0,"EXPENSES","INCOME")</f>
        <v>INCOME</v>
      </c>
    </row>
    <row r="151" spans="6:8">
      <c r="F151" t="str">
        <f t="array" ref="F151">IFERROR(INDEX(Table_Cat[Category],MATCH(TRUE,ISNUMBER(SEARCH(Table_Cat[Keywords],Table10_13[[#This Row],[Name]])),0)),"")</f>
        <v/>
      </c>
      <c r="G151" t="str">
        <f t="array" ref="G151">IFERROR(INDEX(Table16[Category],MATCH(TRUE,ISNUMBER(SEARCH(Table16[Keywords],Table10_13[[#This Row],[Name]])),0)),"")</f>
        <v/>
      </c>
      <c r="H151" t="str">
        <f>IF(Table10_13[[#This Row],[Amount]]&lt;0,"EXPENSES","INCOME")</f>
        <v>INCOME</v>
      </c>
    </row>
    <row r="152" spans="6:8">
      <c r="F152" t="str">
        <f t="array" ref="F152">IFERROR(INDEX(Table_Cat[Category],MATCH(TRUE,ISNUMBER(SEARCH(Table_Cat[Keywords],Table10_13[[#This Row],[Name]])),0)),"")</f>
        <v/>
      </c>
      <c r="G152" t="str">
        <f t="array" ref="G152">IFERROR(INDEX(Table16[Category],MATCH(TRUE,ISNUMBER(SEARCH(Table16[Keywords],Table10_13[[#This Row],[Name]])),0)),"")</f>
        <v/>
      </c>
      <c r="H152" t="str">
        <f>IF(Table10_13[[#This Row],[Amount]]&lt;0,"EXPENSES","INCOME")</f>
        <v>INCOME</v>
      </c>
    </row>
    <row r="153" spans="6:8">
      <c r="F153" t="str">
        <f t="array" ref="F153">IFERROR(INDEX(Table_Cat[Category],MATCH(TRUE,ISNUMBER(SEARCH(Table_Cat[Keywords],Table10_13[[#This Row],[Name]])),0)),"")</f>
        <v/>
      </c>
      <c r="G153" t="str">
        <f t="array" ref="G153">IFERROR(INDEX(Table16[Category],MATCH(TRUE,ISNUMBER(SEARCH(Table16[Keywords],Table10_13[[#This Row],[Name]])),0)),"")</f>
        <v/>
      </c>
      <c r="H153" t="str">
        <f>IF(Table10_13[[#This Row],[Amount]]&lt;0,"EXPENSES","INCOME")</f>
        <v>INCOME</v>
      </c>
    </row>
    <row r="154" spans="6:8">
      <c r="F154" t="str">
        <f t="array" ref="F154">IFERROR(INDEX(Table_Cat[Category],MATCH(TRUE,ISNUMBER(SEARCH(Table_Cat[Keywords],Table10_13[[#This Row],[Name]])),0)),"")</f>
        <v/>
      </c>
      <c r="G154" t="str">
        <f t="array" ref="G154">IFERROR(INDEX(Table16[Category],MATCH(TRUE,ISNUMBER(SEARCH(Table16[Keywords],Table10_13[[#This Row],[Name]])),0)),"")</f>
        <v/>
      </c>
      <c r="H154" t="str">
        <f>IF(Table10_13[[#This Row],[Amount]]&lt;0,"EXPENSES","INCOME")</f>
        <v>INCOME</v>
      </c>
    </row>
    <row r="155" spans="6:8">
      <c r="F155" t="str">
        <f t="array" ref="F155">IFERROR(INDEX(Table_Cat[Category],MATCH(TRUE,ISNUMBER(SEARCH(Table_Cat[Keywords],Table10_13[[#This Row],[Name]])),0)),"")</f>
        <v/>
      </c>
      <c r="G155" t="str">
        <f t="array" ref="G155">IFERROR(INDEX(Table16[Category],MATCH(TRUE,ISNUMBER(SEARCH(Table16[Keywords],Table10_13[[#This Row],[Name]])),0)),"")</f>
        <v/>
      </c>
      <c r="H155" t="str">
        <f>IF(Table10_13[[#This Row],[Amount]]&lt;0,"EXPENSES","INCOME")</f>
        <v>INCOME</v>
      </c>
    </row>
    <row r="156" spans="6:8">
      <c r="F156" t="str">
        <f t="array" ref="F156">IFERROR(INDEX(Table_Cat[Category],MATCH(TRUE,ISNUMBER(SEARCH(Table_Cat[Keywords],Table10_13[[#This Row],[Name]])),0)),"")</f>
        <v/>
      </c>
      <c r="G156" t="str">
        <f t="array" ref="G156">IFERROR(INDEX(Table16[Category],MATCH(TRUE,ISNUMBER(SEARCH(Table16[Keywords],Table10_13[[#This Row],[Name]])),0)),"")</f>
        <v/>
      </c>
      <c r="H156" t="str">
        <f>IF(Table10_13[[#This Row],[Amount]]&lt;0,"EXPENSES","INCOME")</f>
        <v>INCOME</v>
      </c>
    </row>
    <row r="157" spans="6:8">
      <c r="F157" t="str">
        <f t="array" ref="F157">IFERROR(INDEX(Table_Cat[Category],MATCH(TRUE,ISNUMBER(SEARCH(Table_Cat[Keywords],Table10_13[[#This Row],[Name]])),0)),"")</f>
        <v/>
      </c>
      <c r="G157" t="str">
        <f t="array" ref="G157">IFERROR(INDEX(Table16[Category],MATCH(TRUE,ISNUMBER(SEARCH(Table16[Keywords],Table10_13[[#This Row],[Name]])),0)),"")</f>
        <v/>
      </c>
      <c r="H157" t="str">
        <f>IF(Table10_13[[#This Row],[Amount]]&lt;0,"EXPENSES","INCOME")</f>
        <v>INCOME</v>
      </c>
    </row>
    <row r="158" spans="6:8">
      <c r="F158" t="str">
        <f t="array" ref="F158">IFERROR(INDEX(Table_Cat[Category],MATCH(TRUE,ISNUMBER(SEARCH(Table_Cat[Keywords],Table10_13[[#This Row],[Name]])),0)),"")</f>
        <v/>
      </c>
      <c r="G158" t="str">
        <f t="array" ref="G158">IFERROR(INDEX(Table16[Category],MATCH(TRUE,ISNUMBER(SEARCH(Table16[Keywords],Table10_13[[#This Row],[Name]])),0)),"")</f>
        <v/>
      </c>
      <c r="H158" t="str">
        <f>IF(Table10_13[[#This Row],[Amount]]&lt;0,"EXPENSES","INCOME")</f>
        <v>INCOME</v>
      </c>
    </row>
    <row r="159" spans="6:8">
      <c r="F159" t="str">
        <f t="array" ref="F159">IFERROR(INDEX(Table_Cat[Category],MATCH(TRUE,ISNUMBER(SEARCH(Table_Cat[Keywords],Table10_13[[#This Row],[Name]])),0)),"")</f>
        <v/>
      </c>
      <c r="G159" t="str">
        <f t="array" ref="G159">IFERROR(INDEX(Table16[Category],MATCH(TRUE,ISNUMBER(SEARCH(Table16[Keywords],Table10_13[[#This Row],[Name]])),0)),"")</f>
        <v/>
      </c>
      <c r="H159" t="str">
        <f>IF(Table10_13[[#This Row],[Amount]]&lt;0,"EXPENSES","INCOME")</f>
        <v>INCOME</v>
      </c>
    </row>
    <row r="160" spans="6:8">
      <c r="F160" t="str">
        <f t="array" ref="F160">IFERROR(INDEX(Table_Cat[Category],MATCH(TRUE,ISNUMBER(SEARCH(Table_Cat[Keywords],Table10_13[[#This Row],[Name]])),0)),"")</f>
        <v/>
      </c>
      <c r="G160" t="str">
        <f t="array" ref="G160">IFERROR(INDEX(Table16[Category],MATCH(TRUE,ISNUMBER(SEARCH(Table16[Keywords],Table10_13[[#This Row],[Name]])),0)),"")</f>
        <v/>
      </c>
      <c r="H160" t="str">
        <f>IF(Table10_13[[#This Row],[Amount]]&lt;0,"EXPENSES","INCOME")</f>
        <v>INCOME</v>
      </c>
    </row>
    <row r="161" spans="6:8">
      <c r="F161" t="str">
        <f t="array" ref="F161">IFERROR(INDEX(Table_Cat[Category],MATCH(TRUE,ISNUMBER(SEARCH(Table_Cat[Keywords],Table10_13[[#This Row],[Name]])),0)),"")</f>
        <v/>
      </c>
      <c r="G161" t="str">
        <f t="array" ref="G161">IFERROR(INDEX(Table16[Category],MATCH(TRUE,ISNUMBER(SEARCH(Table16[Keywords],Table10_13[[#This Row],[Name]])),0)),"")</f>
        <v/>
      </c>
      <c r="H161" t="str">
        <f>IF(Table10_13[[#This Row],[Amount]]&lt;0,"EXPENSES","INCOME")</f>
        <v>INCOME</v>
      </c>
    </row>
    <row r="162" spans="6:8">
      <c r="F162" t="str">
        <f t="array" ref="F162">IFERROR(INDEX(Table_Cat[Category],MATCH(TRUE,ISNUMBER(SEARCH(Table_Cat[Keywords],Table10_13[[#This Row],[Name]])),0)),"")</f>
        <v/>
      </c>
      <c r="G162" t="str">
        <f t="array" ref="G162">IFERROR(INDEX(Table16[Category],MATCH(TRUE,ISNUMBER(SEARCH(Table16[Keywords],Table10_13[[#This Row],[Name]])),0)),"")</f>
        <v/>
      </c>
      <c r="H162" t="str">
        <f>IF(Table10_13[[#This Row],[Amount]]&lt;0,"EXPENSES","INCOME")</f>
        <v>INCOME</v>
      </c>
    </row>
    <row r="163" spans="6:8">
      <c r="F163" t="str">
        <f t="array" ref="F163">IFERROR(INDEX(Table_Cat[Category],MATCH(TRUE,ISNUMBER(SEARCH(Table_Cat[Keywords],Table10_13[[#This Row],[Name]])),0)),"")</f>
        <v/>
      </c>
      <c r="G163" t="str">
        <f t="array" ref="G163">IFERROR(INDEX(Table16[Category],MATCH(TRUE,ISNUMBER(SEARCH(Table16[Keywords],Table10_13[[#This Row],[Name]])),0)),"")</f>
        <v/>
      </c>
      <c r="H163" t="str">
        <f>IF(Table10_13[[#This Row],[Amount]]&lt;0,"EXPENSES","INCOME")</f>
        <v>INCOME</v>
      </c>
    </row>
    <row r="164" spans="6:8">
      <c r="F164" t="str">
        <f t="array" ref="F164">IFERROR(INDEX(Table_Cat[Category],MATCH(TRUE,ISNUMBER(SEARCH(Table_Cat[Keywords],Table10_13[[#This Row],[Name]])),0)),"")</f>
        <v/>
      </c>
      <c r="G164" t="str">
        <f t="array" ref="G164">IFERROR(INDEX(Table16[Category],MATCH(TRUE,ISNUMBER(SEARCH(Table16[Keywords],Table10_13[[#This Row],[Name]])),0)),"")</f>
        <v/>
      </c>
      <c r="H164" t="str">
        <f>IF(Table10_13[[#This Row],[Amount]]&lt;0,"EXPENSES","INCOME")</f>
        <v>INCOME</v>
      </c>
    </row>
    <row r="165" spans="6:8">
      <c r="F165" t="str">
        <f t="array" ref="F165">IFERROR(INDEX(Table_Cat[Category],MATCH(TRUE,ISNUMBER(SEARCH(Table_Cat[Keywords],Table10_13[[#This Row],[Name]])),0)),"")</f>
        <v/>
      </c>
      <c r="G165" t="str">
        <f t="array" ref="G165">IFERROR(INDEX(Table16[Category],MATCH(TRUE,ISNUMBER(SEARCH(Table16[Keywords],Table10_13[[#This Row],[Name]])),0)),"")</f>
        <v/>
      </c>
      <c r="H165" t="str">
        <f>IF(Table10_13[[#This Row],[Amount]]&lt;0,"EXPENSES","INCOME")</f>
        <v>INCOME</v>
      </c>
    </row>
    <row r="166" spans="6:8">
      <c r="F166" t="str">
        <f t="array" ref="F166">IFERROR(INDEX(Table_Cat[Category],MATCH(TRUE,ISNUMBER(SEARCH(Table_Cat[Keywords],Table10_13[[#This Row],[Name]])),0)),"")</f>
        <v/>
      </c>
      <c r="G166" t="str">
        <f t="array" ref="G166">IFERROR(INDEX(Table16[Category],MATCH(TRUE,ISNUMBER(SEARCH(Table16[Keywords],Table10_13[[#This Row],[Name]])),0)),"")</f>
        <v/>
      </c>
      <c r="H166" t="str">
        <f>IF(Table10_13[[#This Row],[Amount]]&lt;0,"EXPENSES","INCOME")</f>
        <v>INCOME</v>
      </c>
    </row>
    <row r="167" spans="6:8">
      <c r="F167" t="str">
        <f t="array" ref="F167">IFERROR(INDEX(Table_Cat[Category],MATCH(TRUE,ISNUMBER(SEARCH(Table_Cat[Keywords],Table10_13[[#This Row],[Name]])),0)),"")</f>
        <v/>
      </c>
      <c r="G167" t="str">
        <f t="array" ref="G167">IFERROR(INDEX(Table16[Category],MATCH(TRUE,ISNUMBER(SEARCH(Table16[Keywords],Table10_13[[#This Row],[Name]])),0)),"")</f>
        <v/>
      </c>
      <c r="H167" t="str">
        <f>IF(Table10_13[[#This Row],[Amount]]&lt;0,"EXPENSES","INCOME")</f>
        <v>INCOME</v>
      </c>
    </row>
    <row r="168" spans="6:8">
      <c r="F168" t="str">
        <f t="array" ref="F168">IFERROR(INDEX(Table_Cat[Category],MATCH(TRUE,ISNUMBER(SEARCH(Table_Cat[Keywords],Table10_13[[#This Row],[Name]])),0)),"")</f>
        <v/>
      </c>
      <c r="G168" t="str">
        <f t="array" ref="G168">IFERROR(INDEX(Table16[Category],MATCH(TRUE,ISNUMBER(SEARCH(Table16[Keywords],Table10_13[[#This Row],[Name]])),0)),"")</f>
        <v/>
      </c>
      <c r="H168" t="str">
        <f>IF(Table10_13[[#This Row],[Amount]]&lt;0,"EXPENSES","INCOME")</f>
        <v>INCOME</v>
      </c>
    </row>
    <row r="169" spans="6:8">
      <c r="F169" t="str">
        <f t="array" ref="F169">IFERROR(INDEX(Table_Cat[Category],MATCH(TRUE,ISNUMBER(SEARCH(Table_Cat[Keywords],Table10_13[[#This Row],[Name]])),0)),"")</f>
        <v/>
      </c>
      <c r="G169" t="str">
        <f t="array" ref="G169">IFERROR(INDEX(Table16[Category],MATCH(TRUE,ISNUMBER(SEARCH(Table16[Keywords],Table10_13[[#This Row],[Name]])),0)),"")</f>
        <v/>
      </c>
      <c r="H169" t="str">
        <f>IF(Table10_13[[#This Row],[Amount]]&lt;0,"EXPENSES","INCOME")</f>
        <v>INCOME</v>
      </c>
    </row>
    <row r="170" spans="6:8">
      <c r="F170" t="str">
        <f t="array" ref="F170">IFERROR(INDEX(Table_Cat[Category],MATCH(TRUE,ISNUMBER(SEARCH(Table_Cat[Keywords],Table10_13[[#This Row],[Name]])),0)),"")</f>
        <v/>
      </c>
      <c r="G170" t="str">
        <f t="array" ref="G170">IFERROR(INDEX(Table16[Category],MATCH(TRUE,ISNUMBER(SEARCH(Table16[Keywords],Table10_13[[#This Row],[Name]])),0)),"")</f>
        <v/>
      </c>
      <c r="H170" t="str">
        <f>IF(Table10_13[[#This Row],[Amount]]&lt;0,"EXPENSES","INCOME")</f>
        <v>INCOME</v>
      </c>
    </row>
    <row r="171" spans="6:8">
      <c r="F171" t="str">
        <f t="array" ref="F171">IFERROR(INDEX(Table_Cat[Category],MATCH(TRUE,ISNUMBER(SEARCH(Table_Cat[Keywords],Table10_13[[#This Row],[Name]])),0)),"")</f>
        <v/>
      </c>
      <c r="G171" t="str">
        <f t="array" ref="G171">IFERROR(INDEX(Table16[Category],MATCH(TRUE,ISNUMBER(SEARCH(Table16[Keywords],Table10_13[[#This Row],[Name]])),0)),"")</f>
        <v/>
      </c>
      <c r="H171" t="str">
        <f>IF(Table10_13[[#This Row],[Amount]]&lt;0,"EXPENSES","INCOME")</f>
        <v>INCOME</v>
      </c>
    </row>
    <row r="172" spans="6:8">
      <c r="F172" t="str">
        <f t="array" ref="F172">IFERROR(INDEX(Table_Cat[Category],MATCH(TRUE,ISNUMBER(SEARCH(Table_Cat[Keywords],Table10_13[[#This Row],[Name]])),0)),"")</f>
        <v/>
      </c>
      <c r="G172" t="str">
        <f t="array" ref="G172">IFERROR(INDEX(Table16[Category],MATCH(TRUE,ISNUMBER(SEARCH(Table16[Keywords],Table10_13[[#This Row],[Name]])),0)),"")</f>
        <v/>
      </c>
      <c r="H172" t="str">
        <f>IF(Table10_13[[#This Row],[Amount]]&lt;0,"EXPENSES","INCOME")</f>
        <v>INCOME</v>
      </c>
    </row>
    <row r="173" spans="6:8">
      <c r="F173" t="str">
        <f t="array" ref="F173">IFERROR(INDEX(Table_Cat[Category],MATCH(TRUE,ISNUMBER(SEARCH(Table_Cat[Keywords],Table10_13[[#This Row],[Name]])),0)),"")</f>
        <v/>
      </c>
      <c r="G173" t="str">
        <f t="array" ref="G173">IFERROR(INDEX(Table16[Category],MATCH(TRUE,ISNUMBER(SEARCH(Table16[Keywords],Table10_13[[#This Row],[Name]])),0)),"")</f>
        <v/>
      </c>
      <c r="H173" t="str">
        <f>IF(Table10_13[[#This Row],[Amount]]&lt;0,"EXPENSES","INCOME")</f>
        <v>INCOME</v>
      </c>
    </row>
    <row r="174" spans="6:8">
      <c r="F174" t="str">
        <f t="array" ref="F174">IFERROR(INDEX(Table_Cat[Category],MATCH(TRUE,ISNUMBER(SEARCH(Table_Cat[Keywords],Table10_13[[#This Row],[Name]])),0)),"")</f>
        <v/>
      </c>
      <c r="G174" t="str">
        <f t="array" ref="G174">IFERROR(INDEX(Table16[Category],MATCH(TRUE,ISNUMBER(SEARCH(Table16[Keywords],Table10_13[[#This Row],[Name]])),0)),"")</f>
        <v/>
      </c>
      <c r="H174" t="str">
        <f>IF(Table10_13[[#This Row],[Amount]]&lt;0,"EXPENSES","INCOME")</f>
        <v>INCOME</v>
      </c>
    </row>
    <row r="175" spans="6:8">
      <c r="F175" t="str">
        <f t="array" ref="F175">IFERROR(INDEX(Table_Cat[Category],MATCH(TRUE,ISNUMBER(SEARCH(Table_Cat[Keywords],Table10_13[[#This Row],[Name]])),0)),"")</f>
        <v/>
      </c>
      <c r="G175" t="str">
        <f t="array" ref="G175">IFERROR(INDEX(Table16[Category],MATCH(TRUE,ISNUMBER(SEARCH(Table16[Keywords],Table10_13[[#This Row],[Name]])),0)),"")</f>
        <v/>
      </c>
      <c r="H175" t="str">
        <f>IF(Table10_13[[#This Row],[Amount]]&lt;0,"EXPENSES","INCOME")</f>
        <v>INCOME</v>
      </c>
    </row>
    <row r="176" spans="6:8">
      <c r="F176" t="str">
        <f t="array" ref="F176">IFERROR(INDEX(Table_Cat[Category],MATCH(TRUE,ISNUMBER(SEARCH(Table_Cat[Keywords],Table10_13[[#This Row],[Name]])),0)),"")</f>
        <v/>
      </c>
      <c r="G176" t="str">
        <f t="array" ref="G176">IFERROR(INDEX(Table16[Category],MATCH(TRUE,ISNUMBER(SEARCH(Table16[Keywords],Table10_13[[#This Row],[Name]])),0)),"")</f>
        <v/>
      </c>
      <c r="H176" t="str">
        <f>IF(Table10_13[[#This Row],[Amount]]&lt;0,"EXPENSES","INCOME")</f>
        <v>INCOME</v>
      </c>
    </row>
    <row r="177" spans="6:8">
      <c r="F177" t="str">
        <f t="array" ref="F177">IFERROR(INDEX(Table_Cat[Category],MATCH(TRUE,ISNUMBER(SEARCH(Table_Cat[Keywords],Table10_13[[#This Row],[Name]])),0)),"")</f>
        <v/>
      </c>
      <c r="G177" t="str">
        <f t="array" ref="G177">IFERROR(INDEX(Table16[Category],MATCH(TRUE,ISNUMBER(SEARCH(Table16[Keywords],Table10_13[[#This Row],[Name]])),0)),"")</f>
        <v/>
      </c>
      <c r="H177" t="str">
        <f>IF(Table10_13[[#This Row],[Amount]]&lt;0,"EXPENSES","INCOME")</f>
        <v>INCOME</v>
      </c>
    </row>
    <row r="178" spans="6:8">
      <c r="F178" t="str">
        <f t="array" ref="F178">IFERROR(INDEX(Table_Cat[Category],MATCH(TRUE,ISNUMBER(SEARCH(Table_Cat[Keywords],Table10_13[[#This Row],[Name]])),0)),"")</f>
        <v/>
      </c>
      <c r="G178" t="str">
        <f t="array" ref="G178">IFERROR(INDEX(Table16[Category],MATCH(TRUE,ISNUMBER(SEARCH(Table16[Keywords],Table10_13[[#This Row],[Name]])),0)),"")</f>
        <v/>
      </c>
      <c r="H178" t="str">
        <f>IF(Table10_13[[#This Row],[Amount]]&lt;0,"EXPENSES","INCOME")</f>
        <v>INCOME</v>
      </c>
    </row>
    <row r="179" spans="6:8">
      <c r="F179" t="str">
        <f t="array" ref="F179">IFERROR(INDEX(Table_Cat[Category],MATCH(TRUE,ISNUMBER(SEARCH(Table_Cat[Keywords],Table10_13[[#This Row],[Name]])),0)),"")</f>
        <v/>
      </c>
      <c r="G179" t="str">
        <f t="array" ref="G179">IFERROR(INDEX(Table16[Category],MATCH(TRUE,ISNUMBER(SEARCH(Table16[Keywords],Table10_13[[#This Row],[Name]])),0)),"")</f>
        <v/>
      </c>
      <c r="H179" t="str">
        <f>IF(Table10_13[[#This Row],[Amount]]&lt;0,"EXPENSES","INCOME")</f>
        <v>INCOME</v>
      </c>
    </row>
    <row r="180" spans="6:8">
      <c r="F180" t="str">
        <f t="array" ref="F180">IFERROR(INDEX(Table_Cat[Category],MATCH(TRUE,ISNUMBER(SEARCH(Table_Cat[Keywords],Table10_13[[#This Row],[Name]])),0)),"")</f>
        <v/>
      </c>
      <c r="G180" t="str">
        <f t="array" ref="G180">IFERROR(INDEX(Table16[Category],MATCH(TRUE,ISNUMBER(SEARCH(Table16[Keywords],Table10_13[[#This Row],[Name]])),0)),"")</f>
        <v/>
      </c>
      <c r="H180" t="str">
        <f>IF(Table10_13[[#This Row],[Amount]]&lt;0,"EXPENSES","INCOME")</f>
        <v>INCOME</v>
      </c>
    </row>
    <row r="181" spans="6:8">
      <c r="F181" t="str">
        <f t="array" ref="F181">IFERROR(INDEX(Table_Cat[Category],MATCH(TRUE,ISNUMBER(SEARCH(Table_Cat[Keywords],Table10_13[[#This Row],[Name]])),0)),"")</f>
        <v/>
      </c>
      <c r="G181" t="str">
        <f t="array" ref="G181">IFERROR(INDEX(Table16[Category],MATCH(TRUE,ISNUMBER(SEARCH(Table16[Keywords],Table10_13[[#This Row],[Name]])),0)),"")</f>
        <v/>
      </c>
      <c r="H181" t="str">
        <f>IF(Table10_13[[#This Row],[Amount]]&lt;0,"EXPENSES","INCOME")</f>
        <v>INCOME</v>
      </c>
    </row>
    <row r="182" spans="6:8">
      <c r="F182" t="str">
        <f t="array" ref="F182">IFERROR(INDEX(Table_Cat[Category],MATCH(TRUE,ISNUMBER(SEARCH(Table_Cat[Keywords],Table10_13[[#This Row],[Name]])),0)),"")</f>
        <v/>
      </c>
      <c r="G182" t="str">
        <f t="array" ref="G182">IFERROR(INDEX(Table16[Category],MATCH(TRUE,ISNUMBER(SEARCH(Table16[Keywords],Table10_13[[#This Row],[Name]])),0)),"")</f>
        <v/>
      </c>
      <c r="H182" t="str">
        <f>IF(Table10_13[[#This Row],[Amount]]&lt;0,"EXPENSES","INCOME")</f>
        <v>INCOME</v>
      </c>
    </row>
    <row r="183" spans="6:8">
      <c r="F183" t="str">
        <f t="array" ref="F183">IFERROR(INDEX(Table_Cat[Category],MATCH(TRUE,ISNUMBER(SEARCH(Table_Cat[Keywords],Table10_13[[#This Row],[Name]])),0)),"")</f>
        <v/>
      </c>
      <c r="G183" t="str">
        <f t="array" ref="G183">IFERROR(INDEX(Table16[Category],MATCH(TRUE,ISNUMBER(SEARCH(Table16[Keywords],Table10_13[[#This Row],[Name]])),0)),"")</f>
        <v/>
      </c>
      <c r="H183" t="str">
        <f>IF(Table10_13[[#This Row],[Amount]]&lt;0,"EXPENSES","INCOME")</f>
        <v>INCOME</v>
      </c>
    </row>
    <row r="184" spans="6:8">
      <c r="F184" t="str">
        <f t="array" ref="F184">IFERROR(INDEX(Table_Cat[Category],MATCH(TRUE,ISNUMBER(SEARCH(Table_Cat[Keywords],Table10_13[[#This Row],[Name]])),0)),"")</f>
        <v/>
      </c>
      <c r="G184" t="str">
        <f t="array" ref="G184">IFERROR(INDEX(Table16[Category],MATCH(TRUE,ISNUMBER(SEARCH(Table16[Keywords],Table10_13[[#This Row],[Name]])),0)),"")</f>
        <v/>
      </c>
      <c r="H184" t="str">
        <f>IF(Table10_13[[#This Row],[Amount]]&lt;0,"EXPENSES","INCOME")</f>
        <v>INCOME</v>
      </c>
    </row>
    <row r="185" spans="6:8">
      <c r="F185" t="str">
        <f t="array" ref="F185">IFERROR(INDEX(Table_Cat[Category],MATCH(TRUE,ISNUMBER(SEARCH(Table_Cat[Keywords],Table10_13[[#This Row],[Name]])),0)),"")</f>
        <v/>
      </c>
      <c r="G185" t="str">
        <f t="array" ref="G185">IFERROR(INDEX(Table16[Category],MATCH(TRUE,ISNUMBER(SEARCH(Table16[Keywords],Table10_13[[#This Row],[Name]])),0)),"")</f>
        <v/>
      </c>
      <c r="H185" t="str">
        <f>IF(Table10_13[[#This Row],[Amount]]&lt;0,"EXPENSES","INCOME")</f>
        <v>INCOME</v>
      </c>
    </row>
    <row r="186" spans="6:8">
      <c r="F186" t="str">
        <f t="array" ref="F186">IFERROR(INDEX(Table_Cat[Category],MATCH(TRUE,ISNUMBER(SEARCH(Table_Cat[Keywords],Table10_13[[#This Row],[Name]])),0)),"")</f>
        <v/>
      </c>
      <c r="G186" t="str">
        <f t="array" ref="G186">IFERROR(INDEX(Table16[Category],MATCH(TRUE,ISNUMBER(SEARCH(Table16[Keywords],Table10_13[[#This Row],[Name]])),0)),"")</f>
        <v/>
      </c>
      <c r="H186" t="str">
        <f>IF(Table10_13[[#This Row],[Amount]]&lt;0,"EXPENSES","INCOME")</f>
        <v>INCOME</v>
      </c>
    </row>
    <row r="187" spans="6:8">
      <c r="F187" t="str">
        <f t="array" ref="F187">IFERROR(INDEX(Table_Cat[Category],MATCH(TRUE,ISNUMBER(SEARCH(Table_Cat[Keywords],Table10_13[[#This Row],[Name]])),0)),"")</f>
        <v/>
      </c>
      <c r="G187" t="str">
        <f t="array" ref="G187">IFERROR(INDEX(Table16[Category],MATCH(TRUE,ISNUMBER(SEARCH(Table16[Keywords],Table10_13[[#This Row],[Name]])),0)),"")</f>
        <v/>
      </c>
      <c r="H187" t="str">
        <f>IF(Table10_13[[#This Row],[Amount]]&lt;0,"EXPENSES","INCOME")</f>
        <v>INCOME</v>
      </c>
    </row>
    <row r="188" spans="6:8">
      <c r="F188" t="str">
        <f t="array" ref="F188">IFERROR(INDEX(Table_Cat[Category],MATCH(TRUE,ISNUMBER(SEARCH(Table_Cat[Keywords],Table10_13[[#This Row],[Name]])),0)),"")</f>
        <v/>
      </c>
      <c r="G188" t="str">
        <f t="array" ref="G188">IFERROR(INDEX(Table16[Category],MATCH(TRUE,ISNUMBER(SEARCH(Table16[Keywords],Table10_13[[#This Row],[Name]])),0)),"")</f>
        <v/>
      </c>
      <c r="H188" t="str">
        <f>IF(Table10_13[[#This Row],[Amount]]&lt;0,"EXPENSES","INCOME")</f>
        <v>INCOME</v>
      </c>
    </row>
    <row r="189" spans="6:8">
      <c r="F189" t="str">
        <f t="array" ref="F189">IFERROR(INDEX(Table_Cat[Category],MATCH(TRUE,ISNUMBER(SEARCH(Table_Cat[Keywords],Table10_13[[#This Row],[Name]])),0)),"")</f>
        <v/>
      </c>
      <c r="G189" t="str">
        <f t="array" ref="G189">IFERROR(INDEX(Table16[Category],MATCH(TRUE,ISNUMBER(SEARCH(Table16[Keywords],Table10_13[[#This Row],[Name]])),0)),"")</f>
        <v/>
      </c>
      <c r="H189" t="str">
        <f>IF(Table10_13[[#This Row],[Amount]]&lt;0,"EXPENSES","INCOME")</f>
        <v>INCOME</v>
      </c>
    </row>
    <row r="190" spans="6:8">
      <c r="F190" t="str">
        <f t="array" ref="F190">IFERROR(INDEX(Table_Cat[Category],MATCH(TRUE,ISNUMBER(SEARCH(Table_Cat[Keywords],Table10_13[[#This Row],[Name]])),0)),"")</f>
        <v/>
      </c>
      <c r="G190" t="str">
        <f t="array" ref="G190">IFERROR(INDEX(Table16[Category],MATCH(TRUE,ISNUMBER(SEARCH(Table16[Keywords],Table10_13[[#This Row],[Name]])),0)),"")</f>
        <v/>
      </c>
      <c r="H190" t="str">
        <f>IF(Table10_13[[#This Row],[Amount]]&lt;0,"EXPENSES","INCOME")</f>
        <v>INCOME</v>
      </c>
    </row>
    <row r="191" spans="6:8">
      <c r="F191" t="str">
        <f t="array" ref="F191">IFERROR(INDEX(Table_Cat[Category],MATCH(TRUE,ISNUMBER(SEARCH(Table_Cat[Keywords],Table10_13[[#This Row],[Name]])),0)),"")</f>
        <v/>
      </c>
      <c r="G191" t="str">
        <f t="array" ref="G191">IFERROR(INDEX(Table16[Category],MATCH(TRUE,ISNUMBER(SEARCH(Table16[Keywords],Table10_13[[#This Row],[Name]])),0)),"")</f>
        <v/>
      </c>
      <c r="H191" t="str">
        <f>IF(Table10_13[[#This Row],[Amount]]&lt;0,"EXPENSES","INCOME")</f>
        <v>INCOME</v>
      </c>
    </row>
    <row r="192" spans="1:8">
      <c r="A192" s="3"/>
      <c r="B192" s="4"/>
      <c r="C192" s="4"/>
      <c r="D192" s="4"/>
      <c r="E192" s="4"/>
      <c r="F192" t="str">
        <f t="array" ref="F192">IFERROR(INDEX(Table_Cat[Category],MATCH(TRUE,ISNUMBER(SEARCH(Table_Cat[Keywords],Table10_13[[#This Row],[Name]])),0)),"")</f>
        <v/>
      </c>
      <c r="G192" t="str">
        <f t="array" ref="G192">IFERROR(INDEX(Table16[Category],MATCH(TRUE,ISNUMBER(SEARCH(Table16[Keywords],Table10_13[[#This Row],[Name]])),0)),"")</f>
        <v/>
      </c>
      <c r="H192" t="str">
        <f>IF(Table10_13[[#This Row],[Amount]]&lt;0,"EXPENSES","INCOME")</f>
        <v>INCOME</v>
      </c>
    </row>
    <row r="193" spans="1:8">
      <c r="A193" s="3"/>
      <c r="B193" s="4"/>
      <c r="C193" s="4"/>
      <c r="D193" s="4"/>
      <c r="E193" s="4"/>
      <c r="F193" t="str">
        <f t="array" ref="F193">IFERROR(INDEX(Table_Cat[Category],MATCH(TRUE,ISNUMBER(SEARCH(Table_Cat[Keywords],Table10_13[[#This Row],[Name]])),0)),"")</f>
        <v/>
      </c>
      <c r="G193" t="str">
        <f t="array" ref="G193">IFERROR(INDEX(Table16[Category],MATCH(TRUE,ISNUMBER(SEARCH(Table16[Keywords],Table10_13[[#This Row],[Name]])),0)),"")</f>
        <v/>
      </c>
      <c r="H193" t="str">
        <f>IF(Table10_13[[#This Row],[Amount]]&lt;0,"EXPENSES","INCOME")</f>
        <v>INCOME</v>
      </c>
    </row>
    <row r="194" spans="1:8">
      <c r="A194" s="3"/>
      <c r="B194" s="4"/>
      <c r="C194" s="4"/>
      <c r="D194" s="4"/>
      <c r="E194" s="4"/>
      <c r="F194" t="str">
        <f t="array" ref="F194">IFERROR(INDEX(Table_Cat[Category],MATCH(TRUE,ISNUMBER(SEARCH(Table_Cat[Keywords],Table10_13[[#This Row],[Name]])),0)),"")</f>
        <v/>
      </c>
      <c r="G194" t="str">
        <f t="array" ref="G194">IFERROR(INDEX(Table16[Category],MATCH(TRUE,ISNUMBER(SEARCH(Table16[Keywords],Table10_13[[#This Row],[Name]])),0)),"")</f>
        <v/>
      </c>
      <c r="H194" t="str">
        <f>IF(Table10_13[[#This Row],[Amount]]&lt;0,"EXPENSES","INCOME")</f>
        <v>INCOME</v>
      </c>
    </row>
    <row r="195" spans="1:8">
      <c r="A195" s="3"/>
      <c r="B195" s="4"/>
      <c r="C195" s="4"/>
      <c r="D195" s="4"/>
      <c r="E195" s="4"/>
      <c r="F195" t="str">
        <f t="array" ref="F195">IFERROR(INDEX(Table_Cat[Category],MATCH(TRUE,ISNUMBER(SEARCH(Table_Cat[Keywords],Table10_13[[#This Row],[Name]])),0)),"")</f>
        <v/>
      </c>
      <c r="G195" t="str">
        <f t="array" ref="G195">IFERROR(INDEX(Table16[Category],MATCH(TRUE,ISNUMBER(SEARCH(Table16[Keywords],Table10_13[[#This Row],[Name]])),0)),"")</f>
        <v/>
      </c>
      <c r="H195" t="str">
        <f>IF(Table10_13[[#This Row],[Amount]]&lt;0,"EXPENSES","INCOME")</f>
        <v>INCOME</v>
      </c>
    </row>
    <row r="196" spans="1:8">
      <c r="A196" s="3"/>
      <c r="B196" s="4"/>
      <c r="C196" s="4"/>
      <c r="D196" s="4"/>
      <c r="E196" s="4"/>
      <c r="F196" t="str">
        <f t="array" ref="F196">IFERROR(INDEX(Table_Cat[Category],MATCH(TRUE,ISNUMBER(SEARCH(Table_Cat[Keywords],Table10_13[[#This Row],[Name]])),0)),"")</f>
        <v/>
      </c>
      <c r="G196" t="str">
        <f t="array" ref="G196">IFERROR(INDEX(Table16[Category],MATCH(TRUE,ISNUMBER(SEARCH(Table16[Keywords],Table10_13[[#This Row],[Name]])),0)),"")</f>
        <v/>
      </c>
      <c r="H196" t="str">
        <f>IF(Table10_13[[#This Row],[Amount]]&lt;0,"EXPENSES","INCOME")</f>
        <v>INCOME</v>
      </c>
    </row>
    <row r="197" spans="1:8">
      <c r="A197" s="3"/>
      <c r="B197" s="4"/>
      <c r="C197" s="4"/>
      <c r="D197" s="4"/>
      <c r="E197" s="4"/>
      <c r="F197" t="str">
        <f t="array" ref="F197">IFERROR(INDEX(Table_Cat[Category],MATCH(TRUE,ISNUMBER(SEARCH(Table_Cat[Keywords],Table10_13[[#This Row],[Name]])),0)),"")</f>
        <v/>
      </c>
      <c r="G197" t="str">
        <f t="array" ref="G197">IFERROR(INDEX(Table16[Category],MATCH(TRUE,ISNUMBER(SEARCH(Table16[Keywords],Table10_13[[#This Row],[Name]])),0)),"")</f>
        <v/>
      </c>
      <c r="H197" t="str">
        <f>IF(Table10_13[[#This Row],[Amount]]&lt;0,"EXPENSES","INCOME")</f>
        <v>INCOME</v>
      </c>
    </row>
    <row r="198" spans="1:8">
      <c r="A198" s="3"/>
      <c r="B198" s="4"/>
      <c r="C198" s="4"/>
      <c r="D198" s="4"/>
      <c r="E198" s="4"/>
      <c r="F198" t="str">
        <f t="array" ref="F198">IFERROR(INDEX(Table_Cat[Category],MATCH(TRUE,ISNUMBER(SEARCH(Table_Cat[Keywords],Table10_13[[#This Row],[Name]])),0)),"")</f>
        <v/>
      </c>
      <c r="G198" t="str">
        <f t="array" ref="G198">IFERROR(INDEX(Table16[Category],MATCH(TRUE,ISNUMBER(SEARCH(Table16[Keywords],Table10_13[[#This Row],[Name]])),0)),"")</f>
        <v/>
      </c>
      <c r="H198" t="str">
        <f>IF(Table10_13[[#This Row],[Amount]]&lt;0,"EXPENSES","INCOME")</f>
        <v>INCOME</v>
      </c>
    </row>
    <row r="199" spans="1:8">
      <c r="A199" s="3"/>
      <c r="B199" s="4"/>
      <c r="C199" s="4"/>
      <c r="D199" s="4"/>
      <c r="E199" s="4"/>
      <c r="F199" t="str">
        <f t="array" ref="F199">IFERROR(INDEX(Table_Cat[Category],MATCH(TRUE,ISNUMBER(SEARCH(Table_Cat[Keywords],Table10_13[[#This Row],[Name]])),0)),"")</f>
        <v/>
      </c>
      <c r="G199" t="str">
        <f t="array" ref="G199">IFERROR(INDEX(Table16[Category],MATCH(TRUE,ISNUMBER(SEARCH(Table16[Keywords],Table10_13[[#This Row],[Name]])),0)),"")</f>
        <v/>
      </c>
      <c r="H199" t="str">
        <f>IF(Table10_13[[#This Row],[Amount]]&lt;0,"EXPENSES","INCOME")</f>
        <v>INCOME</v>
      </c>
    </row>
    <row r="200" spans="1:8">
      <c r="A200" s="3"/>
      <c r="B200" s="4"/>
      <c r="C200" s="4"/>
      <c r="D200" s="4"/>
      <c r="E200" s="4"/>
      <c r="F200" t="str">
        <f t="array" ref="F200">IFERROR(INDEX(Table_Cat[Category],MATCH(TRUE,ISNUMBER(SEARCH(Table_Cat[Keywords],Table10_13[[#This Row],[Name]])),0)),"")</f>
        <v/>
      </c>
      <c r="G200" t="str">
        <f t="array" ref="G200">IFERROR(INDEX(Table16[Category],MATCH(TRUE,ISNUMBER(SEARCH(Table16[Keywords],Table10_13[[#This Row],[Name]])),0)),"")</f>
        <v/>
      </c>
      <c r="H200" t="str">
        <f>IF(Table10_13[[#This Row],[Amount]]&lt;0,"EXPENSES","INCOME")</f>
        <v>INCOME</v>
      </c>
    </row>
    <row r="201" spans="1:8">
      <c r="A201" s="3"/>
      <c r="B201" s="4"/>
      <c r="C201" s="4"/>
      <c r="D201" s="4"/>
      <c r="E201" s="4"/>
      <c r="F201" t="str">
        <f t="array" ref="F201">IFERROR(INDEX(Table_Cat[Category],MATCH(TRUE,ISNUMBER(SEARCH(Table_Cat[Keywords],Table10_13[[#This Row],[Name]])),0)),"")</f>
        <v/>
      </c>
      <c r="G201" t="str">
        <f t="array" ref="G201">IFERROR(INDEX(Table16[Category],MATCH(TRUE,ISNUMBER(SEARCH(Table16[Keywords],Table10_13[[#This Row],[Name]])),0)),"")</f>
        <v/>
      </c>
      <c r="H201" t="str">
        <f>IF(Table10_13[[#This Row],[Amount]]&lt;0,"EXPENSES","INCOME")</f>
        <v>INCOME</v>
      </c>
    </row>
    <row r="202" spans="1:8">
      <c r="A202" s="3"/>
      <c r="B202" s="4"/>
      <c r="C202" s="4"/>
      <c r="D202" s="4"/>
      <c r="E202" s="4"/>
      <c r="F202" t="str">
        <f t="array" ref="F202">IFERROR(INDEX(Table_Cat[Category],MATCH(TRUE,ISNUMBER(SEARCH(Table_Cat[Keywords],Table10_13[[#This Row],[Name]])),0)),"")</f>
        <v/>
      </c>
      <c r="G202" t="str">
        <f t="array" ref="G202">IFERROR(INDEX(Table16[Category],MATCH(TRUE,ISNUMBER(SEARCH(Table16[Keywords],Table10_13[[#This Row],[Name]])),0)),"")</f>
        <v/>
      </c>
      <c r="H202" t="str">
        <f>IF(Table10_13[[#This Row],[Amount]]&lt;0,"EXPENSES","INCOME")</f>
        <v>INCOME</v>
      </c>
    </row>
    <row r="203" spans="1:8">
      <c r="A203" s="3"/>
      <c r="B203" s="4"/>
      <c r="C203" s="4"/>
      <c r="D203" s="4"/>
      <c r="E203" s="4"/>
      <c r="F203" t="str">
        <f t="array" ref="F203">IFERROR(INDEX(Table_Cat[Category],MATCH(TRUE,ISNUMBER(SEARCH(Table_Cat[Keywords],Table10_13[[#This Row],[Name]])),0)),"")</f>
        <v/>
      </c>
      <c r="G203" t="str">
        <f t="array" ref="G203">IFERROR(INDEX(Table16[Category],MATCH(TRUE,ISNUMBER(SEARCH(Table16[Keywords],Table10_13[[#This Row],[Name]])),0)),"")</f>
        <v/>
      </c>
      <c r="H203" t="str">
        <f>IF(Table10_13[[#This Row],[Amount]]&lt;0,"EXPENSES","INCOME")</f>
        <v>INCOME</v>
      </c>
    </row>
    <row r="204" spans="1:8">
      <c r="A204" s="3"/>
      <c r="B204" s="4"/>
      <c r="C204" s="4"/>
      <c r="D204" s="4"/>
      <c r="E204" s="4"/>
      <c r="F204" t="str">
        <f t="array" ref="F204">IFERROR(INDEX(Table_Cat[Category],MATCH(TRUE,ISNUMBER(SEARCH(Table_Cat[Keywords],Table10_13[[#This Row],[Name]])),0)),"")</f>
        <v/>
      </c>
      <c r="G204" t="str">
        <f t="array" ref="G204">IFERROR(INDEX(Table16[Category],MATCH(TRUE,ISNUMBER(SEARCH(Table16[Keywords],Table10_13[[#This Row],[Name]])),0)),"")</f>
        <v/>
      </c>
      <c r="H204" t="str">
        <f>IF(Table10_13[[#This Row],[Amount]]&lt;0,"EXPENSES","INCOME")</f>
        <v>INCOME</v>
      </c>
    </row>
    <row r="205" spans="1:8">
      <c r="A205" s="3"/>
      <c r="B205" s="4"/>
      <c r="C205" s="4"/>
      <c r="D205" s="4"/>
      <c r="E205" s="4"/>
      <c r="F205" t="str">
        <f t="array" ref="F205">IFERROR(INDEX(Table_Cat[Category],MATCH(TRUE,ISNUMBER(SEARCH(Table_Cat[Keywords],Table10_13[[#This Row],[Name]])),0)),"")</f>
        <v/>
      </c>
      <c r="G205" t="str">
        <f t="array" ref="G205">IFERROR(INDEX(Table16[Category],MATCH(TRUE,ISNUMBER(SEARCH(Table16[Keywords],Table10_13[[#This Row],[Name]])),0)),"")</f>
        <v/>
      </c>
      <c r="H205" t="str">
        <f>IF(Table10_13[[#This Row],[Amount]]&lt;0,"EXPENSES","INCOME")</f>
        <v>INCOME</v>
      </c>
    </row>
    <row r="206" spans="1:8">
      <c r="A206" s="3"/>
      <c r="B206" s="4"/>
      <c r="C206" s="4"/>
      <c r="D206" s="4"/>
      <c r="E206" s="4"/>
      <c r="F206" t="str">
        <f t="array" ref="F206">IFERROR(INDEX(Table_Cat[Category],MATCH(TRUE,ISNUMBER(SEARCH(Table_Cat[Keywords],Table10_13[[#This Row],[Name]])),0)),"")</f>
        <v/>
      </c>
      <c r="G206" t="str">
        <f t="array" ref="G206">IFERROR(INDEX(Table16[Category],MATCH(TRUE,ISNUMBER(SEARCH(Table16[Keywords],Table10_13[[#This Row],[Name]])),0)),"")</f>
        <v/>
      </c>
      <c r="H206" t="str">
        <f>IF(Table10_13[[#This Row],[Amount]]&lt;0,"EXPENSES","INCOME")</f>
        <v>INCOME</v>
      </c>
    </row>
    <row r="207" spans="1:8">
      <c r="A207" s="3"/>
      <c r="B207" s="4"/>
      <c r="C207" s="4"/>
      <c r="D207" s="4"/>
      <c r="E207" s="4"/>
      <c r="F207" t="str">
        <f t="array" ref="F207">IFERROR(INDEX(Table_Cat[Category],MATCH(TRUE,ISNUMBER(SEARCH(Table_Cat[Keywords],Table10_13[[#This Row],[Name]])),0)),"")</f>
        <v/>
      </c>
      <c r="G207" t="str">
        <f t="array" ref="G207">IFERROR(INDEX(Table16[Category],MATCH(TRUE,ISNUMBER(SEARCH(Table16[Keywords],Table10_13[[#This Row],[Name]])),0)),"")</f>
        <v/>
      </c>
      <c r="H207" t="str">
        <f>IF(Table10_13[[#This Row],[Amount]]&lt;0,"EXPENSES","INCOME")</f>
        <v>INCOME</v>
      </c>
    </row>
    <row r="208" spans="1:8">
      <c r="A208" s="3"/>
      <c r="B208" s="4"/>
      <c r="C208" s="4"/>
      <c r="D208" s="4"/>
      <c r="E208" s="4"/>
      <c r="F208" t="str">
        <f t="array" ref="F208">IFERROR(INDEX(Table_Cat[Category],MATCH(TRUE,ISNUMBER(SEARCH(Table_Cat[Keywords],Table10_13[[#This Row],[Name]])),0)),"")</f>
        <v/>
      </c>
      <c r="G208" t="str">
        <f t="array" ref="G208">IFERROR(INDEX(Table16[Category],MATCH(TRUE,ISNUMBER(SEARCH(Table16[Keywords],Table10_13[[#This Row],[Name]])),0)),"")</f>
        <v/>
      </c>
      <c r="H208" t="str">
        <f>IF(Table10_13[[#This Row],[Amount]]&lt;0,"EXPENSES","INCOME")</f>
        <v>INCOME</v>
      </c>
    </row>
    <row r="209" spans="1:8">
      <c r="A209" s="3"/>
      <c r="B209" s="4"/>
      <c r="C209" s="4"/>
      <c r="D209" s="4"/>
      <c r="E209" s="4"/>
      <c r="F209" t="str">
        <f t="array" ref="F209">IFERROR(INDEX(Table_Cat[Category],MATCH(TRUE,ISNUMBER(SEARCH(Table_Cat[Keywords],Table10_13[[#This Row],[Name]])),0)),"")</f>
        <v/>
      </c>
      <c r="G209" t="str">
        <f t="array" ref="G209">IFERROR(INDEX(Table16[Category],MATCH(TRUE,ISNUMBER(SEARCH(Table16[Keywords],Table10_13[[#This Row],[Name]])),0)),"")</f>
        <v/>
      </c>
      <c r="H209" t="str">
        <f>IF(Table10_13[[#This Row],[Amount]]&lt;0,"EXPENSES","INCOME")</f>
        <v>INCOME</v>
      </c>
    </row>
    <row r="210" spans="1:8">
      <c r="A210" s="3"/>
      <c r="B210" s="4"/>
      <c r="C210" s="4"/>
      <c r="D210" s="4"/>
      <c r="E210" s="4"/>
      <c r="F210" t="str">
        <f t="array" ref="F210">IFERROR(INDEX(Table_Cat[Category],MATCH(TRUE,ISNUMBER(SEARCH(Table_Cat[Keywords],Table10_13[[#This Row],[Name]])),0)),"")</f>
        <v/>
      </c>
      <c r="G210" t="str">
        <f t="array" ref="G210">IFERROR(INDEX(Table16[Category],MATCH(TRUE,ISNUMBER(SEARCH(Table16[Keywords],Table10_13[[#This Row],[Name]])),0)),"")</f>
        <v/>
      </c>
      <c r="H210" t="str">
        <f>IF(Table10_13[[#This Row],[Amount]]&lt;0,"EXPENSES","INCOME")</f>
        <v>INCOME</v>
      </c>
    </row>
    <row r="211" spans="1:8">
      <c r="A211" s="3"/>
      <c r="B211" s="4"/>
      <c r="C211" s="4"/>
      <c r="D211" s="4"/>
      <c r="E211" s="6"/>
      <c r="F211" t="str">
        <f t="array" ref="F211">IFERROR(INDEX(Table_Cat[Category],MATCH(TRUE,ISNUMBER(SEARCH(Table_Cat[Keywords],Table10_13[[#This Row],[Name]])),0)),"")</f>
        <v/>
      </c>
      <c r="G211" t="str">
        <f t="array" ref="G211">IFERROR(INDEX(Table16[Category],MATCH(TRUE,ISNUMBER(SEARCH(Table16[Keywords],Table10_13[[#This Row],[Name]])),0)),"")</f>
        <v/>
      </c>
      <c r="H211" t="str">
        <f>IF(Table10_13[[#This Row],[Amount]]&lt;0,"EXPENSES","INCOME")</f>
        <v>INCOME</v>
      </c>
    </row>
    <row r="212" spans="1:8">
      <c r="A212" s="3"/>
      <c r="B212" s="4"/>
      <c r="C212" s="4"/>
      <c r="D212" s="4"/>
      <c r="E212" s="6"/>
      <c r="F212" t="str">
        <f t="array" ref="F212">IFERROR(INDEX(Table_Cat[Category],MATCH(TRUE,ISNUMBER(SEARCH(Table_Cat[Keywords],Table10_13[[#This Row],[Name]])),0)),"")</f>
        <v/>
      </c>
      <c r="G212" t="str">
        <f t="array" ref="G212">IFERROR(INDEX(Table16[Category],MATCH(TRUE,ISNUMBER(SEARCH(Table16[Keywords],Table10_13[[#This Row],[Name]])),0)),"")</f>
        <v/>
      </c>
      <c r="H212" t="str">
        <f>IF(Table10_13[[#This Row],[Amount]]&lt;0,"EXPENSES","INCOME")</f>
        <v>INCOME</v>
      </c>
    </row>
    <row r="213" spans="1:8">
      <c r="A213" s="3"/>
      <c r="B213" s="4"/>
      <c r="C213" s="4"/>
      <c r="D213" s="4"/>
      <c r="E213" s="6"/>
      <c r="F213" t="str">
        <f t="array" ref="F213">IFERROR(INDEX(Table_Cat[Category],MATCH(TRUE,ISNUMBER(SEARCH(Table_Cat[Keywords],Table10_13[[#This Row],[Name]])),0)),"")</f>
        <v/>
      </c>
      <c r="G213" t="str">
        <f t="array" ref="G213">IFERROR(INDEX(Table16[Category],MATCH(TRUE,ISNUMBER(SEARCH(Table16[Keywords],Table10_13[[#This Row],[Name]])),0)),"")</f>
        <v/>
      </c>
      <c r="H213" t="str">
        <f>IF(Table10_13[[#This Row],[Amount]]&lt;0,"EXPENSES","INCOME")</f>
        <v>INCOME</v>
      </c>
    </row>
    <row r="214" spans="1:8">
      <c r="A214" s="3"/>
      <c r="B214" s="4"/>
      <c r="C214" s="4"/>
      <c r="D214" s="4"/>
      <c r="E214" s="6"/>
      <c r="F214" t="str">
        <f t="array" ref="F214">IFERROR(INDEX(Table_Cat[Category],MATCH(TRUE,ISNUMBER(SEARCH(Table_Cat[Keywords],Table10_13[[#This Row],[Name]])),0)),"")</f>
        <v/>
      </c>
      <c r="G214" t="str">
        <f t="array" ref="G214">IFERROR(INDEX(Table16[Category],MATCH(TRUE,ISNUMBER(SEARCH(Table16[Keywords],Table10_13[[#This Row],[Name]])),0)),"")</f>
        <v/>
      </c>
      <c r="H214" t="str">
        <f>IF(Table10_13[[#This Row],[Amount]]&lt;0,"EXPENSES","INCOME")</f>
        <v>INCOME</v>
      </c>
    </row>
    <row r="215" spans="1:8">
      <c r="A215" s="3"/>
      <c r="B215" s="4"/>
      <c r="C215" s="4"/>
      <c r="D215" s="4"/>
      <c r="E215" s="6"/>
      <c r="F215" t="str">
        <f t="array" ref="F215">IFERROR(INDEX(Table_Cat[Category],MATCH(TRUE,ISNUMBER(SEARCH(Table_Cat[Keywords],Table10_13[[#This Row],[Name]])),0)),"")</f>
        <v/>
      </c>
      <c r="G215" t="str">
        <f t="array" ref="G215">IFERROR(INDEX(Table16[Category],MATCH(TRUE,ISNUMBER(SEARCH(Table16[Keywords],Table10_13[[#This Row],[Name]])),0)),"")</f>
        <v/>
      </c>
      <c r="H215" t="str">
        <f>IF(Table10_13[[#This Row],[Amount]]&lt;0,"EXPENSES","INCOME")</f>
        <v>INCOME</v>
      </c>
    </row>
    <row r="216" spans="1:8">
      <c r="A216" s="3"/>
      <c r="B216" s="4"/>
      <c r="C216" s="4"/>
      <c r="D216" s="4"/>
      <c r="E216" s="6"/>
      <c r="F216" t="str">
        <f t="array" ref="F216">IFERROR(INDEX(Table_Cat[Category],MATCH(TRUE,ISNUMBER(SEARCH(Table_Cat[Keywords],Table10_13[[#This Row],[Name]])),0)),"")</f>
        <v/>
      </c>
      <c r="G216" t="str">
        <f t="array" ref="G216">IFERROR(INDEX(Table16[Category],MATCH(TRUE,ISNUMBER(SEARCH(Table16[Keywords],Table10_13[[#This Row],[Name]])),0)),"")</f>
        <v/>
      </c>
      <c r="H216" t="str">
        <f>IF(Table10_13[[#This Row],[Amount]]&lt;0,"EXPENSES","INCOME")</f>
        <v>INCOME</v>
      </c>
    </row>
    <row r="217" spans="1:8">
      <c r="A217" s="3"/>
      <c r="B217" s="4"/>
      <c r="C217" s="4"/>
      <c r="D217" s="4"/>
      <c r="E217" s="6"/>
      <c r="F217" t="str">
        <f t="array" ref="F217">IFERROR(INDEX(Table_Cat[Category],MATCH(TRUE,ISNUMBER(SEARCH(Table_Cat[Keywords],Table10_13[[#This Row],[Name]])),0)),"")</f>
        <v/>
      </c>
      <c r="G217" t="str">
        <f t="array" ref="G217">IFERROR(INDEX(Table16[Category],MATCH(TRUE,ISNUMBER(SEARCH(Table16[Keywords],Table10_13[[#This Row],[Name]])),0)),"")</f>
        <v/>
      </c>
      <c r="H217" t="str">
        <f>IF(Table10_13[[#This Row],[Amount]]&lt;0,"EXPENSES","INCOME")</f>
        <v>INCOME</v>
      </c>
    </row>
    <row r="218" spans="1:8">
      <c r="A218" s="3"/>
      <c r="B218" s="4"/>
      <c r="C218" s="4"/>
      <c r="D218" s="4"/>
      <c r="E218" s="6"/>
      <c r="F218" t="str">
        <f t="array" ref="F218">IFERROR(INDEX(Table_Cat[Category],MATCH(TRUE,ISNUMBER(SEARCH(Table_Cat[Keywords],Table10_13[[#This Row],[Name]])),0)),"")</f>
        <v/>
      </c>
      <c r="G218" t="str">
        <f t="array" ref="G218">IFERROR(INDEX(Table16[Category],MATCH(TRUE,ISNUMBER(SEARCH(Table16[Keywords],Table10_13[[#This Row],[Name]])),0)),"")</f>
        <v/>
      </c>
      <c r="H218" t="str">
        <f>IF(Table10_13[[#This Row],[Amount]]&lt;0,"EXPENSES","INCOME")</f>
        <v>INCOME</v>
      </c>
    </row>
    <row r="219" spans="1:8">
      <c r="A219" s="3"/>
      <c r="B219" s="4"/>
      <c r="C219" s="4"/>
      <c r="D219" s="4"/>
      <c r="E219" s="6"/>
      <c r="F219" t="str">
        <f t="array" ref="F219">IFERROR(INDEX(Table_Cat[Category],MATCH(TRUE,ISNUMBER(SEARCH(Table_Cat[Keywords],Table10_13[[#This Row],[Name]])),0)),"")</f>
        <v/>
      </c>
      <c r="G219" t="str">
        <f t="array" ref="G219">IFERROR(INDEX(Table16[Category],MATCH(TRUE,ISNUMBER(SEARCH(Table16[Keywords],Table10_13[[#This Row],[Name]])),0)),"")</f>
        <v/>
      </c>
      <c r="H219" t="str">
        <f>IF(Table10_13[[#This Row],[Amount]]&lt;0,"EXPENSES","INCOME")</f>
        <v>INCOME</v>
      </c>
    </row>
    <row r="220" spans="1:8">
      <c r="A220" s="3"/>
      <c r="B220" s="4"/>
      <c r="C220" s="4"/>
      <c r="D220" s="4"/>
      <c r="E220" s="6"/>
      <c r="F220" t="str">
        <f t="array" ref="F220">IFERROR(INDEX(Table_Cat[Category],MATCH(TRUE,ISNUMBER(SEARCH(Table_Cat[Keywords],Table10_13[[#This Row],[Name]])),0)),"")</f>
        <v/>
      </c>
      <c r="G220" t="str">
        <f t="array" ref="G220">IFERROR(INDEX(Table16[Category],MATCH(TRUE,ISNUMBER(SEARCH(Table16[Keywords],Table10_13[[#This Row],[Name]])),0)),"")</f>
        <v/>
      </c>
      <c r="H220" t="str">
        <f>IF(Table10_13[[#This Row],[Amount]]&lt;0,"EXPENSES","INCOME")</f>
        <v>INCOME</v>
      </c>
    </row>
    <row r="221" spans="1:8">
      <c r="A221" s="3"/>
      <c r="B221" s="4"/>
      <c r="C221" s="4"/>
      <c r="D221" s="4"/>
      <c r="E221" s="6"/>
      <c r="F221" t="str">
        <f t="array" ref="F221">IFERROR(INDEX(Table_Cat[Category],MATCH(TRUE,ISNUMBER(SEARCH(Table_Cat[Keywords],Table10_13[[#This Row],[Name]])),0)),"")</f>
        <v/>
      </c>
      <c r="G221" t="str">
        <f t="array" ref="G221">IFERROR(INDEX(Table16[Category],MATCH(TRUE,ISNUMBER(SEARCH(Table16[Keywords],Table10_13[[#This Row],[Name]])),0)),"")</f>
        <v/>
      </c>
      <c r="H221" t="str">
        <f>IF(Table10_13[[#This Row],[Amount]]&lt;0,"EXPENSES","INCOME")</f>
        <v>INCOME</v>
      </c>
    </row>
    <row r="222" spans="1:8">
      <c r="A222" s="3"/>
      <c r="B222" s="4"/>
      <c r="C222" s="4"/>
      <c r="D222" s="4"/>
      <c r="E222" s="6"/>
      <c r="F222" t="str">
        <f t="array" ref="F222">IFERROR(INDEX(Table_Cat[Category],MATCH(TRUE,ISNUMBER(SEARCH(Table_Cat[Keywords],Table10_13[[#This Row],[Name]])),0)),"")</f>
        <v/>
      </c>
      <c r="G222" t="str">
        <f t="array" ref="G222">IFERROR(INDEX(Table16[Category],MATCH(TRUE,ISNUMBER(SEARCH(Table16[Keywords],Table10_13[[#This Row],[Name]])),0)),"")</f>
        <v/>
      </c>
      <c r="H222" t="str">
        <f>IF(Table10_13[[#This Row],[Amount]]&lt;0,"EXPENSES","INCOME")</f>
        <v>INCOME</v>
      </c>
    </row>
    <row r="223" spans="1:8">
      <c r="A223" s="3"/>
      <c r="B223" s="4"/>
      <c r="C223" s="4"/>
      <c r="D223" s="4"/>
      <c r="E223" s="6"/>
      <c r="F223" t="str">
        <f t="array" ref="F223">IFERROR(INDEX(Table_Cat[Category],MATCH(TRUE,ISNUMBER(SEARCH(Table_Cat[Keywords],Table10_13[[#This Row],[Name]])),0)),"")</f>
        <v/>
      </c>
      <c r="G223" t="str">
        <f t="array" ref="G223">IFERROR(INDEX(Table16[Category],MATCH(TRUE,ISNUMBER(SEARCH(Table16[Keywords],Table10_13[[#This Row],[Name]])),0)),"")</f>
        <v/>
      </c>
      <c r="H223" t="str">
        <f>IF(Table10_13[[#This Row],[Amount]]&lt;0,"EXPENSES","INCOME")</f>
        <v>INCOME</v>
      </c>
    </row>
    <row r="224" spans="1:8">
      <c r="A224" s="3"/>
      <c r="B224" s="4"/>
      <c r="C224" s="4"/>
      <c r="D224" s="4"/>
      <c r="E224" s="6"/>
      <c r="F224" t="str">
        <f t="array" ref="F224">IFERROR(INDEX(Table_Cat[Category],MATCH(TRUE,ISNUMBER(SEARCH(Table_Cat[Keywords],Table10_13[[#This Row],[Name]])),0)),"")</f>
        <v/>
      </c>
      <c r="G224" t="str">
        <f t="array" ref="G224">IFERROR(INDEX(Table16[Category],MATCH(TRUE,ISNUMBER(SEARCH(Table16[Keywords],Table10_13[[#This Row],[Name]])),0)),"")</f>
        <v/>
      </c>
      <c r="H224" t="str">
        <f>IF(Table10_13[[#This Row],[Amount]]&lt;0,"EXPENSES","INCOME")</f>
        <v>INCOME</v>
      </c>
    </row>
    <row r="225" spans="1:8">
      <c r="A225" s="3"/>
      <c r="B225" s="4"/>
      <c r="C225" s="4"/>
      <c r="D225" s="4"/>
      <c r="E225" s="6"/>
      <c r="F225" t="str">
        <f t="array" ref="F225">IFERROR(INDEX(Table_Cat[Category],MATCH(TRUE,ISNUMBER(SEARCH(Table_Cat[Keywords],Table10_13[[#This Row],[Name]])),0)),"")</f>
        <v/>
      </c>
      <c r="G225" t="str">
        <f t="array" ref="G225">IFERROR(INDEX(Table16[Category],MATCH(TRUE,ISNUMBER(SEARCH(Table16[Keywords],Table10_13[[#This Row],[Name]])),0)),"")</f>
        <v/>
      </c>
      <c r="H225" t="str">
        <f>IF(Table10_13[[#This Row],[Amount]]&lt;0,"EXPENSES","INCOME")</f>
        <v>INCOME</v>
      </c>
    </row>
    <row r="226" spans="1:8">
      <c r="A226" s="3"/>
      <c r="B226" s="4"/>
      <c r="C226" s="4"/>
      <c r="D226" s="4"/>
      <c r="E226" s="6"/>
      <c r="F226" t="str">
        <f t="array" ref="F226">IFERROR(INDEX(Table_Cat[Category],MATCH(TRUE,ISNUMBER(SEARCH(Table_Cat[Keywords],Table10_13[[#This Row],[Name]])),0)),"")</f>
        <v/>
      </c>
      <c r="G226" t="str">
        <f t="array" ref="G226">IFERROR(INDEX(Table16[Category],MATCH(TRUE,ISNUMBER(SEARCH(Table16[Keywords],Table10_13[[#This Row],[Name]])),0)),"")</f>
        <v/>
      </c>
      <c r="H226" t="str">
        <f>IF(Table10_13[[#This Row],[Amount]]&lt;0,"EXPENSES","INCOME")</f>
        <v>INCOME</v>
      </c>
    </row>
    <row r="227" spans="1:8">
      <c r="A227" s="3"/>
      <c r="B227" s="4"/>
      <c r="C227" s="4"/>
      <c r="D227" s="4"/>
      <c r="E227" s="6"/>
      <c r="F227" t="str">
        <f t="array" ref="F227">IFERROR(INDEX(Table_Cat[Category],MATCH(TRUE,ISNUMBER(SEARCH(Table_Cat[Keywords],Table10_13[[#This Row],[Name]])),0)),"")</f>
        <v/>
      </c>
      <c r="G227" t="str">
        <f t="array" ref="G227">IFERROR(INDEX(Table16[Category],MATCH(TRUE,ISNUMBER(SEARCH(Table16[Keywords],Table10_13[[#This Row],[Name]])),0)),"")</f>
        <v/>
      </c>
      <c r="H227" t="str">
        <f>IF(Table10_13[[#This Row],[Amount]]&lt;0,"EXPENSES","INCOME")</f>
        <v>INCOME</v>
      </c>
    </row>
    <row r="228" spans="1:8">
      <c r="A228" s="3"/>
      <c r="B228" s="4"/>
      <c r="C228" s="4"/>
      <c r="D228" s="4"/>
      <c r="E228" s="6"/>
      <c r="F228" t="str">
        <f t="array" ref="F228">IFERROR(INDEX(Table_Cat[Category],MATCH(TRUE,ISNUMBER(SEARCH(Table_Cat[Keywords],Table10_13[[#This Row],[Name]])),0)),"")</f>
        <v/>
      </c>
      <c r="G228" t="str">
        <f t="array" ref="G228">IFERROR(INDEX(Table16[Category],MATCH(TRUE,ISNUMBER(SEARCH(Table16[Keywords],Table10_13[[#This Row],[Name]])),0)),"")</f>
        <v/>
      </c>
      <c r="H228" t="str">
        <f>IF(Table10_13[[#This Row],[Amount]]&lt;0,"EXPENSES","INCOME")</f>
        <v>INCOME</v>
      </c>
    </row>
    <row r="229" spans="1:8">
      <c r="A229" s="3"/>
      <c r="B229" s="4"/>
      <c r="C229" s="4"/>
      <c r="D229" s="4"/>
      <c r="E229" s="6"/>
      <c r="F229" t="str">
        <f t="array" ref="F229">IFERROR(INDEX(Table_Cat[Category],MATCH(TRUE,ISNUMBER(SEARCH(Table_Cat[Keywords],Table10_13[[#This Row],[Name]])),0)),"")</f>
        <v/>
      </c>
      <c r="G229" t="str">
        <f t="array" ref="G229">IFERROR(INDEX(Table16[Category],MATCH(TRUE,ISNUMBER(SEARCH(Table16[Keywords],Table10_13[[#This Row],[Name]])),0)),"")</f>
        <v/>
      </c>
      <c r="H229" t="str">
        <f>IF(Table10_13[[#This Row],[Amount]]&lt;0,"EXPENSES","INCOME")</f>
        <v>INCOME</v>
      </c>
    </row>
    <row r="230" spans="1:8">
      <c r="A230" s="3"/>
      <c r="B230" s="4"/>
      <c r="C230" s="4"/>
      <c r="D230" s="4"/>
      <c r="E230" s="6"/>
      <c r="F230" t="str">
        <f t="array" ref="F230">IFERROR(INDEX(Table_Cat[Category],MATCH(TRUE,ISNUMBER(SEARCH(Table_Cat[Keywords],Table10_13[[#This Row],[Name]])),0)),"")</f>
        <v/>
      </c>
      <c r="G230" t="str">
        <f t="array" ref="G230">IFERROR(INDEX(Table16[Category],MATCH(TRUE,ISNUMBER(SEARCH(Table16[Keywords],Table10_13[[#This Row],[Name]])),0)),"")</f>
        <v/>
      </c>
      <c r="H230" t="str">
        <f>IF(Table10_13[[#This Row],[Amount]]&lt;0,"EXPENSES","INCOME")</f>
        <v>INCOME</v>
      </c>
    </row>
    <row r="231" spans="1:8">
      <c r="A231" s="3"/>
      <c r="B231" s="4"/>
      <c r="C231" s="4"/>
      <c r="D231" s="4"/>
      <c r="E231" s="6"/>
      <c r="F231" t="str">
        <f t="array" ref="F231">IFERROR(INDEX(Table_Cat[Category],MATCH(TRUE,ISNUMBER(SEARCH(Table_Cat[Keywords],Table10_13[[#This Row],[Name]])),0)),"")</f>
        <v/>
      </c>
      <c r="G231" t="str">
        <f t="array" ref="G231">IFERROR(INDEX(Table16[Category],MATCH(TRUE,ISNUMBER(SEARCH(Table16[Keywords],Table10_13[[#This Row],[Name]])),0)),"")</f>
        <v/>
      </c>
      <c r="H231" t="str">
        <f>IF(Table10_13[[#This Row],[Amount]]&lt;0,"EXPENSES","INCOME")</f>
        <v>INCOME</v>
      </c>
    </row>
    <row r="232" spans="1:8">
      <c r="A232" s="3"/>
      <c r="B232" s="4"/>
      <c r="C232" s="4"/>
      <c r="D232" s="4"/>
      <c r="E232" s="6"/>
      <c r="F232" t="str">
        <f t="array" ref="F232">IFERROR(INDEX(Table_Cat[Category],MATCH(TRUE,ISNUMBER(SEARCH(Table_Cat[Keywords],Table10_13[[#This Row],[Name]])),0)),"")</f>
        <v/>
      </c>
      <c r="G232" t="str">
        <f t="array" ref="G232">IFERROR(INDEX(Table16[Category],MATCH(TRUE,ISNUMBER(SEARCH(Table16[Keywords],Table10_13[[#This Row],[Name]])),0)),"")</f>
        <v/>
      </c>
      <c r="H232" t="str">
        <f>IF(Table10_13[[#This Row],[Amount]]&lt;0,"EXPENSES","INCOME")</f>
        <v>INCOME</v>
      </c>
    </row>
    <row r="233" spans="1:8">
      <c r="A233" s="3"/>
      <c r="B233" s="4"/>
      <c r="C233" s="4"/>
      <c r="D233" s="4"/>
      <c r="E233" s="6"/>
      <c r="F233" t="str">
        <f t="array" ref="F233">IFERROR(INDEX(Table_Cat[Category],MATCH(TRUE,ISNUMBER(SEARCH(Table_Cat[Keywords],Table10_13[[#This Row],[Name]])),0)),"")</f>
        <v/>
      </c>
      <c r="G233" t="str">
        <f t="array" ref="G233">IFERROR(INDEX(Table16[Category],MATCH(TRUE,ISNUMBER(SEARCH(Table16[Keywords],Table10_13[[#This Row],[Name]])),0)),"")</f>
        <v/>
      </c>
      <c r="H233" t="str">
        <f>IF(Table10_13[[#This Row],[Amount]]&lt;0,"EXPENSES","INCOME")</f>
        <v>INCOME</v>
      </c>
    </row>
    <row r="234" spans="1:8">
      <c r="A234" s="3"/>
      <c r="B234" s="4"/>
      <c r="C234" s="4"/>
      <c r="D234" s="4"/>
      <c r="E234" s="6"/>
      <c r="F234" t="str">
        <f t="array" ref="F234">IFERROR(INDEX(Table_Cat[Category],MATCH(TRUE,ISNUMBER(SEARCH(Table_Cat[Keywords],Table10_13[[#This Row],[Name]])),0)),"")</f>
        <v/>
      </c>
      <c r="G234" t="str">
        <f t="array" ref="G234">IFERROR(INDEX(Table16[Category],MATCH(TRUE,ISNUMBER(SEARCH(Table16[Keywords],Table10_13[[#This Row],[Name]])),0)),"")</f>
        <v/>
      </c>
      <c r="H234" t="str">
        <f>IF(Table10_13[[#This Row],[Amount]]&lt;0,"EXPENSES","INCOME")</f>
        <v>INCOME</v>
      </c>
    </row>
    <row r="235" spans="1:8">
      <c r="A235" s="3"/>
      <c r="B235" s="4"/>
      <c r="C235" s="4"/>
      <c r="D235" s="4"/>
      <c r="E235" s="6"/>
      <c r="F235" t="str">
        <f t="array" ref="F235">IFERROR(INDEX(Table_Cat[Category],MATCH(TRUE,ISNUMBER(SEARCH(Table_Cat[Keywords],Table10_13[[#This Row],[Name]])),0)),"")</f>
        <v/>
      </c>
      <c r="G235" t="str">
        <f t="array" ref="G235">IFERROR(INDEX(Table16[Category],MATCH(TRUE,ISNUMBER(SEARCH(Table16[Keywords],Table10_13[[#This Row],[Name]])),0)),"")</f>
        <v/>
      </c>
      <c r="H235" t="str">
        <f>IF(Table10_13[[#This Row],[Amount]]&lt;0,"EXPENSES","INCOME")</f>
        <v>INCOME</v>
      </c>
    </row>
    <row r="236" spans="1:8">
      <c r="A236" s="3"/>
      <c r="B236" s="4"/>
      <c r="C236" s="4"/>
      <c r="D236" s="4"/>
      <c r="E236" s="6"/>
      <c r="F236" t="str">
        <f t="array" ref="F236">IFERROR(INDEX(Table_Cat[Category],MATCH(TRUE,ISNUMBER(SEARCH(Table_Cat[Keywords],Table10_13[[#This Row],[Name]])),0)),"")</f>
        <v/>
      </c>
      <c r="G236" t="str">
        <f t="array" ref="G236">IFERROR(INDEX(Table16[Category],MATCH(TRUE,ISNUMBER(SEARCH(Table16[Keywords],Table10_13[[#This Row],[Name]])),0)),"")</f>
        <v/>
      </c>
      <c r="H236" t="str">
        <f>IF(Table10_13[[#This Row],[Amount]]&lt;0,"EXPENSES","INCOME")</f>
        <v>INCOME</v>
      </c>
    </row>
    <row r="237" spans="1:8">
      <c r="A237" s="3"/>
      <c r="B237" s="4"/>
      <c r="C237" s="4"/>
      <c r="D237" s="4"/>
      <c r="E237" s="6"/>
      <c r="F237" t="str">
        <f t="array" ref="F237">IFERROR(INDEX(Table_Cat[Category],MATCH(TRUE,ISNUMBER(SEARCH(Table_Cat[Keywords],Table10_13[[#This Row],[Name]])),0)),"")</f>
        <v/>
      </c>
      <c r="G237" t="str">
        <f t="array" ref="G237">IFERROR(INDEX(Table16[Category],MATCH(TRUE,ISNUMBER(SEARCH(Table16[Keywords],Table10_13[[#This Row],[Name]])),0)),"")</f>
        <v/>
      </c>
      <c r="H237" t="str">
        <f>IF(Table10_13[[#This Row],[Amount]]&lt;0,"EXPENSES","INCOME")</f>
        <v>INCOME</v>
      </c>
    </row>
    <row r="238" spans="1:8">
      <c r="A238" s="3"/>
      <c r="B238" s="4"/>
      <c r="C238" s="4"/>
      <c r="D238" s="4"/>
      <c r="E238" s="6"/>
      <c r="F238" t="str">
        <f t="array" ref="F238">IFERROR(INDEX(Table_Cat[Category],MATCH(TRUE,ISNUMBER(SEARCH(Table_Cat[Keywords],Table10_13[[#This Row],[Name]])),0)),"")</f>
        <v/>
      </c>
      <c r="G238" t="str">
        <f t="array" ref="G238">IFERROR(INDEX(Table16[Category],MATCH(TRUE,ISNUMBER(SEARCH(Table16[Keywords],Table10_13[[#This Row],[Name]])),0)),"")</f>
        <v/>
      </c>
      <c r="H238" t="str">
        <f>IF(Table10_13[[#This Row],[Amount]]&lt;0,"EXPENSES","INCOME")</f>
        <v>INCOME</v>
      </c>
    </row>
    <row r="239" spans="1:8">
      <c r="A239" s="3"/>
      <c r="B239" s="4"/>
      <c r="C239" s="4"/>
      <c r="D239" s="4"/>
      <c r="E239" s="6"/>
      <c r="F239" t="str">
        <f t="array" ref="F239">IFERROR(INDEX(Table_Cat[Category],MATCH(TRUE,ISNUMBER(SEARCH(Table_Cat[Keywords],Table10_13[[#This Row],[Name]])),0)),"")</f>
        <v/>
      </c>
      <c r="G239" t="str">
        <f t="array" ref="G239">IFERROR(INDEX(Table16[Category],MATCH(TRUE,ISNUMBER(SEARCH(Table16[Keywords],Table10_13[[#This Row],[Name]])),0)),"")</f>
        <v/>
      </c>
      <c r="H239" t="str">
        <f>IF(Table10_13[[#This Row],[Amount]]&lt;0,"EXPENSES","INCOME")</f>
        <v>INCOME</v>
      </c>
    </row>
    <row r="240" spans="1:8">
      <c r="A240" s="3"/>
      <c r="B240" s="4"/>
      <c r="C240" s="4"/>
      <c r="D240" s="4"/>
      <c r="E240" s="6"/>
      <c r="F240" t="str">
        <f t="array" ref="F240">IFERROR(INDEX(Table_Cat[Category],MATCH(TRUE,ISNUMBER(SEARCH(Table_Cat[Keywords],Table10_13[[#This Row],[Name]])),0)),"")</f>
        <v/>
      </c>
      <c r="G240" t="str">
        <f t="array" ref="G240">IFERROR(INDEX(Table16[Category],MATCH(TRUE,ISNUMBER(SEARCH(Table16[Keywords],Table10_13[[#This Row],[Name]])),0)),"")</f>
        <v/>
      </c>
      <c r="H240" t="str">
        <f>IF(Table10_13[[#This Row],[Amount]]&lt;0,"EXPENSES","INCOME")</f>
        <v>INCOME</v>
      </c>
    </row>
    <row r="241" spans="1:8">
      <c r="A241" s="3"/>
      <c r="B241" s="4"/>
      <c r="C241" s="4"/>
      <c r="D241" s="4"/>
      <c r="E241" s="6"/>
      <c r="F241" t="str">
        <f t="array" ref="F241">IFERROR(INDEX(Table_Cat[Category],MATCH(TRUE,ISNUMBER(SEARCH(Table_Cat[Keywords],Table10_13[[#This Row],[Name]])),0)),"")</f>
        <v/>
      </c>
      <c r="G241" t="str">
        <f t="array" ref="G241">IFERROR(INDEX(Table16[Category],MATCH(TRUE,ISNUMBER(SEARCH(Table16[Keywords],Table10_13[[#This Row],[Name]])),0)),"")</f>
        <v/>
      </c>
      <c r="H241" t="str">
        <f>IF(Table10_13[[#This Row],[Amount]]&lt;0,"EXPENSES","INCOME")</f>
        <v>INCOME</v>
      </c>
    </row>
    <row r="242" spans="1:8">
      <c r="A242" s="3"/>
      <c r="B242" s="4"/>
      <c r="C242" s="4"/>
      <c r="D242" s="4"/>
      <c r="E242" s="6"/>
      <c r="F242" t="str">
        <f t="array" ref="F242">IFERROR(INDEX(Table_Cat[Category],MATCH(TRUE,ISNUMBER(SEARCH(Table_Cat[Keywords],Table10_13[[#This Row],[Name]])),0)),"")</f>
        <v/>
      </c>
      <c r="G242" t="str">
        <f t="array" ref="G242">IFERROR(INDEX(Table16[Category],MATCH(TRUE,ISNUMBER(SEARCH(Table16[Keywords],Table10_13[[#This Row],[Name]])),0)),"")</f>
        <v/>
      </c>
      <c r="H242" t="str">
        <f>IF(Table10_13[[#This Row],[Amount]]&lt;0,"EXPENSES","INCOME")</f>
        <v>INCOME</v>
      </c>
    </row>
    <row r="243" spans="1:8">
      <c r="A243" s="3"/>
      <c r="B243" s="4"/>
      <c r="C243" s="4"/>
      <c r="D243" s="4"/>
      <c r="E243" s="6"/>
      <c r="F243" t="str">
        <f t="array" ref="F243">IFERROR(INDEX(Table_Cat[Category],MATCH(TRUE,ISNUMBER(SEARCH(Table_Cat[Keywords],Table10_13[[#This Row],[Name]])),0)),"")</f>
        <v/>
      </c>
      <c r="G243" t="str">
        <f t="array" ref="G243">IFERROR(INDEX(Table16[Category],MATCH(TRUE,ISNUMBER(SEARCH(Table16[Keywords],Table10_13[[#This Row],[Name]])),0)),"")</f>
        <v/>
      </c>
      <c r="H243" t="str">
        <f>IF(Table10_13[[#This Row],[Amount]]&lt;0,"EXPENSES","INCOME")</f>
        <v>INCOME</v>
      </c>
    </row>
    <row r="244" spans="1:8">
      <c r="A244" s="3"/>
      <c r="B244" s="4"/>
      <c r="C244" s="4"/>
      <c r="D244" s="4"/>
      <c r="E244" s="6"/>
      <c r="F244" t="str">
        <f t="array" ref="F244">IFERROR(INDEX(Table_Cat[Category],MATCH(TRUE,ISNUMBER(SEARCH(Table_Cat[Keywords],Table10_13[[#This Row],[Name]])),0)),"")</f>
        <v/>
      </c>
      <c r="G244" t="str">
        <f t="array" ref="G244">IFERROR(INDEX(Table16[Category],MATCH(TRUE,ISNUMBER(SEARCH(Table16[Keywords],Table10_13[[#This Row],[Name]])),0)),"")</f>
        <v/>
      </c>
      <c r="H244" t="str">
        <f>IF(Table10_13[[#This Row],[Amount]]&lt;0,"EXPENSES","INCOME")</f>
        <v>INCOME</v>
      </c>
    </row>
    <row r="245" spans="1:8">
      <c r="A245" s="3"/>
      <c r="B245" s="4"/>
      <c r="C245" s="4"/>
      <c r="D245" s="4"/>
      <c r="E245" s="6"/>
      <c r="F245" t="str">
        <f t="array" ref="F245">IFERROR(INDEX(Table_Cat[Category],MATCH(TRUE,ISNUMBER(SEARCH(Table_Cat[Keywords],Table10_13[[#This Row],[Name]])),0)),"")</f>
        <v/>
      </c>
      <c r="G245" t="str">
        <f t="array" ref="G245">IFERROR(INDEX(Table16[Category],MATCH(TRUE,ISNUMBER(SEARCH(Table16[Keywords],Table10_13[[#This Row],[Name]])),0)),"")</f>
        <v/>
      </c>
      <c r="H245" t="str">
        <f>IF(Table10_13[[#This Row],[Amount]]&lt;0,"EXPENSES","INCOME")</f>
        <v>INCOME</v>
      </c>
    </row>
    <row r="246" spans="1:8">
      <c r="A246" s="3"/>
      <c r="B246" s="4"/>
      <c r="C246" s="4"/>
      <c r="D246" s="4"/>
      <c r="E246" s="6"/>
      <c r="F246" t="str">
        <f t="array" ref="F246">IFERROR(INDEX(Table_Cat[Category],MATCH(TRUE,ISNUMBER(SEARCH(Table_Cat[Keywords],Table10_13[[#This Row],[Name]])),0)),"")</f>
        <v/>
      </c>
      <c r="G246" t="str">
        <f t="array" ref="G246">IFERROR(INDEX(Table16[Category],MATCH(TRUE,ISNUMBER(SEARCH(Table16[Keywords],Table10_13[[#This Row],[Name]])),0)),"")</f>
        <v/>
      </c>
      <c r="H246" t="str">
        <f>IF(Table10_13[[#This Row],[Amount]]&lt;0,"EXPENSES","INCOME")</f>
        <v>INCOME</v>
      </c>
    </row>
    <row r="247" spans="1:8">
      <c r="A247" s="3"/>
      <c r="B247" s="4"/>
      <c r="C247" s="4"/>
      <c r="D247" s="4"/>
      <c r="E247" s="6"/>
      <c r="F247" t="str">
        <f t="array" ref="F247">IFERROR(INDEX(Table_Cat[Category],MATCH(TRUE,ISNUMBER(SEARCH(Table_Cat[Keywords],Table10_13[[#This Row],[Name]])),0)),"")</f>
        <v/>
      </c>
      <c r="G247" t="str">
        <f t="array" ref="G247">IFERROR(INDEX(Table16[Category],MATCH(TRUE,ISNUMBER(SEARCH(Table16[Keywords],Table10_13[[#This Row],[Name]])),0)),"")</f>
        <v/>
      </c>
      <c r="H247" t="str">
        <f>IF(Table10_13[[#This Row],[Amount]]&lt;0,"EXPENSES","INCOME")</f>
        <v>INCOME</v>
      </c>
    </row>
    <row r="248" spans="1:8">
      <c r="A248" s="3"/>
      <c r="B248" s="4"/>
      <c r="C248" s="4"/>
      <c r="D248" s="4"/>
      <c r="E248" s="6"/>
      <c r="F248" t="str">
        <f t="array" ref="F248">IFERROR(INDEX(Table_Cat[Category],MATCH(TRUE,ISNUMBER(SEARCH(Table_Cat[Keywords],Table10_13[[#This Row],[Name]])),0)),"")</f>
        <v/>
      </c>
      <c r="G248" t="str">
        <f t="array" ref="G248">IFERROR(INDEX(Table16[Category],MATCH(TRUE,ISNUMBER(SEARCH(Table16[Keywords],Table10_13[[#This Row],[Name]])),0)),"")</f>
        <v/>
      </c>
      <c r="H248" t="str">
        <f>IF(Table10_13[[#This Row],[Amount]]&lt;0,"EXPENSES","INCOME")</f>
        <v>INCOME</v>
      </c>
    </row>
    <row r="249" spans="1:8">
      <c r="A249" s="3"/>
      <c r="B249" s="4"/>
      <c r="C249" s="4"/>
      <c r="D249" s="4"/>
      <c r="E249" s="6"/>
      <c r="F249" t="str">
        <f t="array" ref="F249">IFERROR(INDEX(Table_Cat[Category],MATCH(TRUE,ISNUMBER(SEARCH(Table_Cat[Keywords],Table10_13[[#This Row],[Name]])),0)),"")</f>
        <v/>
      </c>
      <c r="G249" t="str">
        <f t="array" ref="G249">IFERROR(INDEX(Table16[Category],MATCH(TRUE,ISNUMBER(SEARCH(Table16[Keywords],Table10_13[[#This Row],[Name]])),0)),"")</f>
        <v/>
      </c>
      <c r="H249" t="str">
        <f>IF(Table10_13[[#This Row],[Amount]]&lt;0,"EXPENSES","INCOME")</f>
        <v>INCOME</v>
      </c>
    </row>
    <row r="250" spans="1:8">
      <c r="A250" s="3"/>
      <c r="B250" s="4"/>
      <c r="C250" s="4"/>
      <c r="D250" s="4"/>
      <c r="E250" s="6"/>
      <c r="F250" t="str">
        <f t="array" ref="F250">IFERROR(INDEX(Table_Cat[Category],MATCH(TRUE,ISNUMBER(SEARCH(Table_Cat[Keywords],Table10_13[[#This Row],[Name]])),0)),"")</f>
        <v/>
      </c>
      <c r="G250" t="str">
        <f t="array" ref="G250">IFERROR(INDEX(Table16[Category],MATCH(TRUE,ISNUMBER(SEARCH(Table16[Keywords],Table10_13[[#This Row],[Name]])),0)),"")</f>
        <v/>
      </c>
      <c r="H250" t="str">
        <f>IF(Table10_13[[#This Row],[Amount]]&lt;0,"EXPENSES","INCOME")</f>
        <v>INCOME</v>
      </c>
    </row>
    <row r="251" spans="1:8">
      <c r="A251" s="3"/>
      <c r="B251" s="4"/>
      <c r="C251" s="4"/>
      <c r="D251" s="4"/>
      <c r="E251" s="6"/>
      <c r="F251" t="str">
        <f t="array" ref="F251">IFERROR(INDEX(Table_Cat[Category],MATCH(TRUE,ISNUMBER(SEARCH(Table_Cat[Keywords],Table10_13[[#This Row],[Name]])),0)),"")</f>
        <v/>
      </c>
      <c r="G251" t="str">
        <f t="array" ref="G251">IFERROR(INDEX(Table16[Category],MATCH(TRUE,ISNUMBER(SEARCH(Table16[Keywords],Table10_13[[#This Row],[Name]])),0)),"")</f>
        <v/>
      </c>
      <c r="H251" t="str">
        <f>IF(Table10_13[[#This Row],[Amount]]&lt;0,"EXPENSES","INCOME")</f>
        <v>INCOME</v>
      </c>
    </row>
    <row r="252" spans="1:8">
      <c r="A252" s="3"/>
      <c r="B252" s="4"/>
      <c r="C252" s="4"/>
      <c r="D252" s="4"/>
      <c r="E252" s="6"/>
      <c r="F252" t="str">
        <f t="array" ref="F252">IFERROR(INDEX(Table_Cat[Category],MATCH(TRUE,ISNUMBER(SEARCH(Table_Cat[Keywords],Table10_13[[#This Row],[Name]])),0)),"")</f>
        <v/>
      </c>
      <c r="G252" t="str">
        <f t="array" ref="G252">IFERROR(INDEX(Table16[Category],MATCH(TRUE,ISNUMBER(SEARCH(Table16[Keywords],Table10_13[[#This Row],[Name]])),0)),"")</f>
        <v/>
      </c>
      <c r="H252" t="str">
        <f>IF(Table10_13[[#This Row],[Amount]]&lt;0,"EXPENSES","INCOME")</f>
        <v>INCOME</v>
      </c>
    </row>
    <row r="253" spans="1:8">
      <c r="A253" s="3"/>
      <c r="B253" s="4"/>
      <c r="C253" s="4"/>
      <c r="D253" s="4"/>
      <c r="E253" s="6"/>
      <c r="F253" t="str">
        <f t="array" ref="F253">IFERROR(INDEX(Table_Cat[Category],MATCH(TRUE,ISNUMBER(SEARCH(Table_Cat[Keywords],Table10_13[[#This Row],[Name]])),0)),"")</f>
        <v/>
      </c>
      <c r="G253" t="str">
        <f t="array" ref="G253">IFERROR(INDEX(Table16[Category],MATCH(TRUE,ISNUMBER(SEARCH(Table16[Keywords],Table10_13[[#This Row],[Name]])),0)),"")</f>
        <v/>
      </c>
      <c r="H253" t="str">
        <f>IF(Table10_13[[#This Row],[Amount]]&lt;0,"EXPENSES","INCOME")</f>
        <v>INCOME</v>
      </c>
    </row>
    <row r="254" spans="1:8">
      <c r="A254" s="3"/>
      <c r="B254" s="4"/>
      <c r="C254" s="4"/>
      <c r="D254" s="4"/>
      <c r="E254" s="6"/>
      <c r="F254" t="str">
        <f t="array" ref="F254">IFERROR(INDEX(Table_Cat[Category],MATCH(TRUE,ISNUMBER(SEARCH(Table_Cat[Keywords],Table10_13[[#This Row],[Name]])),0)),"")</f>
        <v/>
      </c>
      <c r="G254" t="str">
        <f t="array" ref="G254">IFERROR(INDEX(Table16[Category],MATCH(TRUE,ISNUMBER(SEARCH(Table16[Keywords],Table10_13[[#This Row],[Name]])),0)),"")</f>
        <v/>
      </c>
      <c r="H254" t="str">
        <f>IF(Table10_13[[#This Row],[Amount]]&lt;0,"EXPENSES","INCOME")</f>
        <v>INCOME</v>
      </c>
    </row>
    <row r="255" spans="1:8">
      <c r="A255" s="3"/>
      <c r="B255" s="4"/>
      <c r="C255" s="4"/>
      <c r="D255" s="4"/>
      <c r="E255" s="6"/>
      <c r="F255" t="str">
        <f t="array" ref="F255">IFERROR(INDEX(Table_Cat[Category],MATCH(TRUE,ISNUMBER(SEARCH(Table_Cat[Keywords],Table10_13[[#This Row],[Name]])),0)),"")</f>
        <v/>
      </c>
      <c r="G255" t="str">
        <f t="array" ref="G255">IFERROR(INDEX(Table16[Category],MATCH(TRUE,ISNUMBER(SEARCH(Table16[Keywords],Table10_13[[#This Row],[Name]])),0)),"")</f>
        <v/>
      </c>
      <c r="H255" t="str">
        <f>IF(Table10_13[[#This Row],[Amount]]&lt;0,"EXPENSES","INCOME")</f>
        <v>INCOME</v>
      </c>
    </row>
    <row r="256" spans="1:8">
      <c r="A256" s="3"/>
      <c r="B256" s="4"/>
      <c r="C256" s="4"/>
      <c r="D256" s="4"/>
      <c r="E256" s="6"/>
      <c r="F256" t="str">
        <f t="array" ref="F256">IFERROR(INDEX(Table_Cat[Category],MATCH(TRUE,ISNUMBER(SEARCH(Table_Cat[Keywords],Table10_13[[#This Row],[Name]])),0)),"")</f>
        <v/>
      </c>
      <c r="G256" t="str">
        <f t="array" ref="G256">IFERROR(INDEX(Table16[Category],MATCH(TRUE,ISNUMBER(SEARCH(Table16[Keywords],Table10_13[[#This Row],[Name]])),0)),"")</f>
        <v/>
      </c>
      <c r="H256" t="str">
        <f>IF(Table10_13[[#This Row],[Amount]]&lt;0,"EXPENSES","INCOME")</f>
        <v>INCOME</v>
      </c>
    </row>
    <row r="257" spans="1:8">
      <c r="A257" s="3"/>
      <c r="B257" s="4"/>
      <c r="C257" s="4"/>
      <c r="D257" s="4"/>
      <c r="E257" s="6"/>
      <c r="F257" t="str">
        <f t="array" ref="F257">IFERROR(INDEX(Table_Cat[Category],MATCH(TRUE,ISNUMBER(SEARCH(Table_Cat[Keywords],Table10_13[[#This Row],[Name]])),0)),"")</f>
        <v/>
      </c>
      <c r="G257" t="str">
        <f t="array" ref="G257">IFERROR(INDEX(Table16[Category],MATCH(TRUE,ISNUMBER(SEARCH(Table16[Keywords],Table10_13[[#This Row],[Name]])),0)),"")</f>
        <v/>
      </c>
      <c r="H257" t="str">
        <f>IF(Table10_13[[#This Row],[Amount]]&lt;0,"EXPENSES","INCOME")</f>
        <v>INCOME</v>
      </c>
    </row>
    <row r="258" spans="1:8">
      <c r="A258" s="3"/>
      <c r="B258" s="4"/>
      <c r="C258" s="4"/>
      <c r="D258" s="4"/>
      <c r="E258" s="6"/>
      <c r="F258" t="str">
        <f t="array" ref="F258">IFERROR(INDEX(Table_Cat[Category],MATCH(TRUE,ISNUMBER(SEARCH(Table_Cat[Keywords],Table10_13[[#This Row],[Name]])),0)),"")</f>
        <v/>
      </c>
      <c r="G258" t="str">
        <f t="array" ref="G258">IFERROR(INDEX(Table16[Category],MATCH(TRUE,ISNUMBER(SEARCH(Table16[Keywords],Table10_13[[#This Row],[Name]])),0)),"")</f>
        <v/>
      </c>
      <c r="H258" t="str">
        <f>IF(Table10_13[[#This Row],[Amount]]&lt;0,"EXPENSES","INCOME")</f>
        <v>INCOME</v>
      </c>
    </row>
    <row r="259" spans="1:8">
      <c r="A259" s="3"/>
      <c r="B259" s="4"/>
      <c r="C259" s="4"/>
      <c r="D259" s="4"/>
      <c r="E259" s="6"/>
      <c r="F259" t="str">
        <f t="array" ref="F259">IFERROR(INDEX(Table_Cat[Category],MATCH(TRUE,ISNUMBER(SEARCH(Table_Cat[Keywords],Table10_13[[#This Row],[Name]])),0)),"")</f>
        <v/>
      </c>
      <c r="G259" t="str">
        <f t="array" ref="G259">IFERROR(INDEX(Table16[Category],MATCH(TRUE,ISNUMBER(SEARCH(Table16[Keywords],Table10_13[[#This Row],[Name]])),0)),"")</f>
        <v/>
      </c>
      <c r="H259" t="str">
        <f>IF(Table10_13[[#This Row],[Amount]]&lt;0,"EXPENSES","INCOME")</f>
        <v>INCOME</v>
      </c>
    </row>
    <row r="260" spans="1:8">
      <c r="A260" s="3"/>
      <c r="B260" s="4"/>
      <c r="C260" s="4"/>
      <c r="D260" s="4"/>
      <c r="E260" s="6"/>
      <c r="F260" t="str">
        <f t="array" ref="F260">IFERROR(INDEX(Table_Cat[Category],MATCH(TRUE,ISNUMBER(SEARCH(Table_Cat[Keywords],Table10_13[[#This Row],[Name]])),0)),"")</f>
        <v/>
      </c>
      <c r="G260" t="str">
        <f t="array" ref="G260">IFERROR(INDEX(Table16[Category],MATCH(TRUE,ISNUMBER(SEARCH(Table16[Keywords],Table10_13[[#This Row],[Name]])),0)),"")</f>
        <v/>
      </c>
      <c r="H260" t="str">
        <f>IF(Table10_13[[#This Row],[Amount]]&lt;0,"EXPENSES","INCOME")</f>
        <v>INCOME</v>
      </c>
    </row>
    <row r="261" spans="1:8">
      <c r="A261" s="3"/>
      <c r="B261" s="4"/>
      <c r="C261" s="4"/>
      <c r="D261" s="4"/>
      <c r="E261" s="6"/>
      <c r="F261" t="str">
        <f t="array" ref="F261">IFERROR(INDEX(Table_Cat[Category],MATCH(TRUE,ISNUMBER(SEARCH(Table_Cat[Keywords],Table10_13[[#This Row],[Name]])),0)),"")</f>
        <v/>
      </c>
      <c r="G261" t="str">
        <f t="array" ref="G261">IFERROR(INDEX(Table16[Category],MATCH(TRUE,ISNUMBER(SEARCH(Table16[Keywords],Table10_13[[#This Row],[Name]])),0)),"")</f>
        <v/>
      </c>
      <c r="H261" t="str">
        <f>IF(Table10_13[[#This Row],[Amount]]&lt;0,"EXPENSES","INCOME")</f>
        <v>INCOME</v>
      </c>
    </row>
    <row r="262" spans="1:8">
      <c r="A262" s="3"/>
      <c r="B262" s="4"/>
      <c r="C262" s="4"/>
      <c r="D262" s="4"/>
      <c r="E262" s="6"/>
      <c r="F262" t="str">
        <f t="array" ref="F262">IFERROR(INDEX(Table_Cat[Category],MATCH(TRUE,ISNUMBER(SEARCH(Table_Cat[Keywords],Table10_13[[#This Row],[Name]])),0)),"")</f>
        <v/>
      </c>
      <c r="G262" t="str">
        <f t="array" ref="G262">IFERROR(INDEX(Table16[Category],MATCH(TRUE,ISNUMBER(SEARCH(Table16[Keywords],Table10_13[[#This Row],[Name]])),0)),"")</f>
        <v/>
      </c>
      <c r="H262" t="str">
        <f>IF(Table10_13[[#This Row],[Amount]]&lt;0,"EXPENSES","INCOME")</f>
        <v>INCOME</v>
      </c>
    </row>
    <row r="263" spans="1:8">
      <c r="A263" s="3"/>
      <c r="B263" s="4"/>
      <c r="C263" s="4"/>
      <c r="D263" s="4"/>
      <c r="E263" s="6"/>
      <c r="F263" t="str">
        <f t="array" ref="F263">IFERROR(INDEX(Table_Cat[Category],MATCH(TRUE,ISNUMBER(SEARCH(Table_Cat[Keywords],Table10_13[[#This Row],[Name]])),0)),"")</f>
        <v/>
      </c>
      <c r="G263" t="str">
        <f t="array" ref="G263">IFERROR(INDEX(Table16[Category],MATCH(TRUE,ISNUMBER(SEARCH(Table16[Keywords],Table10_13[[#This Row],[Name]])),0)),"")</f>
        <v/>
      </c>
      <c r="H263" t="str">
        <f>IF(Table10_13[[#This Row],[Amount]]&lt;0,"EXPENSES","INCOME")</f>
        <v>INCOME</v>
      </c>
    </row>
    <row r="264" spans="1:8">
      <c r="A264" s="3"/>
      <c r="B264" s="4"/>
      <c r="C264" s="4"/>
      <c r="D264" s="4"/>
      <c r="E264" s="6"/>
      <c r="F264" t="str">
        <f t="array" ref="F264">IFERROR(INDEX(Table_Cat[Category],MATCH(TRUE,ISNUMBER(SEARCH(Table_Cat[Keywords],Table10_13[[#This Row],[Name]])),0)),"")</f>
        <v/>
      </c>
      <c r="G264" t="str">
        <f t="array" ref="G264">IFERROR(INDEX(Table16[Category],MATCH(TRUE,ISNUMBER(SEARCH(Table16[Keywords],Table10_13[[#This Row],[Name]])),0)),"")</f>
        <v/>
      </c>
      <c r="H264" t="str">
        <f>IF(Table10_13[[#This Row],[Amount]]&lt;0,"EXPENSES","INCOME")</f>
        <v>INCOME</v>
      </c>
    </row>
    <row r="265" spans="1:8">
      <c r="A265" s="3"/>
      <c r="B265" s="4"/>
      <c r="C265" s="4"/>
      <c r="D265" s="4"/>
      <c r="E265" s="6"/>
      <c r="F265" t="str">
        <f t="array" ref="F265">IFERROR(INDEX(Table_Cat[Category],MATCH(TRUE,ISNUMBER(SEARCH(Table_Cat[Keywords],Table10_13[[#This Row],[Name]])),0)),"")</f>
        <v/>
      </c>
      <c r="G265" t="str">
        <f t="array" ref="G265">IFERROR(INDEX(Table16[Category],MATCH(TRUE,ISNUMBER(SEARCH(Table16[Keywords],Table10_13[[#This Row],[Name]])),0)),"")</f>
        <v/>
      </c>
      <c r="H265" t="str">
        <f>IF(Table10_13[[#This Row],[Amount]]&lt;0,"EXPENSES","INCOME")</f>
        <v>INCOME</v>
      </c>
    </row>
    <row r="266" spans="1:8">
      <c r="A266" s="3"/>
      <c r="B266" s="4"/>
      <c r="C266" s="4"/>
      <c r="D266" s="4"/>
      <c r="E266" s="6"/>
      <c r="F266" t="str">
        <f t="array" ref="F266">IFERROR(INDEX(Table_Cat[Category],MATCH(TRUE,ISNUMBER(SEARCH(Table_Cat[Keywords],Table10_13[[#This Row],[Name]])),0)),"")</f>
        <v/>
      </c>
      <c r="G266" t="str">
        <f t="array" ref="G266">IFERROR(INDEX(Table16[Category],MATCH(TRUE,ISNUMBER(SEARCH(Table16[Keywords],Table10_13[[#This Row],[Name]])),0)),"")</f>
        <v/>
      </c>
      <c r="H266" t="str">
        <f>IF(Table10_13[[#This Row],[Amount]]&lt;0,"EXPENSES","INCOME")</f>
        <v>INCOME</v>
      </c>
    </row>
    <row r="267" spans="1:8">
      <c r="A267" s="3"/>
      <c r="B267" s="4"/>
      <c r="C267" s="4"/>
      <c r="D267" s="4"/>
      <c r="E267" s="6"/>
      <c r="F267" t="str">
        <f t="array" ref="F267">IFERROR(INDEX(Table_Cat[Category],MATCH(TRUE,ISNUMBER(SEARCH(Table_Cat[Keywords],Table10_13[[#This Row],[Name]])),0)),"")</f>
        <v/>
      </c>
      <c r="G267" t="str">
        <f t="array" ref="G267">IFERROR(INDEX(Table16[Category],MATCH(TRUE,ISNUMBER(SEARCH(Table16[Keywords],Table10_13[[#This Row],[Name]])),0)),"")</f>
        <v/>
      </c>
      <c r="H267" t="str">
        <f>IF(Table10_13[[#This Row],[Amount]]&lt;0,"EXPENSES","INCOME")</f>
        <v>INCOME</v>
      </c>
    </row>
    <row r="268" spans="1:8">
      <c r="A268" s="3"/>
      <c r="B268" s="4"/>
      <c r="C268" s="4"/>
      <c r="D268" s="4"/>
      <c r="E268" s="6"/>
      <c r="F268" t="str">
        <f t="array" ref="F268">IFERROR(INDEX(Table_Cat[Category],MATCH(TRUE,ISNUMBER(SEARCH(Table_Cat[Keywords],Table10_13[[#This Row],[Name]])),0)),"")</f>
        <v/>
      </c>
      <c r="G268" t="str">
        <f t="array" ref="G268">IFERROR(INDEX(Table16[Category],MATCH(TRUE,ISNUMBER(SEARCH(Table16[Keywords],Table10_13[[#This Row],[Name]])),0)),"")</f>
        <v/>
      </c>
      <c r="H268" t="str">
        <f>IF(Table10_13[[#This Row],[Amount]]&lt;0,"EXPENSES","INCOME")</f>
        <v>INCOME</v>
      </c>
    </row>
    <row r="269" spans="1:8">
      <c r="A269" s="3"/>
      <c r="B269" s="4"/>
      <c r="C269" s="4"/>
      <c r="D269" s="4"/>
      <c r="E269" s="6"/>
      <c r="F269" t="str">
        <f t="array" ref="F269">IFERROR(INDEX(Table_Cat[Category],MATCH(TRUE,ISNUMBER(SEARCH(Table_Cat[Keywords],Table10_13[[#This Row],[Name]])),0)),"")</f>
        <v/>
      </c>
      <c r="G269" t="str">
        <f t="array" ref="G269">IFERROR(INDEX(Table16[Category],MATCH(TRUE,ISNUMBER(SEARCH(Table16[Keywords],Table10_13[[#This Row],[Name]])),0)),"")</f>
        <v/>
      </c>
      <c r="H269" t="str">
        <f>IF(Table10_13[[#This Row],[Amount]]&lt;0,"EXPENSES","INCOME")</f>
        <v>INCOME</v>
      </c>
    </row>
    <row r="270" spans="1:8">
      <c r="A270" s="3"/>
      <c r="B270" s="4"/>
      <c r="C270" s="4"/>
      <c r="D270" s="4"/>
      <c r="E270" s="6"/>
      <c r="F270" t="str">
        <f t="array" ref="F270">IFERROR(INDEX(Table_Cat[Category],MATCH(TRUE,ISNUMBER(SEARCH(Table_Cat[Keywords],Table10_13[[#This Row],[Name]])),0)),"")</f>
        <v/>
      </c>
      <c r="G270" t="str">
        <f t="array" ref="G270">IFERROR(INDEX(Table16[Category],MATCH(TRUE,ISNUMBER(SEARCH(Table16[Keywords],Table10_13[[#This Row],[Name]])),0)),"")</f>
        <v/>
      </c>
      <c r="H270" t="str">
        <f>IF(Table10_13[[#This Row],[Amount]]&lt;0,"EXPENSES","INCOME")</f>
        <v>INCOME</v>
      </c>
    </row>
    <row r="271" spans="1:8">
      <c r="A271" s="3"/>
      <c r="B271" s="4"/>
      <c r="C271" s="4"/>
      <c r="D271" s="4"/>
      <c r="E271" s="6"/>
      <c r="F271" t="str">
        <f t="array" ref="F271">IFERROR(INDEX(Table_Cat[Category],MATCH(TRUE,ISNUMBER(SEARCH(Table_Cat[Keywords],Table10_13[[#This Row],[Name]])),0)),"")</f>
        <v/>
      </c>
      <c r="G271" t="str">
        <f t="array" ref="G271">IFERROR(INDEX(Table16[Category],MATCH(TRUE,ISNUMBER(SEARCH(Table16[Keywords],Table10_13[[#This Row],[Name]])),0)),"")</f>
        <v/>
      </c>
      <c r="H271" t="str">
        <f>IF(Table10_13[[#This Row],[Amount]]&lt;0,"EXPENSES","INCOME")</f>
        <v>INCOME</v>
      </c>
    </row>
    <row r="272" spans="1:8">
      <c r="A272" s="3"/>
      <c r="B272" s="4"/>
      <c r="C272" s="4"/>
      <c r="D272" s="4"/>
      <c r="E272" s="6"/>
      <c r="F272" t="str">
        <f t="array" ref="F272">IFERROR(INDEX(Table_Cat[Category],MATCH(TRUE,ISNUMBER(SEARCH(Table_Cat[Keywords],Table10_13[[#This Row],[Name]])),0)),"")</f>
        <v/>
      </c>
      <c r="G272" t="str">
        <f t="array" ref="G272">IFERROR(INDEX(Table16[Category],MATCH(TRUE,ISNUMBER(SEARCH(Table16[Keywords],Table10_13[[#This Row],[Name]])),0)),"")</f>
        <v/>
      </c>
      <c r="H272" t="str">
        <f>IF(Table10_13[[#This Row],[Amount]]&lt;0,"EXPENSES","INCOME")</f>
        <v>INCOME</v>
      </c>
    </row>
    <row r="273" spans="1:8">
      <c r="A273" s="3"/>
      <c r="B273" s="4"/>
      <c r="C273" s="4"/>
      <c r="D273" s="4"/>
      <c r="E273" s="6"/>
      <c r="F273" t="str">
        <f t="array" ref="F273">IFERROR(INDEX(Table_Cat[Category],MATCH(TRUE,ISNUMBER(SEARCH(Table_Cat[Keywords],Table10_13[[#This Row],[Name]])),0)),"")</f>
        <v/>
      </c>
      <c r="G273" t="str">
        <f t="array" ref="G273">IFERROR(INDEX(Table16[Category],MATCH(TRUE,ISNUMBER(SEARCH(Table16[Keywords],Table10_13[[#This Row],[Name]])),0)),"")</f>
        <v/>
      </c>
      <c r="H273" t="str">
        <f>IF(Table10_13[[#This Row],[Amount]]&lt;0,"EXPENSES","INCOME")</f>
        <v>INCOME</v>
      </c>
    </row>
    <row r="274" spans="1:8">
      <c r="A274" s="3"/>
      <c r="B274" s="4"/>
      <c r="C274" s="4"/>
      <c r="D274" s="4"/>
      <c r="E274" s="6"/>
      <c r="F274" t="str">
        <f t="array" ref="F274">IFERROR(INDEX(Table_Cat[Category],MATCH(TRUE,ISNUMBER(SEARCH(Table_Cat[Keywords],Table10_13[[#This Row],[Name]])),0)),"")</f>
        <v/>
      </c>
      <c r="G274" t="str">
        <f t="array" ref="G274">IFERROR(INDEX(Table16[Category],MATCH(TRUE,ISNUMBER(SEARCH(Table16[Keywords],Table10_13[[#This Row],[Name]])),0)),"")</f>
        <v/>
      </c>
      <c r="H274" t="str">
        <f>IF(Table10_13[[#This Row],[Amount]]&lt;0,"EXPENSES","INCOME")</f>
        <v>INCOME</v>
      </c>
    </row>
    <row r="275" spans="1:8">
      <c r="A275" s="3"/>
      <c r="B275" s="4"/>
      <c r="C275" s="4"/>
      <c r="D275" s="4"/>
      <c r="E275" s="6"/>
      <c r="F275" t="str">
        <f t="array" ref="F275">IFERROR(INDEX(Table_Cat[Category],MATCH(TRUE,ISNUMBER(SEARCH(Table_Cat[Keywords],Table10_13[[#This Row],[Name]])),0)),"")</f>
        <v/>
      </c>
      <c r="G275" t="str">
        <f t="array" ref="G275">IFERROR(INDEX(Table16[Category],MATCH(TRUE,ISNUMBER(SEARCH(Table16[Keywords],Table10_13[[#This Row],[Name]])),0)),"")</f>
        <v/>
      </c>
      <c r="H275" t="str">
        <f>IF(Table10_13[[#This Row],[Amount]]&lt;0,"EXPENSES","INCOME")</f>
        <v>INCOME</v>
      </c>
    </row>
    <row r="276" spans="1:8">
      <c r="A276" s="3"/>
      <c r="B276" s="4"/>
      <c r="C276" s="4"/>
      <c r="D276" s="4"/>
      <c r="E276" s="6"/>
      <c r="F276" t="str">
        <f t="array" ref="F276">IFERROR(INDEX(Table_Cat[Category],MATCH(TRUE,ISNUMBER(SEARCH(Table_Cat[Keywords],Table10_13[[#This Row],[Name]])),0)),"")</f>
        <v/>
      </c>
      <c r="G276" t="str">
        <f t="array" ref="G276">IFERROR(INDEX(Table16[Category],MATCH(TRUE,ISNUMBER(SEARCH(Table16[Keywords],Table10_13[[#This Row],[Name]])),0)),"")</f>
        <v/>
      </c>
      <c r="H276" t="str">
        <f>IF(Table10_13[[#This Row],[Amount]]&lt;0,"EXPENSES","INCOME")</f>
        <v>INCOME</v>
      </c>
    </row>
    <row r="277" spans="1:8">
      <c r="A277" s="3"/>
      <c r="B277" s="4"/>
      <c r="C277" s="4"/>
      <c r="D277" s="4"/>
      <c r="E277" s="6"/>
      <c r="F277" t="str">
        <f t="array" ref="F277">IFERROR(INDEX(Table_Cat[Category],MATCH(TRUE,ISNUMBER(SEARCH(Table_Cat[Keywords],Table10_13[[#This Row],[Name]])),0)),"")</f>
        <v/>
      </c>
      <c r="G277" t="str">
        <f t="array" ref="G277">IFERROR(INDEX(Table16[Category],MATCH(TRUE,ISNUMBER(SEARCH(Table16[Keywords],Table10_13[[#This Row],[Name]])),0)),"")</f>
        <v/>
      </c>
      <c r="H277" t="str">
        <f>IF(Table10_13[[#This Row],[Amount]]&lt;0,"EXPENSES","INCOME")</f>
        <v>INCOME</v>
      </c>
    </row>
    <row r="278" spans="1:8">
      <c r="A278" s="3"/>
      <c r="B278" s="4"/>
      <c r="C278" s="4"/>
      <c r="D278" s="4"/>
      <c r="E278" s="6"/>
      <c r="F278" t="str">
        <f t="array" ref="F278">IFERROR(INDEX(Table_Cat[Category],MATCH(TRUE,ISNUMBER(SEARCH(Table_Cat[Keywords],Table10_13[[#This Row],[Name]])),0)),"")</f>
        <v/>
      </c>
      <c r="G278" t="str">
        <f t="array" ref="G278">IFERROR(INDEX(Table16[Category],MATCH(TRUE,ISNUMBER(SEARCH(Table16[Keywords],Table10_13[[#This Row],[Name]])),0)),"")</f>
        <v/>
      </c>
      <c r="H278" t="str">
        <f>IF(Table10_13[[#This Row],[Amount]]&lt;0,"EXPENSES","INCOME")</f>
        <v>INCOME</v>
      </c>
    </row>
    <row r="279" spans="1:8">
      <c r="A279" s="3"/>
      <c r="B279" s="4"/>
      <c r="C279" s="4"/>
      <c r="D279" s="4"/>
      <c r="E279" s="6"/>
      <c r="F279" t="str">
        <f t="array" ref="F279">IFERROR(INDEX(Table_Cat[Category],MATCH(TRUE,ISNUMBER(SEARCH(Table_Cat[Keywords],Table10_13[[#This Row],[Name]])),0)),"")</f>
        <v/>
      </c>
      <c r="G279" t="str">
        <f t="array" ref="G279">IFERROR(INDEX(Table16[Category],MATCH(TRUE,ISNUMBER(SEARCH(Table16[Keywords],Table10_13[[#This Row],[Name]])),0)),"")</f>
        <v/>
      </c>
      <c r="H279" t="str">
        <f>IF(Table10_13[[#This Row],[Amount]]&lt;0,"EXPENSES","INCOME")</f>
        <v>INCOME</v>
      </c>
    </row>
    <row r="280" spans="1:8">
      <c r="A280" s="3"/>
      <c r="B280" s="4"/>
      <c r="C280" s="4"/>
      <c r="D280" s="4"/>
      <c r="E280" s="6"/>
      <c r="F280" t="str">
        <f t="array" ref="F280">IFERROR(INDEX(Table_Cat[Category],MATCH(TRUE,ISNUMBER(SEARCH(Table_Cat[Keywords],Table10_13[[#This Row],[Name]])),0)),"")</f>
        <v/>
      </c>
      <c r="G280" t="str">
        <f t="array" ref="G280">IFERROR(INDEX(Table16[Category],MATCH(TRUE,ISNUMBER(SEARCH(Table16[Keywords],Table10_13[[#This Row],[Name]])),0)),"")</f>
        <v/>
      </c>
      <c r="H280" t="str">
        <f>IF(Table10_13[[#This Row],[Amount]]&lt;0,"EXPENSES","INCOME")</f>
        <v>INCOME</v>
      </c>
    </row>
    <row r="281" spans="1:8">
      <c r="A281" s="3"/>
      <c r="B281" s="4"/>
      <c r="C281" s="4"/>
      <c r="D281" s="4"/>
      <c r="E281" s="6"/>
      <c r="F281" t="str">
        <f t="array" ref="F281">IFERROR(INDEX(Table_Cat[Category],MATCH(TRUE,ISNUMBER(SEARCH(Table_Cat[Keywords],Table10_13[[#This Row],[Name]])),0)),"")</f>
        <v/>
      </c>
      <c r="G281" t="str">
        <f t="array" ref="G281">IFERROR(INDEX(Table16[Category],MATCH(TRUE,ISNUMBER(SEARCH(Table16[Keywords],Table10_13[[#This Row],[Name]])),0)),"")</f>
        <v/>
      </c>
      <c r="H281" t="str">
        <f>IF(Table10_13[[#This Row],[Amount]]&lt;0,"EXPENSES","INCOME")</f>
        <v>INCOME</v>
      </c>
    </row>
    <row r="282" spans="1:8">
      <c r="A282" s="3"/>
      <c r="B282" s="4"/>
      <c r="C282" s="4"/>
      <c r="D282" s="4"/>
      <c r="E282" s="6"/>
      <c r="F282" t="str">
        <f t="array" ref="F282">IFERROR(INDEX(Table_Cat[Category],MATCH(TRUE,ISNUMBER(SEARCH(Table_Cat[Keywords],Table10_13[[#This Row],[Name]])),0)),"")</f>
        <v/>
      </c>
      <c r="G282" t="str">
        <f t="array" ref="G282">IFERROR(INDEX(Table16[Category],MATCH(TRUE,ISNUMBER(SEARCH(Table16[Keywords],Table10_13[[#This Row],[Name]])),0)),"")</f>
        <v/>
      </c>
      <c r="H282" t="str">
        <f>IF(Table10_13[[#This Row],[Amount]]&lt;0,"EXPENSES","INCOME")</f>
        <v>INCOME</v>
      </c>
    </row>
    <row r="283" spans="1:8">
      <c r="A283" s="3"/>
      <c r="B283" s="4"/>
      <c r="C283" s="4"/>
      <c r="D283" s="4"/>
      <c r="E283" s="6"/>
      <c r="F283" t="str">
        <f t="array" ref="F283">IFERROR(INDEX(Table_Cat[Category],MATCH(TRUE,ISNUMBER(SEARCH(Table_Cat[Keywords],Table10_13[[#This Row],[Name]])),0)),"")</f>
        <v/>
      </c>
      <c r="G283" t="str">
        <f t="array" ref="G283">IFERROR(INDEX(Table16[Category],MATCH(TRUE,ISNUMBER(SEARCH(Table16[Keywords],Table10_13[[#This Row],[Name]])),0)),"")</f>
        <v/>
      </c>
      <c r="H283" t="str">
        <f>IF(Table10_13[[#This Row],[Amount]]&lt;0,"EXPENSES","INCOME")</f>
        <v>INCOME</v>
      </c>
    </row>
    <row r="284" spans="1:8">
      <c r="A284" s="3"/>
      <c r="B284" s="4"/>
      <c r="C284" s="4"/>
      <c r="D284" s="4"/>
      <c r="E284" s="6"/>
      <c r="F284" t="str">
        <f t="array" ref="F284">IFERROR(INDEX(Table_Cat[Category],MATCH(TRUE,ISNUMBER(SEARCH(Table_Cat[Keywords],Table10_13[[#This Row],[Name]])),0)),"")</f>
        <v/>
      </c>
      <c r="G284" t="str">
        <f t="array" ref="G284">IFERROR(INDEX(Table16[Category],MATCH(TRUE,ISNUMBER(SEARCH(Table16[Keywords],Table10_13[[#This Row],[Name]])),0)),"")</f>
        <v/>
      </c>
      <c r="H284" t="str">
        <f>IF(Table10_13[[#This Row],[Amount]]&lt;0,"EXPENSES","INCOME")</f>
        <v>INCOME</v>
      </c>
    </row>
    <row r="285" spans="1:8">
      <c r="A285" s="3"/>
      <c r="B285" s="4"/>
      <c r="C285" s="4"/>
      <c r="D285" s="4"/>
      <c r="E285" s="6"/>
      <c r="F285" t="str">
        <f t="array" ref="F285">IFERROR(INDEX(Table_Cat[Category],MATCH(TRUE,ISNUMBER(SEARCH(Table_Cat[Keywords],Table10_13[[#This Row],[Name]])),0)),"")</f>
        <v/>
      </c>
      <c r="G285" t="str">
        <f t="array" ref="G285">IFERROR(INDEX(Table16[Category],MATCH(TRUE,ISNUMBER(SEARCH(Table16[Keywords],Table10_13[[#This Row],[Name]])),0)),"")</f>
        <v/>
      </c>
      <c r="H285" t="str">
        <f>IF(Table10_13[[#This Row],[Amount]]&lt;0,"EXPENSES","INCOME")</f>
        <v>INCOME</v>
      </c>
    </row>
    <row r="286" spans="1:8">
      <c r="A286" s="3"/>
      <c r="B286" s="4"/>
      <c r="C286" s="4"/>
      <c r="D286" s="4"/>
      <c r="E286" s="6"/>
      <c r="F286" t="str">
        <f t="array" ref="F286">IFERROR(INDEX(Table_Cat[Category],MATCH(TRUE,ISNUMBER(SEARCH(Table_Cat[Keywords],Table10_13[[#This Row],[Name]])),0)),"")</f>
        <v/>
      </c>
      <c r="G286" t="str">
        <f t="array" ref="G286">IFERROR(INDEX(Table16[Category],MATCH(TRUE,ISNUMBER(SEARCH(Table16[Keywords],Table10_13[[#This Row],[Name]])),0)),"")</f>
        <v/>
      </c>
      <c r="H286" t="str">
        <f>IF(Table10_13[[#This Row],[Amount]]&lt;0,"EXPENSES","INCOME")</f>
        <v>INCOME</v>
      </c>
    </row>
    <row r="287" spans="1:8">
      <c r="A287" s="3"/>
      <c r="B287" s="4"/>
      <c r="C287" s="4"/>
      <c r="D287" s="4"/>
      <c r="E287" s="6"/>
      <c r="F287" t="str">
        <f t="array" ref="F287">IFERROR(INDEX(Table_Cat[Category],MATCH(TRUE,ISNUMBER(SEARCH(Table_Cat[Keywords],Table10_13[[#This Row],[Name]])),0)),"")</f>
        <v/>
      </c>
      <c r="G287" t="str">
        <f t="array" ref="G287">IFERROR(INDEX(Table16[Category],MATCH(TRUE,ISNUMBER(SEARCH(Table16[Keywords],Table10_13[[#This Row],[Name]])),0)),"")</f>
        <v/>
      </c>
      <c r="H287" t="str">
        <f>IF(Table10_13[[#This Row],[Amount]]&lt;0,"EXPENSES","INCOME")</f>
        <v>INCOME</v>
      </c>
    </row>
    <row r="288" spans="1:8">
      <c r="A288" s="3"/>
      <c r="B288" s="4"/>
      <c r="C288" s="4"/>
      <c r="D288" s="4"/>
      <c r="E288" s="6"/>
      <c r="F288" t="str">
        <f t="array" ref="F288">IFERROR(INDEX(Table_Cat[Category],MATCH(TRUE,ISNUMBER(SEARCH(Table_Cat[Keywords],Table10_13[[#This Row],[Name]])),0)),"")</f>
        <v/>
      </c>
      <c r="G288" t="str">
        <f t="array" ref="G288">IFERROR(INDEX(Table16[Category],MATCH(TRUE,ISNUMBER(SEARCH(Table16[Keywords],Table10_13[[#This Row],[Name]])),0)),"")</f>
        <v/>
      </c>
      <c r="H288" t="str">
        <f>IF(Table10_13[[#This Row],[Amount]]&lt;0,"EXPENSES","INCOME")</f>
        <v>INCOME</v>
      </c>
    </row>
    <row r="289" spans="1:8">
      <c r="A289" s="3"/>
      <c r="B289" s="4"/>
      <c r="C289" s="4"/>
      <c r="D289" s="4"/>
      <c r="E289" s="6"/>
      <c r="F289" t="str">
        <f t="array" ref="F289">IFERROR(INDEX(Table_Cat[Category],MATCH(TRUE,ISNUMBER(SEARCH(Table_Cat[Keywords],Table10_13[[#This Row],[Name]])),0)),"")</f>
        <v/>
      </c>
      <c r="G289" t="str">
        <f t="array" ref="G289">IFERROR(INDEX(Table16[Category],MATCH(TRUE,ISNUMBER(SEARCH(Table16[Keywords],Table10_13[[#This Row],[Name]])),0)),"")</f>
        <v/>
      </c>
      <c r="H289" t="str">
        <f>IF(Table10_13[[#This Row],[Amount]]&lt;0,"EXPENSES","INCOME")</f>
        <v>INCOME</v>
      </c>
    </row>
    <row r="290" spans="1:8">
      <c r="A290" s="3"/>
      <c r="B290" s="4"/>
      <c r="C290" s="4"/>
      <c r="D290" s="4"/>
      <c r="E290" s="6"/>
      <c r="F290" t="str">
        <f t="array" ref="F290">IFERROR(INDEX(Table_Cat[Category],MATCH(TRUE,ISNUMBER(SEARCH(Table_Cat[Keywords],Table10_13[[#This Row],[Name]])),0)),"")</f>
        <v/>
      </c>
      <c r="G290" t="str">
        <f t="array" ref="G290">IFERROR(INDEX(Table16[Category],MATCH(TRUE,ISNUMBER(SEARCH(Table16[Keywords],Table10_13[[#This Row],[Name]])),0)),"")</f>
        <v/>
      </c>
      <c r="H290" t="str">
        <f>IF(Table10_13[[#This Row],[Amount]]&lt;0,"EXPENSES","INCOME")</f>
        <v>INCOME</v>
      </c>
    </row>
    <row r="291" spans="1:8">
      <c r="A291" s="3"/>
      <c r="B291" s="4"/>
      <c r="C291" s="4"/>
      <c r="D291" s="4"/>
      <c r="E291" s="6"/>
      <c r="F291" t="str">
        <f t="array" ref="F291">IFERROR(INDEX(Table_Cat[Category],MATCH(TRUE,ISNUMBER(SEARCH(Table_Cat[Keywords],Table10_13[[#This Row],[Name]])),0)),"")</f>
        <v/>
      </c>
      <c r="G291" t="str">
        <f t="array" ref="G291">IFERROR(INDEX(Table16[Category],MATCH(TRUE,ISNUMBER(SEARCH(Table16[Keywords],Table10_13[[#This Row],[Name]])),0)),"")</f>
        <v/>
      </c>
      <c r="H291" t="str">
        <f>IF(Table10_13[[#This Row],[Amount]]&lt;0,"EXPENSES","INCOME")</f>
        <v>INCOME</v>
      </c>
    </row>
    <row r="292" spans="1:8">
      <c r="A292" s="3"/>
      <c r="B292" s="4"/>
      <c r="C292" s="4"/>
      <c r="D292" s="4"/>
      <c r="E292" s="6"/>
      <c r="F292" t="str">
        <f t="array" ref="F292">IFERROR(INDEX(Table_Cat[Category],MATCH(TRUE,ISNUMBER(SEARCH(Table_Cat[Keywords],Table10_13[[#This Row],[Name]])),0)),"")</f>
        <v/>
      </c>
      <c r="G292" t="str">
        <f t="array" ref="G292">IFERROR(INDEX(Table16[Category],MATCH(TRUE,ISNUMBER(SEARCH(Table16[Keywords],Table10_13[[#This Row],[Name]])),0)),"")</f>
        <v/>
      </c>
      <c r="H292" t="str">
        <f>IF(Table10_13[[#This Row],[Amount]]&lt;0,"EXPENSES","INCOME")</f>
        <v>INCOME</v>
      </c>
    </row>
    <row r="293" spans="1:8">
      <c r="A293" s="3"/>
      <c r="B293" s="4"/>
      <c r="C293" s="4"/>
      <c r="D293" s="4"/>
      <c r="E293" s="6"/>
      <c r="F293" t="str">
        <f t="array" ref="F293">IFERROR(INDEX(Table_Cat[Category],MATCH(TRUE,ISNUMBER(SEARCH(Table_Cat[Keywords],Table10_13[[#This Row],[Name]])),0)),"")</f>
        <v/>
      </c>
      <c r="G293" t="str">
        <f t="array" ref="G293">IFERROR(INDEX(Table16[Category],MATCH(TRUE,ISNUMBER(SEARCH(Table16[Keywords],Table10_13[[#This Row],[Name]])),0)),"")</f>
        <v/>
      </c>
      <c r="H293" t="str">
        <f>IF(Table10_13[[#This Row],[Amount]]&lt;0,"EXPENSES","INCOME")</f>
        <v>INCOME</v>
      </c>
    </row>
    <row r="294" spans="1:8">
      <c r="A294" s="3"/>
      <c r="B294" s="4"/>
      <c r="C294" s="4"/>
      <c r="D294" s="4"/>
      <c r="E294" s="6"/>
      <c r="F294" t="str">
        <f t="array" ref="F294">IFERROR(INDEX(Table_Cat[Category],MATCH(TRUE,ISNUMBER(SEARCH(Table_Cat[Keywords],Table10_13[[#This Row],[Name]])),0)),"")</f>
        <v/>
      </c>
      <c r="G294" t="str">
        <f t="array" ref="G294">IFERROR(INDEX(Table16[Category],MATCH(TRUE,ISNUMBER(SEARCH(Table16[Keywords],Table10_13[[#This Row],[Name]])),0)),"")</f>
        <v/>
      </c>
      <c r="H294" t="str">
        <f>IF(Table10_13[[#This Row],[Amount]]&lt;0,"EXPENSES","INCOME")</f>
        <v>INCOME</v>
      </c>
    </row>
    <row r="295" spans="1:8">
      <c r="A295" s="3"/>
      <c r="B295" s="4"/>
      <c r="C295" s="4"/>
      <c r="D295" s="4"/>
      <c r="E295" s="6"/>
      <c r="F295" t="str">
        <f t="array" ref="F295">IFERROR(INDEX(Table_Cat[Category],MATCH(TRUE,ISNUMBER(SEARCH(Table_Cat[Keywords],Table10_13[[#This Row],[Name]])),0)),"")</f>
        <v/>
      </c>
      <c r="G295" t="str">
        <f t="array" ref="G295">IFERROR(INDEX(Table16[Category],MATCH(TRUE,ISNUMBER(SEARCH(Table16[Keywords],Table10_13[[#This Row],[Name]])),0)),"")</f>
        <v/>
      </c>
      <c r="H295" t="str">
        <f>IF(Table10_13[[#This Row],[Amount]]&lt;0,"EXPENSES","INCOME")</f>
        <v>INCOME</v>
      </c>
    </row>
    <row r="296" spans="1:8">
      <c r="A296" s="3"/>
      <c r="B296" s="4"/>
      <c r="C296" s="4"/>
      <c r="D296" s="4"/>
      <c r="E296" s="6"/>
      <c r="F296" t="str">
        <f t="array" ref="F296">IFERROR(INDEX(Table_Cat[Category],MATCH(TRUE,ISNUMBER(SEARCH(Table_Cat[Keywords],Table10_13[[#This Row],[Name]])),0)),"")</f>
        <v/>
      </c>
      <c r="G296" t="str">
        <f t="array" ref="G296">IFERROR(INDEX(Table16[Category],MATCH(TRUE,ISNUMBER(SEARCH(Table16[Keywords],Table10_13[[#This Row],[Name]])),0)),"")</f>
        <v/>
      </c>
      <c r="H296" t="str">
        <f>IF(Table10_13[[#This Row],[Amount]]&lt;0,"EXPENSES","INCOME")</f>
        <v>INCOME</v>
      </c>
    </row>
    <row r="297" spans="1:8">
      <c r="A297" s="3"/>
      <c r="B297" s="4"/>
      <c r="C297" s="4"/>
      <c r="D297" s="4"/>
      <c r="E297" s="6"/>
      <c r="F297" t="str">
        <f t="array" ref="F297">IFERROR(INDEX(Table_Cat[Category],MATCH(TRUE,ISNUMBER(SEARCH(Table_Cat[Keywords],Table10_13[[#This Row],[Name]])),0)),"")</f>
        <v/>
      </c>
      <c r="G297" t="str">
        <f t="array" ref="G297">IFERROR(INDEX(Table16[Category],MATCH(TRUE,ISNUMBER(SEARCH(Table16[Keywords],Table10_13[[#This Row],[Name]])),0)),"")</f>
        <v/>
      </c>
      <c r="H297" t="str">
        <f>IF(Table10_13[[#This Row],[Amount]]&lt;0,"EXPENSES","INCOME")</f>
        <v>INCOME</v>
      </c>
    </row>
    <row r="298" spans="1:8">
      <c r="A298" s="3"/>
      <c r="B298" s="4"/>
      <c r="C298" s="4"/>
      <c r="D298" s="4"/>
      <c r="E298" s="6"/>
      <c r="F298" t="str">
        <f t="array" ref="F298">IFERROR(INDEX(Table_Cat[Category],MATCH(TRUE,ISNUMBER(SEARCH(Table_Cat[Keywords],Table10_13[[#This Row],[Name]])),0)),"")</f>
        <v/>
      </c>
      <c r="G298" t="str">
        <f t="array" ref="G298">IFERROR(INDEX(Table16[Category],MATCH(TRUE,ISNUMBER(SEARCH(Table16[Keywords],Table10_13[[#This Row],[Name]])),0)),"")</f>
        <v/>
      </c>
      <c r="H298" t="str">
        <f>IF(Table10_13[[#This Row],[Amount]]&lt;0,"EXPENSES","INCOME")</f>
        <v>INCOME</v>
      </c>
    </row>
    <row r="299" spans="1:8">
      <c r="A299" s="3"/>
      <c r="B299" s="4"/>
      <c r="C299" s="4"/>
      <c r="D299" s="4"/>
      <c r="E299" s="6"/>
      <c r="F299" t="str">
        <f t="array" ref="F299">IFERROR(INDEX(Table_Cat[Category],MATCH(TRUE,ISNUMBER(SEARCH(Table_Cat[Keywords],Table10_13[[#This Row],[Name]])),0)),"")</f>
        <v/>
      </c>
      <c r="G299" t="str">
        <f t="array" ref="G299">IFERROR(INDEX(Table16[Category],MATCH(TRUE,ISNUMBER(SEARCH(Table16[Keywords],Table10_13[[#This Row],[Name]])),0)),"")</f>
        <v/>
      </c>
      <c r="H299" t="str">
        <f>IF(Table10_13[[#This Row],[Amount]]&lt;0,"EXPENSES","INCOME")</f>
        <v>INCOME</v>
      </c>
    </row>
    <row r="300" spans="1:8">
      <c r="A300" s="3"/>
      <c r="B300" s="4"/>
      <c r="C300" s="4"/>
      <c r="D300" s="4"/>
      <c r="E300" s="6"/>
      <c r="F300" t="str">
        <f t="array" ref="F300">IFERROR(INDEX(Table_Cat[Category],MATCH(TRUE,ISNUMBER(SEARCH(Table_Cat[Keywords],Table10_13[[#This Row],[Name]])),0)),"")</f>
        <v/>
      </c>
      <c r="G300" t="str">
        <f t="array" ref="G300">IFERROR(INDEX(Table16[Category],MATCH(TRUE,ISNUMBER(SEARCH(Table16[Keywords],Table10_13[[#This Row],[Name]])),0)),"")</f>
        <v/>
      </c>
      <c r="H300" t="str">
        <f>IF(Table10_13[[#This Row],[Amount]]&lt;0,"EXPENSES","INCOME")</f>
        <v>INCOME</v>
      </c>
    </row>
    <row r="301" spans="1:8">
      <c r="A301" s="3"/>
      <c r="B301" s="4"/>
      <c r="C301" s="4"/>
      <c r="D301" s="4"/>
      <c r="E301" s="6"/>
      <c r="F301" t="str">
        <f t="array" ref="F301">IFERROR(INDEX(Table_Cat[Category],MATCH(TRUE,ISNUMBER(SEARCH(Table_Cat[Keywords],Table10_13[[#This Row],[Name]])),0)),"")</f>
        <v/>
      </c>
      <c r="G301" t="str">
        <f t="array" ref="G301">IFERROR(INDEX(Table16[Category],MATCH(TRUE,ISNUMBER(SEARCH(Table16[Keywords],Table10_13[[#This Row],[Name]])),0)),"")</f>
        <v/>
      </c>
      <c r="H301" t="str">
        <f>IF(Table10_13[[#This Row],[Amount]]&lt;0,"EXPENSES","INCOME")</f>
        <v>INCOME</v>
      </c>
    </row>
    <row r="302" spans="1:8">
      <c r="A302" s="3"/>
      <c r="B302" s="4"/>
      <c r="C302" s="4"/>
      <c r="D302" s="4"/>
      <c r="E302" s="6"/>
      <c r="F302" t="str">
        <f t="array" ref="F302">IFERROR(INDEX(Table_Cat[Category],MATCH(TRUE,ISNUMBER(SEARCH(Table_Cat[Keywords],Table10_13[[#This Row],[Name]])),0)),"")</f>
        <v/>
      </c>
      <c r="G302" t="str">
        <f t="array" ref="G302">IFERROR(INDEX(Table16[Category],MATCH(TRUE,ISNUMBER(SEARCH(Table16[Keywords],Table10_13[[#This Row],[Name]])),0)),"")</f>
        <v/>
      </c>
      <c r="H302" t="str">
        <f>IF(Table10_13[[#This Row],[Amount]]&lt;0,"EXPENSES","INCOME")</f>
        <v>INCOME</v>
      </c>
    </row>
    <row r="303" spans="1:8">
      <c r="A303" s="3"/>
      <c r="B303" s="4"/>
      <c r="C303" s="4"/>
      <c r="D303" s="4"/>
      <c r="E303" s="6"/>
      <c r="F303" t="str">
        <f t="array" ref="F303">IFERROR(INDEX(Table_Cat[Category],MATCH(TRUE,ISNUMBER(SEARCH(Table_Cat[Keywords],Table10_13[[#This Row],[Name]])),0)),"")</f>
        <v/>
      </c>
      <c r="G303" t="str">
        <f t="array" ref="G303">IFERROR(INDEX(Table16[Category],MATCH(TRUE,ISNUMBER(SEARCH(Table16[Keywords],Table10_13[[#This Row],[Name]])),0)),"")</f>
        <v/>
      </c>
      <c r="H303" t="str">
        <f>IF(Table10_13[[#This Row],[Amount]]&lt;0,"EXPENSES","INCOME")</f>
        <v>INCOME</v>
      </c>
    </row>
    <row r="304" spans="1:8">
      <c r="A304" s="3"/>
      <c r="B304" s="4"/>
      <c r="C304" s="4"/>
      <c r="D304" s="4"/>
      <c r="E304" s="6"/>
      <c r="F304" t="str">
        <f t="array" ref="F304">IFERROR(INDEX(Table_Cat[Category],MATCH(TRUE,ISNUMBER(SEARCH(Table_Cat[Keywords],Table10_13[[#This Row],[Name]])),0)),"")</f>
        <v/>
      </c>
      <c r="G304" t="str">
        <f t="array" ref="G304">IFERROR(INDEX(Table16[Category],MATCH(TRUE,ISNUMBER(SEARCH(Table16[Keywords],Table10_13[[#This Row],[Name]])),0)),"")</f>
        <v/>
      </c>
      <c r="H304" t="str">
        <f>IF(Table10_13[[#This Row],[Amount]]&lt;0,"EXPENSES","INCOME")</f>
        <v>INCOME</v>
      </c>
    </row>
    <row r="305" spans="1:8">
      <c r="A305" s="3"/>
      <c r="B305" s="4"/>
      <c r="C305" s="4"/>
      <c r="D305" s="4"/>
      <c r="E305" s="6"/>
      <c r="F305" t="str">
        <f t="array" ref="F305">IFERROR(INDEX(Table_Cat[Category],MATCH(TRUE,ISNUMBER(SEARCH(Table_Cat[Keywords],Table10_13[[#This Row],[Name]])),0)),"")</f>
        <v/>
      </c>
      <c r="G305" t="str">
        <f t="array" ref="G305">IFERROR(INDEX(Table16[Category],MATCH(TRUE,ISNUMBER(SEARCH(Table16[Keywords],Table10_13[[#This Row],[Name]])),0)),"")</f>
        <v/>
      </c>
      <c r="H305" t="str">
        <f>IF(Table10_13[[#This Row],[Amount]]&lt;0,"EXPENSES","INCOME")</f>
        <v>INCOME</v>
      </c>
    </row>
    <row r="306" spans="1:8">
      <c r="A306" s="3"/>
      <c r="B306" s="4"/>
      <c r="C306" s="4"/>
      <c r="D306" s="4"/>
      <c r="E306" s="6"/>
      <c r="F306" t="str">
        <f t="array" ref="F306">IFERROR(INDEX(Table_Cat[Category],MATCH(TRUE,ISNUMBER(SEARCH(Table_Cat[Keywords],Table10_13[[#This Row],[Name]])),0)),"")</f>
        <v/>
      </c>
      <c r="G306" t="str">
        <f t="array" ref="G306">IFERROR(INDEX(Table16[Category],MATCH(TRUE,ISNUMBER(SEARCH(Table16[Keywords],Table10_13[[#This Row],[Name]])),0)),"")</f>
        <v/>
      </c>
      <c r="H306" t="str">
        <f>IF(Table10_13[[#This Row],[Amount]]&lt;0,"EXPENSES","INCOME")</f>
        <v>INCOME</v>
      </c>
    </row>
    <row r="307" spans="1:8">
      <c r="A307" s="3"/>
      <c r="B307" s="4"/>
      <c r="C307" s="4"/>
      <c r="D307" s="4"/>
      <c r="E307" s="6"/>
      <c r="F307" t="str">
        <f t="array" ref="F307">IFERROR(INDEX(Table_Cat[Category],MATCH(TRUE,ISNUMBER(SEARCH(Table_Cat[Keywords],Table10_13[[#This Row],[Name]])),0)),"")</f>
        <v/>
      </c>
      <c r="G307" t="str">
        <f t="array" ref="G307">IFERROR(INDEX(Table16[Category],MATCH(TRUE,ISNUMBER(SEARCH(Table16[Keywords],Table10_13[[#This Row],[Name]])),0)),"")</f>
        <v/>
      </c>
      <c r="H307" t="str">
        <f>IF(Table10_13[[#This Row],[Amount]]&lt;0,"EXPENSES","INCOME")</f>
        <v>INCOME</v>
      </c>
    </row>
    <row r="308" spans="1:8">
      <c r="A308" s="3"/>
      <c r="B308" s="4"/>
      <c r="C308" s="4"/>
      <c r="D308" s="4"/>
      <c r="E308" s="6"/>
      <c r="F308" t="str">
        <f t="array" ref="F308">IFERROR(INDEX(Table_Cat[Category],MATCH(TRUE,ISNUMBER(SEARCH(Table_Cat[Keywords],Table10_13[[#This Row],[Name]])),0)),"")</f>
        <v/>
      </c>
      <c r="G308" t="str">
        <f t="array" ref="G308">IFERROR(INDEX(Table16[Category],MATCH(TRUE,ISNUMBER(SEARCH(Table16[Keywords],Table10_13[[#This Row],[Name]])),0)),"")</f>
        <v/>
      </c>
      <c r="H308" t="str">
        <f>IF(Table10_13[[#This Row],[Amount]]&lt;0,"EXPENSES","INCOME")</f>
        <v>INCOME</v>
      </c>
    </row>
    <row r="309" spans="1:8">
      <c r="A309" s="3"/>
      <c r="B309" s="4"/>
      <c r="C309" s="4"/>
      <c r="D309" s="4"/>
      <c r="E309" s="6"/>
      <c r="F309" t="str">
        <f t="array" ref="F309">IFERROR(INDEX(Table_Cat[Category],MATCH(TRUE,ISNUMBER(SEARCH(Table_Cat[Keywords],Table10_13[[#This Row],[Name]])),0)),"")</f>
        <v/>
      </c>
      <c r="G309" t="str">
        <f t="array" ref="G309">IFERROR(INDEX(Table16[Category],MATCH(TRUE,ISNUMBER(SEARCH(Table16[Keywords],Table10_13[[#This Row],[Name]])),0)),"")</f>
        <v/>
      </c>
      <c r="H309" t="str">
        <f>IF(Table10_13[[#This Row],[Amount]]&lt;0,"EXPENSES","INCOME")</f>
        <v>INCOME</v>
      </c>
    </row>
    <row r="310" spans="1:8">
      <c r="A310" s="3"/>
      <c r="B310" s="4"/>
      <c r="C310" s="4"/>
      <c r="D310" s="4"/>
      <c r="E310" s="6"/>
      <c r="F310" t="str">
        <f t="array" ref="F310">IFERROR(INDEX(Table_Cat[Category],MATCH(TRUE,ISNUMBER(SEARCH(Table_Cat[Keywords],Table10_13[[#This Row],[Name]])),0)),"")</f>
        <v/>
      </c>
      <c r="G310" t="str">
        <f t="array" ref="G310">IFERROR(INDEX(Table16[Category],MATCH(TRUE,ISNUMBER(SEARCH(Table16[Keywords],Table10_13[[#This Row],[Name]])),0)),"")</f>
        <v/>
      </c>
      <c r="H310" t="str">
        <f>IF(Table10_13[[#This Row],[Amount]]&lt;0,"EXPENSES","INCOME")</f>
        <v>INCOME</v>
      </c>
    </row>
    <row r="311" spans="1:8">
      <c r="A311" s="3"/>
      <c r="B311" s="4"/>
      <c r="C311" s="4"/>
      <c r="D311" s="4"/>
      <c r="E311" s="6"/>
      <c r="F311" t="str">
        <f t="array" ref="F311">IFERROR(INDEX(Table_Cat[Category],MATCH(TRUE,ISNUMBER(SEARCH(Table_Cat[Keywords],Table10_13[[#This Row],[Name]])),0)),"")</f>
        <v/>
      </c>
      <c r="G311" t="str">
        <f t="array" ref="G311">IFERROR(INDEX(Table16[Category],MATCH(TRUE,ISNUMBER(SEARCH(Table16[Keywords],Table10_13[[#This Row],[Name]])),0)),"")</f>
        <v/>
      </c>
      <c r="H311" t="str">
        <f>IF(Table10_13[[#This Row],[Amount]]&lt;0,"EXPENSES","INCOME")</f>
        <v>INCOME</v>
      </c>
    </row>
    <row r="312" spans="1:8">
      <c r="A312" s="3"/>
      <c r="B312" s="4"/>
      <c r="C312" s="4"/>
      <c r="D312" s="4"/>
      <c r="E312" s="6"/>
      <c r="F312" t="str">
        <f t="array" ref="F312">IFERROR(INDEX(Table_Cat[Category],MATCH(TRUE,ISNUMBER(SEARCH(Table_Cat[Keywords],Table10_13[[#This Row],[Name]])),0)),"")</f>
        <v/>
      </c>
      <c r="G312" t="str">
        <f t="array" ref="G312">IFERROR(INDEX(Table16[Category],MATCH(TRUE,ISNUMBER(SEARCH(Table16[Keywords],Table10_13[[#This Row],[Name]])),0)),"")</f>
        <v/>
      </c>
      <c r="H312" t="str">
        <f>IF(Table10_13[[#This Row],[Amount]]&lt;0,"EXPENSES","INCOME")</f>
        <v>INCOME</v>
      </c>
    </row>
    <row r="313" spans="1:8">
      <c r="A313" s="3"/>
      <c r="B313" s="4"/>
      <c r="C313" s="4"/>
      <c r="D313" s="4"/>
      <c r="E313" s="6"/>
      <c r="F313" t="str">
        <f t="array" ref="F313">IFERROR(INDEX(Table_Cat[Category],MATCH(TRUE,ISNUMBER(SEARCH(Table_Cat[Keywords],Table10_13[[#This Row],[Name]])),0)),"")</f>
        <v/>
      </c>
      <c r="G313" t="str">
        <f t="array" ref="G313">IFERROR(INDEX(Table16[Category],MATCH(TRUE,ISNUMBER(SEARCH(Table16[Keywords],Table10_13[[#This Row],[Name]])),0)),"")</f>
        <v/>
      </c>
      <c r="H313" t="str">
        <f>IF(Table10_13[[#This Row],[Amount]]&lt;0,"EXPENSES","INCOME")</f>
        <v>INCOME</v>
      </c>
    </row>
    <row r="314" spans="1:8">
      <c r="A314" s="3"/>
      <c r="B314" s="4"/>
      <c r="C314" s="4"/>
      <c r="D314" s="4"/>
      <c r="E314" s="6"/>
      <c r="F314" t="str">
        <f t="array" ref="F314">IFERROR(INDEX(Table_Cat[Category],MATCH(TRUE,ISNUMBER(SEARCH(Table_Cat[Keywords],Table10_13[[#This Row],[Name]])),0)),"")</f>
        <v/>
      </c>
      <c r="G314" t="str">
        <f t="array" ref="G314">IFERROR(INDEX(Table16[Category],MATCH(TRUE,ISNUMBER(SEARCH(Table16[Keywords],Table10_13[[#This Row],[Name]])),0)),"")</f>
        <v/>
      </c>
      <c r="H314" t="str">
        <f>IF(Table10_13[[#This Row],[Amount]]&lt;0,"EXPENSES","INCOME")</f>
        <v>INCOME</v>
      </c>
    </row>
    <row r="315" spans="1:8">
      <c r="A315" s="3"/>
      <c r="B315" s="4"/>
      <c r="C315" s="4"/>
      <c r="D315" s="4"/>
      <c r="E315" s="6"/>
      <c r="F315" t="str">
        <f t="array" ref="F315">IFERROR(INDEX(Table_Cat[Category],MATCH(TRUE,ISNUMBER(SEARCH(Table_Cat[Keywords],Table10_13[[#This Row],[Name]])),0)),"")</f>
        <v/>
      </c>
      <c r="G315" t="str">
        <f t="array" ref="G315">IFERROR(INDEX(Table16[Category],MATCH(TRUE,ISNUMBER(SEARCH(Table16[Keywords],Table10_13[[#This Row],[Name]])),0)),"")</f>
        <v/>
      </c>
      <c r="H315" t="str">
        <f>IF(Table10_13[[#This Row],[Amount]]&lt;0,"EXPENSES","INCOME")</f>
        <v>INCOME</v>
      </c>
    </row>
    <row r="316" spans="1:8">
      <c r="A316" s="3"/>
      <c r="B316" s="4"/>
      <c r="C316" s="4"/>
      <c r="D316" s="4"/>
      <c r="E316" s="6"/>
      <c r="F316" t="str">
        <f t="array" ref="F316">IFERROR(INDEX(Table_Cat[Category],MATCH(TRUE,ISNUMBER(SEARCH(Table_Cat[Keywords],Table10_13[[#This Row],[Name]])),0)),"")</f>
        <v/>
      </c>
      <c r="G316" t="str">
        <f t="array" ref="G316">IFERROR(INDEX(Table16[Category],MATCH(TRUE,ISNUMBER(SEARCH(Table16[Keywords],Table10_13[[#This Row],[Name]])),0)),"")</f>
        <v/>
      </c>
      <c r="H316" t="str">
        <f>IF(Table10_13[[#This Row],[Amount]]&lt;0,"EXPENSES","INCOME")</f>
        <v>INCOME</v>
      </c>
    </row>
    <row r="317" spans="1:8">
      <c r="A317" s="3"/>
      <c r="B317" s="4"/>
      <c r="C317" s="4"/>
      <c r="D317" s="4"/>
      <c r="E317" s="6"/>
      <c r="F317" t="str">
        <f t="array" ref="F317">IFERROR(INDEX(Table_Cat[Category],MATCH(TRUE,ISNUMBER(SEARCH(Table_Cat[Keywords],Table10_13[[#This Row],[Name]])),0)),"")</f>
        <v/>
      </c>
      <c r="G317" t="str">
        <f t="array" ref="G317">IFERROR(INDEX(Table16[Category],MATCH(TRUE,ISNUMBER(SEARCH(Table16[Keywords],Table10_13[[#This Row],[Name]])),0)),"")</f>
        <v/>
      </c>
      <c r="H317" t="str">
        <f>IF(Table10_13[[#This Row],[Amount]]&lt;0,"EXPENSES","INCOME")</f>
        <v>INCOME</v>
      </c>
    </row>
    <row r="318" spans="1:8">
      <c r="A318" s="3"/>
      <c r="B318" s="4"/>
      <c r="C318" s="4"/>
      <c r="D318" s="4"/>
      <c r="E318" s="6"/>
      <c r="F318" t="str">
        <f t="array" ref="F318">IFERROR(INDEX(Table_Cat[Category],MATCH(TRUE,ISNUMBER(SEARCH(Table_Cat[Keywords],Table10_13[[#This Row],[Name]])),0)),"")</f>
        <v/>
      </c>
      <c r="G318" t="str">
        <f t="array" ref="G318">IFERROR(INDEX(Table16[Category],MATCH(TRUE,ISNUMBER(SEARCH(Table16[Keywords],Table10_13[[#This Row],[Name]])),0)),"")</f>
        <v/>
      </c>
      <c r="H318" t="str">
        <f>IF(Table10_13[[#This Row],[Amount]]&lt;0,"EXPENSES","INCOME")</f>
        <v>INCOME</v>
      </c>
    </row>
    <row r="319" spans="1:8">
      <c r="A319" s="3"/>
      <c r="B319" s="4"/>
      <c r="C319" s="4"/>
      <c r="D319" s="4"/>
      <c r="E319" s="6"/>
      <c r="F319" t="str">
        <f t="array" ref="F319">IFERROR(INDEX(Table_Cat[Category],MATCH(TRUE,ISNUMBER(SEARCH(Table_Cat[Keywords],Table10_13[[#This Row],[Name]])),0)),"")</f>
        <v/>
      </c>
      <c r="G319" t="str">
        <f t="array" ref="G319">IFERROR(INDEX(Table16[Category],MATCH(TRUE,ISNUMBER(SEARCH(Table16[Keywords],Table10_13[[#This Row],[Name]])),0)),"")</f>
        <v/>
      </c>
      <c r="H319" t="str">
        <f>IF(Table10_13[[#This Row],[Amount]]&lt;0,"EXPENSES","INCOME")</f>
        <v>INCOME</v>
      </c>
    </row>
    <row r="320" spans="1:8">
      <c r="A320" s="3"/>
      <c r="B320" s="4"/>
      <c r="C320" s="4"/>
      <c r="D320" s="4"/>
      <c r="E320" s="6"/>
      <c r="F320" t="str">
        <f t="array" ref="F320">IFERROR(INDEX(Table_Cat[Category],MATCH(TRUE,ISNUMBER(SEARCH(Table_Cat[Keywords],Table10_13[[#This Row],[Name]])),0)),"")</f>
        <v/>
      </c>
      <c r="G320" t="str">
        <f t="array" ref="G320">IFERROR(INDEX(Table16[Category],MATCH(TRUE,ISNUMBER(SEARCH(Table16[Keywords],Table10_13[[#This Row],[Name]])),0)),"")</f>
        <v/>
      </c>
      <c r="H320" t="str">
        <f>IF(Table10_13[[#This Row],[Amount]]&lt;0,"EXPENSES","INCOME")</f>
        <v>INCOME</v>
      </c>
    </row>
    <row r="321" spans="1:8">
      <c r="A321" s="3"/>
      <c r="B321" s="4"/>
      <c r="C321" s="4"/>
      <c r="D321" s="4"/>
      <c r="E321" s="6"/>
      <c r="F321" t="str">
        <f t="array" ref="F321">IFERROR(INDEX(Table_Cat[Category],MATCH(TRUE,ISNUMBER(SEARCH(Table_Cat[Keywords],Table10_13[[#This Row],[Name]])),0)),"")</f>
        <v/>
      </c>
      <c r="G321" t="str">
        <f t="array" ref="G321">IFERROR(INDEX(Table16[Category],MATCH(TRUE,ISNUMBER(SEARCH(Table16[Keywords],Table10_13[[#This Row],[Name]])),0)),"")</f>
        <v/>
      </c>
      <c r="H321" t="str">
        <f>IF(Table10_13[[#This Row],[Amount]]&lt;0,"EXPENSES","INCOME")</f>
        <v>INCOME</v>
      </c>
    </row>
    <row r="322" spans="1:8">
      <c r="A322" s="3"/>
      <c r="B322" s="4"/>
      <c r="C322" s="4"/>
      <c r="D322" s="4"/>
      <c r="E322" s="6"/>
      <c r="F322" t="str">
        <f t="array" ref="F322">IFERROR(INDEX(Table_Cat[Category],MATCH(TRUE,ISNUMBER(SEARCH(Table_Cat[Keywords],Table10_13[[#This Row],[Name]])),0)),"")</f>
        <v/>
      </c>
      <c r="G322" t="str">
        <f t="array" ref="G322">IFERROR(INDEX(Table16[Category],MATCH(TRUE,ISNUMBER(SEARCH(Table16[Keywords],Table10_13[[#This Row],[Name]])),0)),"")</f>
        <v/>
      </c>
      <c r="H322" t="str">
        <f>IF(Table10_13[[#This Row],[Amount]]&lt;0,"EXPENSES","INCOME")</f>
        <v>INCOME</v>
      </c>
    </row>
    <row r="323" spans="1:8">
      <c r="A323" s="3"/>
      <c r="B323" s="4"/>
      <c r="C323" s="4"/>
      <c r="D323" s="4"/>
      <c r="E323" s="6"/>
      <c r="F323" t="str">
        <f t="array" ref="F323">IFERROR(INDEX(Table_Cat[Category],MATCH(TRUE,ISNUMBER(SEARCH(Table_Cat[Keywords],Table10_13[[#This Row],[Name]])),0)),"")</f>
        <v/>
      </c>
      <c r="G323" t="str">
        <f t="array" ref="G323">IFERROR(INDEX(Table16[Category],MATCH(TRUE,ISNUMBER(SEARCH(Table16[Keywords],Table10_13[[#This Row],[Name]])),0)),"")</f>
        <v/>
      </c>
      <c r="H323" t="str">
        <f>IF(Table10_13[[#This Row],[Amount]]&lt;0,"EXPENSES","INCOME")</f>
        <v>INCOME</v>
      </c>
    </row>
    <row r="324" spans="1:8">
      <c r="A324" s="3"/>
      <c r="B324" s="4"/>
      <c r="C324" s="4"/>
      <c r="D324" s="4"/>
      <c r="E324" s="6"/>
      <c r="F324" t="str">
        <f t="array" ref="F324">IFERROR(INDEX(Table_Cat[Category],MATCH(TRUE,ISNUMBER(SEARCH(Table_Cat[Keywords],Table10_13[[#This Row],[Name]])),0)),"")</f>
        <v/>
      </c>
      <c r="G324" t="str">
        <f t="array" ref="G324">IFERROR(INDEX(Table16[Category],MATCH(TRUE,ISNUMBER(SEARCH(Table16[Keywords],Table10_13[[#This Row],[Name]])),0)),"")</f>
        <v/>
      </c>
      <c r="H324" t="str">
        <f>IF(Table10_13[[#This Row],[Amount]]&lt;0,"EXPENSES","INCOME")</f>
        <v>INCOME</v>
      </c>
    </row>
    <row r="325" spans="1:8">
      <c r="A325" s="3"/>
      <c r="B325" s="4"/>
      <c r="C325" s="4"/>
      <c r="D325" s="4"/>
      <c r="E325" s="6"/>
      <c r="F325" t="str">
        <f t="array" ref="F325">IFERROR(INDEX(Table_Cat[Category],MATCH(TRUE,ISNUMBER(SEARCH(Table_Cat[Keywords],Table10_13[[#This Row],[Name]])),0)),"")</f>
        <v/>
      </c>
      <c r="G325" t="str">
        <f t="array" ref="G325">IFERROR(INDEX(Table16[Category],MATCH(TRUE,ISNUMBER(SEARCH(Table16[Keywords],Table10_13[[#This Row],[Name]])),0)),"")</f>
        <v/>
      </c>
      <c r="H325" t="str">
        <f>IF(Table10_13[[#This Row],[Amount]]&lt;0,"EXPENSES","INCOME")</f>
        <v>INCOME</v>
      </c>
    </row>
    <row r="326" spans="1:8">
      <c r="A326" s="3"/>
      <c r="B326" s="4"/>
      <c r="C326" s="4"/>
      <c r="D326" s="4"/>
      <c r="E326" s="6"/>
      <c r="F326" t="str">
        <f t="array" ref="F326">IFERROR(INDEX(Table_Cat[Category],MATCH(TRUE,ISNUMBER(SEARCH(Table_Cat[Keywords],Table10_13[[#This Row],[Name]])),0)),"")</f>
        <v/>
      </c>
      <c r="G326" t="str">
        <f t="array" ref="G326">IFERROR(INDEX(Table16[Category],MATCH(TRUE,ISNUMBER(SEARCH(Table16[Keywords],Table10_13[[#This Row],[Name]])),0)),"")</f>
        <v/>
      </c>
      <c r="H326" t="str">
        <f>IF(Table10_13[[#This Row],[Amount]]&lt;0,"EXPENSES","INCOME")</f>
        <v>INCOME</v>
      </c>
    </row>
    <row r="327" spans="1:8">
      <c r="A327" s="3"/>
      <c r="B327" s="4"/>
      <c r="C327" s="4"/>
      <c r="D327" s="4"/>
      <c r="E327" s="6"/>
      <c r="F327" t="str">
        <f t="array" ref="F327">IFERROR(INDEX(Table_Cat[Category],MATCH(TRUE,ISNUMBER(SEARCH(Table_Cat[Keywords],Table10_13[[#This Row],[Name]])),0)),"")</f>
        <v/>
      </c>
      <c r="G327" t="str">
        <f t="array" ref="G327">IFERROR(INDEX(Table16[Category],MATCH(TRUE,ISNUMBER(SEARCH(Table16[Keywords],Table10_13[[#This Row],[Name]])),0)),"")</f>
        <v/>
      </c>
      <c r="H327" t="str">
        <f>IF(Table10_13[[#This Row],[Amount]]&lt;0,"EXPENSES","INCOME")</f>
        <v>INCOME</v>
      </c>
    </row>
    <row r="328" spans="1:8">
      <c r="A328" s="3"/>
      <c r="B328" s="4"/>
      <c r="C328" s="4"/>
      <c r="D328" s="4"/>
      <c r="E328" s="6"/>
      <c r="F328" t="str">
        <f t="array" ref="F328">IFERROR(INDEX(Table_Cat[Category],MATCH(TRUE,ISNUMBER(SEARCH(Table_Cat[Keywords],Table10_13[[#This Row],[Name]])),0)),"")</f>
        <v/>
      </c>
      <c r="G328" t="str">
        <f t="array" ref="G328">IFERROR(INDEX(Table16[Category],MATCH(TRUE,ISNUMBER(SEARCH(Table16[Keywords],Table10_13[[#This Row],[Name]])),0)),"")</f>
        <v/>
      </c>
      <c r="H328" t="str">
        <f>IF(Table10_13[[#This Row],[Amount]]&lt;0,"EXPENSES","INCOME")</f>
        <v>INCOME</v>
      </c>
    </row>
    <row r="329" spans="1:8">
      <c r="A329" s="3"/>
      <c r="B329" s="4"/>
      <c r="C329" s="4"/>
      <c r="D329" s="4"/>
      <c r="E329" s="6"/>
      <c r="F329" t="str">
        <f t="array" ref="F329">IFERROR(INDEX(Table_Cat[Category],MATCH(TRUE,ISNUMBER(SEARCH(Table_Cat[Keywords],Table10_13[[#This Row],[Name]])),0)),"")</f>
        <v/>
      </c>
      <c r="G329" t="str">
        <f t="array" ref="G329">IFERROR(INDEX(Table16[Category],MATCH(TRUE,ISNUMBER(SEARCH(Table16[Keywords],Table10_13[[#This Row],[Name]])),0)),"")</f>
        <v/>
      </c>
      <c r="H329" t="str">
        <f>IF(Table10_13[[#This Row],[Amount]]&lt;0,"EXPENSES","INCOME")</f>
        <v>INCOME</v>
      </c>
    </row>
    <row r="330" spans="1:8">
      <c r="A330" s="3"/>
      <c r="B330" s="4"/>
      <c r="C330" s="4"/>
      <c r="D330" s="4"/>
      <c r="E330" s="6"/>
      <c r="F330" t="str">
        <f t="array" ref="F330">IFERROR(INDEX(Table_Cat[Category],MATCH(TRUE,ISNUMBER(SEARCH(Table_Cat[Keywords],Table10_13[[#This Row],[Name]])),0)),"")</f>
        <v/>
      </c>
      <c r="G330" t="str">
        <f t="array" ref="G330">IFERROR(INDEX(Table16[Category],MATCH(TRUE,ISNUMBER(SEARCH(Table16[Keywords],Table10_13[[#This Row],[Name]])),0)),"")</f>
        <v/>
      </c>
      <c r="H330" t="str">
        <f>IF(Table10_13[[#This Row],[Amount]]&lt;0,"EXPENSES","INCOME")</f>
        <v>INCOME</v>
      </c>
    </row>
    <row r="331" spans="1:8">
      <c r="A331" s="3"/>
      <c r="B331" s="4"/>
      <c r="C331" s="4"/>
      <c r="D331" s="4"/>
      <c r="E331" s="6"/>
      <c r="F331" t="str">
        <f t="array" ref="F331">IFERROR(INDEX(Table_Cat[Category],MATCH(TRUE,ISNUMBER(SEARCH(Table_Cat[Keywords],Table10_13[[#This Row],[Name]])),0)),"")</f>
        <v/>
      </c>
      <c r="G331" t="str">
        <f t="array" ref="G331">IFERROR(INDEX(Table16[Category],MATCH(TRUE,ISNUMBER(SEARCH(Table16[Keywords],Table10_13[[#This Row],[Name]])),0)),"")</f>
        <v/>
      </c>
      <c r="H331" t="str">
        <f>IF(Table10_13[[#This Row],[Amount]]&lt;0,"EXPENSES","INCOME")</f>
        <v>INCOME</v>
      </c>
    </row>
    <row r="332" spans="1:8">
      <c r="A332" s="3"/>
      <c r="B332" s="4"/>
      <c r="C332" s="4"/>
      <c r="D332" s="4"/>
      <c r="E332" s="6"/>
      <c r="F332" t="str">
        <f t="array" ref="F332">IFERROR(INDEX(Table_Cat[Category],MATCH(TRUE,ISNUMBER(SEARCH(Table_Cat[Keywords],Table10_13[[#This Row],[Name]])),0)),"")</f>
        <v/>
      </c>
      <c r="G332" t="str">
        <f t="array" ref="G332">IFERROR(INDEX(Table16[Category],MATCH(TRUE,ISNUMBER(SEARCH(Table16[Keywords],Table10_13[[#This Row],[Name]])),0)),"")</f>
        <v/>
      </c>
      <c r="H332" t="str">
        <f>IF(Table10_13[[#This Row],[Amount]]&lt;0,"EXPENSES","INCOME")</f>
        <v>INCOME</v>
      </c>
    </row>
    <row r="333" spans="1:8">
      <c r="A333" s="3"/>
      <c r="B333" s="4"/>
      <c r="C333" s="4"/>
      <c r="D333" s="4"/>
      <c r="E333" s="6"/>
      <c r="F333" t="str">
        <f t="array" ref="F333">IFERROR(INDEX(Table_Cat[Category],MATCH(TRUE,ISNUMBER(SEARCH(Table_Cat[Keywords],Table10_13[[#This Row],[Name]])),0)),"")</f>
        <v/>
      </c>
      <c r="G333" t="str">
        <f t="array" ref="G333">IFERROR(INDEX(Table16[Category],MATCH(TRUE,ISNUMBER(SEARCH(Table16[Keywords],Table10_13[[#This Row],[Name]])),0)),"")</f>
        <v/>
      </c>
      <c r="H333" t="str">
        <f>IF(Table10_13[[#This Row],[Amount]]&lt;0,"EXPENSES","INCOME")</f>
        <v>INCOME</v>
      </c>
    </row>
    <row r="334" spans="1:8">
      <c r="A334" s="3"/>
      <c r="B334" s="4"/>
      <c r="C334" s="4"/>
      <c r="D334" s="4"/>
      <c r="E334" s="6"/>
      <c r="F334" t="str">
        <f t="array" ref="F334">IFERROR(INDEX(Table_Cat[Category],MATCH(TRUE,ISNUMBER(SEARCH(Table_Cat[Keywords],Table10_13[[#This Row],[Name]])),0)),"")</f>
        <v/>
      </c>
      <c r="G334" t="str">
        <f t="array" ref="G334">IFERROR(INDEX(Table16[Category],MATCH(TRUE,ISNUMBER(SEARCH(Table16[Keywords],Table10_13[[#This Row],[Name]])),0)),"")</f>
        <v/>
      </c>
      <c r="H334" t="str">
        <f>IF(Table10_13[[#This Row],[Amount]]&lt;0,"EXPENSES","INCOME")</f>
        <v>INCOME</v>
      </c>
    </row>
    <row r="335" spans="1:8">
      <c r="A335" s="3"/>
      <c r="B335" s="4"/>
      <c r="C335" s="4"/>
      <c r="D335" s="4"/>
      <c r="E335" s="6"/>
      <c r="F335" t="str">
        <f t="array" ref="F335">IFERROR(INDEX(Table_Cat[Category],MATCH(TRUE,ISNUMBER(SEARCH(Table_Cat[Keywords],Table10_13[[#This Row],[Name]])),0)),"")</f>
        <v/>
      </c>
      <c r="G335" t="str">
        <f t="array" ref="G335">IFERROR(INDEX(Table16[Category],MATCH(TRUE,ISNUMBER(SEARCH(Table16[Keywords],Table10_13[[#This Row],[Name]])),0)),"")</f>
        <v/>
      </c>
      <c r="H335" t="str">
        <f>IF(Table10_13[[#This Row],[Amount]]&lt;0,"EXPENSES","INCOME")</f>
        <v>INCOME</v>
      </c>
    </row>
    <row r="336" spans="1:8">
      <c r="A336" s="3"/>
      <c r="B336" s="4"/>
      <c r="C336" s="4"/>
      <c r="D336" s="4"/>
      <c r="E336" s="6"/>
      <c r="F336" t="str">
        <f t="array" ref="F336">IFERROR(INDEX(Table_Cat[Category],MATCH(TRUE,ISNUMBER(SEARCH(Table_Cat[Keywords],Table10_13[[#This Row],[Name]])),0)),"")</f>
        <v/>
      </c>
      <c r="G336" t="str">
        <f t="array" ref="G336">IFERROR(INDEX(Table16[Category],MATCH(TRUE,ISNUMBER(SEARCH(Table16[Keywords],Table10_13[[#This Row],[Name]])),0)),"")</f>
        <v/>
      </c>
      <c r="H336" t="str">
        <f>IF(Table10_13[[#This Row],[Amount]]&lt;0,"EXPENSES","INCOME")</f>
        <v>INCOME</v>
      </c>
    </row>
    <row r="337" spans="1:8">
      <c r="A337" s="3"/>
      <c r="B337" s="4"/>
      <c r="C337" s="4"/>
      <c r="D337" s="4"/>
      <c r="E337" s="6"/>
      <c r="F337" t="str">
        <f t="array" ref="F337">IFERROR(INDEX(Table_Cat[Category],MATCH(TRUE,ISNUMBER(SEARCH(Table_Cat[Keywords],Table10_13[[#This Row],[Name]])),0)),"")</f>
        <v/>
      </c>
      <c r="G337" t="str">
        <f t="array" ref="G337">IFERROR(INDEX(Table16[Category],MATCH(TRUE,ISNUMBER(SEARCH(Table16[Keywords],Table10_13[[#This Row],[Name]])),0)),"")</f>
        <v/>
      </c>
      <c r="H337" t="str">
        <f>IF(Table10_13[[#This Row],[Amount]]&lt;0,"EXPENSES","INCOME")</f>
        <v>INCOME</v>
      </c>
    </row>
    <row r="338" spans="1:8">
      <c r="A338" s="3"/>
      <c r="B338" s="4"/>
      <c r="C338" s="4"/>
      <c r="D338" s="4"/>
      <c r="E338" s="6"/>
      <c r="F338" t="str">
        <f t="array" ref="F338">IFERROR(INDEX(Table_Cat[Category],MATCH(TRUE,ISNUMBER(SEARCH(Table_Cat[Keywords],Table10_13[[#This Row],[Name]])),0)),"")</f>
        <v/>
      </c>
      <c r="G338" t="str">
        <f t="array" ref="G338">IFERROR(INDEX(Table16[Category],MATCH(TRUE,ISNUMBER(SEARCH(Table16[Keywords],Table10_13[[#This Row],[Name]])),0)),"")</f>
        <v/>
      </c>
      <c r="H338" t="str">
        <f>IF(Table10_13[[#This Row],[Amount]]&lt;0,"EXPENSES","INCOME")</f>
        <v>INCOME</v>
      </c>
    </row>
    <row r="339" spans="1:8">
      <c r="A339" s="3"/>
      <c r="B339" s="4"/>
      <c r="C339" s="4"/>
      <c r="D339" s="4"/>
      <c r="E339" s="6"/>
      <c r="F339" t="str">
        <f t="array" ref="F339">IFERROR(INDEX(Table_Cat[Category],MATCH(TRUE,ISNUMBER(SEARCH(Table_Cat[Keywords],Table10_13[[#This Row],[Name]])),0)),"")</f>
        <v/>
      </c>
      <c r="G339" t="str">
        <f t="array" ref="G339">IFERROR(INDEX(Table16[Category],MATCH(TRUE,ISNUMBER(SEARCH(Table16[Keywords],Table10_13[[#This Row],[Name]])),0)),"")</f>
        <v/>
      </c>
      <c r="H339" t="str">
        <f>IF(Table10_13[[#This Row],[Amount]]&lt;0,"EXPENSES","INCOME")</f>
        <v>INCOME</v>
      </c>
    </row>
    <row r="340" spans="1:8">
      <c r="A340" s="3"/>
      <c r="B340" s="4"/>
      <c r="C340" s="4"/>
      <c r="D340" s="4"/>
      <c r="E340" s="6"/>
      <c r="F340" t="str">
        <f t="array" ref="F340">IFERROR(INDEX(Table_Cat[Category],MATCH(TRUE,ISNUMBER(SEARCH(Table_Cat[Keywords],Table10_13[[#This Row],[Name]])),0)),"")</f>
        <v/>
      </c>
      <c r="G340" t="str">
        <f t="array" ref="G340">IFERROR(INDEX(Table16[Category],MATCH(TRUE,ISNUMBER(SEARCH(Table16[Keywords],Table10_13[[#This Row],[Name]])),0)),"")</f>
        <v/>
      </c>
      <c r="H340" t="str">
        <f>IF(Table10_13[[#This Row],[Amount]]&lt;0,"EXPENSES","INCOME")</f>
        <v>INCOME</v>
      </c>
    </row>
    <row r="341" spans="1:8">
      <c r="A341" s="3"/>
      <c r="B341" s="4"/>
      <c r="C341" s="4"/>
      <c r="D341" s="4"/>
      <c r="E341" s="6"/>
      <c r="F341" t="str">
        <f t="array" ref="F341">IFERROR(INDEX(Table_Cat[Category],MATCH(TRUE,ISNUMBER(SEARCH(Table_Cat[Keywords],Table10_13[[#This Row],[Name]])),0)),"")</f>
        <v/>
      </c>
      <c r="G341" t="str">
        <f t="array" ref="G341">IFERROR(INDEX(Table16[Category],MATCH(TRUE,ISNUMBER(SEARCH(Table16[Keywords],Table10_13[[#This Row],[Name]])),0)),"")</f>
        <v/>
      </c>
      <c r="H341" t="str">
        <f>IF(Table10_13[[#This Row],[Amount]]&lt;0,"EXPENSES","INCOME")</f>
        <v>INCOME</v>
      </c>
    </row>
    <row r="342" spans="1:8">
      <c r="A342" s="3"/>
      <c r="B342" s="4"/>
      <c r="C342" s="4"/>
      <c r="D342" s="4"/>
      <c r="E342" s="6"/>
      <c r="F342" t="str">
        <f t="array" ref="F342">IFERROR(INDEX(Table_Cat[Category],MATCH(TRUE,ISNUMBER(SEARCH(Table_Cat[Keywords],Table10_13[[#This Row],[Name]])),0)),"")</f>
        <v/>
      </c>
      <c r="G342" t="str">
        <f t="array" ref="G342">IFERROR(INDEX(Table16[Category],MATCH(TRUE,ISNUMBER(SEARCH(Table16[Keywords],Table10_13[[#This Row],[Name]])),0)),"")</f>
        <v/>
      </c>
      <c r="H342" t="str">
        <f>IF(Table10_13[[#This Row],[Amount]]&lt;0,"EXPENSES","INCOME")</f>
        <v>INCOME</v>
      </c>
    </row>
    <row r="343" spans="1:8">
      <c r="A343" s="3"/>
      <c r="B343" s="4"/>
      <c r="C343" s="4"/>
      <c r="D343" s="4"/>
      <c r="E343" s="6"/>
      <c r="F343" t="str">
        <f t="array" ref="F343">IFERROR(INDEX(Table_Cat[Category],MATCH(TRUE,ISNUMBER(SEARCH(Table_Cat[Keywords],Table10_13[[#This Row],[Name]])),0)),"")</f>
        <v/>
      </c>
      <c r="G343" t="str">
        <f t="array" ref="G343">IFERROR(INDEX(Table16[Category],MATCH(TRUE,ISNUMBER(SEARCH(Table16[Keywords],Table10_13[[#This Row],[Name]])),0)),"")</f>
        <v/>
      </c>
      <c r="H343" t="str">
        <f>IF(Table10_13[[#This Row],[Amount]]&lt;0,"EXPENSES","INCOME")</f>
        <v>INCOME</v>
      </c>
    </row>
    <row r="344" spans="1:8">
      <c r="A344" s="3"/>
      <c r="B344" s="4"/>
      <c r="C344" s="4"/>
      <c r="D344" s="4"/>
      <c r="E344" s="6"/>
      <c r="F344" t="str">
        <f t="array" ref="F344">IFERROR(INDEX(Table_Cat[Category],MATCH(TRUE,ISNUMBER(SEARCH(Table_Cat[Keywords],Table10_13[[#This Row],[Name]])),0)),"")</f>
        <v/>
      </c>
      <c r="G344" t="str">
        <f t="array" ref="G344">IFERROR(INDEX(Table16[Category],MATCH(TRUE,ISNUMBER(SEARCH(Table16[Keywords],Table10_13[[#This Row],[Name]])),0)),"")</f>
        <v/>
      </c>
      <c r="H344" t="str">
        <f>IF(Table10_13[[#This Row],[Amount]]&lt;0,"EXPENSES","INCOME")</f>
        <v>INCOME</v>
      </c>
    </row>
    <row r="345" spans="1:8">
      <c r="A345" s="3"/>
      <c r="B345" s="4"/>
      <c r="C345" s="4"/>
      <c r="D345" s="4"/>
      <c r="E345" s="6"/>
      <c r="F345" t="str">
        <f t="array" ref="F345">IFERROR(INDEX(Table_Cat[Category],MATCH(TRUE,ISNUMBER(SEARCH(Table_Cat[Keywords],Table10_13[[#This Row],[Name]])),0)),"")</f>
        <v/>
      </c>
      <c r="G345" t="str">
        <f t="array" ref="G345">IFERROR(INDEX(Table16[Category],MATCH(TRUE,ISNUMBER(SEARCH(Table16[Keywords],Table10_13[[#This Row],[Name]])),0)),"")</f>
        <v/>
      </c>
      <c r="H345" t="str">
        <f>IF(Table10_13[[#This Row],[Amount]]&lt;0,"EXPENSES","INCOME")</f>
        <v>INCOME</v>
      </c>
    </row>
    <row r="346" spans="1:8">
      <c r="A346" s="3"/>
      <c r="B346" s="4"/>
      <c r="C346" s="4"/>
      <c r="D346" s="4"/>
      <c r="E346" s="6"/>
      <c r="F346" t="str">
        <f t="array" ref="F346">IFERROR(INDEX(Table_Cat[Category],MATCH(TRUE,ISNUMBER(SEARCH(Table_Cat[Keywords],Table10_13[[#This Row],[Name]])),0)),"")</f>
        <v/>
      </c>
      <c r="G346" t="str">
        <f t="array" ref="G346">IFERROR(INDEX(Table16[Category],MATCH(TRUE,ISNUMBER(SEARCH(Table16[Keywords],Table10_13[[#This Row],[Name]])),0)),"")</f>
        <v/>
      </c>
      <c r="H346" t="str">
        <f>IF(Table10_13[[#This Row],[Amount]]&lt;0,"EXPENSES","INCOME")</f>
        <v>INCOME</v>
      </c>
    </row>
    <row r="347" spans="1:8">
      <c r="A347" s="3"/>
      <c r="B347" s="4"/>
      <c r="C347" s="4"/>
      <c r="D347" s="4"/>
      <c r="E347" s="6"/>
      <c r="F347" t="str">
        <f t="array" ref="F347">IFERROR(INDEX(Table_Cat[Category],MATCH(TRUE,ISNUMBER(SEARCH(Table_Cat[Keywords],Table10_13[[#This Row],[Name]])),0)),"")</f>
        <v/>
      </c>
      <c r="G347" t="str">
        <f t="array" ref="G347">IFERROR(INDEX(Table16[Category],MATCH(TRUE,ISNUMBER(SEARCH(Table16[Keywords],Table10_13[[#This Row],[Name]])),0)),"")</f>
        <v/>
      </c>
      <c r="H347" t="str">
        <f>IF(Table10_13[[#This Row],[Amount]]&lt;0,"EXPENSES","INCOME")</f>
        <v>INCOME</v>
      </c>
    </row>
    <row r="348" spans="1:8">
      <c r="A348" s="3"/>
      <c r="B348" s="4"/>
      <c r="C348" s="4"/>
      <c r="D348" s="4"/>
      <c r="E348" s="6"/>
      <c r="F348" t="str">
        <f t="array" ref="F348">IFERROR(INDEX(Table_Cat[Category],MATCH(TRUE,ISNUMBER(SEARCH(Table_Cat[Keywords],Table10_13[[#This Row],[Name]])),0)),"")</f>
        <v/>
      </c>
      <c r="G348" t="str">
        <f t="array" ref="G348">IFERROR(INDEX(Table16[Category],MATCH(TRUE,ISNUMBER(SEARCH(Table16[Keywords],Table10_13[[#This Row],[Name]])),0)),"")</f>
        <v/>
      </c>
      <c r="H348" t="str">
        <f>IF(Table10_13[[#This Row],[Amount]]&lt;0,"EXPENSES","INCOME")</f>
        <v>INCOME</v>
      </c>
    </row>
    <row r="349" spans="1:8">
      <c r="A349" s="3"/>
      <c r="B349" s="4"/>
      <c r="C349" s="4"/>
      <c r="D349" s="4"/>
      <c r="E349" s="6"/>
      <c r="F349" t="str">
        <f t="array" ref="F349">IFERROR(INDEX(Table_Cat[Category],MATCH(TRUE,ISNUMBER(SEARCH(Table_Cat[Keywords],Table10_13[[#This Row],[Name]])),0)),"")</f>
        <v/>
      </c>
      <c r="G349" t="str">
        <f t="array" ref="G349">IFERROR(INDEX(Table16[Category],MATCH(TRUE,ISNUMBER(SEARCH(Table16[Keywords],Table10_13[[#This Row],[Name]])),0)),"")</f>
        <v/>
      </c>
      <c r="H349" t="str">
        <f>IF(Table10_13[[#This Row],[Amount]]&lt;0,"EXPENSES","INCOME")</f>
        <v>INCOME</v>
      </c>
    </row>
    <row r="350" spans="1:8">
      <c r="A350" s="3"/>
      <c r="B350" s="4"/>
      <c r="C350" s="4"/>
      <c r="D350" s="4"/>
      <c r="E350" s="6"/>
      <c r="F350" t="str">
        <f t="array" ref="F350">IFERROR(INDEX(Table_Cat[Category],MATCH(TRUE,ISNUMBER(SEARCH(Table_Cat[Keywords],Table10_13[[#This Row],[Name]])),0)),"")</f>
        <v/>
      </c>
      <c r="G350" t="str">
        <f t="array" ref="G350">IFERROR(INDEX(Table16[Category],MATCH(TRUE,ISNUMBER(SEARCH(Table16[Keywords],Table10_13[[#This Row],[Name]])),0)),"")</f>
        <v/>
      </c>
      <c r="H350" t="str">
        <f>IF(Table10_13[[#This Row],[Amount]]&lt;0,"EXPENSES","INCOME")</f>
        <v>INCOME</v>
      </c>
    </row>
    <row r="351" spans="1:8">
      <c r="A351" s="3"/>
      <c r="B351" s="4"/>
      <c r="C351" s="4"/>
      <c r="D351" s="4"/>
      <c r="E351" s="6"/>
      <c r="F351" t="str">
        <f t="array" ref="F351">IFERROR(INDEX(Table_Cat[Category],MATCH(TRUE,ISNUMBER(SEARCH(Table_Cat[Keywords],Table10_13[[#This Row],[Name]])),0)),"")</f>
        <v/>
      </c>
      <c r="G351" t="str">
        <f t="array" ref="G351">IFERROR(INDEX(Table16[Category],MATCH(TRUE,ISNUMBER(SEARCH(Table16[Keywords],Table10_13[[#This Row],[Name]])),0)),"")</f>
        <v/>
      </c>
      <c r="H351" t="str">
        <f>IF(Table10_13[[#This Row],[Amount]]&lt;0,"EXPENSES","INCOME")</f>
        <v>INCOME</v>
      </c>
    </row>
    <row r="352" spans="1:8">
      <c r="A352" s="3"/>
      <c r="B352" s="4"/>
      <c r="C352" s="4"/>
      <c r="D352" s="4"/>
      <c r="E352" s="6"/>
      <c r="F352" t="str">
        <f t="array" ref="F352">IFERROR(INDEX(Table_Cat[Category],MATCH(TRUE,ISNUMBER(SEARCH(Table_Cat[Keywords],Table10_13[[#This Row],[Name]])),0)),"")</f>
        <v/>
      </c>
      <c r="G352" t="str">
        <f t="array" ref="G352">IFERROR(INDEX(Table16[Category],MATCH(TRUE,ISNUMBER(SEARCH(Table16[Keywords],Table10_13[[#This Row],[Name]])),0)),"")</f>
        <v/>
      </c>
      <c r="H352" t="str">
        <f>IF(Table10_13[[#This Row],[Amount]]&lt;0,"EXPENSES","INCOME")</f>
        <v>INCOME</v>
      </c>
    </row>
    <row r="353" spans="1:8">
      <c r="A353" s="3"/>
      <c r="B353" s="4"/>
      <c r="C353" s="4"/>
      <c r="D353" s="4"/>
      <c r="E353" s="6"/>
      <c r="F353" t="str">
        <f t="array" ref="F353">IFERROR(INDEX(Table_Cat[Category],MATCH(TRUE,ISNUMBER(SEARCH(Table_Cat[Keywords],Table10_13[[#This Row],[Name]])),0)),"")</f>
        <v/>
      </c>
      <c r="G353" t="str">
        <f t="array" ref="G353">IFERROR(INDEX(Table16[Category],MATCH(TRUE,ISNUMBER(SEARCH(Table16[Keywords],Table10_13[[#This Row],[Name]])),0)),"")</f>
        <v/>
      </c>
      <c r="H353" t="str">
        <f>IF(Table10_13[[#This Row],[Amount]]&lt;0,"EXPENSES","INCOME")</f>
        <v>INCOME</v>
      </c>
    </row>
    <row r="354" spans="1:8">
      <c r="A354" s="3"/>
      <c r="B354" s="4"/>
      <c r="C354" s="4"/>
      <c r="D354" s="4"/>
      <c r="E354" s="6"/>
      <c r="F354" t="str">
        <f t="array" ref="F354">IFERROR(INDEX(Table_Cat[Category],MATCH(TRUE,ISNUMBER(SEARCH(Table_Cat[Keywords],Table10_13[[#This Row],[Name]])),0)),"")</f>
        <v/>
      </c>
      <c r="G354" t="str">
        <f t="array" ref="G354">IFERROR(INDEX(Table16[Category],MATCH(TRUE,ISNUMBER(SEARCH(Table16[Keywords],Table10_13[[#This Row],[Name]])),0)),"")</f>
        <v/>
      </c>
      <c r="H354" t="str">
        <f>IF(Table10_13[[#This Row],[Amount]]&lt;0,"EXPENSES","INCOME")</f>
        <v>INCOME</v>
      </c>
    </row>
    <row r="355" spans="1:8">
      <c r="A355" s="3"/>
      <c r="B355" s="4"/>
      <c r="C355" s="4"/>
      <c r="D355" s="4"/>
      <c r="E355" s="6"/>
      <c r="F355" t="str">
        <f t="array" ref="F355">IFERROR(INDEX(Table_Cat[Category],MATCH(TRUE,ISNUMBER(SEARCH(Table_Cat[Keywords],Table10_13[[#This Row],[Name]])),0)),"")</f>
        <v/>
      </c>
      <c r="G355" t="str">
        <f t="array" ref="G355">IFERROR(INDEX(Table16[Category],MATCH(TRUE,ISNUMBER(SEARCH(Table16[Keywords],Table10_13[[#This Row],[Name]])),0)),"")</f>
        <v/>
      </c>
      <c r="H355" t="str">
        <f>IF(Table10_13[[#This Row],[Amount]]&lt;0,"EXPENSES","INCOME")</f>
        <v>INCOME</v>
      </c>
    </row>
    <row r="356" spans="1:8">
      <c r="A356" s="3"/>
      <c r="B356" s="4"/>
      <c r="C356" s="4"/>
      <c r="D356" s="4"/>
      <c r="E356" s="6"/>
      <c r="F356" t="str">
        <f t="array" ref="F356">IFERROR(INDEX(Table_Cat[Category],MATCH(TRUE,ISNUMBER(SEARCH(Table_Cat[Keywords],Table10_13[[#This Row],[Name]])),0)),"")</f>
        <v/>
      </c>
      <c r="G356" t="str">
        <f t="array" ref="G356">IFERROR(INDEX(Table16[Category],MATCH(TRUE,ISNUMBER(SEARCH(Table16[Keywords],Table10_13[[#This Row],[Name]])),0)),"")</f>
        <v/>
      </c>
      <c r="H356" t="str">
        <f>IF(Table10_13[[#This Row],[Amount]]&lt;0,"EXPENSES","INCOME")</f>
        <v>INCOME</v>
      </c>
    </row>
    <row r="357" spans="1:8">
      <c r="A357" s="3"/>
      <c r="B357" s="4"/>
      <c r="C357" s="4"/>
      <c r="D357" s="4"/>
      <c r="E357" s="6"/>
      <c r="F357" t="str">
        <f t="array" ref="F357">IFERROR(INDEX(Table_Cat[Category],MATCH(TRUE,ISNUMBER(SEARCH(Table_Cat[Keywords],Table10_13[[#This Row],[Name]])),0)),"")</f>
        <v/>
      </c>
      <c r="G357" t="str">
        <f t="array" ref="G357">IFERROR(INDEX(Table16[Category],MATCH(TRUE,ISNUMBER(SEARCH(Table16[Keywords],Table10_13[[#This Row],[Name]])),0)),"")</f>
        <v/>
      </c>
      <c r="H357" t="str">
        <f>IF(Table10_13[[#This Row],[Amount]]&lt;0,"EXPENSES","INCOME")</f>
        <v>INCOME</v>
      </c>
    </row>
    <row r="358" spans="1:8">
      <c r="A358" s="3"/>
      <c r="B358" s="4"/>
      <c r="C358" s="4"/>
      <c r="D358" s="4"/>
      <c r="E358" s="6"/>
      <c r="F358" t="str">
        <f t="array" ref="F358">IFERROR(INDEX(Table_Cat[Category],MATCH(TRUE,ISNUMBER(SEARCH(Table_Cat[Keywords],Table10_13[[#This Row],[Name]])),0)),"")</f>
        <v/>
      </c>
      <c r="G358" t="str">
        <f t="array" ref="G358">IFERROR(INDEX(Table16[Category],MATCH(TRUE,ISNUMBER(SEARCH(Table16[Keywords],Table10_13[[#This Row],[Name]])),0)),"")</f>
        <v/>
      </c>
      <c r="H358" t="str">
        <f>IF(Table10_13[[#This Row],[Amount]]&lt;0,"EXPENSES","INCOME")</f>
        <v>INCOME</v>
      </c>
    </row>
    <row r="359" spans="1:8">
      <c r="A359" s="3"/>
      <c r="B359" s="4"/>
      <c r="C359" s="4"/>
      <c r="D359" s="4"/>
      <c r="E359" s="6"/>
      <c r="F359" t="str">
        <f t="array" ref="F359">IFERROR(INDEX(Table_Cat[Category],MATCH(TRUE,ISNUMBER(SEARCH(Table_Cat[Keywords],Table10_13[[#This Row],[Name]])),0)),"")</f>
        <v/>
      </c>
      <c r="G359" t="str">
        <f t="array" ref="G359">IFERROR(INDEX(Table16[Category],MATCH(TRUE,ISNUMBER(SEARCH(Table16[Keywords],Table10_13[[#This Row],[Name]])),0)),"")</f>
        <v/>
      </c>
      <c r="H359" t="str">
        <f>IF(Table10_13[[#This Row],[Amount]]&lt;0,"EXPENSES","INCOME")</f>
        <v>INCOME</v>
      </c>
    </row>
    <row r="360" spans="1:8">
      <c r="A360" s="3"/>
      <c r="B360" s="4"/>
      <c r="C360" s="4"/>
      <c r="D360" s="4"/>
      <c r="E360" s="6"/>
      <c r="F360" t="str">
        <f t="array" ref="F360">IFERROR(INDEX(Table_Cat[Category],MATCH(TRUE,ISNUMBER(SEARCH(Table_Cat[Keywords],Table10_13[[#This Row],[Name]])),0)),"")</f>
        <v/>
      </c>
      <c r="G360" t="str">
        <f t="array" ref="G360">IFERROR(INDEX(Table16[Category],MATCH(TRUE,ISNUMBER(SEARCH(Table16[Keywords],Table10_13[[#This Row],[Name]])),0)),"")</f>
        <v/>
      </c>
      <c r="H360" t="str">
        <f>IF(Table10_13[[#This Row],[Amount]]&lt;0,"EXPENSES","INCOME")</f>
        <v>INCOME</v>
      </c>
    </row>
    <row r="361" spans="1:8">
      <c r="A361" s="3"/>
      <c r="B361" s="4"/>
      <c r="C361" s="4"/>
      <c r="D361" s="4"/>
      <c r="E361" s="6"/>
      <c r="F361" t="str">
        <f t="array" ref="F361">IFERROR(INDEX(Table_Cat[Category],MATCH(TRUE,ISNUMBER(SEARCH(Table_Cat[Keywords],Table10_13[[#This Row],[Name]])),0)),"")</f>
        <v/>
      </c>
      <c r="G361" t="str">
        <f t="array" ref="G361">IFERROR(INDEX(Table16[Category],MATCH(TRUE,ISNUMBER(SEARCH(Table16[Keywords],Table10_13[[#This Row],[Name]])),0)),"")</f>
        <v/>
      </c>
      <c r="H361" t="str">
        <f>IF(Table10_13[[#This Row],[Amount]]&lt;0,"EXPENSES","INCOME")</f>
        <v>INCOME</v>
      </c>
    </row>
    <row r="362" spans="1:8">
      <c r="A362" s="3"/>
      <c r="B362" s="4"/>
      <c r="C362" s="4"/>
      <c r="D362" s="4"/>
      <c r="E362" s="6"/>
      <c r="F362" t="str">
        <f t="array" ref="F362">IFERROR(INDEX(Table_Cat[Category],MATCH(TRUE,ISNUMBER(SEARCH(Table_Cat[Keywords],Table10_13[[#This Row],[Name]])),0)),"")</f>
        <v/>
      </c>
      <c r="G362" t="str">
        <f t="array" ref="G362">IFERROR(INDEX(Table16[Category],MATCH(TRUE,ISNUMBER(SEARCH(Table16[Keywords],Table10_13[[#This Row],[Name]])),0)),"")</f>
        <v/>
      </c>
      <c r="H362" t="str">
        <f>IF(Table10_13[[#This Row],[Amount]]&lt;0,"EXPENSES","INCOME")</f>
        <v>INCOME</v>
      </c>
    </row>
    <row r="363" spans="1:8">
      <c r="A363" s="3"/>
      <c r="B363" s="4"/>
      <c r="C363" s="4"/>
      <c r="D363" s="4"/>
      <c r="E363" s="6"/>
      <c r="F363" t="str">
        <f t="array" ref="F363">IFERROR(INDEX(Table_Cat[Category],MATCH(TRUE,ISNUMBER(SEARCH(Table_Cat[Keywords],Table10_13[[#This Row],[Name]])),0)),"")</f>
        <v/>
      </c>
      <c r="G363" t="str">
        <f t="array" ref="G363">IFERROR(INDEX(Table16[Category],MATCH(TRUE,ISNUMBER(SEARCH(Table16[Keywords],Table10_13[[#This Row],[Name]])),0)),"")</f>
        <v/>
      </c>
      <c r="H363" t="str">
        <f>IF(Table10_13[[#This Row],[Amount]]&lt;0,"EXPENSES","INCOME")</f>
        <v>INCOME</v>
      </c>
    </row>
    <row r="364" spans="1:8">
      <c r="A364" s="3"/>
      <c r="B364" s="4"/>
      <c r="C364" s="4"/>
      <c r="D364" s="4"/>
      <c r="E364" s="6"/>
      <c r="F364" t="str">
        <f t="array" ref="F364">IFERROR(INDEX(Table_Cat[Category],MATCH(TRUE,ISNUMBER(SEARCH(Table_Cat[Keywords],Table10_13[[#This Row],[Name]])),0)),"")</f>
        <v/>
      </c>
      <c r="G364" t="str">
        <f t="array" ref="G364">IFERROR(INDEX(Table16[Category],MATCH(TRUE,ISNUMBER(SEARCH(Table16[Keywords],Table10_13[[#This Row],[Name]])),0)),"")</f>
        <v/>
      </c>
      <c r="H364" t="str">
        <f>IF(Table10_13[[#This Row],[Amount]]&lt;0,"EXPENSES","INCOME")</f>
        <v>INCOME</v>
      </c>
    </row>
    <row r="365" spans="1:8">
      <c r="A365" s="3"/>
      <c r="B365" s="4"/>
      <c r="C365" s="4"/>
      <c r="D365" s="4"/>
      <c r="E365" s="6"/>
      <c r="F365" t="str">
        <f t="array" ref="F365">IFERROR(INDEX(Table_Cat[Category],MATCH(TRUE,ISNUMBER(SEARCH(Table_Cat[Keywords],Table10_13[[#This Row],[Name]])),0)),"")</f>
        <v/>
      </c>
      <c r="G365" t="str">
        <f t="array" ref="G365">IFERROR(INDEX(Table16[Category],MATCH(TRUE,ISNUMBER(SEARCH(Table16[Keywords],Table10_13[[#This Row],[Name]])),0)),"")</f>
        <v/>
      </c>
      <c r="H365" t="str">
        <f>IF(Table10_13[[#This Row],[Amount]]&lt;0,"EXPENSES","INCOME")</f>
        <v>INCOME</v>
      </c>
    </row>
    <row r="366" spans="1:8">
      <c r="A366" s="3"/>
      <c r="B366" s="4"/>
      <c r="C366" s="4"/>
      <c r="D366" s="4"/>
      <c r="E366" s="6"/>
      <c r="F366" t="str">
        <f t="array" ref="F366">IFERROR(INDEX(Table_Cat[Category],MATCH(TRUE,ISNUMBER(SEARCH(Table_Cat[Keywords],Table10_13[[#This Row],[Name]])),0)),"")</f>
        <v/>
      </c>
      <c r="G366" t="str">
        <f t="array" ref="G366">IFERROR(INDEX(Table16[Category],MATCH(TRUE,ISNUMBER(SEARCH(Table16[Keywords],Table10_13[[#This Row],[Name]])),0)),"")</f>
        <v/>
      </c>
      <c r="H366" t="str">
        <f>IF(Table10_13[[#This Row],[Amount]]&lt;0,"EXPENSES","INCOME")</f>
        <v>INCOME</v>
      </c>
    </row>
    <row r="367" spans="1:8">
      <c r="A367" s="3"/>
      <c r="B367" s="4"/>
      <c r="C367" s="4"/>
      <c r="D367" s="4"/>
      <c r="E367" s="6"/>
      <c r="F367" t="str">
        <f t="array" ref="F367">IFERROR(INDEX(Table_Cat[Category],MATCH(TRUE,ISNUMBER(SEARCH(Table_Cat[Keywords],Table10_13[[#This Row],[Name]])),0)),"")</f>
        <v/>
      </c>
      <c r="G367" t="str">
        <f t="array" ref="G367">IFERROR(INDEX(Table16[Category],MATCH(TRUE,ISNUMBER(SEARCH(Table16[Keywords],Table10_13[[#This Row],[Name]])),0)),"")</f>
        <v/>
      </c>
      <c r="H367" t="str">
        <f>IF(Table10_13[[#This Row],[Amount]]&lt;0,"EXPENSES","INCOME")</f>
        <v>INCOME</v>
      </c>
    </row>
    <row r="368" spans="1:8">
      <c r="A368" s="3"/>
      <c r="B368" s="4"/>
      <c r="C368" s="4"/>
      <c r="D368" s="4"/>
      <c r="E368" s="6"/>
      <c r="F368" t="str">
        <f t="array" ref="F368">IFERROR(INDEX(Table_Cat[Category],MATCH(TRUE,ISNUMBER(SEARCH(Table_Cat[Keywords],Table10_13[[#This Row],[Name]])),0)),"")</f>
        <v/>
      </c>
      <c r="G368" t="str">
        <f t="array" ref="G368">IFERROR(INDEX(Table16[Category],MATCH(TRUE,ISNUMBER(SEARCH(Table16[Keywords],Table10_13[[#This Row],[Name]])),0)),"")</f>
        <v/>
      </c>
      <c r="H368" t="str">
        <f>IF(Table10_13[[#This Row],[Amount]]&lt;0,"EXPENSES","INCOME")</f>
        <v>INCOME</v>
      </c>
    </row>
    <row r="369" spans="1:8">
      <c r="A369" s="3"/>
      <c r="B369" s="4"/>
      <c r="C369" s="4"/>
      <c r="D369" s="4"/>
      <c r="E369" s="6"/>
      <c r="F369" t="str">
        <f t="array" ref="F369">IFERROR(INDEX(Table_Cat[Category],MATCH(TRUE,ISNUMBER(SEARCH(Table_Cat[Keywords],Table10_13[[#This Row],[Name]])),0)),"")</f>
        <v/>
      </c>
      <c r="G369" t="str">
        <f t="array" ref="G369">IFERROR(INDEX(Table16[Category],MATCH(TRUE,ISNUMBER(SEARCH(Table16[Keywords],Table10_13[[#This Row],[Name]])),0)),"")</f>
        <v/>
      </c>
      <c r="H369" t="str">
        <f>IF(Table10_13[[#This Row],[Amount]]&lt;0,"EXPENSES","INCOME")</f>
        <v>INCOME</v>
      </c>
    </row>
    <row r="370" spans="1:8">
      <c r="A370" s="3"/>
      <c r="B370" s="4"/>
      <c r="C370" s="4"/>
      <c r="D370" s="4"/>
      <c r="E370" s="6"/>
      <c r="F370" t="str">
        <f t="array" ref="F370">IFERROR(INDEX(Table_Cat[Category],MATCH(TRUE,ISNUMBER(SEARCH(Table_Cat[Keywords],Table10_13[[#This Row],[Name]])),0)),"")</f>
        <v/>
      </c>
      <c r="G370" t="str">
        <f t="array" ref="G370">IFERROR(INDEX(Table16[Category],MATCH(TRUE,ISNUMBER(SEARCH(Table16[Keywords],Table10_13[[#This Row],[Name]])),0)),"")</f>
        <v/>
      </c>
      <c r="H370" t="str">
        <f>IF(Table10_13[[#This Row],[Amount]]&lt;0,"EXPENSES","INCOME")</f>
        <v>INCOME</v>
      </c>
    </row>
    <row r="371" spans="1:8">
      <c r="A371" s="3"/>
      <c r="B371" s="4"/>
      <c r="C371" s="4"/>
      <c r="D371" s="4"/>
      <c r="E371" s="6"/>
      <c r="F371" t="str">
        <f t="array" ref="F371">IFERROR(INDEX(Table_Cat[Category],MATCH(TRUE,ISNUMBER(SEARCH(Table_Cat[Keywords],Table10_13[[#This Row],[Name]])),0)),"")</f>
        <v/>
      </c>
      <c r="G371" t="str">
        <f t="array" ref="G371">IFERROR(INDEX(Table16[Category],MATCH(TRUE,ISNUMBER(SEARCH(Table16[Keywords],Table10_13[[#This Row],[Name]])),0)),"")</f>
        <v/>
      </c>
      <c r="H371" t="str">
        <f>IF(Table10_13[[#This Row],[Amount]]&lt;0,"EXPENSES","INCOME")</f>
        <v>INCOME</v>
      </c>
    </row>
    <row r="372" spans="1:8">
      <c r="A372" s="3"/>
      <c r="B372" s="4"/>
      <c r="C372" s="4"/>
      <c r="D372" s="4"/>
      <c r="E372" s="6"/>
      <c r="F372" t="str">
        <f t="array" ref="F372">IFERROR(INDEX(Table_Cat[Category],MATCH(TRUE,ISNUMBER(SEARCH(Table_Cat[Keywords],Table10_13[[#This Row],[Name]])),0)),"")</f>
        <v/>
      </c>
      <c r="G372" t="str">
        <f t="array" ref="G372">IFERROR(INDEX(Table16[Category],MATCH(TRUE,ISNUMBER(SEARCH(Table16[Keywords],Table10_13[[#This Row],[Name]])),0)),"")</f>
        <v/>
      </c>
      <c r="H372" t="str">
        <f>IF(Table10_13[[#This Row],[Amount]]&lt;0,"EXPENSES","INCOME")</f>
        <v>INCOME</v>
      </c>
    </row>
    <row r="373" spans="1:8">
      <c r="A373" s="3"/>
      <c r="B373" s="4"/>
      <c r="C373" s="4"/>
      <c r="D373" s="4"/>
      <c r="E373" s="6"/>
      <c r="F373" t="str">
        <f t="array" ref="F373">IFERROR(INDEX(Table_Cat[Category],MATCH(TRUE,ISNUMBER(SEARCH(Table_Cat[Keywords],Table10_13[[#This Row],[Name]])),0)),"")</f>
        <v/>
      </c>
      <c r="G373" t="str">
        <f t="array" ref="G373">IFERROR(INDEX(Table16[Category],MATCH(TRUE,ISNUMBER(SEARCH(Table16[Keywords],Table10_13[[#This Row],[Name]])),0)),"")</f>
        <v/>
      </c>
      <c r="H373" t="str">
        <f>IF(Table10_13[[#This Row],[Amount]]&lt;0,"EXPENSES","INCOME")</f>
        <v>INCOME</v>
      </c>
    </row>
    <row r="374" spans="1:8">
      <c r="A374" s="3"/>
      <c r="B374" s="4"/>
      <c r="C374" s="4"/>
      <c r="D374" s="4"/>
      <c r="E374" s="6"/>
      <c r="F374" t="str">
        <f t="array" ref="F374">IFERROR(INDEX(Table_Cat[Category],MATCH(TRUE,ISNUMBER(SEARCH(Table_Cat[Keywords],Table10_13[[#This Row],[Name]])),0)),"")</f>
        <v/>
      </c>
      <c r="G374" t="str">
        <f t="array" ref="G374">IFERROR(INDEX(Table16[Category],MATCH(TRUE,ISNUMBER(SEARCH(Table16[Keywords],Table10_13[[#This Row],[Name]])),0)),"")</f>
        <v/>
      </c>
      <c r="H374" t="str">
        <f>IF(Table10_13[[#This Row],[Amount]]&lt;0,"EXPENSES","INCOME")</f>
        <v>INCOME</v>
      </c>
    </row>
    <row r="375" spans="1:8">
      <c r="A375" s="3"/>
      <c r="B375" s="4"/>
      <c r="C375" s="4"/>
      <c r="D375" s="4"/>
      <c r="E375" s="6"/>
      <c r="F375" t="str">
        <f t="array" ref="F375">IFERROR(INDEX(Table_Cat[Category],MATCH(TRUE,ISNUMBER(SEARCH(Table_Cat[Keywords],Table10_13[[#This Row],[Name]])),0)),"")</f>
        <v/>
      </c>
      <c r="G375" t="str">
        <f t="array" ref="G375">IFERROR(INDEX(Table16[Category],MATCH(TRUE,ISNUMBER(SEARCH(Table16[Keywords],Table10_13[[#This Row],[Name]])),0)),"")</f>
        <v/>
      </c>
      <c r="H375" t="str">
        <f>IF(Table10_13[[#This Row],[Amount]]&lt;0,"EXPENSES","INCOME")</f>
        <v>INCOME</v>
      </c>
    </row>
    <row r="376" spans="1:8">
      <c r="A376" s="3"/>
      <c r="B376" s="4"/>
      <c r="C376" s="4"/>
      <c r="D376" s="4"/>
      <c r="E376" s="6"/>
      <c r="F376" t="str">
        <f t="array" ref="F376">IFERROR(INDEX(Table_Cat[Category],MATCH(TRUE,ISNUMBER(SEARCH(Table_Cat[Keywords],Table10_13[[#This Row],[Name]])),0)),"")</f>
        <v/>
      </c>
      <c r="G376" t="str">
        <f t="array" ref="G376">IFERROR(INDEX(Table16[Category],MATCH(TRUE,ISNUMBER(SEARCH(Table16[Keywords],Table10_13[[#This Row],[Name]])),0)),"")</f>
        <v/>
      </c>
      <c r="H376" t="str">
        <f>IF(Table10_13[[#This Row],[Amount]]&lt;0,"EXPENSES","INCOME")</f>
        <v>INCOME</v>
      </c>
    </row>
    <row r="377" spans="1:8">
      <c r="A377" s="3"/>
      <c r="B377" s="4"/>
      <c r="C377" s="4"/>
      <c r="D377" s="4"/>
      <c r="E377" s="6"/>
      <c r="F377" t="str">
        <f t="array" ref="F377">IFERROR(INDEX(Table_Cat[Category],MATCH(TRUE,ISNUMBER(SEARCH(Table_Cat[Keywords],Table10_13[[#This Row],[Name]])),0)),"")</f>
        <v/>
      </c>
      <c r="G377" t="str">
        <f t="array" ref="G377">IFERROR(INDEX(Table16[Category],MATCH(TRUE,ISNUMBER(SEARCH(Table16[Keywords],Table10_13[[#This Row],[Name]])),0)),"")</f>
        <v/>
      </c>
      <c r="H377" t="str">
        <f>IF(Table10_13[[#This Row],[Amount]]&lt;0,"EXPENSES","INCOME")</f>
        <v>INCOME</v>
      </c>
    </row>
    <row r="378" spans="1:8">
      <c r="A378" s="3"/>
      <c r="B378" s="4"/>
      <c r="C378" s="4"/>
      <c r="D378" s="4"/>
      <c r="E378" s="6"/>
      <c r="F378" t="str">
        <f t="array" ref="F378">IFERROR(INDEX(Table_Cat[Category],MATCH(TRUE,ISNUMBER(SEARCH(Table_Cat[Keywords],Table10_13[[#This Row],[Name]])),0)),"")</f>
        <v/>
      </c>
      <c r="G378" t="str">
        <f t="array" ref="G378">IFERROR(INDEX(Table16[Category],MATCH(TRUE,ISNUMBER(SEARCH(Table16[Keywords],Table10_13[[#This Row],[Name]])),0)),"")</f>
        <v/>
      </c>
      <c r="H378" t="str">
        <f>IF(Table10_13[[#This Row],[Amount]]&lt;0,"EXPENSES","INCOME")</f>
        <v>INCOME</v>
      </c>
    </row>
    <row r="379" spans="1:8">
      <c r="A379" s="3"/>
      <c r="B379" s="4"/>
      <c r="C379" s="4"/>
      <c r="D379" s="4"/>
      <c r="E379" s="6"/>
      <c r="F379" t="str">
        <f t="array" ref="F379">IFERROR(INDEX(Table_Cat[Category],MATCH(TRUE,ISNUMBER(SEARCH(Table_Cat[Keywords],Table10_13[[#This Row],[Name]])),0)),"")</f>
        <v/>
      </c>
      <c r="G379" t="str">
        <f t="array" ref="G379">IFERROR(INDEX(Table16[Category],MATCH(TRUE,ISNUMBER(SEARCH(Table16[Keywords],Table10_13[[#This Row],[Name]])),0)),"")</f>
        <v/>
      </c>
      <c r="H379" t="str">
        <f>IF(Table10_13[[#This Row],[Amount]]&lt;0,"EXPENSES","INCOME")</f>
        <v>INCOME</v>
      </c>
    </row>
    <row r="380" spans="1:8">
      <c r="A380" s="3"/>
      <c r="B380" s="4"/>
      <c r="C380" s="4"/>
      <c r="D380" s="4"/>
      <c r="E380" s="6"/>
      <c r="F380" t="str">
        <f t="array" ref="F380">IFERROR(INDEX(Table_Cat[Category],MATCH(TRUE,ISNUMBER(SEARCH(Table_Cat[Keywords],Table10_13[[#This Row],[Name]])),0)),"")</f>
        <v/>
      </c>
      <c r="G380" t="str">
        <f t="array" ref="G380">IFERROR(INDEX(Table16[Category],MATCH(TRUE,ISNUMBER(SEARCH(Table16[Keywords],Table10_13[[#This Row],[Name]])),0)),"")</f>
        <v/>
      </c>
      <c r="H380" t="str">
        <f>IF(Table10_13[[#This Row],[Amount]]&lt;0,"EXPENSES","INCOME")</f>
        <v>INCOME</v>
      </c>
    </row>
    <row r="381" spans="1:8">
      <c r="A381" s="3"/>
      <c r="B381" s="4"/>
      <c r="C381" s="4"/>
      <c r="D381" s="4"/>
      <c r="E381" s="6"/>
      <c r="F381" t="str">
        <f t="array" ref="F381">IFERROR(INDEX(Table_Cat[Category],MATCH(TRUE,ISNUMBER(SEARCH(Table_Cat[Keywords],Table10_13[[#This Row],[Name]])),0)),"")</f>
        <v/>
      </c>
      <c r="G381" t="str">
        <f t="array" ref="G381">IFERROR(INDEX(Table16[Category],MATCH(TRUE,ISNUMBER(SEARCH(Table16[Keywords],Table10_13[[#This Row],[Name]])),0)),"")</f>
        <v/>
      </c>
      <c r="H381" t="str">
        <f>IF(Table10_13[[#This Row],[Amount]]&lt;0,"EXPENSES","INCOME")</f>
        <v>INCOME</v>
      </c>
    </row>
    <row r="382" spans="1:8">
      <c r="A382" s="3"/>
      <c r="B382" s="4"/>
      <c r="C382" s="4"/>
      <c r="D382" s="4"/>
      <c r="E382" s="6"/>
      <c r="F382" t="str">
        <f t="array" ref="F382">IFERROR(INDEX(Table_Cat[Category],MATCH(TRUE,ISNUMBER(SEARCH(Table_Cat[Keywords],Table10_13[[#This Row],[Name]])),0)),"")</f>
        <v/>
      </c>
      <c r="G382" t="str">
        <f t="array" ref="G382">IFERROR(INDEX(Table16[Category],MATCH(TRUE,ISNUMBER(SEARCH(Table16[Keywords],Table10_13[[#This Row],[Name]])),0)),"")</f>
        <v/>
      </c>
      <c r="H382" t="str">
        <f>IF(Table10_13[[#This Row],[Amount]]&lt;0,"EXPENSES","INCOME")</f>
        <v>INCOME</v>
      </c>
    </row>
    <row r="383" spans="1:8">
      <c r="A383" s="3"/>
      <c r="B383" s="4"/>
      <c r="C383" s="4"/>
      <c r="D383" s="4"/>
      <c r="E383" s="6"/>
      <c r="F383" t="str">
        <f t="array" ref="F383">IFERROR(INDEX(Table_Cat[Category],MATCH(TRUE,ISNUMBER(SEARCH(Table_Cat[Keywords],Table10_13[[#This Row],[Name]])),0)),"")</f>
        <v/>
      </c>
      <c r="G383" t="str">
        <f t="array" ref="G383">IFERROR(INDEX(Table16[Category],MATCH(TRUE,ISNUMBER(SEARCH(Table16[Keywords],Table10_13[[#This Row],[Name]])),0)),"")</f>
        <v/>
      </c>
      <c r="H383" t="str">
        <f>IF(Table10_13[[#This Row],[Amount]]&lt;0,"EXPENSES","INCOME")</f>
        <v>INCOME</v>
      </c>
    </row>
    <row r="384" spans="1:8">
      <c r="A384" s="3"/>
      <c r="B384" s="4"/>
      <c r="C384" s="4"/>
      <c r="D384" s="4"/>
      <c r="E384" s="6"/>
      <c r="F384" t="str">
        <f t="array" ref="F384">IFERROR(INDEX(Table_Cat[Category],MATCH(TRUE,ISNUMBER(SEARCH(Table_Cat[Keywords],Table10_13[[#This Row],[Name]])),0)),"")</f>
        <v/>
      </c>
      <c r="G384" t="str">
        <f t="array" ref="G384">IFERROR(INDEX(Table16[Category],MATCH(TRUE,ISNUMBER(SEARCH(Table16[Keywords],Table10_13[[#This Row],[Name]])),0)),"")</f>
        <v/>
      </c>
      <c r="H384" t="str">
        <f>IF(Table10_13[[#This Row],[Amount]]&lt;0,"EXPENSES","INCOME")</f>
        <v>INCOME</v>
      </c>
    </row>
    <row r="385" spans="1:8">
      <c r="A385" s="3"/>
      <c r="B385" s="4"/>
      <c r="C385" s="4"/>
      <c r="D385" s="4"/>
      <c r="E385" s="6"/>
      <c r="F385" t="str">
        <f t="array" ref="F385">IFERROR(INDEX(Table_Cat[Category],MATCH(TRUE,ISNUMBER(SEARCH(Table_Cat[Keywords],Table10_13[[#This Row],[Name]])),0)),"")</f>
        <v/>
      </c>
      <c r="G385" t="str">
        <f t="array" ref="G385">IFERROR(INDEX(Table16[Category],MATCH(TRUE,ISNUMBER(SEARCH(Table16[Keywords],Table10_13[[#This Row],[Name]])),0)),"")</f>
        <v/>
      </c>
      <c r="H385" t="str">
        <f>IF(Table10_13[[#This Row],[Amount]]&lt;0,"EXPENSES","INCOME")</f>
        <v>INCOME</v>
      </c>
    </row>
    <row r="386" spans="1:8">
      <c r="A386" s="3"/>
      <c r="B386" s="4"/>
      <c r="C386" s="4"/>
      <c r="D386" s="4"/>
      <c r="E386" s="6"/>
      <c r="F386" t="str">
        <f t="array" ref="F386">IFERROR(INDEX(Table_Cat[Category],MATCH(TRUE,ISNUMBER(SEARCH(Table_Cat[Keywords],Table10_13[[#This Row],[Name]])),0)),"")</f>
        <v/>
      </c>
      <c r="G386" t="str">
        <f t="array" ref="G386">IFERROR(INDEX(Table16[Category],MATCH(TRUE,ISNUMBER(SEARCH(Table16[Keywords],Table10_13[[#This Row],[Name]])),0)),"")</f>
        <v/>
      </c>
      <c r="H386" t="str">
        <f>IF(Table10_13[[#This Row],[Amount]]&lt;0,"EXPENSES","INCOME")</f>
        <v>INCOME</v>
      </c>
    </row>
    <row r="387" spans="1:8">
      <c r="A387" s="3"/>
      <c r="B387" s="4"/>
      <c r="C387" s="4"/>
      <c r="D387" s="4"/>
      <c r="E387" s="6"/>
      <c r="F387" t="str">
        <f t="array" ref="F387">IFERROR(INDEX(Table_Cat[Category],MATCH(TRUE,ISNUMBER(SEARCH(Table_Cat[Keywords],Table10_13[[#This Row],[Name]])),0)),"")</f>
        <v/>
      </c>
      <c r="G387" t="str">
        <f t="array" ref="G387">IFERROR(INDEX(Table16[Category],MATCH(TRUE,ISNUMBER(SEARCH(Table16[Keywords],Table10_13[[#This Row],[Name]])),0)),"")</f>
        <v/>
      </c>
      <c r="H387" t="str">
        <f>IF(Table10_13[[#This Row],[Amount]]&lt;0,"EXPENSES","INCOME")</f>
        <v>INCOME</v>
      </c>
    </row>
    <row r="388" spans="1:8">
      <c r="A388" s="3"/>
      <c r="B388" s="4"/>
      <c r="C388" s="4"/>
      <c r="D388" s="4"/>
      <c r="E388" s="6"/>
      <c r="F388" t="str">
        <f t="array" ref="F388">IFERROR(INDEX(Table_Cat[Category],MATCH(TRUE,ISNUMBER(SEARCH(Table_Cat[Keywords],Table10_13[[#This Row],[Name]])),0)),"")</f>
        <v/>
      </c>
      <c r="G388" t="str">
        <f t="array" ref="G388">IFERROR(INDEX(Table16[Category],MATCH(TRUE,ISNUMBER(SEARCH(Table16[Keywords],Table10_13[[#This Row],[Name]])),0)),"")</f>
        <v/>
      </c>
      <c r="H388" t="str">
        <f>IF(Table10_13[[#This Row],[Amount]]&lt;0,"EXPENSES","INCOME")</f>
        <v>INCOME</v>
      </c>
    </row>
    <row r="389" spans="1:8">
      <c r="A389" s="3"/>
      <c r="B389" s="4"/>
      <c r="C389" s="4"/>
      <c r="D389" s="4"/>
      <c r="E389" s="6"/>
      <c r="F389" t="str">
        <f t="array" ref="F389">IFERROR(INDEX(Table_Cat[Category],MATCH(TRUE,ISNUMBER(SEARCH(Table_Cat[Keywords],Table10_13[[#This Row],[Name]])),0)),"")</f>
        <v/>
      </c>
      <c r="G389" t="str">
        <f t="array" ref="G389">IFERROR(INDEX(Table16[Category],MATCH(TRUE,ISNUMBER(SEARCH(Table16[Keywords],Table10_13[[#This Row],[Name]])),0)),"")</f>
        <v/>
      </c>
      <c r="H389" t="str">
        <f>IF(Table10_13[[#This Row],[Amount]]&lt;0,"EXPENSES","INCOME")</f>
        <v>INCOME</v>
      </c>
    </row>
    <row r="390" spans="1:8">
      <c r="A390" s="3"/>
      <c r="B390" s="4"/>
      <c r="C390" s="4"/>
      <c r="D390" s="4"/>
      <c r="E390" s="6"/>
      <c r="F390" t="str">
        <f t="array" ref="F390">IFERROR(INDEX(Table_Cat[Category],MATCH(TRUE,ISNUMBER(SEARCH(Table_Cat[Keywords],Table10_13[[#This Row],[Name]])),0)),"")</f>
        <v/>
      </c>
      <c r="G390" t="str">
        <f t="array" ref="G390">IFERROR(INDEX(Table16[Category],MATCH(TRUE,ISNUMBER(SEARCH(Table16[Keywords],Table10_13[[#This Row],[Name]])),0)),"")</f>
        <v/>
      </c>
      <c r="H390" t="str">
        <f>IF(Table10_13[[#This Row],[Amount]]&lt;0,"EXPENSES","INCOME")</f>
        <v>INCOME</v>
      </c>
    </row>
    <row r="391" spans="1:8">
      <c r="A391" s="3"/>
      <c r="B391" s="4"/>
      <c r="C391" s="4"/>
      <c r="D391" s="4"/>
      <c r="E391" s="6"/>
      <c r="F391" t="str">
        <f t="array" ref="F391">IFERROR(INDEX(Table_Cat[Category],MATCH(TRUE,ISNUMBER(SEARCH(Table_Cat[Keywords],Table10_13[[#This Row],[Name]])),0)),"")</f>
        <v/>
      </c>
      <c r="G391" t="str">
        <f t="array" ref="G391">IFERROR(INDEX(Table16[Category],MATCH(TRUE,ISNUMBER(SEARCH(Table16[Keywords],Table10_13[[#This Row],[Name]])),0)),"")</f>
        <v/>
      </c>
      <c r="H391" t="str">
        <f>IF(Table10_13[[#This Row],[Amount]]&lt;0,"EXPENSES","INCOME")</f>
        <v>INCOME</v>
      </c>
    </row>
    <row r="392" spans="1:8">
      <c r="A392" s="3"/>
      <c r="B392" s="4"/>
      <c r="C392" s="4"/>
      <c r="D392" s="4"/>
      <c r="E392" s="6"/>
      <c r="F392" t="str">
        <f t="array" ref="F392">IFERROR(INDEX(Table_Cat[Category],MATCH(TRUE,ISNUMBER(SEARCH(Table_Cat[Keywords],Table10_13[[#This Row],[Name]])),0)),"")</f>
        <v/>
      </c>
      <c r="G392" t="str">
        <f t="array" ref="G392">IFERROR(INDEX(Table16[Category],MATCH(TRUE,ISNUMBER(SEARCH(Table16[Keywords],Table10_13[[#This Row],[Name]])),0)),"")</f>
        <v/>
      </c>
      <c r="H392" t="str">
        <f>IF(Table10_13[[#This Row],[Amount]]&lt;0,"EXPENSES","INCOME")</f>
        <v>INCOME</v>
      </c>
    </row>
    <row r="393" spans="1:8">
      <c r="A393" s="3"/>
      <c r="B393" s="4"/>
      <c r="C393" s="4"/>
      <c r="D393" s="4"/>
      <c r="E393" s="6"/>
      <c r="F393" t="str">
        <f t="array" ref="F393">IFERROR(INDEX(Table_Cat[Category],MATCH(TRUE,ISNUMBER(SEARCH(Table_Cat[Keywords],Table10_13[[#This Row],[Name]])),0)),"")</f>
        <v/>
      </c>
      <c r="G393" t="str">
        <f t="array" ref="G393">IFERROR(INDEX(Table16[Category],MATCH(TRUE,ISNUMBER(SEARCH(Table16[Keywords],Table10_13[[#This Row],[Name]])),0)),"")</f>
        <v/>
      </c>
      <c r="H393" t="str">
        <f>IF(Table10_13[[#This Row],[Amount]]&lt;0,"EXPENSES","INCOME")</f>
        <v>INCOME</v>
      </c>
    </row>
    <row r="394" spans="1:8">
      <c r="A394" s="3"/>
      <c r="B394" s="4"/>
      <c r="C394" s="4"/>
      <c r="D394" s="4"/>
      <c r="E394" s="6"/>
      <c r="F394" t="str">
        <f t="array" ref="F394">IFERROR(INDEX(Table_Cat[Category],MATCH(TRUE,ISNUMBER(SEARCH(Table_Cat[Keywords],Table10_13[[#This Row],[Name]])),0)),"")</f>
        <v/>
      </c>
      <c r="G394" t="str">
        <f t="array" ref="G394">IFERROR(INDEX(Table16[Category],MATCH(TRUE,ISNUMBER(SEARCH(Table16[Keywords],Table10_13[[#This Row],[Name]])),0)),"")</f>
        <v/>
      </c>
      <c r="H394" t="str">
        <f>IF(Table10_13[[#This Row],[Amount]]&lt;0,"EXPENSES","INCOME")</f>
        <v>INCOME</v>
      </c>
    </row>
    <row r="395" spans="1:8">
      <c r="A395" s="3"/>
      <c r="B395" s="4"/>
      <c r="C395" s="4"/>
      <c r="D395" s="4"/>
      <c r="E395" s="6"/>
      <c r="F395" t="str">
        <f t="array" ref="F395">IFERROR(INDEX(Table_Cat[Category],MATCH(TRUE,ISNUMBER(SEARCH(Table_Cat[Keywords],Table10_13[[#This Row],[Name]])),0)),"")</f>
        <v/>
      </c>
      <c r="G395" t="str">
        <f t="array" ref="G395">IFERROR(INDEX(Table16[Category],MATCH(TRUE,ISNUMBER(SEARCH(Table16[Keywords],Table10_13[[#This Row],[Name]])),0)),"")</f>
        <v/>
      </c>
      <c r="H395" t="str">
        <f>IF(Table10_13[[#This Row],[Amount]]&lt;0,"EXPENSES","INCOME")</f>
        <v>INCOME</v>
      </c>
    </row>
    <row r="396" spans="1:8">
      <c r="A396" s="3"/>
      <c r="B396" s="4"/>
      <c r="C396" s="4"/>
      <c r="D396" s="4"/>
      <c r="E396" s="6"/>
      <c r="F396" t="str">
        <f t="array" ref="F396">IFERROR(INDEX(Table_Cat[Category],MATCH(TRUE,ISNUMBER(SEARCH(Table_Cat[Keywords],Table10_13[[#This Row],[Name]])),0)),"")</f>
        <v/>
      </c>
      <c r="G396" t="str">
        <f t="array" ref="G396">IFERROR(INDEX(Table16[Category],MATCH(TRUE,ISNUMBER(SEARCH(Table16[Keywords],Table10_13[[#This Row],[Name]])),0)),"")</f>
        <v/>
      </c>
      <c r="H396" t="str">
        <f>IF(Table10_13[[#This Row],[Amount]]&lt;0,"EXPENSES","INCOME")</f>
        <v>INCOME</v>
      </c>
    </row>
    <row r="397" spans="1:8">
      <c r="A397" s="3"/>
      <c r="B397" s="4"/>
      <c r="C397" s="4"/>
      <c r="D397" s="4"/>
      <c r="E397" s="6"/>
      <c r="F397" t="str">
        <f t="array" ref="F397">IFERROR(INDEX(Table_Cat[Category],MATCH(TRUE,ISNUMBER(SEARCH(Table_Cat[Keywords],Table10_13[[#This Row],[Name]])),0)),"")</f>
        <v/>
      </c>
      <c r="G397" t="str">
        <f t="array" ref="G397">IFERROR(INDEX(Table16[Category],MATCH(TRUE,ISNUMBER(SEARCH(Table16[Keywords],Table10_13[[#This Row],[Name]])),0)),"")</f>
        <v/>
      </c>
      <c r="H397" t="str">
        <f>IF(Table10_13[[#This Row],[Amount]]&lt;0,"EXPENSES","INCOME")</f>
        <v>INCOME</v>
      </c>
    </row>
    <row r="398" spans="1:8">
      <c r="A398" s="3"/>
      <c r="B398" s="4"/>
      <c r="C398" s="4"/>
      <c r="D398" s="4"/>
      <c r="E398" s="6"/>
      <c r="F398" t="str">
        <f t="array" ref="F398">IFERROR(INDEX(Table_Cat[Category],MATCH(TRUE,ISNUMBER(SEARCH(Table_Cat[Keywords],Table10_13[[#This Row],[Name]])),0)),"")</f>
        <v/>
      </c>
      <c r="G398" t="str">
        <f t="array" ref="G398">IFERROR(INDEX(Table16[Category],MATCH(TRUE,ISNUMBER(SEARCH(Table16[Keywords],Table10_13[[#This Row],[Name]])),0)),"")</f>
        <v/>
      </c>
      <c r="H398" t="str">
        <f>IF(Table10_13[[#This Row],[Amount]]&lt;0,"EXPENSES","INCOME")</f>
        <v>INCOME</v>
      </c>
    </row>
    <row r="399" spans="1:8">
      <c r="A399" s="3"/>
      <c r="B399" s="4"/>
      <c r="C399" s="4"/>
      <c r="D399" s="4"/>
      <c r="E399" s="6"/>
      <c r="F399" t="str">
        <f t="array" ref="F399">IFERROR(INDEX(Table_Cat[Category],MATCH(TRUE,ISNUMBER(SEARCH(Table_Cat[Keywords],Table10_13[[#This Row],[Name]])),0)),"")</f>
        <v/>
      </c>
      <c r="G399" t="str">
        <f t="array" ref="G399">IFERROR(INDEX(Table16[Category],MATCH(TRUE,ISNUMBER(SEARCH(Table16[Keywords],Table10_13[[#This Row],[Name]])),0)),"")</f>
        <v/>
      </c>
      <c r="H399" t="str">
        <f>IF(Table10_13[[#This Row],[Amount]]&lt;0,"EXPENSES","INCOME")</f>
        <v>INCOME</v>
      </c>
    </row>
    <row r="400" spans="1:8">
      <c r="A400" s="3"/>
      <c r="B400" s="4"/>
      <c r="C400" s="4"/>
      <c r="D400" s="4"/>
      <c r="E400" s="6"/>
      <c r="F400" t="str">
        <f t="array" ref="F400">IFERROR(INDEX(Table_Cat[Category],MATCH(TRUE,ISNUMBER(SEARCH(Table_Cat[Keywords],Table10_13[[#This Row],[Name]])),0)),"")</f>
        <v/>
      </c>
      <c r="G400" t="str">
        <f t="array" ref="G400">IFERROR(INDEX(Table16[Category],MATCH(TRUE,ISNUMBER(SEARCH(Table16[Keywords],Table10_13[[#This Row],[Name]])),0)),"")</f>
        <v/>
      </c>
      <c r="H400" t="str">
        <f>IF(Table10_13[[#This Row],[Amount]]&lt;0,"EXPENSES","INCOME")</f>
        <v>INCOME</v>
      </c>
    </row>
    <row r="401" spans="1:8">
      <c r="A401" s="3"/>
      <c r="B401" s="4"/>
      <c r="C401" s="4"/>
      <c r="D401" s="4"/>
      <c r="E401" s="6"/>
      <c r="F401" t="str">
        <f t="array" ref="F401">IFERROR(INDEX(Table_Cat[Category],MATCH(TRUE,ISNUMBER(SEARCH(Table_Cat[Keywords],Table10_13[[#This Row],[Name]])),0)),"")</f>
        <v/>
      </c>
      <c r="G401" t="str">
        <f t="array" ref="G401">IFERROR(INDEX(Table16[Category],MATCH(TRUE,ISNUMBER(SEARCH(Table16[Keywords],Table10_13[[#This Row],[Name]])),0)),"")</f>
        <v/>
      </c>
      <c r="H401" t="str">
        <f>IF(Table10_13[[#This Row],[Amount]]&lt;0,"EXPENSES","INCOME")</f>
        <v>INCOME</v>
      </c>
    </row>
    <row r="402" spans="1:8">
      <c r="A402" s="3"/>
      <c r="B402" s="4"/>
      <c r="C402" s="4"/>
      <c r="D402" s="4"/>
      <c r="E402" s="6"/>
      <c r="F402" t="str">
        <f t="array" ref="F402">IFERROR(INDEX(Table_Cat[Category],MATCH(TRUE,ISNUMBER(SEARCH(Table_Cat[Keywords],Table10_13[[#This Row],[Name]])),0)),"")</f>
        <v/>
      </c>
      <c r="G402" t="str">
        <f t="array" ref="G402">IFERROR(INDEX(Table16[Category],MATCH(TRUE,ISNUMBER(SEARCH(Table16[Keywords],Table10_13[[#This Row],[Name]])),0)),"")</f>
        <v/>
      </c>
      <c r="H402" t="str">
        <f>IF(Table10_13[[#This Row],[Amount]]&lt;0,"EXPENSES","INCOME")</f>
        <v>INCOME</v>
      </c>
    </row>
    <row r="403" spans="1:8">
      <c r="A403" s="3"/>
      <c r="B403" s="4"/>
      <c r="C403" s="4"/>
      <c r="D403" s="4"/>
      <c r="E403" s="6"/>
      <c r="F403" t="str">
        <f t="array" ref="F403">IFERROR(INDEX(Table_Cat[Category],MATCH(TRUE,ISNUMBER(SEARCH(Table_Cat[Keywords],Table10_13[[#This Row],[Name]])),0)),"")</f>
        <v/>
      </c>
      <c r="G403" t="str">
        <f t="array" ref="G403">IFERROR(INDEX(Table16[Category],MATCH(TRUE,ISNUMBER(SEARCH(Table16[Keywords],Table10_13[[#This Row],[Name]])),0)),"")</f>
        <v/>
      </c>
      <c r="H403" t="str">
        <f>IF(Table10_13[[#This Row],[Amount]]&lt;0,"EXPENSES","INCOME")</f>
        <v>INCOME</v>
      </c>
    </row>
    <row r="404" spans="1:8">
      <c r="A404" s="3"/>
      <c r="B404" s="4"/>
      <c r="C404" s="4"/>
      <c r="D404" s="4"/>
      <c r="E404" s="6"/>
      <c r="F404" t="str">
        <f t="array" ref="F404">IFERROR(INDEX(Table_Cat[Category],MATCH(TRUE,ISNUMBER(SEARCH(Table_Cat[Keywords],Table10_13[[#This Row],[Name]])),0)),"")</f>
        <v/>
      </c>
      <c r="G404" t="str">
        <f t="array" ref="G404">IFERROR(INDEX(Table16[Category],MATCH(TRUE,ISNUMBER(SEARCH(Table16[Keywords],Table10_13[[#This Row],[Name]])),0)),"")</f>
        <v/>
      </c>
      <c r="H404" t="str">
        <f>IF(Table10_13[[#This Row],[Amount]]&lt;0,"EXPENSES","INCOME")</f>
        <v>INCOME</v>
      </c>
    </row>
    <row r="405" spans="1:8">
      <c r="A405" s="3"/>
      <c r="B405" s="4"/>
      <c r="C405" s="4"/>
      <c r="D405" s="4"/>
      <c r="E405" s="6"/>
      <c r="F405" t="str">
        <f t="array" ref="F405">IFERROR(INDEX(Table_Cat[Category],MATCH(TRUE,ISNUMBER(SEARCH(Table_Cat[Keywords],Table10_13[[#This Row],[Name]])),0)),"")</f>
        <v/>
      </c>
      <c r="G405" t="str">
        <f t="array" ref="G405">IFERROR(INDEX(Table16[Category],MATCH(TRUE,ISNUMBER(SEARCH(Table16[Keywords],Table10_13[[#This Row],[Name]])),0)),"")</f>
        <v/>
      </c>
      <c r="H405" t="str">
        <f>IF(Table10_13[[#This Row],[Amount]]&lt;0,"EXPENSES","INCOME")</f>
        <v>INCOME</v>
      </c>
    </row>
    <row r="406" spans="1:8">
      <c r="A406" s="3"/>
      <c r="B406" s="4"/>
      <c r="C406" s="4"/>
      <c r="D406" s="4"/>
      <c r="E406" s="6"/>
      <c r="F406" t="str">
        <f t="array" ref="F406">IFERROR(INDEX(Table_Cat[Category],MATCH(TRUE,ISNUMBER(SEARCH(Table_Cat[Keywords],Table10_13[[#This Row],[Name]])),0)),"")</f>
        <v/>
      </c>
      <c r="G406" t="str">
        <f t="array" ref="G406">IFERROR(INDEX(Table16[Category],MATCH(TRUE,ISNUMBER(SEARCH(Table16[Keywords],Table10_13[[#This Row],[Name]])),0)),"")</f>
        <v/>
      </c>
      <c r="H406" t="str">
        <f>IF(Table10_13[[#This Row],[Amount]]&lt;0,"EXPENSES","INCOME")</f>
        <v>INCOME</v>
      </c>
    </row>
    <row r="407" spans="1:8">
      <c r="A407" s="3"/>
      <c r="B407" s="4"/>
      <c r="C407" s="4"/>
      <c r="D407" s="4"/>
      <c r="E407" s="6"/>
      <c r="F407" t="str">
        <f t="array" ref="F407">IFERROR(INDEX(Table_Cat[Category],MATCH(TRUE,ISNUMBER(SEARCH(Table_Cat[Keywords],Table10_13[[#This Row],[Name]])),0)),"")</f>
        <v/>
      </c>
      <c r="G407" t="str">
        <f t="array" ref="G407">IFERROR(INDEX(Table16[Category],MATCH(TRUE,ISNUMBER(SEARCH(Table16[Keywords],Table10_13[[#This Row],[Name]])),0)),"")</f>
        <v/>
      </c>
      <c r="H407" t="str">
        <f>IF(Table10_13[[#This Row],[Amount]]&lt;0,"EXPENSES","INCOME")</f>
        <v>INCOME</v>
      </c>
    </row>
    <row r="408" spans="1:8">
      <c r="A408" s="3"/>
      <c r="B408" s="4"/>
      <c r="C408" s="4"/>
      <c r="D408" s="4"/>
      <c r="E408" s="6"/>
      <c r="F408" t="str">
        <f t="array" ref="F408">IFERROR(INDEX(Table_Cat[Category],MATCH(TRUE,ISNUMBER(SEARCH(Table_Cat[Keywords],Table10_13[[#This Row],[Name]])),0)),"")</f>
        <v/>
      </c>
      <c r="G408" t="str">
        <f t="array" ref="G408">IFERROR(INDEX(Table16[Category],MATCH(TRUE,ISNUMBER(SEARCH(Table16[Keywords],Table10_13[[#This Row],[Name]])),0)),"")</f>
        <v/>
      </c>
      <c r="H408" t="str">
        <f>IF(Table10_13[[#This Row],[Amount]]&lt;0,"EXPENSES","INCOME")</f>
        <v>INCOME</v>
      </c>
    </row>
    <row r="409" spans="1:8">
      <c r="A409" s="3"/>
      <c r="B409" s="4"/>
      <c r="C409" s="4"/>
      <c r="D409" s="4"/>
      <c r="E409" s="6"/>
      <c r="F409" t="str">
        <f t="array" ref="F409">IFERROR(INDEX(Table_Cat[Category],MATCH(TRUE,ISNUMBER(SEARCH(Table_Cat[Keywords],Table10_13[[#This Row],[Name]])),0)),"")</f>
        <v/>
      </c>
      <c r="G409" t="str">
        <f t="array" ref="G409">IFERROR(INDEX(Table16[Category],MATCH(TRUE,ISNUMBER(SEARCH(Table16[Keywords],Table10_13[[#This Row],[Name]])),0)),"")</f>
        <v/>
      </c>
      <c r="H409" t="str">
        <f>IF(Table10_13[[#This Row],[Amount]]&lt;0,"EXPENSES","INCOME")</f>
        <v>INCOME</v>
      </c>
    </row>
    <row r="410" spans="1:8">
      <c r="A410" s="3"/>
      <c r="B410" s="4"/>
      <c r="C410" s="4"/>
      <c r="D410" s="4"/>
      <c r="E410" s="6"/>
      <c r="F410" t="str">
        <f t="array" ref="F410">IFERROR(INDEX(Table_Cat[Category],MATCH(TRUE,ISNUMBER(SEARCH(Table_Cat[Keywords],Table10_13[[#This Row],[Name]])),0)),"")</f>
        <v/>
      </c>
      <c r="G410" t="str">
        <f t="array" ref="G410">IFERROR(INDEX(Table16[Category],MATCH(TRUE,ISNUMBER(SEARCH(Table16[Keywords],Table10_13[[#This Row],[Name]])),0)),"")</f>
        <v/>
      </c>
      <c r="H410" t="str">
        <f>IF(Table10_13[[#This Row],[Amount]]&lt;0,"EXPENSES","INCOME")</f>
        <v>INCOME</v>
      </c>
    </row>
    <row r="411" spans="1:8">
      <c r="A411" s="3"/>
      <c r="B411" s="4"/>
      <c r="C411" s="4"/>
      <c r="D411" s="4"/>
      <c r="E411" s="6"/>
      <c r="F411" t="str">
        <f t="array" ref="F411">IFERROR(INDEX(Table_Cat[Category],MATCH(TRUE,ISNUMBER(SEARCH(Table_Cat[Keywords],Table10_13[[#This Row],[Name]])),0)),"")</f>
        <v/>
      </c>
      <c r="G411" t="str">
        <f t="array" ref="G411">IFERROR(INDEX(Table16[Category],MATCH(TRUE,ISNUMBER(SEARCH(Table16[Keywords],Table10_13[[#This Row],[Name]])),0)),"")</f>
        <v/>
      </c>
      <c r="H411" t="str">
        <f>IF(Table10_13[[#This Row],[Amount]]&lt;0,"EXPENSES","INCOME")</f>
        <v>INCOME</v>
      </c>
    </row>
    <row r="412" spans="1:8">
      <c r="A412" s="3"/>
      <c r="B412" s="4"/>
      <c r="C412" s="4"/>
      <c r="D412" s="4"/>
      <c r="E412" s="6"/>
      <c r="F412" t="str">
        <f t="array" ref="F412">IFERROR(INDEX(Table_Cat[Category],MATCH(TRUE,ISNUMBER(SEARCH(Table_Cat[Keywords],Table10_13[[#This Row],[Name]])),0)),"")</f>
        <v/>
      </c>
      <c r="G412" t="str">
        <f t="array" ref="G412">IFERROR(INDEX(Table16[Category],MATCH(TRUE,ISNUMBER(SEARCH(Table16[Keywords],Table10_13[[#This Row],[Name]])),0)),"")</f>
        <v/>
      </c>
      <c r="H412" t="str">
        <f>IF(Table10_13[[#This Row],[Amount]]&lt;0,"EXPENSES","INCOME")</f>
        <v>INCOME</v>
      </c>
    </row>
    <row r="413" spans="1:8">
      <c r="A413" s="3"/>
      <c r="B413" s="4"/>
      <c r="C413" s="4"/>
      <c r="D413" s="4"/>
      <c r="E413" s="6"/>
      <c r="F413" t="str">
        <f t="array" ref="F413">IFERROR(INDEX(Table_Cat[Category],MATCH(TRUE,ISNUMBER(SEARCH(Table_Cat[Keywords],Table10_13[[#This Row],[Name]])),0)),"")</f>
        <v/>
      </c>
      <c r="G413" t="str">
        <f t="array" ref="G413">IFERROR(INDEX(Table16[Category],MATCH(TRUE,ISNUMBER(SEARCH(Table16[Keywords],Table10_13[[#This Row],[Name]])),0)),"")</f>
        <v/>
      </c>
      <c r="H413" t="str">
        <f>IF(Table10_13[[#This Row],[Amount]]&lt;0,"EXPENSES","INCOME")</f>
        <v>INCOME</v>
      </c>
    </row>
    <row r="414" spans="1:8">
      <c r="A414" s="3"/>
      <c r="B414" s="4"/>
      <c r="C414" s="4"/>
      <c r="D414" s="4"/>
      <c r="E414" s="6"/>
      <c r="F414" t="str">
        <f t="array" ref="F414">IFERROR(INDEX(Table_Cat[Category],MATCH(TRUE,ISNUMBER(SEARCH(Table_Cat[Keywords],Table10_13[[#This Row],[Name]])),0)),"")</f>
        <v/>
      </c>
      <c r="G414" t="str">
        <f t="array" ref="G414">IFERROR(INDEX(Table16[Category],MATCH(TRUE,ISNUMBER(SEARCH(Table16[Keywords],Table10_13[[#This Row],[Name]])),0)),"")</f>
        <v/>
      </c>
      <c r="H414" t="str">
        <f>IF(Table10_13[[#This Row],[Amount]]&lt;0,"EXPENSES","INCOME")</f>
        <v>INCOME</v>
      </c>
    </row>
    <row r="415" spans="1:8">
      <c r="A415" s="3"/>
      <c r="B415" s="4"/>
      <c r="C415" s="4"/>
      <c r="D415" s="4"/>
      <c r="E415" s="6"/>
      <c r="F415" t="str">
        <f t="array" ref="F415">IFERROR(INDEX(Table_Cat[Category],MATCH(TRUE,ISNUMBER(SEARCH(Table_Cat[Keywords],Table10_13[[#This Row],[Name]])),0)),"")</f>
        <v/>
      </c>
      <c r="G415" t="str">
        <f t="array" ref="G415">IFERROR(INDEX(Table16[Category],MATCH(TRUE,ISNUMBER(SEARCH(Table16[Keywords],Table10_13[[#This Row],[Name]])),0)),"")</f>
        <v/>
      </c>
      <c r="H415" t="str">
        <f>IF(Table10_13[[#This Row],[Amount]]&lt;0,"EXPENSES","INCOME")</f>
        <v>INCOME</v>
      </c>
    </row>
    <row r="416" spans="1:8">
      <c r="A416" s="3"/>
      <c r="B416" s="4"/>
      <c r="C416" s="4"/>
      <c r="D416" s="4"/>
      <c r="E416" s="6"/>
      <c r="F416" t="str">
        <f t="array" ref="F416">IFERROR(INDEX(Table_Cat[Category],MATCH(TRUE,ISNUMBER(SEARCH(Table_Cat[Keywords],Table10_13[[#This Row],[Name]])),0)),"")</f>
        <v/>
      </c>
      <c r="G416" t="str">
        <f t="array" ref="G416">IFERROR(INDEX(Table16[Category],MATCH(TRUE,ISNUMBER(SEARCH(Table16[Keywords],Table10_13[[#This Row],[Name]])),0)),"")</f>
        <v/>
      </c>
      <c r="H416" t="str">
        <f>IF(Table10_13[[#This Row],[Amount]]&lt;0,"EXPENSES","INCOME")</f>
        <v>INCOME</v>
      </c>
    </row>
    <row r="417" spans="1:8">
      <c r="A417" s="3"/>
      <c r="B417" s="4"/>
      <c r="C417" s="4"/>
      <c r="D417" s="4"/>
      <c r="E417" s="6"/>
      <c r="F417" t="str">
        <f t="array" ref="F417">IFERROR(INDEX(Table_Cat[Category],MATCH(TRUE,ISNUMBER(SEARCH(Table_Cat[Keywords],Table10_13[[#This Row],[Name]])),0)),"")</f>
        <v/>
      </c>
      <c r="G417" t="str">
        <f t="array" ref="G417">IFERROR(INDEX(Table16[Category],MATCH(TRUE,ISNUMBER(SEARCH(Table16[Keywords],Table10_13[[#This Row],[Name]])),0)),"")</f>
        <v/>
      </c>
      <c r="H417" t="str">
        <f>IF(Table10_13[[#This Row],[Amount]]&lt;0,"EXPENSES","INCOME")</f>
        <v>INCOME</v>
      </c>
    </row>
    <row r="418" spans="1:8">
      <c r="A418" s="3"/>
      <c r="B418" s="4"/>
      <c r="C418" s="4"/>
      <c r="D418" s="4"/>
      <c r="E418" s="6"/>
      <c r="F418" t="str">
        <f t="array" ref="F418">IFERROR(INDEX(Table_Cat[Category],MATCH(TRUE,ISNUMBER(SEARCH(Table_Cat[Keywords],Table10_13[[#This Row],[Name]])),0)),"")</f>
        <v/>
      </c>
      <c r="G418" t="str">
        <f t="array" ref="G418">IFERROR(INDEX(Table16[Category],MATCH(TRUE,ISNUMBER(SEARCH(Table16[Keywords],Table10_13[[#This Row],[Name]])),0)),"")</f>
        <v/>
      </c>
      <c r="H418" t="str">
        <f>IF(Table10_13[[#This Row],[Amount]]&lt;0,"EXPENSES","INCOME")</f>
        <v>INCOME</v>
      </c>
    </row>
    <row r="419" spans="1:8">
      <c r="A419" s="3"/>
      <c r="B419" s="4"/>
      <c r="C419" s="4"/>
      <c r="D419" s="4"/>
      <c r="E419" s="6"/>
      <c r="F419" t="str">
        <f t="array" ref="F419">IFERROR(INDEX(Table_Cat[Category],MATCH(TRUE,ISNUMBER(SEARCH(Table_Cat[Keywords],Table10_13[[#This Row],[Name]])),0)),"")</f>
        <v/>
      </c>
      <c r="G419" t="str">
        <f t="array" ref="G419">IFERROR(INDEX(Table16[Category],MATCH(TRUE,ISNUMBER(SEARCH(Table16[Keywords],Table10_13[[#This Row],[Name]])),0)),"")</f>
        <v/>
      </c>
      <c r="H419" t="str">
        <f>IF(Table10_13[[#This Row],[Amount]]&lt;0,"EXPENSES","INCOME")</f>
        <v>INCOME</v>
      </c>
    </row>
    <row r="420" spans="1:8">
      <c r="A420" s="3"/>
      <c r="B420" s="4"/>
      <c r="C420" s="4"/>
      <c r="D420" s="4"/>
      <c r="E420" s="6"/>
      <c r="F420" t="str">
        <f t="array" ref="F420">IFERROR(INDEX(Table_Cat[Category],MATCH(TRUE,ISNUMBER(SEARCH(Table_Cat[Keywords],Table10_13[[#This Row],[Name]])),0)),"")</f>
        <v/>
      </c>
      <c r="G420" t="str">
        <f t="array" ref="G420">IFERROR(INDEX(Table16[Category],MATCH(TRUE,ISNUMBER(SEARCH(Table16[Keywords],Table10_13[[#This Row],[Name]])),0)),"")</f>
        <v/>
      </c>
      <c r="H420" t="str">
        <f>IF(Table10_13[[#This Row],[Amount]]&lt;0,"EXPENSES","INCOME")</f>
        <v>INCOME</v>
      </c>
    </row>
    <row r="421" spans="1:8">
      <c r="A421" s="3"/>
      <c r="B421" s="4"/>
      <c r="C421" s="4"/>
      <c r="D421" s="4"/>
      <c r="E421" s="6"/>
      <c r="F421" t="str">
        <f t="array" ref="F421">IFERROR(INDEX(Table_Cat[Category],MATCH(TRUE,ISNUMBER(SEARCH(Table_Cat[Keywords],Table10_13[[#This Row],[Name]])),0)),"")</f>
        <v/>
      </c>
      <c r="G421" t="str">
        <f t="array" ref="G421">IFERROR(INDEX(Table16[Category],MATCH(TRUE,ISNUMBER(SEARCH(Table16[Keywords],Table10_13[[#This Row],[Name]])),0)),"")</f>
        <v/>
      </c>
      <c r="H421" t="str">
        <f>IF(Table10_13[[#This Row],[Amount]]&lt;0,"EXPENSES","INCOME")</f>
        <v>INCOME</v>
      </c>
    </row>
    <row r="422" spans="1:8">
      <c r="A422" s="3"/>
      <c r="B422" s="4"/>
      <c r="C422" s="4"/>
      <c r="D422" s="4"/>
      <c r="E422" s="6"/>
      <c r="F422" t="str">
        <f t="array" ref="F422">IFERROR(INDEX(Table_Cat[Category],MATCH(TRUE,ISNUMBER(SEARCH(Table_Cat[Keywords],Table10_13[[#This Row],[Name]])),0)),"")</f>
        <v/>
      </c>
      <c r="G422" t="str">
        <f t="array" ref="G422">IFERROR(INDEX(Table16[Category],MATCH(TRUE,ISNUMBER(SEARCH(Table16[Keywords],Table10_13[[#This Row],[Name]])),0)),"")</f>
        <v/>
      </c>
      <c r="H422" t="str">
        <f>IF(Table10_13[[#This Row],[Amount]]&lt;0,"EXPENSES","INCOME")</f>
        <v>INCOME</v>
      </c>
    </row>
    <row r="423" spans="1:8">
      <c r="A423" s="3"/>
      <c r="B423" s="4"/>
      <c r="C423" s="4"/>
      <c r="D423" s="4"/>
      <c r="E423" s="6"/>
      <c r="F423" t="str">
        <f t="array" ref="F423">IFERROR(INDEX(Table_Cat[Category],MATCH(TRUE,ISNUMBER(SEARCH(Table_Cat[Keywords],Table10_13[[#This Row],[Name]])),0)),"")</f>
        <v/>
      </c>
      <c r="G423" t="str">
        <f t="array" ref="G423">IFERROR(INDEX(Table16[Category],MATCH(TRUE,ISNUMBER(SEARCH(Table16[Keywords],Table10_13[[#This Row],[Name]])),0)),"")</f>
        <v/>
      </c>
      <c r="H423" t="str">
        <f>IF(Table10_13[[#This Row],[Amount]]&lt;0,"EXPENSES","INCOME")</f>
        <v>INCOME</v>
      </c>
    </row>
    <row r="424" spans="1:8">
      <c r="A424" s="3"/>
      <c r="B424" s="4"/>
      <c r="C424" s="4"/>
      <c r="D424" s="4"/>
      <c r="E424" s="6"/>
      <c r="F424" t="str">
        <f t="array" ref="F424">IFERROR(INDEX(Table_Cat[Category],MATCH(TRUE,ISNUMBER(SEARCH(Table_Cat[Keywords],Table10_13[[#This Row],[Name]])),0)),"")</f>
        <v/>
      </c>
      <c r="G424" t="str">
        <f t="array" ref="G424">IFERROR(INDEX(Table16[Category],MATCH(TRUE,ISNUMBER(SEARCH(Table16[Keywords],Table10_13[[#This Row],[Name]])),0)),"")</f>
        <v/>
      </c>
      <c r="H424" t="str">
        <f>IF(Table10_13[[#This Row],[Amount]]&lt;0,"EXPENSES","INCOME")</f>
        <v>INCOME</v>
      </c>
    </row>
    <row r="425" spans="1:8">
      <c r="A425" s="3"/>
      <c r="B425" s="4"/>
      <c r="C425" s="4"/>
      <c r="D425" s="4"/>
      <c r="E425" s="6"/>
      <c r="F425" t="str">
        <f t="array" ref="F425">IFERROR(INDEX(Table_Cat[Category],MATCH(TRUE,ISNUMBER(SEARCH(Table_Cat[Keywords],Table10_13[[#This Row],[Name]])),0)),"")</f>
        <v/>
      </c>
      <c r="G425" t="str">
        <f t="array" ref="G425">IFERROR(INDEX(Table16[Category],MATCH(TRUE,ISNUMBER(SEARCH(Table16[Keywords],Table10_13[[#This Row],[Name]])),0)),"")</f>
        <v/>
      </c>
      <c r="H425" t="str">
        <f>IF(Table10_13[[#This Row],[Amount]]&lt;0,"EXPENSES","INCOME")</f>
        <v>INCOME</v>
      </c>
    </row>
    <row r="426" spans="1:8">
      <c r="A426" s="3"/>
      <c r="B426" s="4"/>
      <c r="C426" s="4"/>
      <c r="D426" s="4"/>
      <c r="E426" s="6"/>
      <c r="F426" t="str">
        <f t="array" ref="F426">IFERROR(INDEX(Table_Cat[Category],MATCH(TRUE,ISNUMBER(SEARCH(Table_Cat[Keywords],Table10_13[[#This Row],[Name]])),0)),"")</f>
        <v/>
      </c>
      <c r="G426" t="str">
        <f t="array" ref="G426">IFERROR(INDEX(Table16[Category],MATCH(TRUE,ISNUMBER(SEARCH(Table16[Keywords],Table10_13[[#This Row],[Name]])),0)),"")</f>
        <v/>
      </c>
      <c r="H426" t="str">
        <f>IF(Table10_13[[#This Row],[Amount]]&lt;0,"EXPENSES","INCOME")</f>
        <v>INCOME</v>
      </c>
    </row>
    <row r="427" spans="1:8">
      <c r="A427" s="3"/>
      <c r="B427" s="4"/>
      <c r="C427" s="4"/>
      <c r="D427" s="4"/>
      <c r="E427" s="6"/>
      <c r="F427" t="str">
        <f t="array" ref="F427">IFERROR(INDEX(Table_Cat[Category],MATCH(TRUE,ISNUMBER(SEARCH(Table_Cat[Keywords],Table10_13[[#This Row],[Name]])),0)),"")</f>
        <v/>
      </c>
      <c r="G427" t="str">
        <f t="array" ref="G427">IFERROR(INDEX(Table16[Category],MATCH(TRUE,ISNUMBER(SEARCH(Table16[Keywords],Table10_13[[#This Row],[Name]])),0)),"")</f>
        <v/>
      </c>
      <c r="H427" t="str">
        <f>IF(Table10_13[[#This Row],[Amount]]&lt;0,"EXPENSES","INCOME")</f>
        <v>INCOME</v>
      </c>
    </row>
    <row r="428" spans="1:8">
      <c r="A428" s="3"/>
      <c r="B428" s="4"/>
      <c r="C428" s="4"/>
      <c r="D428" s="4"/>
      <c r="E428" s="6"/>
      <c r="F428" t="str">
        <f t="array" ref="F428">IFERROR(INDEX(Table_Cat[Category],MATCH(TRUE,ISNUMBER(SEARCH(Table_Cat[Keywords],Table10_13[[#This Row],[Name]])),0)),"")</f>
        <v/>
      </c>
      <c r="G428" t="str">
        <f t="array" ref="G428">IFERROR(INDEX(Table16[Category],MATCH(TRUE,ISNUMBER(SEARCH(Table16[Keywords],Table10_13[[#This Row],[Name]])),0)),"")</f>
        <v/>
      </c>
      <c r="H428" t="str">
        <f>IF(Table10_13[[#This Row],[Amount]]&lt;0,"EXPENSES","INCOME")</f>
        <v>INCOME</v>
      </c>
    </row>
    <row r="429" spans="1:8">
      <c r="A429" s="3"/>
      <c r="B429" s="4"/>
      <c r="C429" s="4"/>
      <c r="D429" s="4"/>
      <c r="E429" s="6"/>
      <c r="F429" t="str">
        <f t="array" ref="F429">IFERROR(INDEX(Table_Cat[Category],MATCH(TRUE,ISNUMBER(SEARCH(Table_Cat[Keywords],Table10_13[[#This Row],[Name]])),0)),"")</f>
        <v/>
      </c>
      <c r="G429" t="str">
        <f t="array" ref="G429">IFERROR(INDEX(Table16[Category],MATCH(TRUE,ISNUMBER(SEARCH(Table16[Keywords],Table10_13[[#This Row],[Name]])),0)),"")</f>
        <v/>
      </c>
      <c r="H429" t="str">
        <f>IF(Table10_13[[#This Row],[Amount]]&lt;0,"EXPENSES","INCOME")</f>
        <v>INCOME</v>
      </c>
    </row>
    <row r="430" spans="1:8">
      <c r="A430" s="3"/>
      <c r="B430" s="4"/>
      <c r="C430" s="4"/>
      <c r="D430" s="4"/>
      <c r="E430" s="6"/>
      <c r="F430" t="str">
        <f t="array" ref="F430">IFERROR(INDEX(Table_Cat[Category],MATCH(TRUE,ISNUMBER(SEARCH(Table_Cat[Keywords],Table10_13[[#This Row],[Name]])),0)),"")</f>
        <v/>
      </c>
      <c r="G430" t="str">
        <f t="array" ref="G430">IFERROR(INDEX(Table16[Category],MATCH(TRUE,ISNUMBER(SEARCH(Table16[Keywords],Table10_13[[#This Row],[Name]])),0)),"")</f>
        <v/>
      </c>
      <c r="H430" t="str">
        <f>IF(Table10_13[[#This Row],[Amount]]&lt;0,"EXPENSES","INCOME")</f>
        <v>INCOME</v>
      </c>
    </row>
    <row r="431" spans="1:8">
      <c r="A431" s="3"/>
      <c r="B431" s="4"/>
      <c r="C431" s="4"/>
      <c r="D431" s="4"/>
      <c r="E431" s="6"/>
      <c r="F431" t="str">
        <f t="array" ref="F431">IFERROR(INDEX(Table_Cat[Category],MATCH(TRUE,ISNUMBER(SEARCH(Table_Cat[Keywords],Table10_13[[#This Row],[Name]])),0)),"")</f>
        <v/>
      </c>
      <c r="G431" t="str">
        <f t="array" ref="G431">IFERROR(INDEX(Table16[Category],MATCH(TRUE,ISNUMBER(SEARCH(Table16[Keywords],Table10_13[[#This Row],[Name]])),0)),"")</f>
        <v/>
      </c>
      <c r="H431" t="str">
        <f>IF(Table10_13[[#This Row],[Amount]]&lt;0,"EXPENSES","INCOME")</f>
        <v>INCOME</v>
      </c>
    </row>
    <row r="432" spans="1:8">
      <c r="A432" s="3"/>
      <c r="B432" s="4"/>
      <c r="C432" s="4"/>
      <c r="D432" s="4"/>
      <c r="E432" s="6"/>
      <c r="F432" t="str">
        <f t="array" ref="F432">IFERROR(INDEX(Table_Cat[Category],MATCH(TRUE,ISNUMBER(SEARCH(Table_Cat[Keywords],Table10_13[[#This Row],[Name]])),0)),"")</f>
        <v/>
      </c>
      <c r="G432" t="str">
        <f t="array" ref="G432">IFERROR(INDEX(Table16[Category],MATCH(TRUE,ISNUMBER(SEARCH(Table16[Keywords],Table10_13[[#This Row],[Name]])),0)),"")</f>
        <v/>
      </c>
      <c r="H432" t="str">
        <f>IF(Table10_13[[#This Row],[Amount]]&lt;0,"EXPENSES","INCOME")</f>
        <v>INCOME</v>
      </c>
    </row>
    <row r="433" spans="1:8">
      <c r="A433" s="3"/>
      <c r="B433" s="4"/>
      <c r="C433" s="4"/>
      <c r="D433" s="4"/>
      <c r="E433" s="6"/>
      <c r="F433" t="str">
        <f t="array" ref="F433">IFERROR(INDEX(Table_Cat[Category],MATCH(TRUE,ISNUMBER(SEARCH(Table_Cat[Keywords],Table10_13[[#This Row],[Name]])),0)),"")</f>
        <v/>
      </c>
      <c r="G433" t="str">
        <f t="array" ref="G433">IFERROR(INDEX(Table16[Category],MATCH(TRUE,ISNUMBER(SEARCH(Table16[Keywords],Table10_13[[#This Row],[Name]])),0)),"")</f>
        <v/>
      </c>
      <c r="H433" t="str">
        <f>IF(Table10_13[[#This Row],[Amount]]&lt;0,"EXPENSES","INCOME")</f>
        <v>INCOME</v>
      </c>
    </row>
    <row r="434" spans="1:8">
      <c r="A434" s="3"/>
      <c r="B434" s="4"/>
      <c r="C434" s="4"/>
      <c r="D434" s="4"/>
      <c r="E434" s="6"/>
      <c r="F434" t="str">
        <f t="array" ref="F434">IFERROR(INDEX(Table_Cat[Category],MATCH(TRUE,ISNUMBER(SEARCH(Table_Cat[Keywords],Table10_13[[#This Row],[Name]])),0)),"")</f>
        <v/>
      </c>
      <c r="G434" t="str">
        <f t="array" ref="G434">IFERROR(INDEX(Table16[Category],MATCH(TRUE,ISNUMBER(SEARCH(Table16[Keywords],Table10_13[[#This Row],[Name]])),0)),"")</f>
        <v/>
      </c>
      <c r="H434" t="str">
        <f>IF(Table10_13[[#This Row],[Amount]]&lt;0,"EXPENSES","INCOME")</f>
        <v>INCOME</v>
      </c>
    </row>
    <row r="435" spans="1:8">
      <c r="A435" s="3"/>
      <c r="B435" s="4"/>
      <c r="C435" s="4"/>
      <c r="D435" s="4"/>
      <c r="E435" s="6"/>
      <c r="F435" t="str">
        <f t="array" ref="F435">IFERROR(INDEX(Table_Cat[Category],MATCH(TRUE,ISNUMBER(SEARCH(Table_Cat[Keywords],Table10_13[[#This Row],[Name]])),0)),"")</f>
        <v/>
      </c>
      <c r="G435" t="str">
        <f t="array" ref="G435">IFERROR(INDEX(Table16[Category],MATCH(TRUE,ISNUMBER(SEARCH(Table16[Keywords],Table10_13[[#This Row],[Name]])),0)),"")</f>
        <v/>
      </c>
      <c r="H435" t="str">
        <f>IF(Table10_13[[#This Row],[Amount]]&lt;0,"EXPENSES","INCOME")</f>
        <v>INCOME</v>
      </c>
    </row>
    <row r="436" spans="1:8">
      <c r="A436" s="3"/>
      <c r="B436" s="4"/>
      <c r="C436" s="4"/>
      <c r="D436" s="4"/>
      <c r="E436" s="6"/>
      <c r="F436" t="str">
        <f t="array" ref="F436">IFERROR(INDEX(Table_Cat[Category],MATCH(TRUE,ISNUMBER(SEARCH(Table_Cat[Keywords],Table10_13[[#This Row],[Name]])),0)),"")</f>
        <v/>
      </c>
      <c r="G436" t="str">
        <f t="array" ref="G436">IFERROR(INDEX(Table16[Category],MATCH(TRUE,ISNUMBER(SEARCH(Table16[Keywords],Table10_13[[#This Row],[Name]])),0)),"")</f>
        <v/>
      </c>
      <c r="H436" t="str">
        <f>IF(Table10_13[[#This Row],[Amount]]&lt;0,"EXPENSES","INCOME")</f>
        <v>INCOME</v>
      </c>
    </row>
    <row r="437" spans="1:8">
      <c r="A437" s="3"/>
      <c r="B437" s="4"/>
      <c r="C437" s="4"/>
      <c r="D437" s="4"/>
      <c r="E437" s="6"/>
      <c r="F437" t="str">
        <f t="array" ref="F437">IFERROR(INDEX(Table_Cat[Category],MATCH(TRUE,ISNUMBER(SEARCH(Table_Cat[Keywords],Table10_13[[#This Row],[Name]])),0)),"")</f>
        <v/>
      </c>
      <c r="G437" t="str">
        <f t="array" ref="G437">IFERROR(INDEX(Table16[Category],MATCH(TRUE,ISNUMBER(SEARCH(Table16[Keywords],Table10_13[[#This Row],[Name]])),0)),"")</f>
        <v/>
      </c>
      <c r="H437" t="str">
        <f>IF(Table10_13[[#This Row],[Amount]]&lt;0,"EXPENSES","INCOME")</f>
        <v>INCOME</v>
      </c>
    </row>
    <row r="438" spans="1:8">
      <c r="A438" s="3"/>
      <c r="B438" s="4"/>
      <c r="C438" s="4"/>
      <c r="D438" s="4"/>
      <c r="E438" s="6"/>
      <c r="F438" t="str">
        <f t="array" ref="F438">IFERROR(INDEX(Table_Cat[Category],MATCH(TRUE,ISNUMBER(SEARCH(Table_Cat[Keywords],Table10_13[[#This Row],[Name]])),0)),"")</f>
        <v/>
      </c>
      <c r="G438" t="str">
        <f t="array" ref="G438">IFERROR(INDEX(Table16[Category],MATCH(TRUE,ISNUMBER(SEARCH(Table16[Keywords],Table10_13[[#This Row],[Name]])),0)),"")</f>
        <v/>
      </c>
      <c r="H438" t="str">
        <f>IF(Table10_13[[#This Row],[Amount]]&lt;0,"EXPENSES","INCOME")</f>
        <v>INCOME</v>
      </c>
    </row>
    <row r="439" spans="1:8">
      <c r="A439" s="3"/>
      <c r="B439" s="4"/>
      <c r="C439" s="4"/>
      <c r="D439" s="4"/>
      <c r="E439" s="6"/>
      <c r="F439" t="str">
        <f t="array" ref="F439">IFERROR(INDEX(Table_Cat[Category],MATCH(TRUE,ISNUMBER(SEARCH(Table_Cat[Keywords],Table10_13[[#This Row],[Name]])),0)),"")</f>
        <v/>
      </c>
      <c r="G439" t="str">
        <f t="array" ref="G439">IFERROR(INDEX(Table16[Category],MATCH(TRUE,ISNUMBER(SEARCH(Table16[Keywords],Table10_13[[#This Row],[Name]])),0)),"")</f>
        <v/>
      </c>
      <c r="H439" t="str">
        <f>IF(Table10_13[[#This Row],[Amount]]&lt;0,"EXPENSES","INCOME")</f>
        <v>INCOME</v>
      </c>
    </row>
    <row r="440" spans="1:8">
      <c r="A440" s="3"/>
      <c r="B440" s="4"/>
      <c r="C440" s="4"/>
      <c r="D440" s="4"/>
      <c r="E440" s="6"/>
      <c r="F440" t="str">
        <f t="array" ref="F440">IFERROR(INDEX(Table_Cat[Category],MATCH(TRUE,ISNUMBER(SEARCH(Table_Cat[Keywords],Table10_13[[#This Row],[Name]])),0)),"")</f>
        <v/>
      </c>
      <c r="G440" t="str">
        <f t="array" ref="G440">IFERROR(INDEX(Table16[Category],MATCH(TRUE,ISNUMBER(SEARCH(Table16[Keywords],Table10_13[[#This Row],[Name]])),0)),"")</f>
        <v/>
      </c>
      <c r="H440" t="str">
        <f>IF(Table10_13[[#This Row],[Amount]]&lt;0,"EXPENSES","INCOME")</f>
        <v>INCOME</v>
      </c>
    </row>
    <row r="441" spans="1:8">
      <c r="A441" s="3"/>
      <c r="B441" s="4"/>
      <c r="C441" s="4"/>
      <c r="D441" s="4"/>
      <c r="E441" s="6"/>
      <c r="F441" t="str">
        <f t="array" ref="F441">IFERROR(INDEX(Table_Cat[Category],MATCH(TRUE,ISNUMBER(SEARCH(Table_Cat[Keywords],Table10_13[[#This Row],[Name]])),0)),"")</f>
        <v/>
      </c>
      <c r="G441" t="str">
        <f t="array" ref="G441">IFERROR(INDEX(Table16[Category],MATCH(TRUE,ISNUMBER(SEARCH(Table16[Keywords],Table10_13[[#This Row],[Name]])),0)),"")</f>
        <v/>
      </c>
      <c r="H441" t="str">
        <f>IF(Table10_13[[#This Row],[Amount]]&lt;0,"EXPENSES","INCOME")</f>
        <v>INCOME</v>
      </c>
    </row>
    <row r="442" spans="1:8">
      <c r="A442" s="3"/>
      <c r="B442" s="4"/>
      <c r="C442" s="4"/>
      <c r="D442" s="4"/>
      <c r="E442" s="6"/>
      <c r="F442" t="str">
        <f t="array" ref="F442">IFERROR(INDEX(Table_Cat[Category],MATCH(TRUE,ISNUMBER(SEARCH(Table_Cat[Keywords],Table10_13[[#This Row],[Name]])),0)),"")</f>
        <v/>
      </c>
      <c r="G442" t="str">
        <f t="array" ref="G442">IFERROR(INDEX(Table16[Category],MATCH(TRUE,ISNUMBER(SEARCH(Table16[Keywords],Table10_13[[#This Row],[Name]])),0)),"")</f>
        <v/>
      </c>
      <c r="H442" t="str">
        <f>IF(Table10_13[[#This Row],[Amount]]&lt;0,"EXPENSES","INCOME")</f>
        <v>INCOME</v>
      </c>
    </row>
    <row r="443" spans="1:8">
      <c r="A443" s="3"/>
      <c r="B443" s="4"/>
      <c r="C443" s="4"/>
      <c r="D443" s="4"/>
      <c r="E443" s="6"/>
      <c r="F443" t="str">
        <f t="array" ref="F443">IFERROR(INDEX(Table_Cat[Category],MATCH(TRUE,ISNUMBER(SEARCH(Table_Cat[Keywords],Table10_13[[#This Row],[Name]])),0)),"")</f>
        <v/>
      </c>
      <c r="G443" t="str">
        <f t="array" ref="G443">IFERROR(INDEX(Table16[Category],MATCH(TRUE,ISNUMBER(SEARCH(Table16[Keywords],Table10_13[[#This Row],[Name]])),0)),"")</f>
        <v/>
      </c>
      <c r="H443" t="str">
        <f>IF(Table10_13[[#This Row],[Amount]]&lt;0,"EXPENSES","INCOME")</f>
        <v>INCOME</v>
      </c>
    </row>
    <row r="444" spans="1:8">
      <c r="A444" s="3"/>
      <c r="B444" s="4"/>
      <c r="C444" s="4"/>
      <c r="D444" s="4"/>
      <c r="E444" s="6"/>
      <c r="F444" t="str">
        <f t="array" ref="F444">IFERROR(INDEX(Table_Cat[Category],MATCH(TRUE,ISNUMBER(SEARCH(Table_Cat[Keywords],Table10_13[[#This Row],[Name]])),0)),"")</f>
        <v/>
      </c>
      <c r="G444" t="str">
        <f t="array" ref="G444">IFERROR(INDEX(Table16[Category],MATCH(TRUE,ISNUMBER(SEARCH(Table16[Keywords],Table10_13[[#This Row],[Name]])),0)),"")</f>
        <v/>
      </c>
      <c r="H444" t="str">
        <f>IF(Table10_13[[#This Row],[Amount]]&lt;0,"EXPENSES","INCOME")</f>
        <v>INCOME</v>
      </c>
    </row>
    <row r="445" spans="1:8">
      <c r="A445" s="3"/>
      <c r="B445" s="4"/>
      <c r="C445" s="4"/>
      <c r="D445" s="4"/>
      <c r="E445" s="6"/>
      <c r="F445" t="str">
        <f t="array" ref="F445">IFERROR(INDEX(Table_Cat[Category],MATCH(TRUE,ISNUMBER(SEARCH(Table_Cat[Keywords],Table10_13[[#This Row],[Name]])),0)),"")</f>
        <v/>
      </c>
      <c r="G445" t="str">
        <f t="array" ref="G445">IFERROR(INDEX(Table16[Category],MATCH(TRUE,ISNUMBER(SEARCH(Table16[Keywords],Table10_13[[#This Row],[Name]])),0)),"")</f>
        <v/>
      </c>
      <c r="H445" t="str">
        <f>IF(Table10_13[[#This Row],[Amount]]&lt;0,"EXPENSES","INCOME")</f>
        <v>INCOME</v>
      </c>
    </row>
    <row r="446" spans="1:8">
      <c r="A446" s="3"/>
      <c r="B446" s="4"/>
      <c r="C446" s="4"/>
      <c r="D446" s="4"/>
      <c r="E446" s="6"/>
      <c r="F446" t="str">
        <f t="array" ref="F446">IFERROR(INDEX(Table_Cat[Category],MATCH(TRUE,ISNUMBER(SEARCH(Table_Cat[Keywords],Table10_13[[#This Row],[Name]])),0)),"")</f>
        <v/>
      </c>
      <c r="G446" t="str">
        <f t="array" ref="G446">IFERROR(INDEX(Table16[Category],MATCH(TRUE,ISNUMBER(SEARCH(Table16[Keywords],Table10_13[[#This Row],[Name]])),0)),"")</f>
        <v/>
      </c>
      <c r="H446" t="str">
        <f>IF(Table10_13[[#This Row],[Amount]]&lt;0,"EXPENSES","INCOME")</f>
        <v>INCOME</v>
      </c>
    </row>
    <row r="447" spans="1:8">
      <c r="A447" s="3"/>
      <c r="B447" s="4"/>
      <c r="C447" s="4"/>
      <c r="D447" s="4"/>
      <c r="E447" s="6"/>
      <c r="F447" t="str">
        <f t="array" ref="F447">IFERROR(INDEX(Table_Cat[Category],MATCH(TRUE,ISNUMBER(SEARCH(Table_Cat[Keywords],Table10_13[[#This Row],[Name]])),0)),"")</f>
        <v/>
      </c>
      <c r="G447" t="str">
        <f t="array" ref="G447">IFERROR(INDEX(Table16[Category],MATCH(TRUE,ISNUMBER(SEARCH(Table16[Keywords],Table10_13[[#This Row],[Name]])),0)),"")</f>
        <v/>
      </c>
      <c r="H447" t="str">
        <f>IF(Table10_13[[#This Row],[Amount]]&lt;0,"EXPENSES","INCOME")</f>
        <v>INCOME</v>
      </c>
    </row>
    <row r="448" spans="1:8">
      <c r="A448" s="3"/>
      <c r="B448" s="4"/>
      <c r="C448" s="4"/>
      <c r="D448" s="4"/>
      <c r="E448" s="6"/>
      <c r="F448" t="str">
        <f t="array" ref="F448">IFERROR(INDEX(Table_Cat[Category],MATCH(TRUE,ISNUMBER(SEARCH(Table_Cat[Keywords],Table10_13[[#This Row],[Name]])),0)),"")</f>
        <v/>
      </c>
      <c r="G448" t="str">
        <f t="array" ref="G448">IFERROR(INDEX(Table16[Category],MATCH(TRUE,ISNUMBER(SEARCH(Table16[Keywords],Table10_13[[#This Row],[Name]])),0)),"")</f>
        <v/>
      </c>
      <c r="H448" t="str">
        <f>IF(Table10_13[[#This Row],[Amount]]&lt;0,"EXPENSES","INCOME")</f>
        <v>INCOME</v>
      </c>
    </row>
    <row r="449" spans="1:8">
      <c r="A449" s="3"/>
      <c r="B449" s="4"/>
      <c r="C449" s="4"/>
      <c r="D449" s="4"/>
      <c r="E449" s="6"/>
      <c r="F449" t="str">
        <f t="array" ref="F449">IFERROR(INDEX(Table_Cat[Category],MATCH(TRUE,ISNUMBER(SEARCH(Table_Cat[Keywords],Table10_13[[#This Row],[Name]])),0)),"")</f>
        <v/>
      </c>
      <c r="G449" t="str">
        <f t="array" ref="G449">IFERROR(INDEX(Table16[Category],MATCH(TRUE,ISNUMBER(SEARCH(Table16[Keywords],Table10_13[[#This Row],[Name]])),0)),"")</f>
        <v/>
      </c>
      <c r="H449" t="str">
        <f>IF(Table10_13[[#This Row],[Amount]]&lt;0,"EXPENSES","INCOME")</f>
        <v>INCOME</v>
      </c>
    </row>
    <row r="450" spans="1:8">
      <c r="A450" s="3"/>
      <c r="B450" s="4"/>
      <c r="C450" s="4"/>
      <c r="D450" s="4"/>
      <c r="E450" s="6"/>
      <c r="F450" t="str">
        <f t="array" ref="F450">IFERROR(INDEX(Table_Cat[Category],MATCH(TRUE,ISNUMBER(SEARCH(Table_Cat[Keywords],Table10_13[[#This Row],[Name]])),0)),"")</f>
        <v/>
      </c>
      <c r="G450" t="str">
        <f t="array" ref="G450">IFERROR(INDEX(Table16[Category],MATCH(TRUE,ISNUMBER(SEARCH(Table16[Keywords],Table10_13[[#This Row],[Name]])),0)),"")</f>
        <v/>
      </c>
      <c r="H450" t="str">
        <f>IF(Table10_13[[#This Row],[Amount]]&lt;0,"EXPENSES","INCOME")</f>
        <v>INCOME</v>
      </c>
    </row>
    <row r="451" spans="1:8">
      <c r="A451" s="3"/>
      <c r="B451" s="4"/>
      <c r="C451" s="4"/>
      <c r="D451" s="4"/>
      <c r="E451" s="6"/>
      <c r="F451" t="str">
        <f t="array" ref="F451">IFERROR(INDEX(Table_Cat[Category],MATCH(TRUE,ISNUMBER(SEARCH(Table_Cat[Keywords],Table10_13[[#This Row],[Name]])),0)),"")</f>
        <v/>
      </c>
      <c r="G451" t="str">
        <f t="array" ref="G451">IFERROR(INDEX(Table16[Category],MATCH(TRUE,ISNUMBER(SEARCH(Table16[Keywords],Table10_13[[#This Row],[Name]])),0)),"")</f>
        <v/>
      </c>
      <c r="H451" t="str">
        <f>IF(Table10_13[[#This Row],[Amount]]&lt;0,"EXPENSES","INCOME")</f>
        <v>INCOME</v>
      </c>
    </row>
    <row r="452" spans="1:8">
      <c r="A452" s="3"/>
      <c r="B452" s="4"/>
      <c r="C452" s="4"/>
      <c r="D452" s="4"/>
      <c r="E452" s="6"/>
      <c r="F452" t="str">
        <f t="array" ref="F452">IFERROR(INDEX(Table_Cat[Category],MATCH(TRUE,ISNUMBER(SEARCH(Table_Cat[Keywords],Table10_13[[#This Row],[Name]])),0)),"")</f>
        <v/>
      </c>
      <c r="G452" t="str">
        <f t="array" ref="G452">IFERROR(INDEX(Table16[Category],MATCH(TRUE,ISNUMBER(SEARCH(Table16[Keywords],Table10_13[[#This Row],[Name]])),0)),"")</f>
        <v/>
      </c>
      <c r="H452" t="str">
        <f>IF(Table10_13[[#This Row],[Amount]]&lt;0,"EXPENSES","INCOME")</f>
        <v>INCOME</v>
      </c>
    </row>
    <row r="453" spans="1:8">
      <c r="A453" s="3"/>
      <c r="B453" s="4"/>
      <c r="C453" s="4"/>
      <c r="D453" s="4"/>
      <c r="E453" s="6"/>
      <c r="F453" t="str">
        <f t="array" ref="F453">IFERROR(INDEX(Table_Cat[Category],MATCH(TRUE,ISNUMBER(SEARCH(Table_Cat[Keywords],Table10_13[[#This Row],[Name]])),0)),"")</f>
        <v/>
      </c>
      <c r="G453" t="str">
        <f t="array" ref="G453">IFERROR(INDEX(Table16[Category],MATCH(TRUE,ISNUMBER(SEARCH(Table16[Keywords],Table10_13[[#This Row],[Name]])),0)),"")</f>
        <v/>
      </c>
      <c r="H453" t="str">
        <f>IF(Table10_13[[#This Row],[Amount]]&lt;0,"EXPENSES","INCOME")</f>
        <v>INCOME</v>
      </c>
    </row>
    <row r="454" spans="1:8">
      <c r="A454" s="3"/>
      <c r="B454" s="4"/>
      <c r="C454" s="4"/>
      <c r="D454" s="4"/>
      <c r="E454" s="6"/>
      <c r="F454" t="str">
        <f t="array" ref="F454">IFERROR(INDEX(Table_Cat[Category],MATCH(TRUE,ISNUMBER(SEARCH(Table_Cat[Keywords],Table10_13[[#This Row],[Name]])),0)),"")</f>
        <v/>
      </c>
      <c r="G454" t="str">
        <f t="array" ref="G454">IFERROR(INDEX(Table16[Category],MATCH(TRUE,ISNUMBER(SEARCH(Table16[Keywords],Table10_13[[#This Row],[Name]])),0)),"")</f>
        <v/>
      </c>
      <c r="H454" t="str">
        <f>IF(Table10_13[[#This Row],[Amount]]&lt;0,"EXPENSES","INCOME")</f>
        <v>INCOME</v>
      </c>
    </row>
    <row r="455" spans="1:8">
      <c r="A455" s="3"/>
      <c r="B455" s="4"/>
      <c r="C455" s="4"/>
      <c r="D455" s="4"/>
      <c r="E455" s="6"/>
      <c r="F455" t="str">
        <f t="array" ref="F455">IFERROR(INDEX(Table_Cat[Category],MATCH(TRUE,ISNUMBER(SEARCH(Table_Cat[Keywords],Table10_13[[#This Row],[Name]])),0)),"")</f>
        <v/>
      </c>
      <c r="G455" t="str">
        <f t="array" ref="G455">IFERROR(INDEX(Table16[Category],MATCH(TRUE,ISNUMBER(SEARCH(Table16[Keywords],Table10_13[[#This Row],[Name]])),0)),"")</f>
        <v/>
      </c>
      <c r="H455" t="str">
        <f>IF(Table10_13[[#This Row],[Amount]]&lt;0,"EXPENSES","INCOME")</f>
        <v>INCOME</v>
      </c>
    </row>
    <row r="456" spans="1:8">
      <c r="A456" s="3"/>
      <c r="B456" s="4"/>
      <c r="C456" s="4"/>
      <c r="D456" s="4"/>
      <c r="E456" s="6"/>
      <c r="F456" t="str">
        <f t="array" ref="F456">IFERROR(INDEX(Table_Cat[Category],MATCH(TRUE,ISNUMBER(SEARCH(Table_Cat[Keywords],Table10_13[[#This Row],[Name]])),0)),"")</f>
        <v/>
      </c>
      <c r="G456" t="str">
        <f t="array" ref="G456">IFERROR(INDEX(Table16[Category],MATCH(TRUE,ISNUMBER(SEARCH(Table16[Keywords],Table10_13[[#This Row],[Name]])),0)),"")</f>
        <v/>
      </c>
      <c r="H456" t="str">
        <f>IF(Table10_13[[#This Row],[Amount]]&lt;0,"EXPENSES","INCOME")</f>
        <v>INCOME</v>
      </c>
    </row>
    <row r="457" spans="1:8">
      <c r="A457" s="3"/>
      <c r="B457" s="4"/>
      <c r="C457" s="4"/>
      <c r="D457" s="4"/>
      <c r="E457" s="6"/>
      <c r="F457" t="str">
        <f t="array" ref="F457">IFERROR(INDEX(Table_Cat[Category],MATCH(TRUE,ISNUMBER(SEARCH(Table_Cat[Keywords],Table10_13[[#This Row],[Name]])),0)),"")</f>
        <v/>
      </c>
      <c r="G457" t="str">
        <f t="array" ref="G457">IFERROR(INDEX(Table16[Category],MATCH(TRUE,ISNUMBER(SEARCH(Table16[Keywords],Table10_13[[#This Row],[Name]])),0)),"")</f>
        <v/>
      </c>
      <c r="H457" t="str">
        <f>IF(Table10_13[[#This Row],[Amount]]&lt;0,"EXPENSES","INCOME")</f>
        <v>INCOME</v>
      </c>
    </row>
    <row r="458" spans="1:8">
      <c r="A458" s="3"/>
      <c r="B458" s="4"/>
      <c r="C458" s="4"/>
      <c r="D458" s="4"/>
      <c r="E458" s="6"/>
      <c r="F458" t="str">
        <f t="array" ref="F458">IFERROR(INDEX(Table_Cat[Category],MATCH(TRUE,ISNUMBER(SEARCH(Table_Cat[Keywords],Table10_13[[#This Row],[Name]])),0)),"")</f>
        <v/>
      </c>
      <c r="G458" t="str">
        <f t="array" ref="G458">IFERROR(INDEX(Table16[Category],MATCH(TRUE,ISNUMBER(SEARCH(Table16[Keywords],Table10_13[[#This Row],[Name]])),0)),"")</f>
        <v/>
      </c>
      <c r="H458" t="str">
        <f>IF(Table10_13[[#This Row],[Amount]]&lt;0,"EXPENSES","INCOME")</f>
        <v>INCOME</v>
      </c>
    </row>
    <row r="459" spans="1:8">
      <c r="A459" s="3"/>
      <c r="B459" s="4"/>
      <c r="C459" s="4"/>
      <c r="D459" s="4"/>
      <c r="E459" s="6"/>
      <c r="F459" t="str">
        <f t="array" ref="F459">IFERROR(INDEX(Table_Cat[Category],MATCH(TRUE,ISNUMBER(SEARCH(Table_Cat[Keywords],Table10_13[[#This Row],[Name]])),0)),"")</f>
        <v/>
      </c>
      <c r="G459" t="str">
        <f t="array" ref="G459">IFERROR(INDEX(Table16[Category],MATCH(TRUE,ISNUMBER(SEARCH(Table16[Keywords],Table10_13[[#This Row],[Name]])),0)),"")</f>
        <v/>
      </c>
      <c r="H459" t="str">
        <f>IF(Table10_13[[#This Row],[Amount]]&lt;0,"EXPENSES","INCOME")</f>
        <v>INCOME</v>
      </c>
    </row>
    <row r="460" spans="1:8">
      <c r="A460" s="3"/>
      <c r="B460" s="4"/>
      <c r="C460" s="4"/>
      <c r="D460" s="4"/>
      <c r="E460" s="6"/>
      <c r="F460" t="str">
        <f t="array" ref="F460">IFERROR(INDEX(Table_Cat[Category],MATCH(TRUE,ISNUMBER(SEARCH(Table_Cat[Keywords],Table10_13[[#This Row],[Name]])),0)),"")</f>
        <v/>
      </c>
      <c r="G460" t="str">
        <f t="array" ref="G460">IFERROR(INDEX(Table16[Category],MATCH(TRUE,ISNUMBER(SEARCH(Table16[Keywords],Table10_13[[#This Row],[Name]])),0)),"")</f>
        <v/>
      </c>
      <c r="H460" t="str">
        <f>IF(Table10_13[[#This Row],[Amount]]&lt;0,"EXPENSES","INCOME")</f>
        <v>INCOME</v>
      </c>
    </row>
    <row r="461" spans="1:8">
      <c r="A461" s="3"/>
      <c r="B461" s="4"/>
      <c r="C461" s="4"/>
      <c r="D461" s="4"/>
      <c r="E461" s="6"/>
      <c r="F461" t="str">
        <f t="array" ref="F461">IFERROR(INDEX(Table_Cat[Category],MATCH(TRUE,ISNUMBER(SEARCH(Table_Cat[Keywords],Table10_13[[#This Row],[Name]])),0)),"")</f>
        <v/>
      </c>
      <c r="G461" t="str">
        <f t="array" ref="G461">IFERROR(INDEX(Table16[Category],MATCH(TRUE,ISNUMBER(SEARCH(Table16[Keywords],Table10_13[[#This Row],[Name]])),0)),"")</f>
        <v/>
      </c>
      <c r="H461" t="str">
        <f>IF(Table10_13[[#This Row],[Amount]]&lt;0,"EXPENSES","INCOME")</f>
        <v>INCOME</v>
      </c>
    </row>
    <row r="462" spans="1:8">
      <c r="A462" s="3"/>
      <c r="B462" s="4"/>
      <c r="C462" s="4"/>
      <c r="D462" s="4"/>
      <c r="E462" s="6"/>
      <c r="F462" t="str">
        <f t="array" ref="F462">IFERROR(INDEX(Table_Cat[Category],MATCH(TRUE,ISNUMBER(SEARCH(Table_Cat[Keywords],Table10_13[[#This Row],[Name]])),0)),"")</f>
        <v/>
      </c>
      <c r="G462" t="str">
        <f t="array" ref="G462">IFERROR(INDEX(Table16[Category],MATCH(TRUE,ISNUMBER(SEARCH(Table16[Keywords],Table10_13[[#This Row],[Name]])),0)),"")</f>
        <v/>
      </c>
      <c r="H462" t="str">
        <f>IF(Table10_13[[#This Row],[Amount]]&lt;0,"EXPENSES","INCOME")</f>
        <v>INCOME</v>
      </c>
    </row>
    <row r="463" spans="1:8">
      <c r="A463" s="3"/>
      <c r="B463" s="4"/>
      <c r="C463" s="4"/>
      <c r="D463" s="4"/>
      <c r="E463" s="6"/>
      <c r="F463" t="str">
        <f t="array" ref="F463">IFERROR(INDEX(Table_Cat[Category],MATCH(TRUE,ISNUMBER(SEARCH(Table_Cat[Keywords],Table10_13[[#This Row],[Name]])),0)),"")</f>
        <v/>
      </c>
      <c r="G463" t="str">
        <f t="array" ref="G463">IFERROR(INDEX(Table16[Category],MATCH(TRUE,ISNUMBER(SEARCH(Table16[Keywords],Table10_13[[#This Row],[Name]])),0)),"")</f>
        <v/>
      </c>
      <c r="H463" t="str">
        <f>IF(Table10_13[[#This Row],[Amount]]&lt;0,"EXPENSES","INCOME")</f>
        <v>INCOME</v>
      </c>
    </row>
  </sheetData>
  <pageMargins left="0.75" right="0.75" top="1" bottom="1" header="0.5" footer="0.5"/>
  <headerFooter/>
  <drawing r:id="rId2"/>
  <legacyDrawing r:id="rId3"/>
  <tableParts count="3"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EXPENSE</vt:lpstr>
      <vt:lpstr>Debit PVT</vt:lpstr>
      <vt:lpstr>Crdit PVT</vt:lpstr>
      <vt:lpstr>DEBIT BILL</vt:lpstr>
      <vt:lpstr>CREDIT 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BoonieD</dc:creator>
  <cp:lastModifiedBy>BoonieD</cp:lastModifiedBy>
  <dcterms:created xsi:type="dcterms:W3CDTF">2023-12-26T02:26:00Z</dcterms:created>
  <dcterms:modified xsi:type="dcterms:W3CDTF">2024-03-29T09:20:08Z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973FFE4073E74DC8B556B0A0221BF4B5</vt:lpwstr>
  </property>
  <property fmtid="{D5CDD505-2E9C-101B-9397-08002B2CF9AE}" pid="3" name="KSOProductBuildVer">
    <vt:lpwstr>1033-12.2.0.13472</vt:lpwstr>
  </property>
</Properties>
</file>