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HUONG DATA\DATA ANALYST\CU\Projects\Classwork\1. Crowfunding analysis\For upload to Github\"/>
    </mc:Choice>
  </mc:AlternateContent>
  <xr:revisionPtr revIDLastSave="0" documentId="13_ncr:1_{33F19EA9-DEED-4D5E-8ED7-EE1D0B391F5E}" xr6:coauthVersionLast="47" xr6:coauthVersionMax="47" xr10:uidLastSave="{00000000-0000-0000-0000-000000000000}"/>
  <bookViews>
    <workbookView xWindow="-120" yWindow="-120" windowWidth="20730" windowHeight="11160" firstSheet="5" activeTab="8" xr2:uid="{00000000-000D-0000-FFFF-FFFF00000000}"/>
  </bookViews>
  <sheets>
    <sheet name="Kickstarter" sheetId="1" r:id="rId1"/>
    <sheet name="Category statistic" sheetId="3" r:id="rId2"/>
    <sheet name="Subcategory statistic" sheetId="4" r:id="rId3"/>
    <sheet name="Outcomes by Launch Date" sheetId="5" r:id="rId4"/>
    <sheet name="Edinburgh Research" sheetId="6" r:id="rId5"/>
    <sheet name="Successful US" sheetId="7" r:id="rId6"/>
    <sheet name="Failed US" sheetId="8" r:id="rId7"/>
    <sheet name="Descriptive Statistics" sheetId="9" r:id="rId8"/>
    <sheet name="Box Plots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B14" i="9" s="1"/>
  <c r="C12" i="9"/>
  <c r="B12" i="9"/>
  <c r="C11" i="9"/>
  <c r="B11" i="9"/>
  <c r="C7" i="9"/>
  <c r="B7" i="9"/>
  <c r="C6" i="9"/>
  <c r="B6" i="9"/>
  <c r="C5" i="9"/>
  <c r="B5" i="9"/>
  <c r="C4" i="9"/>
  <c r="B4" i="9"/>
  <c r="C3" i="9"/>
  <c r="C2" i="9"/>
  <c r="C10" i="9"/>
  <c r="B10" i="9"/>
  <c r="C9" i="9"/>
  <c r="B9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</calcChain>
</file>

<file path=xl/sharedStrings.xml><?xml version="1.0" encoding="utf-8"?>
<sst xmlns="http://schemas.openxmlformats.org/spreadsheetml/2006/main" count="38425" uniqueCount="8400">
  <si>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</si>
  <si>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</si>
  <si>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</si>
  <si>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</si>
  <si>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</si>
  <si>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</si>
  <si>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</si>
  <si>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</si>
  <si>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</si>
  <si>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</si>
  <si>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</si>
  <si>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</si>
  <si>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</si>
  <si>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</si>
  <si>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</si>
  <si>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</si>
  <si>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</si>
  <si>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</si>
  <si>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</si>
  <si>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</si>
  <si>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</si>
  <si>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</si>
  <si>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</si>
  <si>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</si>
  <si>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</si>
  <si>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</si>
  <si>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</si>
  <si>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</si>
  <si>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</si>
  <si>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</si>
  <si>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</si>
  <si>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</si>
  <si>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</si>
  <si>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</si>
  <si>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</si>
  <si>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</si>
  <si>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</si>
  <si>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</si>
  <si>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</si>
  <si>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</si>
  <si>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</si>
  <si>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</si>
  <si>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</si>
  <si>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</si>
  <si>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</si>
  <si>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</si>
  <si>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</si>
  <si>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</si>
  <si>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</si>
  <si>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</si>
  <si>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</si>
  <si>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</si>
  <si>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</si>
  <si>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</si>
  <si>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</si>
  <si>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</si>
  <si>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</si>
  <si>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</si>
  <si>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</si>
  <si>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</si>
  <si>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</si>
  <si>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</si>
  <si>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</si>
  <si>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</si>
  <si>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</si>
  <si>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</si>
  <si>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</si>
  <si>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</si>
  <si>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</si>
  <si>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</si>
  <si>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</si>
  <si>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</si>
  <si>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</si>
  <si>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</si>
  <si>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</si>
  <si>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</si>
  <si>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</si>
  <si>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</si>
  <si>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</si>
  <si>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</si>
  <si>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</si>
  <si>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</si>
  <si>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</si>
  <si>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</si>
  <si>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</si>
  <si>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</si>
  <si>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</si>
  <si>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</si>
  <si>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</si>
  <si>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</si>
  <si>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</si>
  <si>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</si>
  <si>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</si>
  <si>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</si>
  <si>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</si>
  <si>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</si>
  <si>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</si>
  <si>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</si>
  <si>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</si>
  <si>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</si>
  <si>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</si>
  <si>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</si>
  <si>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</si>
  <si>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</si>
  <si>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</si>
  <si>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</si>
  <si>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</si>
  <si>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</si>
  <si>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</si>
  <si>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</si>
  <si>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</si>
  <si>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</si>
  <si>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</si>
  <si>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</si>
  <si>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</si>
  <si>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</si>
  <si>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</si>
  <si>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</si>
  <si>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</si>
  <si>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</si>
  <si>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</si>
  <si>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</si>
  <si>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</si>
  <si>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</si>
  <si>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</si>
  <si>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</si>
  <si>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</si>
  <si>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</si>
  <si>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</si>
  <si>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</si>
  <si>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</si>
  <si>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</si>
  <si>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</si>
  <si>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</si>
  <si>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</si>
  <si>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</si>
  <si>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</si>
  <si>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</si>
  <si>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</si>
  <si>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</si>
  <si>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</si>
  <si>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</si>
  <si>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</si>
  <si>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</si>
  <si>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</si>
  <si>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</si>
  <si>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</si>
  <si>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</si>
  <si>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</si>
  <si>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</si>
  <si>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</si>
  <si>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</si>
  <si>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</si>
  <si>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</si>
  <si>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</si>
  <si>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</si>
  <si>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</si>
  <si>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</si>
  <si>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</si>
  <si>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</si>
  <si>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</si>
  <si>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</si>
  <si>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</si>
  <si>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</si>
  <si>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</si>
  <si>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</si>
  <si>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</si>
  <si>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</si>
  <si>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</si>
  <si>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</si>
  <si>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</si>
  <si>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</si>
  <si>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</si>
  <si>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</si>
  <si>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</si>
  <si>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</si>
  <si>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</si>
  <si>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</si>
  <si>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</si>
  <si>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</si>
  <si>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</si>
  <si>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</si>
  <si>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</si>
  <si>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</si>
  <si>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</si>
  <si>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</si>
  <si>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</si>
  <si>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</si>
  <si>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</si>
  <si>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</si>
  <si>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</si>
  <si>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</si>
  <si>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</si>
  <si>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</si>
  <si>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</si>
  <si>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</si>
  <si>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</si>
  <si>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</si>
  <si>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</si>
  <si>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</si>
  <si>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</si>
  <si>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</si>
  <si>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</si>
  <si>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</si>
  <si>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</si>
  <si>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</si>
  <si>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</si>
  <si>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</si>
  <si>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</si>
  <si>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</si>
  <si>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</si>
  <si>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</si>
  <si>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</si>
  <si>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</si>
  <si>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</si>
  <si>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</si>
  <si>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</si>
  <si>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</si>
  <si>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</si>
  <si>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</si>
  <si>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</si>
  <si>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</si>
  <si>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</si>
  <si>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</si>
  <si>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</si>
  <si>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</si>
  <si>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</si>
  <si>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</si>
  <si>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</si>
  <si>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</si>
  <si>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</si>
  <si>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</si>
  <si>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</si>
  <si>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</si>
  <si>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</si>
  <si>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</si>
  <si>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</si>
  <si>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</si>
  <si>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</si>
  <si>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</si>
  <si>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</si>
  <si>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</si>
  <si>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</si>
  <si>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</si>
  <si>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</si>
  <si>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</si>
  <si>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</si>
  <si>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</si>
  <si>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</si>
  <si>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</si>
  <si>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</si>
  <si>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</si>
  <si>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</si>
  <si>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</si>
  <si>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</si>
  <si>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</si>
  <si>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</si>
  <si>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</si>
  <si>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</si>
  <si>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</si>
  <si>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</si>
  <si>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</si>
  <si>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</si>
  <si>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</si>
  <si>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</si>
  <si>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</si>
  <si>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</si>
  <si>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</si>
  <si>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</si>
  <si>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</si>
  <si>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</si>
  <si>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</si>
  <si>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</si>
  <si>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</si>
  <si>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</si>
  <si>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</si>
  <si>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</si>
  <si>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</si>
  <si>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</si>
  <si>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</si>
  <si>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</si>
  <si>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</si>
  <si>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</si>
  <si>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</si>
  <si>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</si>
  <si>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</si>
  <si>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</si>
  <si>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</si>
  <si>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</si>
  <si>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</si>
  <si>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</si>
  <si>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</si>
  <si>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</si>
  <si>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</si>
  <si>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</si>
  <si>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</si>
  <si>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</si>
  <si>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</si>
  <si>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</si>
  <si>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</si>
  <si>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</si>
  <si>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</si>
  <si>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</si>
  <si>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</si>
  <si>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</si>
  <si>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</si>
  <si>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</si>
  <si>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</si>
  <si>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</si>
  <si>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</si>
  <si>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</si>
  <si>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</si>
  <si>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</si>
  <si>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</si>
  <si>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</si>
  <si>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</si>
  <si>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</si>
  <si>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</si>
  <si>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</si>
  <si>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</si>
  <si>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</si>
  <si>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</si>
  <si>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</si>
  <si>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</si>
  <si>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</si>
  <si>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</si>
  <si>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</si>
  <si>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</si>
  <si>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</si>
  <si>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</si>
  <si>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</si>
  <si>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</si>
  <si>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</si>
  <si>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</si>
  <si>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</si>
  <si>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</si>
  <si>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</si>
  <si>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</si>
  <si>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</si>
  <si>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</si>
  <si>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</si>
  <si>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</si>
  <si>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</si>
  <si>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</si>
  <si>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</si>
  <si>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</si>
  <si>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</si>
  <si>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</si>
  <si>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</si>
  <si>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</si>
  <si>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</si>
  <si>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</si>
  <si>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</si>
  <si>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</si>
  <si>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</si>
  <si>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</si>
  <si>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</si>
  <si>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</si>
  <si>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</si>
  <si>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</si>
  <si>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</si>
  <si>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</si>
  <si>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</si>
  <si>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</si>
  <si>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</si>
  <si>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</si>
  <si>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</si>
  <si>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</si>
  <si>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</si>
  <si>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</si>
  <si>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</si>
  <si>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</si>
  <si>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</si>
  <si>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</si>
  <si>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</si>
  <si>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</si>
  <si>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</si>
  <si>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</si>
  <si>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</si>
  <si>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</si>
  <si>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</si>
  <si>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</si>
  <si>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</si>
  <si>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</si>
  <si>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</si>
  <si>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</si>
  <si>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</si>
  <si>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</si>
  <si>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</si>
  <si>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</si>
  <si>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</si>
  <si>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</si>
  <si>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</si>
  <si>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</si>
  <si>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</si>
  <si>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</si>
  <si>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</si>
  <si>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</si>
  <si>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</si>
  <si>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</si>
  <si>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</si>
  <si>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</si>
  <si>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</si>
  <si>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</si>
  <si>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</si>
  <si>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</si>
  <si>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</si>
  <si>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</si>
  <si>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</si>
  <si>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</si>
  <si>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</si>
  <si>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</si>
  <si>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</si>
  <si>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</si>
  <si>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</si>
  <si>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</si>
  <si>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</si>
  <si>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</si>
  <si>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</si>
  <si>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</si>
  <si>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</si>
  <si>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</si>
  <si>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</si>
  <si>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</si>
  <si>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</si>
  <si>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</si>
  <si>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</si>
  <si>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</si>
  <si>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</si>
  <si>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</si>
  <si>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</si>
  <si>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</si>
  <si>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</si>
  <si>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</si>
  <si>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</si>
  <si>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</si>
  <si>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</si>
  <si>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</si>
  <si>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</si>
  <si>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</si>
  <si>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</si>
  <si>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</si>
  <si>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</si>
  <si>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</si>
  <si>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</si>
  <si>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</si>
  <si>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</si>
  <si>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</si>
  <si>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</si>
  <si>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</si>
  <si>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</si>
  <si>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</si>
  <si>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</si>
  <si>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</si>
  <si>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</si>
  <si>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</si>
  <si>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</si>
  <si>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</si>
  <si>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</si>
  <si>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</si>
  <si>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</si>
  <si>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</si>
  <si>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</si>
  <si>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</si>
  <si>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</si>
  <si>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</si>
  <si>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</si>
  <si>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</si>
  <si>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</si>
  <si>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</si>
  <si>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</si>
  <si>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</si>
  <si>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</si>
  <si>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</si>
  <si>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</si>
  <si>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</si>
  <si>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</si>
  <si>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</si>
  <si>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</si>
  <si>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</si>
  <si>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</si>
  <si>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</si>
  <si>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</si>
  <si>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</si>
  <si>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</si>
  <si>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</si>
  <si>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</si>
  <si>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</si>
  <si>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</si>
  <si>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</si>
  <si>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</si>
  <si>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</si>
  <si>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</si>
  <si>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</si>
  <si>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</si>
  <si>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</si>
  <si>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</si>
  <si>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</si>
  <si>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</si>
  <si>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</si>
  <si>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</si>
  <si>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</si>
  <si>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</si>
  <si>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</si>
  <si>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</si>
  <si>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</si>
  <si>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</si>
  <si>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</si>
  <si>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</si>
  <si>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</si>
  <si>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</si>
  <si>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</si>
  <si>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</si>
  <si>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</si>
  <si>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</si>
  <si>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</si>
  <si>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</si>
  <si>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</si>
  <si>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</si>
  <si>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</si>
  <si>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</si>
  <si>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</si>
  <si>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</si>
  <si>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</si>
  <si>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</si>
  <si>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</si>
  <si>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</si>
  <si>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</si>
  <si>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</si>
  <si>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</si>
  <si>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</si>
  <si>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</si>
  <si>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</si>
  <si>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</si>
  <si>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</si>
  <si>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</si>
  <si>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</si>
  <si>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</si>
  <si>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</si>
  <si>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</si>
  <si>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</si>
  <si>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</si>
  <si>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</si>
  <si>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</si>
  <si>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</si>
  <si>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</si>
  <si>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</si>
  <si>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</si>
  <si>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</si>
  <si>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</si>
  <si>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</si>
  <si>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</si>
  <si>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</si>
  <si>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</si>
  <si>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</si>
  <si>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</si>
  <si>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</si>
  <si>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</si>
  <si>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</si>
  <si>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</si>
  <si>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</si>
  <si>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</si>
  <si>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</si>
  <si>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</si>
  <si>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</si>
  <si>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</si>
  <si>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</si>
  <si>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</si>
  <si>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</si>
  <si>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</si>
  <si>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</si>
  <si>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</si>
  <si>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</si>
  <si>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</si>
  <si>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</si>
  <si>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</si>
  <si>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</si>
  <si>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</si>
  <si>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</si>
  <si>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</si>
  <si>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</si>
  <si>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</si>
  <si>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</si>
  <si>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</si>
  <si>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</si>
  <si>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</si>
  <si>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</si>
  <si>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</si>
  <si>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</si>
  <si>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</si>
  <si>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</si>
  <si>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</si>
  <si>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</si>
  <si>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</si>
  <si>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</si>
  <si>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</si>
  <si>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</si>
  <si>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</si>
  <si>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</si>
  <si>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</si>
  <si>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</si>
  <si>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</si>
  <si>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</si>
  <si>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</si>
  <si>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</si>
  <si>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</si>
  <si>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</si>
  <si>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</si>
  <si>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</si>
  <si>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</si>
  <si>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</si>
  <si>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</si>
  <si>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</si>
  <si>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</si>
  <si>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</si>
  <si>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</si>
  <si>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</si>
  <si>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</si>
  <si>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</si>
  <si>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</si>
  <si>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</si>
  <si>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</si>
  <si>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</si>
  <si>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</si>
  <si>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</si>
  <si>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</si>
  <si>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</si>
  <si>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</si>
  <si>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</si>
  <si>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</si>
  <si>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</si>
  <si>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</si>
  <si>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</si>
  <si>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</si>
  <si>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</si>
  <si>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</si>
  <si>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</si>
  <si>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</si>
  <si>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</si>
  <si>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</si>
  <si>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</si>
  <si>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</si>
  <si>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</si>
  <si>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</si>
  <si>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</si>
  <si>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</si>
  <si>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</si>
  <si>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</si>
  <si>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</si>
  <si>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</si>
  <si>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</si>
  <si>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</si>
  <si>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</si>
  <si>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</si>
  <si>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</si>
  <si>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</si>
  <si>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</si>
  <si>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</si>
  <si>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</si>
  <si>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</si>
  <si>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</si>
  <si>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</si>
  <si>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</si>
  <si>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</si>
  <si>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</si>
  <si>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</si>
  <si>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</si>
  <si>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</si>
  <si>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</si>
  <si>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</si>
  <si>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</si>
  <si>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</si>
  <si>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</si>
  <si>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</si>
  <si>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</si>
  <si>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</si>
  <si>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</si>
  <si>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</si>
  <si>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</si>
  <si>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</si>
  <si>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</si>
  <si>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</si>
  <si>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</si>
  <si>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</si>
  <si>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</si>
  <si>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</si>
  <si>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</si>
  <si>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</si>
  <si>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</si>
  <si>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</si>
  <si>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</si>
  <si>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</si>
  <si>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</si>
  <si>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</si>
  <si>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</si>
  <si>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</si>
  <si>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</si>
  <si>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</si>
  <si>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</si>
  <si>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</si>
  <si>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</si>
  <si>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</si>
  <si>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</si>
  <si>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</si>
  <si>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</si>
  <si>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</si>
  <si>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</si>
  <si>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</si>
  <si>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</si>
  <si>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</si>
  <si>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</si>
  <si>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</si>
  <si>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</si>
  <si>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</si>
  <si>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</si>
  <si>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</si>
  <si>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</si>
  <si>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</si>
  <si>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</si>
  <si>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</si>
  <si>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</si>
  <si>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</si>
  <si>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</si>
  <si>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</si>
  <si>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</si>
  <si>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</si>
  <si>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</si>
  <si>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</si>
  <si>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</si>
  <si>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</si>
  <si>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</si>
  <si>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</si>
  <si>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</si>
  <si>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</si>
  <si>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</si>
  <si>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</si>
  <si>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</si>
  <si>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</si>
  <si>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</si>
  <si>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</si>
  <si>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</si>
  <si>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</si>
  <si>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</si>
  <si>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</si>
  <si>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</si>
  <si>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</si>
  <si>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</si>
  <si>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</si>
  <si>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</si>
  <si>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</si>
  <si>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</si>
  <si>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</si>
  <si>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</si>
  <si>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</si>
  <si>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</si>
  <si>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</si>
  <si>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</si>
  <si>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</si>
  <si>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</si>
  <si>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</si>
  <si>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</si>
  <si>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</si>
  <si>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</si>
  <si>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</si>
  <si>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</si>
  <si>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</si>
  <si>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</si>
  <si>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</si>
  <si>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</si>
  <si>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</si>
  <si>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</si>
  <si>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</si>
  <si>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</si>
  <si>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</si>
  <si>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</si>
  <si>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</si>
  <si>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</si>
  <si>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</si>
  <si>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</si>
  <si>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</si>
  <si>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</si>
  <si>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</si>
  <si>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</si>
  <si>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</si>
  <si>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</si>
  <si>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</si>
  <si>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</si>
  <si>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</si>
  <si>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</si>
  <si>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</si>
  <si>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</si>
  <si>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</si>
  <si>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</si>
  <si>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</si>
  <si>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</si>
  <si>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</si>
  <si>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</si>
  <si>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</si>
  <si>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</si>
  <si>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</si>
  <si>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</si>
  <si>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</si>
  <si>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</si>
  <si>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</si>
  <si>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</si>
  <si>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</si>
  <si>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</si>
  <si>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</si>
  <si>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</si>
  <si>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</si>
  <si>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</si>
  <si>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</si>
  <si>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</si>
  <si>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</si>
  <si>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</si>
  <si>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</si>
  <si>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</si>
  <si>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</si>
  <si>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</si>
  <si>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</si>
  <si>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</si>
  <si>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</si>
  <si>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</si>
  <si>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</si>
  <si>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</si>
  <si>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</si>
  <si>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</si>
  <si>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</si>
  <si>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</si>
  <si>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</si>
  <si>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</si>
  <si>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</si>
  <si>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</si>
  <si>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</si>
  <si>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</si>
  <si>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</si>
  <si>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</si>
  <si>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</si>
  <si>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</si>
  <si>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</si>
  <si>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</si>
  <si>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</si>
  <si>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</si>
  <si>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</si>
  <si>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</si>
  <si>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</si>
  <si>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</si>
  <si>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</si>
  <si>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</si>
  <si>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</si>
  <si>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</si>
  <si>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</si>
  <si>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</si>
  <si>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</si>
  <si>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</si>
  <si>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</si>
  <si>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</si>
  <si>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</si>
  <si>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</si>
  <si>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</si>
  <si>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</si>
  <si>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</si>
  <si>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</si>
  <si>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</si>
  <si>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</si>
  <si>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</si>
  <si>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</si>
  <si>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</si>
  <si>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</si>
  <si>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</si>
  <si>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</si>
  <si>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</si>
  <si>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</si>
  <si>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</si>
  <si>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</si>
  <si>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</si>
  <si>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</si>
  <si>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</si>
  <si>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</si>
  <si>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</si>
  <si>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</si>
  <si>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</si>
  <si>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</si>
  <si>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</si>
  <si>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</si>
  <si>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</si>
  <si>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</si>
  <si>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</si>
  <si>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</si>
  <si>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</si>
  <si>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</si>
  <si>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</si>
  <si>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</si>
  <si>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</si>
  <si>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</si>
  <si>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</si>
  <si>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</si>
  <si>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</si>
  <si>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</si>
  <si>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</si>
  <si>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</si>
  <si>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</si>
  <si>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</si>
  <si>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</si>
  <si>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</si>
  <si>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</si>
  <si>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</si>
  <si>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</si>
  <si>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</si>
  <si>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</si>
  <si>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</si>
  <si>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</si>
  <si>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</si>
  <si>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</si>
  <si>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</si>
  <si>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</si>
  <si>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</si>
  <si>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</si>
  <si>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</si>
  <si>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</si>
  <si>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</si>
  <si>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</si>
  <si>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</si>
  <si>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</si>
  <si>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</si>
  <si>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</si>
  <si>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</si>
  <si>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</si>
  <si>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</si>
  <si>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</si>
  <si>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</si>
  <si>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</si>
  <si>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</si>
  <si>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</si>
  <si>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</si>
  <si>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</si>
  <si>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</si>
  <si>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</si>
  <si>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</si>
  <si>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</si>
  <si>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</si>
  <si>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</si>
  <si>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</si>
  <si>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</si>
  <si>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</si>
  <si>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</si>
  <si>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</si>
  <si>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</si>
  <si>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</si>
  <si>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</si>
  <si>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</si>
  <si>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</si>
  <si>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</si>
  <si>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</si>
  <si>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</si>
  <si>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</si>
  <si>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</si>
  <si>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</si>
  <si>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</si>
  <si>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</si>
  <si>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</si>
  <si>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</si>
  <si>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</si>
  <si>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</si>
  <si>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</si>
  <si>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</si>
  <si>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</si>
  <si>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</si>
  <si>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</si>
  <si>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</si>
  <si>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</si>
  <si>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</si>
  <si>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</si>
  <si>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</si>
  <si>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</si>
  <si>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</si>
  <si>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</si>
  <si>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</si>
  <si>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</si>
  <si>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</si>
  <si>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</si>
  <si>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</si>
  <si>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</si>
  <si>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</si>
  <si>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</si>
  <si>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</si>
  <si>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</si>
  <si>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</si>
  <si>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</si>
  <si>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</si>
  <si>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</si>
  <si>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</si>
  <si>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</si>
  <si>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</si>
  <si>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</si>
  <si>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</si>
  <si>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</si>
  <si>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</si>
  <si>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</si>
  <si>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</si>
  <si>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</si>
  <si>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</si>
  <si>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</si>
  <si>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</si>
  <si>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</si>
  <si>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</si>
  <si>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</si>
  <si>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</si>
  <si>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</si>
  <si>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</si>
  <si>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</si>
  <si>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</si>
  <si>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</si>
  <si>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</si>
  <si>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</si>
  <si>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</si>
  <si>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</si>
  <si>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</si>
  <si>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</si>
  <si>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</si>
  <si>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</si>
  <si>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</si>
  <si>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</si>
  <si>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</si>
  <si>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</si>
  <si>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</si>
  <si>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</si>
  <si>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</si>
  <si>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</si>
  <si>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</si>
  <si>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</si>
  <si>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</si>
  <si>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</si>
  <si>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</si>
  <si>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</si>
  <si>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</si>
  <si>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</si>
  <si>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</si>
  <si>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</si>
  <si>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</si>
  <si>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</si>
  <si>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</si>
  <si>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</si>
  <si>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</si>
  <si>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</si>
  <si>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</si>
  <si>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</si>
  <si>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</si>
  <si>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</si>
  <si>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</si>
  <si>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</si>
  <si>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</si>
  <si>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</si>
  <si>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</si>
  <si>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</si>
  <si>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</si>
  <si>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</si>
  <si>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</si>
  <si>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</si>
  <si>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</si>
  <si>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</si>
  <si>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</si>
  <si>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</si>
  <si>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</si>
  <si>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</si>
  <si>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</si>
  <si>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</si>
  <si>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</si>
  <si>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</si>
  <si>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</si>
  <si>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</si>
  <si>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</si>
  <si>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</si>
  <si>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</si>
  <si>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</si>
  <si>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</si>
  <si>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</si>
  <si>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</si>
  <si>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</si>
  <si>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</si>
  <si>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</si>
  <si>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</si>
  <si>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</si>
  <si>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</si>
  <si>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</si>
  <si>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</si>
  <si>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</si>
  <si>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</si>
  <si>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</si>
  <si>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</si>
  <si>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</si>
  <si>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</si>
  <si>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</si>
  <si>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</si>
  <si>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</si>
  <si>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</si>
  <si>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</si>
  <si>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</si>
  <si>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</si>
  <si>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</si>
  <si>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</si>
  <si>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</si>
  <si>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</si>
  <si>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</si>
  <si>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</si>
  <si>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</si>
  <si>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</si>
  <si>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</si>
  <si>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</si>
  <si>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</si>
  <si>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</si>
  <si>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</si>
  <si>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</si>
  <si>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</si>
  <si>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</si>
  <si>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</si>
  <si>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</si>
  <si>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</si>
  <si>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</si>
  <si>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</si>
  <si>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</si>
  <si>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</si>
  <si>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</si>
  <si>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</si>
  <si>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</si>
  <si>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</si>
  <si>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</si>
  <si>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</si>
  <si>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</si>
  <si>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</si>
  <si>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</si>
  <si>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</si>
  <si>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</si>
  <si>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</si>
  <si>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</si>
  <si>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</si>
  <si>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</si>
  <si>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</si>
  <si>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</si>
  <si>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</si>
  <si>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</si>
  <si>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</si>
  <si>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</si>
  <si>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</si>
  <si>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</si>
  <si>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</si>
  <si>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</si>
  <si>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</si>
  <si>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</si>
  <si>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</si>
  <si>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</si>
  <si>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</si>
  <si>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</si>
  <si>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</si>
  <si>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</si>
  <si>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</si>
  <si>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</si>
  <si>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</si>
  <si>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</si>
  <si>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</si>
  <si>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</si>
  <si>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</si>
  <si>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</si>
  <si>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</si>
  <si>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</si>
  <si>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</si>
  <si>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</si>
  <si>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</si>
  <si>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</si>
  <si>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</si>
  <si>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</si>
  <si>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</si>
  <si>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</si>
  <si>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</si>
  <si>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</si>
  <si>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</si>
  <si>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</si>
  <si>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</si>
  <si>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</si>
  <si>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</si>
  <si>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</si>
  <si>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</si>
  <si>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</si>
  <si>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</si>
  <si>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</si>
  <si>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</si>
  <si>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</si>
  <si>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</si>
  <si>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</si>
  <si>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</si>
  <si>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</si>
  <si>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</si>
  <si>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</si>
  <si>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</si>
  <si>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</si>
  <si>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</si>
  <si>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</si>
  <si>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</si>
  <si>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</si>
  <si>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</si>
  <si>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</si>
  <si>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</si>
  <si>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</si>
  <si>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</si>
  <si>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</si>
  <si>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</si>
  <si>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</si>
  <si>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</si>
  <si>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</si>
  <si>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</si>
  <si>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</si>
  <si>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</si>
  <si>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</si>
  <si>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</si>
  <si>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</si>
  <si>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</si>
  <si>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</si>
  <si>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</si>
  <si>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</si>
  <si>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</si>
  <si>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</si>
  <si>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</si>
  <si>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</si>
  <si>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</si>
  <si>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</si>
  <si>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</si>
  <si>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</si>
  <si>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</si>
  <si>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</si>
  <si>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</si>
  <si>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</si>
  <si>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</si>
  <si>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</si>
  <si>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</si>
  <si>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</si>
  <si>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</si>
  <si>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</si>
  <si>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</si>
  <si>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</si>
  <si>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</si>
  <si>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</si>
  <si>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</si>
  <si>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</si>
  <si>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</si>
  <si>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</si>
  <si>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</si>
  <si>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</si>
  <si>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</si>
  <si>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</si>
  <si>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</si>
  <si>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</si>
  <si>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</si>
  <si>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</si>
  <si>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</si>
  <si>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</si>
  <si>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</si>
  <si>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</si>
  <si>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</si>
  <si>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</si>
  <si>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</si>
  <si>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</si>
  <si>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</si>
  <si>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</si>
  <si>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</si>
  <si>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</si>
  <si>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</si>
  <si>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</si>
  <si>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</si>
  <si>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</si>
  <si>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</si>
  <si>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</si>
  <si>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</si>
  <si>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</si>
  <si>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</si>
  <si>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</si>
  <si>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</si>
  <si>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</si>
  <si>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</si>
  <si>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</si>
  <si>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</si>
  <si>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</si>
  <si>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</si>
  <si>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</si>
  <si>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</si>
  <si>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</si>
  <si>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</si>
  <si>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</si>
  <si>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</si>
  <si>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</si>
  <si>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</si>
  <si>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</si>
  <si>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</si>
  <si>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</si>
  <si>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</si>
  <si>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</si>
  <si>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</si>
  <si>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</si>
  <si>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</si>
  <si>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</si>
  <si>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</si>
  <si>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</si>
  <si>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</si>
  <si>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</si>
  <si>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</si>
  <si>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</si>
  <si>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</si>
  <si>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</si>
  <si>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</si>
  <si>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</si>
  <si>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</si>
  <si>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</si>
  <si>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</si>
  <si>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</si>
  <si>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</si>
  <si>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</si>
  <si>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</si>
  <si>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</si>
  <si>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</si>
  <si>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</si>
  <si>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</si>
  <si>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</si>
  <si>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</si>
  <si>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</si>
  <si>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</si>
  <si>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</si>
  <si>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</si>
  <si>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</si>
  <si>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</si>
  <si>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</si>
  <si>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</si>
  <si>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</si>
  <si>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</si>
  <si>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</si>
  <si>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</si>
  <si>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</si>
  <si>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</si>
  <si>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</si>
  <si>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</si>
  <si>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</si>
  <si>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</si>
  <si>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</si>
  <si>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</si>
  <si>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</si>
  <si>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</si>
  <si>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</si>
  <si>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</si>
  <si>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</si>
  <si>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</si>
  <si>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</si>
  <si>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</si>
  <si>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</si>
  <si>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</si>
  <si>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</si>
  <si>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</si>
  <si>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</si>
  <si>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</si>
  <si>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</si>
  <si>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</si>
  <si>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</si>
  <si>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</si>
  <si>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</si>
  <si>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</si>
  <si>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</si>
  <si>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</si>
  <si>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</si>
  <si>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</si>
  <si>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</si>
  <si>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</si>
  <si>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</si>
  <si>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</si>
  <si>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</si>
  <si>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</si>
  <si>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</si>
  <si>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</si>
  <si>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</si>
  <si>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</si>
  <si>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</si>
  <si>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</si>
  <si>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</si>
  <si>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</si>
  <si>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</si>
  <si>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</si>
  <si>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</si>
  <si>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</si>
  <si>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</si>
  <si>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</si>
  <si>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</si>
  <si>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</si>
  <si>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</si>
  <si>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</si>
  <si>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</si>
  <si>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</si>
  <si>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</si>
  <si>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</si>
  <si>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</si>
  <si>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</si>
  <si>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</si>
  <si>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</si>
  <si>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</si>
  <si>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</si>
  <si>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</si>
  <si>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</si>
  <si>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</si>
  <si>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</si>
  <si>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</si>
  <si>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</si>
  <si>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</si>
  <si>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</si>
  <si>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</si>
  <si>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</si>
  <si>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</si>
  <si>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</si>
  <si>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</si>
  <si>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</si>
  <si>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</si>
  <si>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</si>
  <si>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</si>
  <si>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</si>
  <si>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</si>
  <si>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</si>
  <si>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</si>
  <si>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</si>
  <si>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</si>
  <si>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</si>
  <si>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</si>
  <si>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</si>
  <si>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</si>
  <si>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</si>
  <si>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</si>
  <si>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</si>
  <si>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</si>
  <si>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</si>
  <si>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</si>
  <si>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</si>
  <si>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</si>
  <si>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</si>
  <si>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</si>
  <si>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</si>
  <si>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</si>
  <si>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</si>
  <si>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</si>
  <si>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</si>
  <si>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</si>
  <si>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</si>
  <si>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</si>
  <si>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</si>
  <si>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</si>
  <si>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</si>
  <si>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</si>
  <si>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</si>
  <si>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</si>
  <si>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</si>
  <si>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</si>
  <si>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</si>
  <si>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</si>
  <si>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</si>
  <si>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</si>
  <si>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</si>
  <si>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</si>
  <si>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</si>
  <si>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</si>
  <si>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</si>
  <si>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</si>
  <si>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</si>
  <si>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</si>
  <si>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</si>
  <si>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</si>
  <si>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</si>
  <si>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</si>
  <si>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</si>
  <si>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</si>
  <si>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</si>
  <si>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</si>
  <si>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</si>
  <si>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</si>
  <si>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</si>
  <si>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</si>
  <si>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</si>
  <si>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</si>
  <si>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</si>
  <si>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</si>
  <si>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</si>
  <si>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</si>
  <si>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</si>
  <si>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</si>
  <si>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</si>
  <si>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</si>
  <si>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</si>
  <si>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</si>
  <si>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</si>
  <si>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</si>
  <si>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</si>
  <si>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</si>
  <si>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</si>
  <si>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</si>
  <si>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</si>
  <si>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</si>
  <si>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</si>
  <si>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</si>
  <si>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</si>
  <si>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</si>
  <si>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</si>
  <si>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</si>
  <si>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</si>
  <si>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</si>
  <si>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</si>
  <si>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</si>
  <si>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</si>
  <si>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</si>
  <si>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</si>
  <si>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</si>
  <si>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</si>
  <si>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</si>
  <si>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</si>
  <si>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</si>
  <si>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</si>
  <si>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</si>
  <si>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</si>
  <si>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</si>
  <si>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</si>
  <si>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</si>
  <si>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</si>
  <si>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</si>
  <si>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</si>
  <si>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</si>
  <si>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</si>
  <si>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</si>
  <si>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</si>
  <si>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</si>
  <si>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</si>
  <si>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</si>
  <si>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</si>
  <si>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</si>
  <si>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</si>
  <si>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</si>
  <si>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</si>
  <si>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</si>
  <si>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</si>
  <si>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</si>
  <si>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</si>
  <si>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</si>
  <si>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</si>
  <si>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</si>
  <si>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</si>
  <si>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</si>
  <si>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</si>
  <si>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</si>
  <si>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</si>
  <si>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</si>
  <si>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</si>
  <si>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</si>
  <si>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</si>
  <si>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</si>
  <si>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</si>
  <si>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</si>
  <si>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</si>
  <si>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</si>
  <si>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</si>
  <si>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</si>
  <si>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</si>
  <si>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</si>
  <si>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</si>
  <si>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</si>
  <si>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</si>
  <si>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</si>
  <si>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</si>
  <si>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</si>
  <si>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</si>
  <si>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</si>
  <si>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</si>
  <si>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</si>
  <si>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</si>
  <si>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</si>
  <si>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</si>
  <si>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</si>
  <si>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</si>
  <si>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</si>
  <si>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</si>
  <si>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</si>
  <si>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</si>
  <si>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</si>
  <si>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</si>
  <si>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</si>
  <si>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</si>
  <si>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</si>
  <si>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</si>
  <si>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</si>
  <si>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</si>
  <si>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</si>
  <si>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</si>
  <si>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</si>
  <si>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</si>
  <si>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</si>
  <si>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</si>
  <si>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</si>
  <si>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</si>
  <si>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</si>
  <si>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</si>
  <si>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</si>
  <si>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</si>
  <si>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</si>
  <si>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</si>
  <si>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</si>
  <si>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</si>
  <si>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</si>
  <si>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</si>
  <si>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</si>
  <si>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</si>
  <si>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</si>
  <si>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</si>
  <si>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</si>
  <si>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</si>
  <si>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</si>
  <si>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</si>
  <si>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</si>
  <si>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</si>
  <si>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</si>
  <si>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</si>
  <si>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</si>
  <si>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</si>
  <si>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</si>
  <si>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</si>
  <si>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</si>
  <si>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</si>
  <si>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</si>
  <si>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</si>
  <si>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</si>
  <si>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</si>
  <si>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</si>
  <si>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</si>
  <si>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</si>
  <si>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</si>
  <si>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</si>
  <si>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</si>
  <si>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</si>
  <si>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</si>
  <si>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</si>
  <si>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</si>
  <si>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</si>
  <si>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</si>
  <si>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</si>
  <si>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</si>
  <si>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</si>
  <si>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</si>
  <si>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</si>
  <si>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</si>
  <si>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</si>
  <si>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</si>
  <si>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</si>
  <si>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</si>
  <si>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</si>
  <si>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</si>
  <si>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</si>
  <si>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</si>
  <si>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</si>
  <si>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</si>
  <si>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</si>
  <si>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</si>
  <si>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</si>
  <si>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</si>
  <si>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</si>
  <si>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</si>
  <si>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</si>
  <si>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</si>
  <si>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</si>
  <si>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</si>
  <si>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</si>
  <si>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</si>
  <si>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</si>
  <si>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</si>
  <si>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</si>
  <si>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</si>
  <si>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</si>
  <si>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</si>
  <si>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</si>
  <si>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</si>
  <si>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</si>
  <si>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</si>
  <si>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</si>
  <si>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</si>
  <si>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</si>
  <si>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</si>
  <si>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</si>
  <si>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</si>
  <si>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</si>
  <si>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</si>
  <si>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</si>
  <si>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</si>
  <si>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</si>
  <si>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</si>
  <si>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</si>
  <si>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</si>
  <si>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</si>
  <si>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</si>
  <si>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</si>
  <si>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</si>
  <si>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</si>
  <si>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</si>
  <si>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</si>
  <si>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</si>
  <si>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</si>
  <si>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</si>
  <si>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</si>
  <si>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</si>
  <si>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</si>
  <si>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</si>
  <si>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</si>
  <si>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</si>
  <si>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</si>
  <si>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</si>
  <si>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</si>
  <si>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</si>
  <si>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</si>
  <si>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</si>
  <si>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</si>
  <si>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</si>
  <si>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</si>
  <si>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</si>
  <si>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</si>
  <si>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</si>
  <si>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</si>
  <si>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</si>
  <si>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</si>
  <si>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</si>
  <si>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</si>
  <si>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</si>
  <si>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</si>
  <si>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</si>
  <si>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</si>
  <si>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</si>
  <si>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</si>
  <si>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</si>
  <si>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</si>
  <si>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</si>
  <si>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</si>
  <si>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</si>
  <si>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</si>
  <si>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</si>
  <si>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</si>
  <si>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</si>
  <si>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</si>
  <si>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</si>
  <si>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</si>
  <si>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</si>
  <si>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</si>
  <si>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</si>
  <si>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</si>
  <si>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</si>
  <si>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</si>
  <si>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</si>
  <si>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</si>
  <si>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</si>
  <si>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</si>
  <si>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</si>
  <si>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</si>
  <si>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</si>
  <si>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</si>
  <si>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</si>
  <si>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</si>
  <si>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</si>
  <si>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</si>
  <si>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</si>
  <si>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</si>
  <si>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</si>
  <si>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</si>
  <si>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</si>
  <si>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</si>
  <si>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</si>
  <si>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</si>
  <si>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</si>
  <si>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</si>
  <si>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</si>
  <si>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</si>
  <si>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</si>
  <si>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</si>
  <si>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</si>
  <si>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</si>
  <si>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</si>
  <si>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</si>
  <si>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</si>
  <si>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</si>
  <si>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</si>
  <si>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</si>
  <si>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</si>
  <si>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</si>
  <si>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</si>
  <si>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</si>
  <si>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</si>
  <si>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</si>
  <si>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</si>
  <si>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</si>
  <si>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</si>
  <si>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</si>
  <si>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</si>
  <si>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</si>
  <si>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</si>
  <si>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</si>
  <si>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</si>
  <si>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</si>
  <si>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</si>
  <si>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</si>
  <si>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</si>
  <si>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</si>
  <si>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</si>
  <si>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</si>
  <si>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</si>
  <si>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</si>
  <si>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</si>
  <si>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</si>
  <si>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</si>
  <si>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</si>
  <si>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</si>
  <si>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</si>
  <si>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</si>
  <si>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</si>
  <si>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</si>
  <si>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</si>
  <si>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</si>
  <si>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</si>
  <si>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</si>
  <si>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</si>
  <si>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</si>
  <si>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</si>
  <si>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</si>
  <si>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</si>
  <si>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</si>
  <si>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</si>
  <si>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</si>
  <si>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</si>
  <si>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</si>
  <si>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</si>
  <si>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</si>
  <si>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</si>
  <si>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</si>
  <si>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</si>
  <si>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</si>
  <si>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</si>
  <si>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</si>
  <si>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</si>
  <si>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</si>
  <si>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</si>
  <si>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</si>
  <si>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</si>
  <si>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</si>
  <si>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</si>
  <si>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</si>
  <si>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</si>
  <si>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</si>
  <si>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</si>
  <si>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</si>
  <si>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</si>
  <si>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</si>
  <si>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</si>
  <si>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</si>
  <si>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</si>
  <si>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</si>
  <si>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</si>
  <si>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</si>
  <si>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</si>
  <si>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</si>
  <si>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</si>
  <si>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</si>
  <si>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</si>
  <si>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</si>
  <si>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</si>
  <si>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</si>
  <si>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</si>
  <si>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</si>
  <si>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</si>
  <si>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</si>
  <si>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</si>
  <si>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</si>
  <si>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</si>
  <si>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</si>
  <si>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</si>
  <si>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</si>
  <si>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</si>
  <si>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</si>
  <si>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</si>
  <si>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</si>
  <si>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</si>
  <si>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</si>
  <si>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</si>
  <si>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</si>
  <si>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</si>
  <si>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</si>
  <si>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</si>
  <si>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</si>
  <si>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</si>
  <si>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</si>
  <si>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</si>
  <si>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</si>
  <si>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</si>
  <si>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</si>
  <si>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</si>
  <si>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</si>
  <si>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</si>
  <si>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</si>
  <si>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</si>
  <si>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</si>
  <si>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</si>
  <si>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</si>
  <si>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</si>
  <si>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</si>
  <si>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</si>
  <si>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</si>
  <si>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</si>
  <si>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</si>
  <si>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</si>
  <si>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</si>
  <si>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</si>
  <si>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</si>
  <si>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</si>
  <si>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</si>
  <si>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</si>
  <si>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</si>
  <si>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</si>
  <si>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</si>
  <si>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</si>
  <si>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</si>
  <si>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</si>
  <si>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</si>
  <si>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</si>
  <si>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</si>
  <si>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</si>
  <si>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</si>
  <si>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</si>
  <si>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</si>
  <si>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</si>
  <si>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</si>
  <si>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</si>
  <si>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</si>
  <si>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</si>
  <si>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</si>
  <si>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</si>
  <si>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</si>
  <si>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</si>
  <si>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</si>
  <si>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</si>
  <si>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</si>
  <si>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</si>
  <si>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</si>
  <si>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</si>
  <si>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</si>
  <si>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</si>
  <si>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</si>
  <si>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</si>
  <si>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</si>
  <si>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</si>
  <si>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</si>
  <si>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</si>
  <si>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</si>
  <si>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</si>
  <si>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</si>
  <si>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</si>
  <si>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</si>
  <si>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</si>
  <si>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</si>
  <si>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</si>
  <si>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</si>
  <si>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</si>
  <si>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</si>
  <si>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</si>
  <si>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</si>
  <si>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</si>
  <si>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</si>
  <si>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</si>
  <si>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</si>
  <si>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</si>
  <si>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</si>
  <si>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</si>
  <si>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</si>
  <si>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</si>
  <si>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</si>
  <si>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</si>
  <si>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</si>
  <si>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</si>
  <si>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</si>
  <si>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</si>
  <si>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</si>
  <si>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</si>
  <si>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</si>
  <si>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</si>
  <si>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</si>
  <si>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</si>
  <si>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</si>
  <si>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</si>
  <si>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</si>
  <si>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</si>
  <si>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</si>
  <si>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</si>
  <si>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</si>
  <si>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</si>
  <si>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</si>
  <si>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</si>
  <si>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</si>
  <si>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</si>
  <si>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</si>
  <si>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</si>
  <si>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</si>
  <si>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</si>
  <si>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</si>
  <si>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</si>
  <si>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</si>
  <si>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</si>
  <si>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</si>
  <si>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</si>
  <si>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</si>
  <si>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</si>
  <si>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</si>
  <si>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</si>
  <si>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</si>
  <si>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</si>
  <si>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</si>
  <si>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</si>
  <si>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</si>
  <si>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</si>
  <si>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</si>
  <si>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</si>
  <si>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</si>
  <si>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</si>
  <si>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</si>
  <si>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</si>
  <si>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</si>
  <si>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</si>
  <si>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</si>
  <si>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</si>
  <si>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</si>
  <si>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</si>
  <si>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</si>
  <si>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</si>
  <si>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</si>
  <si>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</si>
  <si>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</si>
  <si>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</si>
  <si>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</si>
  <si>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</si>
  <si>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</si>
  <si>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</si>
  <si>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</si>
  <si>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</si>
  <si>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</si>
  <si>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</si>
  <si>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</si>
  <si>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</si>
  <si>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</si>
  <si>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</si>
  <si>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</si>
  <si>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</si>
  <si>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</si>
  <si>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</si>
  <si>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</si>
  <si>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</si>
  <si>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</si>
  <si>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</si>
  <si>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</si>
  <si>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</si>
  <si>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</si>
  <si>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</si>
  <si>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</si>
  <si>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</si>
  <si>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</si>
  <si>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</si>
  <si>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</si>
  <si>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</si>
  <si>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</si>
  <si>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</si>
  <si>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</si>
  <si>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</si>
  <si>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</si>
  <si>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</si>
  <si>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</si>
  <si>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</si>
  <si>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</si>
  <si>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</si>
  <si>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</si>
  <si>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</si>
  <si>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</si>
  <si>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</si>
  <si>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</si>
  <si>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</si>
  <si>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</si>
  <si>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</si>
  <si>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</si>
  <si>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</si>
  <si>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</si>
  <si>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</si>
  <si>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</si>
  <si>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</si>
  <si>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</si>
  <si>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</si>
  <si>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</si>
  <si>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</si>
  <si>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</si>
  <si>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</si>
  <si>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</si>
  <si>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</si>
  <si>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</si>
  <si>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</si>
  <si>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</si>
  <si>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</si>
  <si>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</si>
  <si>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</si>
  <si>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</si>
  <si>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</si>
  <si>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</si>
  <si>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</si>
  <si>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</si>
  <si>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</si>
  <si>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</si>
  <si>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</si>
  <si>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</si>
  <si>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</si>
  <si>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</si>
  <si>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</si>
  <si>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</si>
  <si>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</si>
  <si>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</si>
  <si>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</si>
  <si>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</si>
  <si>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</si>
  <si>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</si>
  <si>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</si>
  <si>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</si>
  <si>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</si>
  <si>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</si>
  <si>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</si>
  <si>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</si>
  <si>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</si>
  <si>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</si>
  <si>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</si>
  <si>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</si>
  <si>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</si>
  <si>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</si>
  <si>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</si>
  <si>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</si>
  <si>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</si>
  <si>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</si>
  <si>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</si>
  <si>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</si>
  <si>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</si>
  <si>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</si>
  <si>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</si>
  <si>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</si>
  <si>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</si>
  <si>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</si>
  <si>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</si>
  <si>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</si>
  <si>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</si>
  <si>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</si>
  <si>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</si>
  <si>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</si>
  <si>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</si>
  <si>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</si>
  <si>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</si>
  <si>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</si>
  <si>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</si>
  <si>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</si>
  <si>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</si>
  <si>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</si>
  <si>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</si>
  <si>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</si>
  <si>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</si>
  <si>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</si>
  <si>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</si>
  <si>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</si>
  <si>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</si>
  <si>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</si>
  <si>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</si>
  <si>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</si>
  <si>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</si>
  <si>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</si>
  <si>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</si>
  <si>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</si>
  <si>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</si>
  <si>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</si>
  <si>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</si>
  <si>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</si>
  <si>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</si>
  <si>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</si>
  <si>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</si>
  <si>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</si>
  <si>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</si>
  <si>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</si>
  <si>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</si>
  <si>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</si>
  <si>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</si>
  <si>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</si>
  <si>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</si>
  <si>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</si>
  <si>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</si>
  <si>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</si>
  <si>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</si>
  <si>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</si>
  <si>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</si>
  <si>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</si>
  <si>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</si>
  <si>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</si>
  <si>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</si>
  <si>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</si>
  <si>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</si>
  <si>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</si>
  <si>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</si>
  <si>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</si>
  <si>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</si>
  <si>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</si>
  <si>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</si>
  <si>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</si>
  <si>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</si>
  <si>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</si>
  <si>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</si>
  <si>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</si>
  <si>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</si>
  <si>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</si>
  <si>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</si>
  <si>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</si>
  <si>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</si>
  <si>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</si>
  <si>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</si>
  <si>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</si>
  <si>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</si>
  <si>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</si>
  <si>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</si>
  <si>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</si>
  <si>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</si>
  <si>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</si>
  <si>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</si>
  <si>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</si>
  <si>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</si>
  <si>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</si>
  <si>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</si>
  <si>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</si>
  <si>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</si>
  <si>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</si>
  <si>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</si>
  <si>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</si>
  <si>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</si>
  <si>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</si>
  <si>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</si>
  <si>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</si>
  <si>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</si>
  <si>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</si>
  <si>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</si>
  <si>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</si>
  <si>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</si>
  <si>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</si>
  <si>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</si>
  <si>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</si>
  <si>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</si>
  <si>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</si>
  <si>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</si>
  <si>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</si>
  <si>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</si>
  <si>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</si>
  <si>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</si>
  <si>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</si>
  <si>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</si>
  <si>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</si>
  <si>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</si>
  <si>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</si>
  <si>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</si>
  <si>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</si>
  <si>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</si>
  <si>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</si>
  <si>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</si>
  <si>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</si>
  <si>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</si>
  <si>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</si>
  <si>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</si>
  <si>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</si>
  <si>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</si>
  <si>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</si>
  <si>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</si>
  <si>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</si>
  <si>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</si>
  <si>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</si>
  <si>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</si>
  <si>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</si>
  <si>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</si>
  <si>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</si>
  <si>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</si>
  <si>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</si>
  <si>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</si>
  <si>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</si>
  <si>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</si>
  <si>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</si>
  <si>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</si>
  <si>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</si>
  <si>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</si>
  <si>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</si>
  <si>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</si>
  <si>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</si>
  <si>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</si>
  <si>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</si>
  <si>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</si>
  <si>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</si>
  <si>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</si>
  <si>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</si>
  <si>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</si>
  <si>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</si>
  <si>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</si>
  <si>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</si>
  <si>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</si>
  <si>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</si>
  <si>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</si>
  <si>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</si>
  <si>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</si>
  <si>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</si>
  <si>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</si>
  <si>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</si>
  <si>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</si>
  <si>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</si>
  <si>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</si>
  <si>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</si>
  <si>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</si>
  <si>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</si>
  <si>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</si>
  <si>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</si>
  <si>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</si>
  <si>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</si>
  <si>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</si>
  <si>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</si>
  <si>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</si>
  <si>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</si>
  <si>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</si>
  <si>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</si>
  <si>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</si>
  <si>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</si>
  <si>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</si>
  <si>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</si>
  <si>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</si>
  <si>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</si>
  <si>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</si>
  <si>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</si>
  <si>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</si>
  <si>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</si>
  <si>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</si>
  <si>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</si>
  <si>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</si>
  <si>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</si>
  <si>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</si>
  <si>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</si>
  <si>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</si>
  <si>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</si>
  <si>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</si>
  <si>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</si>
  <si>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</si>
  <si>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</si>
  <si>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</si>
  <si>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</si>
  <si>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</si>
  <si>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</si>
  <si>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</si>
  <si>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</si>
  <si>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</si>
  <si>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</si>
  <si>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</si>
  <si>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</si>
  <si>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</si>
  <si>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</si>
  <si>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</si>
  <si>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</si>
  <si>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</si>
  <si>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</si>
  <si>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</si>
  <si>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</si>
  <si>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</si>
  <si>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</si>
  <si>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</si>
  <si>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</si>
  <si>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</si>
  <si>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</si>
  <si>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</si>
  <si>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</si>
  <si>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</si>
  <si>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</si>
  <si>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</si>
  <si>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</si>
  <si>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</si>
  <si>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</si>
  <si>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</si>
  <si>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</si>
  <si>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</si>
  <si>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</si>
  <si>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</si>
  <si>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</si>
  <si>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</si>
  <si>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</si>
  <si>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</si>
  <si>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</si>
  <si>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</si>
  <si>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</si>
  <si>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</si>
  <si>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</si>
  <si>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</si>
  <si>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</si>
  <si>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</si>
  <si>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</si>
  <si>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</si>
  <si>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</si>
  <si>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</si>
  <si>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</si>
  <si>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</si>
  <si>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</si>
  <si>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</si>
  <si>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</si>
  <si>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</si>
  <si>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</si>
  <si>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</si>
  <si>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</si>
  <si>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</si>
  <si>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</si>
  <si>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</si>
  <si>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</si>
  <si>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</si>
  <si>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</si>
  <si>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</si>
  <si>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</si>
  <si>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</si>
  <si>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</si>
  <si>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</si>
  <si>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</si>
  <si>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</si>
  <si>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</si>
  <si>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</si>
  <si>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</si>
  <si>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</si>
  <si>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</si>
  <si>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</si>
  <si>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</si>
  <si>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</si>
  <si>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</si>
  <si>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</si>
  <si>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</si>
  <si>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</si>
  <si>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</si>
  <si>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</si>
  <si>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</si>
  <si>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</si>
  <si>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</si>
  <si>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</si>
  <si>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</si>
  <si>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</si>
  <si>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</si>
  <si>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</si>
  <si>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</si>
  <si>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</si>
  <si>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</si>
  <si>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</si>
  <si>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</si>
  <si>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</si>
  <si>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</si>
  <si>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</si>
  <si>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</si>
  <si>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</si>
  <si>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</si>
  <si>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</si>
  <si>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</si>
  <si>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</si>
  <si>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</si>
  <si>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</si>
  <si>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</si>
  <si>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</si>
  <si>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</si>
  <si>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</si>
  <si>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</si>
  <si>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</si>
  <si>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</si>
  <si>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</si>
  <si>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</si>
  <si>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</si>
  <si>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</si>
  <si>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</si>
  <si>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</si>
  <si>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</si>
  <si>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</si>
  <si>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</si>
  <si>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</si>
  <si>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</si>
  <si>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</si>
  <si>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</si>
  <si>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</si>
  <si>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</si>
  <si>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</si>
  <si>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</si>
  <si>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</si>
  <si>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</si>
  <si>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</si>
  <si>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</si>
  <si>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</si>
  <si>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</si>
  <si>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</si>
  <si>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</si>
  <si>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</si>
  <si>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</si>
  <si>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</si>
  <si>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</si>
  <si>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</si>
  <si>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</si>
  <si>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</si>
  <si>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</si>
  <si>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</si>
  <si>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</si>
  <si>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</si>
  <si>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</si>
  <si>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</si>
  <si>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</si>
  <si>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</si>
  <si>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</si>
  <si>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</si>
  <si>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</si>
  <si>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</si>
  <si>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</si>
  <si>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</si>
  <si>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</si>
  <si>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</si>
  <si>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</si>
  <si>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</si>
  <si>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</si>
  <si>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</si>
  <si>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</si>
  <si>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</si>
  <si>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</si>
  <si>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</si>
  <si>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</si>
  <si>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</si>
  <si>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</si>
  <si>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</si>
  <si>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</si>
  <si>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</si>
  <si>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</si>
  <si>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</si>
  <si>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</si>
  <si>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</si>
  <si>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</si>
  <si>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</si>
  <si>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</si>
  <si>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</si>
  <si>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</si>
  <si>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</si>
  <si>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</si>
  <si>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</si>
  <si>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</si>
  <si>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</si>
  <si>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</si>
  <si>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</si>
  <si>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</si>
  <si>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</si>
  <si>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</si>
  <si>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</si>
  <si>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</si>
  <si>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</si>
  <si>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</si>
  <si>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</si>
  <si>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</si>
  <si>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</si>
  <si>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</si>
  <si>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</si>
  <si>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</si>
  <si>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</si>
  <si>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</si>
  <si>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</si>
  <si>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</si>
  <si>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</si>
  <si>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</si>
  <si>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</si>
  <si>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</si>
  <si>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</si>
  <si>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</si>
  <si>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</si>
  <si>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</si>
  <si>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</si>
  <si>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</si>
  <si>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</si>
  <si>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</si>
  <si>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</si>
  <si>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</si>
  <si>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</si>
  <si>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</si>
  <si>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</si>
  <si>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</si>
  <si>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</si>
  <si>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</si>
  <si>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</si>
  <si>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</si>
  <si>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</si>
  <si>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</si>
  <si>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</si>
  <si>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</si>
  <si>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</si>
  <si>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</si>
  <si>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</si>
  <si>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</si>
  <si>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</si>
  <si>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</si>
  <si>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</si>
  <si>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</si>
  <si>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</si>
  <si>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</si>
  <si>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</si>
  <si>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</si>
  <si>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</si>
  <si>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</si>
  <si>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</si>
  <si>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</si>
  <si>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</si>
  <si>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</si>
  <si>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</si>
  <si>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</si>
  <si>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</si>
  <si>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</si>
  <si>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</si>
  <si>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</si>
  <si>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</si>
  <si>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</si>
  <si>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</si>
  <si>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</si>
  <si>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</si>
  <si>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</si>
  <si>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</si>
  <si>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</si>
  <si>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</si>
  <si>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</si>
  <si>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</si>
  <si>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</si>
  <si>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</si>
  <si>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</si>
  <si>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</si>
  <si>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</si>
  <si>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</si>
  <si>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</si>
  <si>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</si>
  <si>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</si>
  <si>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</si>
  <si>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</si>
  <si>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</si>
  <si>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</si>
  <si>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</si>
  <si>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</si>
  <si>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</si>
  <si>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</si>
  <si>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</si>
  <si>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</si>
  <si>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</si>
  <si>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</si>
  <si>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</si>
  <si>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</si>
  <si>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</si>
  <si>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</si>
  <si>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</si>
  <si>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</si>
  <si>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</si>
  <si>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</si>
  <si>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</si>
  <si>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</si>
  <si>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</si>
  <si>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</si>
  <si>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</si>
  <si>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</si>
  <si>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</si>
  <si>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</si>
  <si>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</si>
  <si>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</si>
  <si>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</si>
  <si>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</si>
  <si>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</si>
  <si>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</si>
  <si>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</si>
  <si>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</si>
  <si>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</si>
  <si>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</si>
  <si>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</si>
  <si>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</si>
  <si>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</si>
  <si>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</si>
  <si>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</si>
  <si>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</si>
  <si>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</si>
  <si>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</si>
  <si>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</si>
  <si>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</si>
  <si>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</si>
  <si>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</si>
  <si>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</si>
  <si>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</si>
  <si>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</si>
  <si>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</si>
  <si>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</si>
  <si>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</si>
  <si>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</si>
  <si>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</si>
  <si>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</si>
  <si>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</si>
  <si>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</si>
  <si>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</si>
  <si>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</si>
  <si>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</si>
  <si>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</si>
  <si>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</si>
  <si>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</si>
  <si>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</si>
  <si>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</si>
  <si>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</si>
  <si>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</si>
  <si>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</si>
  <si>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</si>
  <si>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</si>
  <si>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</si>
  <si>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</si>
  <si>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</si>
  <si>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</si>
  <si>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</si>
  <si>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</si>
  <si>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</si>
  <si>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</si>
  <si>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</si>
  <si>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</si>
  <si>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</si>
  <si>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</si>
  <si>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</si>
  <si>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</si>
  <si>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</si>
  <si>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</si>
  <si>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</si>
  <si>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</si>
  <si>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</si>
  <si>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</si>
  <si>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</si>
  <si>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</si>
  <si>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</si>
  <si>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</si>
  <si>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</si>
  <si>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</si>
  <si>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</si>
  <si>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</si>
  <si>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</si>
  <si>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</si>
  <si>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</si>
  <si>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</si>
  <si>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</si>
  <si>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</si>
  <si>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</si>
  <si>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</si>
  <si>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</si>
  <si>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</si>
  <si>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</si>
  <si>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</si>
  <si>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</si>
  <si>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</si>
  <si>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</si>
  <si>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</si>
  <si>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</si>
  <si>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</si>
  <si>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</si>
  <si>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</si>
  <si>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</si>
  <si>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</si>
  <si>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</si>
  <si>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</si>
  <si>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</si>
  <si>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</si>
  <si>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</si>
  <si>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</si>
  <si>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</si>
  <si>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</si>
  <si>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</si>
  <si>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</si>
  <si>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</si>
  <si>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</si>
  <si>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</si>
  <si>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</si>
  <si>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</si>
  <si>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</si>
  <si>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</si>
  <si>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</si>
  <si>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</si>
  <si>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</si>
  <si>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</si>
  <si>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</si>
  <si>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</si>
  <si>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</si>
  <si>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</si>
  <si>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</si>
  <si>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</si>
  <si>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</si>
  <si>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</si>
  <si>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</si>
  <si>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</si>
  <si>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</si>
  <si>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</si>
  <si>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</si>
  <si>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</si>
  <si>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</si>
  <si>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</si>
  <si>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</si>
  <si>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</si>
  <si>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</si>
  <si>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</si>
  <si>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</si>
  <si>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</si>
  <si>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</si>
  <si>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</si>
  <si>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</si>
  <si>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</si>
  <si>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</si>
  <si>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</si>
  <si>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</si>
  <si>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</si>
  <si>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</si>
  <si>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</si>
  <si>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</si>
  <si>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</si>
  <si>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</si>
  <si>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</si>
  <si>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</si>
  <si>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</si>
  <si>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</si>
  <si>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</si>
  <si>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</si>
  <si>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</si>
  <si>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</si>
  <si>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</si>
  <si>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</si>
  <si>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</si>
  <si>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</si>
  <si>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</si>
  <si>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</si>
  <si>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</si>
  <si>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</si>
  <si>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</si>
  <si>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</si>
  <si>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</si>
  <si>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</si>
  <si>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</si>
  <si>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</si>
  <si>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</si>
  <si>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</si>
  <si>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</si>
  <si>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</si>
  <si>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</si>
  <si>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</si>
  <si>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</si>
  <si>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</si>
  <si>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</si>
  <si>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</si>
  <si>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</si>
  <si>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</si>
  <si>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</si>
  <si>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</si>
  <si>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</si>
  <si>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</si>
  <si>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</si>
  <si>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</si>
  <si>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</si>
  <si>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</si>
  <si>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</si>
  <si>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</si>
  <si>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</si>
  <si>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</si>
  <si>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</si>
  <si>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</si>
  <si>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</si>
  <si>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</si>
  <si>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</si>
  <si>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</si>
  <si>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</si>
  <si>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</si>
  <si>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</si>
  <si>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</si>
  <si>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</si>
  <si>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</si>
  <si>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</si>
  <si>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</si>
  <si>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</si>
  <si>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</si>
  <si>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</si>
  <si>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</si>
  <si>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</si>
  <si>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</si>
  <si>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</si>
  <si>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</si>
  <si>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</si>
  <si>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</si>
  <si>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</si>
  <si>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</si>
  <si>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</si>
  <si>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</si>
  <si>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</si>
  <si>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</si>
  <si>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</si>
  <si>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</si>
  <si>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</si>
  <si>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</si>
  <si>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</si>
  <si>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</si>
  <si>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</si>
  <si>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</si>
  <si>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</si>
  <si>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</si>
  <si>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</si>
  <si>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</si>
  <si>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</si>
  <si>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</si>
  <si>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</si>
  <si>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</si>
  <si>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</si>
  <si>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</si>
  <si>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</si>
  <si>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</si>
  <si>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</si>
  <si>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</si>
  <si>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</si>
  <si>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</si>
  <si>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</si>
  <si>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</si>
  <si>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</si>
  <si>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</si>
  <si>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</si>
  <si>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</si>
  <si>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</si>
  <si>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</si>
  <si>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</si>
  <si>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</si>
  <si>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</si>
  <si>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</si>
  <si>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</si>
  <si>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</si>
  <si>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</si>
  <si>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</si>
  <si>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</si>
  <si>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</si>
  <si>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</si>
  <si>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</si>
  <si>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</si>
  <si>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</si>
  <si>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</si>
  <si>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</si>
  <si>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</si>
  <si>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</si>
  <si>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</si>
  <si>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</si>
  <si>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</si>
  <si>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</si>
  <si>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</si>
  <si>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</si>
  <si>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</si>
  <si>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</si>
  <si>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</si>
  <si>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</si>
  <si>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</si>
  <si>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</si>
  <si>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</si>
  <si>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</si>
  <si>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</si>
  <si>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</si>
  <si>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</si>
  <si>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</si>
  <si>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</si>
  <si>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</si>
  <si>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</si>
  <si>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</si>
  <si>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</si>
  <si>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</si>
  <si>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</si>
  <si>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</si>
  <si>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</si>
  <si>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</si>
  <si>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</si>
  <si>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</si>
  <si>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</si>
  <si>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</si>
  <si>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</si>
  <si>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</si>
  <si>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</si>
  <si>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</si>
  <si>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</si>
  <si>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</si>
  <si>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</si>
  <si>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</si>
  <si>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</si>
  <si>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</si>
  <si>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</si>
  <si>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</si>
  <si>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</si>
  <si>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</si>
  <si>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</si>
  <si>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</si>
  <si>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</si>
  <si>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</si>
  <si>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</si>
  <si>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</si>
  <si>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</si>
  <si>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</si>
  <si>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</si>
  <si>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</si>
  <si>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</si>
  <si>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</si>
  <si>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</si>
  <si>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</si>
  <si>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</si>
  <si>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</si>
  <si>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</si>
  <si>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</si>
  <si>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</si>
  <si>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</si>
  <si>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</si>
  <si>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</si>
  <si>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</si>
  <si>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</si>
  <si>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</si>
  <si>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</si>
  <si>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</si>
  <si>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</si>
  <si>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</si>
  <si>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</si>
  <si>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</si>
  <si>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</si>
  <si>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</si>
  <si>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</si>
  <si>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</si>
  <si>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</si>
  <si>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</si>
  <si>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</si>
  <si>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</si>
  <si>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</si>
  <si>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</si>
  <si>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</si>
  <si>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</si>
  <si>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</si>
  <si>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</si>
  <si>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</si>
  <si>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</si>
  <si>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</si>
  <si>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</si>
  <si>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</si>
  <si>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</si>
  <si>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</si>
  <si>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</si>
  <si>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</si>
  <si>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</si>
  <si>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</si>
  <si>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</si>
  <si>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</si>
  <si>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</si>
  <si>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</si>
  <si>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</si>
  <si>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</si>
  <si>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</si>
  <si>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</si>
  <si>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</si>
  <si>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</si>
  <si>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</si>
  <si>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</si>
  <si>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</si>
  <si>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</si>
  <si>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</si>
  <si>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</si>
  <si>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</si>
  <si>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</si>
  <si>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</si>
  <si>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</si>
  <si>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</si>
  <si>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</si>
  <si>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</si>
  <si>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</si>
  <si>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</si>
  <si>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</si>
  <si>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</si>
  <si>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</si>
  <si>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</si>
  <si>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</si>
  <si>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</si>
  <si>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</si>
  <si>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</si>
  <si>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</si>
  <si>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</si>
  <si>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</si>
  <si>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</si>
  <si>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</si>
  <si>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</si>
  <si>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</si>
  <si>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</si>
  <si>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</si>
  <si>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</si>
  <si>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</si>
  <si>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</si>
  <si>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</si>
  <si>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</si>
  <si>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</si>
  <si>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</si>
  <si>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</si>
  <si>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</si>
  <si>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</si>
  <si>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</si>
  <si>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</si>
  <si>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</si>
  <si>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</si>
  <si>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</si>
  <si>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</si>
  <si>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</si>
  <si>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</si>
  <si>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</si>
  <si>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</si>
  <si>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</si>
  <si>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</si>
  <si>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</si>
  <si>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</si>
  <si>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</si>
  <si>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</si>
  <si>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</si>
  <si>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</si>
  <si>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</si>
  <si>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</si>
  <si>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</si>
  <si>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</si>
  <si>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</si>
  <si>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</si>
  <si>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</si>
  <si>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</si>
  <si>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</si>
  <si>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</si>
  <si>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</si>
  <si>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</si>
  <si>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</si>
  <si>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</si>
  <si>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</si>
  <si>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</si>
  <si>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</si>
  <si>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</si>
  <si>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</si>
  <si>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</si>
  <si>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</si>
  <si>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</si>
  <si>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</si>
  <si>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</si>
  <si>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</si>
  <si>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</si>
  <si>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</si>
  <si>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</si>
  <si>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</si>
  <si>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</si>
  <si>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</si>
  <si>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</si>
  <si>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</si>
  <si>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</si>
  <si>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</si>
  <si>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</si>
  <si>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</si>
  <si>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</si>
  <si>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</si>
  <si>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</si>
  <si>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</si>
  <si>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</si>
  <si>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</si>
  <si>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</si>
  <si>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</si>
  <si>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</si>
  <si>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</si>
  <si>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</si>
  <si>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</si>
  <si>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</si>
  <si>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</si>
  <si>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</si>
  <si>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</si>
  <si>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</si>
  <si>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</si>
  <si>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</si>
  <si>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</si>
  <si>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</si>
  <si>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</si>
  <si>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</si>
  <si>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</si>
  <si>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</si>
  <si>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</si>
  <si>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</si>
  <si>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</si>
  <si>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</si>
  <si>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</si>
  <si>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</si>
  <si>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</si>
  <si>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</si>
  <si>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</si>
  <si>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</si>
  <si>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</si>
  <si>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</si>
  <si>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</si>
  <si>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</si>
  <si>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</si>
  <si>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</si>
  <si>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</si>
  <si>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</si>
  <si>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</si>
  <si>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</si>
  <si>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</si>
  <si>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</si>
  <si>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</si>
  <si>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</si>
  <si>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</si>
  <si>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</si>
  <si>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</si>
  <si>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</si>
  <si>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</si>
  <si>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</si>
  <si>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</si>
  <si>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</si>
  <si>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</si>
  <si>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</si>
  <si>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</si>
  <si>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</si>
  <si>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</si>
  <si>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</si>
  <si>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</si>
  <si>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</si>
  <si>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</si>
  <si>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</si>
  <si>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</si>
  <si>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</si>
  <si>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</si>
  <si>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</si>
  <si>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</si>
  <si>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</si>
  <si>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</si>
  <si>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</si>
  <si>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</si>
  <si>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</si>
  <si>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</si>
  <si>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</si>
  <si>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</si>
  <si>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</si>
  <si>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</si>
  <si>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</si>
  <si>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</si>
  <si>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</si>
  <si>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</si>
  <si>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</si>
  <si>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</si>
  <si>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</si>
  <si>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</si>
  <si>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</si>
  <si>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</si>
  <si>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</si>
  <si>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</si>
  <si>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</si>
  <si>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</si>
  <si>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</si>
  <si>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</si>
  <si>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</si>
  <si>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</si>
  <si>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</si>
  <si>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</si>
  <si>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</si>
  <si>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</si>
  <si>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</si>
  <si>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</si>
  <si>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</si>
  <si>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</si>
  <si>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</si>
  <si>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</si>
  <si>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</si>
  <si>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</si>
  <si>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</si>
  <si>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</si>
  <si>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</si>
  <si>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</si>
  <si>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</si>
  <si>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</si>
  <si>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</si>
  <si>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</si>
  <si>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</si>
  <si>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</si>
  <si>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</si>
  <si>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</si>
  <si>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</si>
  <si>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</si>
  <si>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</si>
  <si>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</si>
  <si>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</si>
  <si>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</si>
  <si>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</si>
  <si>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</si>
  <si>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</si>
  <si>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</si>
  <si>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</si>
  <si>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</si>
  <si>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</si>
  <si>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</si>
  <si>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</si>
  <si>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</si>
  <si>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</si>
  <si>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</si>
  <si>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</si>
  <si>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</si>
  <si>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</si>
  <si>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</si>
  <si>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</si>
  <si>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</si>
  <si>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</si>
  <si>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</si>
  <si>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</si>
  <si>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</si>
  <si>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</si>
  <si>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</si>
  <si>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</si>
  <si>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</si>
  <si>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</si>
  <si>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</si>
  <si>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</si>
  <si>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</si>
  <si>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</si>
  <si>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</si>
  <si>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</si>
  <si>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</si>
  <si>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</si>
  <si>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</si>
  <si>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</si>
  <si>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</si>
  <si>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</si>
  <si>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</si>
  <si>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</si>
  <si>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</si>
  <si>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</si>
  <si>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</si>
  <si>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</si>
  <si>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</si>
  <si>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</si>
  <si>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</si>
  <si>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</si>
  <si>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</si>
  <si>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</si>
  <si>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</si>
  <si>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</si>
  <si>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</si>
  <si>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</si>
  <si>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</si>
  <si>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</si>
  <si>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</si>
  <si>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</si>
  <si>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</si>
  <si>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</si>
  <si>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</si>
  <si>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</si>
  <si>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</si>
  <si>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</si>
  <si>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</si>
  <si>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</si>
  <si>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</si>
  <si>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</si>
  <si>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</si>
  <si>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</si>
  <si>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</si>
  <si>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</si>
  <si>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</si>
  <si>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</si>
  <si>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</si>
  <si>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</si>
  <si>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</si>
  <si>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</si>
  <si>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</si>
  <si>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</si>
  <si>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</si>
  <si>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</si>
  <si>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</si>
  <si>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</si>
  <si>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</si>
  <si>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</si>
  <si>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</si>
  <si>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</si>
  <si>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</si>
  <si>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</si>
  <si>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</si>
  <si>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</si>
  <si>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</si>
  <si>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</si>
  <si>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</si>
  <si>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</si>
  <si>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</si>
  <si>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</si>
  <si>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</si>
  <si>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</si>
  <si>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</si>
  <si>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</si>
  <si>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</si>
  <si>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</si>
  <si>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</si>
  <si>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</si>
  <si>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</si>
  <si>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</si>
  <si>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</si>
  <si>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</si>
  <si>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</si>
  <si>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</si>
  <si>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</si>
  <si>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</si>
  <si>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</si>
  <si>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</si>
  <si>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</si>
  <si>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</si>
  <si>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</si>
  <si>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</si>
  <si>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</si>
  <si>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</si>
  <si>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</si>
  <si>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</si>
  <si>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</si>
  <si>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</si>
  <si>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</si>
  <si>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</si>
  <si>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</si>
  <si>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</si>
  <si>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</si>
  <si>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</si>
  <si>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</si>
  <si>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</si>
  <si>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</si>
  <si>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</si>
  <si>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</si>
  <si>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</si>
  <si>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</si>
  <si>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</si>
  <si>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</si>
  <si>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</si>
  <si>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</si>
  <si>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</si>
  <si>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</si>
  <si>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</si>
  <si>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</si>
  <si>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</si>
  <si>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</si>
  <si>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</si>
  <si>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</si>
  <si>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</si>
  <si>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</si>
  <si>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</si>
  <si>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</si>
  <si>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</si>
  <si>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</si>
  <si>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</si>
  <si>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</si>
  <si>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</si>
  <si>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</si>
  <si>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</si>
  <si>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</si>
  <si>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</si>
  <si>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</si>
  <si>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</si>
  <si>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</si>
  <si>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</si>
  <si>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</si>
  <si>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</si>
  <si>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</si>
  <si>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</si>
  <si>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</si>
  <si>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</si>
  <si>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</si>
  <si>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</si>
  <si>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</si>
  <si>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</si>
  <si>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</si>
  <si>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</si>
  <si>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</si>
  <si>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</si>
  <si>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</si>
  <si>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</si>
  <si>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</si>
  <si>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</si>
  <si>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</si>
  <si>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</si>
  <si>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</si>
  <si>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</si>
  <si>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</si>
  <si>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</si>
  <si>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</si>
  <si>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</si>
  <si>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</si>
  <si>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</si>
  <si>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</si>
  <si>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</si>
  <si>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</si>
  <si>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</si>
  <si>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</si>
  <si>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</si>
  <si>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</si>
  <si>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</si>
  <si>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</si>
  <si>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</si>
  <si>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</si>
  <si>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</si>
  <si>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</si>
  <si>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</si>
  <si>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</si>
  <si>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</si>
  <si>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</si>
  <si>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</si>
  <si>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</si>
  <si>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</si>
  <si>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</si>
  <si>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</si>
  <si>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</si>
  <si>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</si>
  <si>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</si>
  <si>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</si>
  <si>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</si>
  <si>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</si>
  <si>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</si>
  <si>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</si>
  <si>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</si>
  <si>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</si>
  <si>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</si>
  <si>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</si>
  <si>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</si>
  <si>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</si>
  <si>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</si>
  <si>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</si>
  <si>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</si>
  <si>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</si>
  <si>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</si>
  <si>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</si>
  <si>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</si>
  <si>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</si>
  <si>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</si>
  <si>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</si>
  <si>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</si>
  <si>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</si>
  <si>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</si>
  <si>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</si>
  <si>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</si>
  <si>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</si>
  <si>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</si>
  <si>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</si>
  <si>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</si>
  <si>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</si>
  <si>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</si>
  <si>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</si>
  <si>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</si>
  <si>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</si>
  <si>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</si>
  <si>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</si>
  <si>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</si>
  <si>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</si>
  <si>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</si>
  <si>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</si>
  <si>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</si>
  <si>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</si>
  <si>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</si>
  <si>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</si>
  <si>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</si>
  <si>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</si>
  <si>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</si>
  <si>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</si>
  <si>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</si>
  <si>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</si>
  <si>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</si>
  <si>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</si>
  <si>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</si>
  <si>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</si>
  <si>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</si>
  <si>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</si>
  <si>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</si>
  <si>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</si>
  <si>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</si>
  <si>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</si>
  <si>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</si>
  <si>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</si>
  <si>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</si>
  <si>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</si>
  <si>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</si>
  <si>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</si>
  <si>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</si>
  <si>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</si>
  <si>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</si>
  <si>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</si>
  <si>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</si>
  <si>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</si>
  <si>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</si>
  <si>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</si>
  <si>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</si>
  <si>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</si>
  <si>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</si>
  <si>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</si>
  <si>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</si>
  <si>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</si>
  <si>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</si>
  <si>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</si>
  <si>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</si>
  <si>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</si>
  <si>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</si>
  <si>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</si>
  <si>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</si>
  <si>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</si>
  <si>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</si>
  <si>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</si>
  <si>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</si>
  <si>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</si>
  <si>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</si>
  <si>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</si>
  <si>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</si>
  <si>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</si>
  <si>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</si>
  <si>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</si>
  <si>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</si>
  <si>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</si>
  <si>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</si>
  <si>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</si>
  <si>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</si>
  <si>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</si>
  <si>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</si>
  <si>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</si>
  <si>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</si>
  <si>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</si>
  <si>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</si>
  <si>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</si>
  <si>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</si>
  <si>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</si>
  <si>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</si>
  <si>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</si>
  <si>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</si>
  <si>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</si>
  <si>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</si>
  <si>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</si>
  <si>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</si>
  <si>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</si>
  <si>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</si>
  <si>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</si>
  <si>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</si>
  <si>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</si>
  <si>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</si>
  <si>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</si>
  <si>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</si>
  <si>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</si>
  <si>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</si>
  <si>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</si>
  <si>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</si>
  <si>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</si>
  <si>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</si>
  <si>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</si>
  <si>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</si>
  <si>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</si>
  <si>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</si>
  <si>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</si>
  <si>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</si>
  <si>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</si>
  <si>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</si>
  <si>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</si>
  <si>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</si>
  <si>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</si>
  <si>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</si>
  <si>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</si>
  <si>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</si>
  <si>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</si>
  <si>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</si>
  <si>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</si>
  <si>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</si>
  <si>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</si>
  <si>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</si>
  <si>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</si>
  <si>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</si>
  <si>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</si>
  <si>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</si>
  <si>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</si>
  <si>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</si>
  <si>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</si>
  <si>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</si>
  <si>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</si>
  <si>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</si>
  <si>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</si>
  <si>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</si>
  <si>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</si>
  <si>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</si>
  <si>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</si>
  <si>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</si>
  <si>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</si>
  <si>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</si>
  <si>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</si>
  <si>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</si>
  <si>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</si>
  <si>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</si>
  <si>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</si>
  <si>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</si>
  <si>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</si>
  <si>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</si>
  <si>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</si>
  <si>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</si>
  <si>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</si>
  <si>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</si>
  <si>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</si>
  <si>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</si>
  <si>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</si>
  <si>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</si>
  <si>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</si>
  <si>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</si>
  <si>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</si>
  <si>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</si>
  <si>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</si>
  <si>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</si>
  <si>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</si>
  <si>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</si>
  <si>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</si>
  <si>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</si>
  <si>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</si>
  <si>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</si>
  <si>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</si>
  <si>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</si>
  <si>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</si>
  <si>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</si>
  <si>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</si>
  <si>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</si>
  <si>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</si>
  <si>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</si>
  <si>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</si>
  <si>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</si>
  <si>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</si>
  <si>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</si>
  <si>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</si>
  <si>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</si>
  <si>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</si>
  <si>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</si>
  <si>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</si>
  <si>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</si>
  <si>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</si>
  <si>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</si>
  <si>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</si>
  <si>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</si>
  <si>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</si>
  <si>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</si>
  <si>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</si>
  <si>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</si>
  <si>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</si>
  <si>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</si>
  <si>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</si>
  <si>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</si>
  <si>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</si>
  <si>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</si>
  <si>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</si>
  <si>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</si>
  <si>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</si>
  <si>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</si>
  <si>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</si>
  <si>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</si>
  <si>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</si>
  <si>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</si>
  <si>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</si>
  <si>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</si>
  <si>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</si>
  <si>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</si>
  <si>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</si>
  <si>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</si>
  <si>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</si>
  <si>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</si>
  <si>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</si>
  <si>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</si>
  <si>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</si>
  <si>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</si>
  <si>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</si>
  <si>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</si>
  <si>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</si>
  <si>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</si>
  <si>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</si>
  <si>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</si>
  <si>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</si>
  <si>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</si>
  <si>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</si>
  <si>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</si>
  <si>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</si>
  <si>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</si>
  <si>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</si>
  <si>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</si>
  <si>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</si>
  <si>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</si>
  <si>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</si>
  <si>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</si>
  <si>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</si>
  <si>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</si>
  <si>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</si>
  <si>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</si>
  <si>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</si>
  <si>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</si>
  <si>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</si>
  <si>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</si>
  <si>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</si>
  <si>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</si>
  <si>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</si>
  <si>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</si>
  <si>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</si>
  <si>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</si>
  <si>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</si>
  <si>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</si>
  <si>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</si>
  <si>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</si>
  <si>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</si>
  <si>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</si>
  <si>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</si>
  <si>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</si>
  <si>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</si>
  <si>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</si>
  <si>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</si>
  <si>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</si>
  <si>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</si>
  <si>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</si>
  <si>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</si>
  <si>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</si>
  <si>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</si>
  <si>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</si>
  <si>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</si>
  <si>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</si>
  <si>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</si>
  <si>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</si>
  <si>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</si>
  <si>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</si>
  <si>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</si>
  <si>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</si>
  <si>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</si>
  <si>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</si>
  <si>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</si>
  <si>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</si>
  <si>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</si>
  <si>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</si>
  <si>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</si>
  <si>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</si>
  <si>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</si>
  <si>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</si>
  <si>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</si>
  <si>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</si>
  <si>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</si>
  <si>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</si>
  <si>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</si>
  <si>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</si>
  <si>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</si>
  <si>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</si>
  <si>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</si>
  <si>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</si>
  <si>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</si>
  <si>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</si>
  <si>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</si>
  <si>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</si>
  <si>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</si>
  <si>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</si>
  <si>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</si>
  <si>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</si>
  <si>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</si>
  <si>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</si>
  <si>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</si>
  <si>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</si>
  <si>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</si>
  <si>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</si>
  <si>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</si>
  <si>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</si>
  <si>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</si>
  <si>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</si>
  <si>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</si>
  <si>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</si>
  <si>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</si>
  <si>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</si>
  <si>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</si>
  <si>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</si>
  <si>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</si>
  <si>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</si>
  <si>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</si>
  <si>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</si>
  <si>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</si>
  <si>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</si>
  <si>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</si>
  <si>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</si>
  <si>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</si>
  <si>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</si>
  <si>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</si>
  <si>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</si>
  <si>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</si>
  <si>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</si>
  <si>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</si>
  <si>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</si>
  <si>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</si>
  <si>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</si>
  <si>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</si>
  <si>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</si>
  <si>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</si>
  <si>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</si>
  <si>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</si>
  <si>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</si>
  <si>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</si>
  <si>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</si>
  <si>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</si>
  <si>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</si>
  <si>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</si>
  <si>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</si>
  <si>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</si>
  <si>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</si>
  <si>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</si>
  <si>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</si>
  <si>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</si>
  <si>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</si>
  <si>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</si>
  <si>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</si>
  <si>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</si>
  <si>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</si>
  <si>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</si>
  <si>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</si>
  <si>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</si>
  <si>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</si>
  <si>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</si>
  <si>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</si>
  <si>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</si>
  <si>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</si>
  <si>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</si>
  <si>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</si>
  <si>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</si>
  <si>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</si>
  <si>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</si>
  <si>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</si>
  <si>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</si>
  <si>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</si>
  <si>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</si>
  <si>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</si>
  <si>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</si>
  <si>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</si>
  <si>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</si>
  <si>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</si>
  <si>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</si>
  <si>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</si>
  <si>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</si>
  <si>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</si>
  <si>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</si>
  <si>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</si>
  <si>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</si>
  <si>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</si>
  <si>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</si>
  <si>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</si>
  <si>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</si>
  <si>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</si>
  <si>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</si>
  <si>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</si>
  <si>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</si>
  <si>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</si>
  <si>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</si>
  <si>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</si>
  <si>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</si>
  <si>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</si>
  <si>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</si>
  <si>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</si>
  <si>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</si>
  <si>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</si>
  <si>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</si>
  <si>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</si>
  <si>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</si>
  <si>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</si>
  <si>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</si>
  <si>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</si>
  <si>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</si>
  <si>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</si>
  <si>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</si>
  <si>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</si>
  <si>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</si>
  <si>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</si>
  <si>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</si>
  <si>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</si>
  <si>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</si>
  <si>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</si>
  <si>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</si>
  <si>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</si>
  <si>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</si>
  <si>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</si>
  <si>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</si>
  <si>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</si>
  <si>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</si>
  <si>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</si>
  <si>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</si>
  <si>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</si>
  <si>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</si>
  <si>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</si>
  <si>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</si>
  <si>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</si>
  <si>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</si>
  <si>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</si>
  <si>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</si>
  <si>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</si>
  <si>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</si>
  <si>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</si>
  <si>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</si>
  <si>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</si>
  <si>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</si>
  <si>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</si>
  <si>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</si>
  <si>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</si>
  <si>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</si>
  <si>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</si>
  <si>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</si>
  <si>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</si>
  <si>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</si>
  <si>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</si>
  <si>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</si>
  <si>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</si>
  <si>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</si>
  <si>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</si>
  <si>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</si>
  <si>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</si>
  <si>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</si>
  <si>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</si>
  <si>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</si>
  <si>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</si>
  <si>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</si>
  <si>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</si>
  <si>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</si>
  <si>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</si>
  <si>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</si>
  <si>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</si>
  <si>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</si>
  <si>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</si>
  <si>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</si>
  <si>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</si>
  <si>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</si>
  <si>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</si>
  <si>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</si>
  <si>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</si>
  <si>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</si>
  <si>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</si>
  <si>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</si>
  <si>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</si>
  <si>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</si>
  <si>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</si>
  <si>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</si>
  <si>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</si>
  <si>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</si>
  <si>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</si>
  <si>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</si>
  <si>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</si>
  <si>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</si>
  <si>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</si>
  <si>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</si>
  <si>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</si>
  <si>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</si>
  <si>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</si>
  <si>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</si>
  <si>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</si>
  <si>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</si>
  <si>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</si>
  <si>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</si>
  <si>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</si>
  <si>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</si>
  <si>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</si>
  <si>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</si>
  <si>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</si>
  <si>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</si>
  <si>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</si>
  <si>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</si>
  <si>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</si>
  <si>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</si>
  <si>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</si>
  <si>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</si>
  <si>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</si>
  <si>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</si>
  <si>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</si>
  <si>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</si>
  <si>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</si>
  <si>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</si>
  <si>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</si>
  <si>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</si>
  <si>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</si>
  <si>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</si>
  <si>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</si>
  <si>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</si>
  <si>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</si>
  <si>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</si>
  <si>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</si>
  <si>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</si>
  <si>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</si>
  <si>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</si>
  <si>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</si>
  <si>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</si>
  <si>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</si>
  <si>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</si>
  <si>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</si>
  <si>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</si>
  <si>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</si>
  <si>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</si>
  <si>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</si>
  <si>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</si>
  <si>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</si>
  <si>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</si>
  <si>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</si>
  <si>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</si>
  <si>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</si>
  <si>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</si>
  <si>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</si>
  <si>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</si>
  <si>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</si>
  <si>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</si>
  <si>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</si>
  <si>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</si>
  <si>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</si>
  <si>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</si>
  <si>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</si>
  <si>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</si>
  <si>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</si>
  <si>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</si>
  <si>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</si>
  <si>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</si>
  <si>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</si>
  <si>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</si>
  <si>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</si>
  <si>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</si>
  <si>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</si>
  <si>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</si>
  <si>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</si>
  <si>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</si>
  <si>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</si>
  <si>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</si>
  <si>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</si>
  <si>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</si>
  <si>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</si>
  <si>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</si>
  <si>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</si>
  <si>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</si>
  <si>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</si>
  <si>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</si>
  <si>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</si>
  <si>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</si>
  <si>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</si>
  <si>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</si>
  <si>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</si>
  <si>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</si>
  <si>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</si>
  <si>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</si>
  <si>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</si>
  <si>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</si>
  <si>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</si>
  <si>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</si>
  <si>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</si>
  <si>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</si>
  <si>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</si>
  <si>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</si>
  <si>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</si>
  <si>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</si>
  <si>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</si>
  <si>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</si>
  <si>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</si>
  <si>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</si>
  <si>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</si>
  <si>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</si>
  <si>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</si>
  <si>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</si>
  <si>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</si>
  <si>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</si>
  <si>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</si>
  <si>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</si>
  <si>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</si>
  <si>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</si>
  <si>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</si>
  <si>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</si>
  <si>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</si>
  <si>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</si>
  <si>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</si>
  <si>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</si>
  <si>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</si>
  <si>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</si>
  <si>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</si>
  <si>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</si>
  <si>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</si>
  <si>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</si>
  <si>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</si>
  <si>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</si>
  <si>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</si>
  <si>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</si>
  <si>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</si>
  <si>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</si>
  <si>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</si>
  <si>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</si>
  <si>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</si>
  <si>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</si>
  <si>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</si>
  <si>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</si>
  <si>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</si>
  <si>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</si>
  <si>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</si>
  <si>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</si>
  <si>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</si>
  <si>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</si>
  <si>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</si>
  <si>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</si>
  <si>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</si>
  <si>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</si>
  <si>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</si>
  <si>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</si>
  <si>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</si>
  <si>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</si>
  <si>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</si>
  <si>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</si>
  <si>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</si>
  <si>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</si>
  <si>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</si>
  <si>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</si>
  <si>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</si>
  <si>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</si>
  <si>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</si>
  <si>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</si>
  <si>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</si>
  <si>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</si>
  <si>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</si>
  <si>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</si>
  <si>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</si>
  <si>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</si>
  <si>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</si>
  <si>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</si>
  <si>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</si>
  <si>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</si>
  <si>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</si>
  <si>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</si>
  <si>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</si>
  <si>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</si>
  <si>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</si>
  <si>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</si>
  <si>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</si>
  <si>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</si>
  <si>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</si>
  <si>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</si>
  <si>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</si>
  <si>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</si>
  <si>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</si>
  <si>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</si>
  <si>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</si>
  <si>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</si>
  <si>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</si>
  <si>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</si>
  <si>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</si>
  <si>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</si>
  <si>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</si>
  <si>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</si>
  <si>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</si>
  <si>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</si>
  <si>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</si>
  <si>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</si>
  <si>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</si>
  <si>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</si>
  <si>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</si>
  <si>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</si>
  <si>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</si>
  <si>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</si>
  <si>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</si>
  <si>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</si>
  <si>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</si>
  <si>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</si>
  <si>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</si>
  <si>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</si>
  <si>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</si>
  <si>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</si>
  <si>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</si>
  <si>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</si>
  <si>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</si>
  <si>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</si>
  <si>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</si>
  <si>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</si>
  <si>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</si>
  <si>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</si>
  <si>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</si>
  <si>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</si>
  <si>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</si>
  <si>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</si>
  <si>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</si>
  <si>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</si>
  <si>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</si>
  <si>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</si>
  <si>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</si>
  <si>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</si>
  <si>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</si>
  <si>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</si>
  <si>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</si>
  <si>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</si>
  <si>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</si>
  <si>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</si>
  <si>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</si>
  <si>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</si>
  <si>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</si>
  <si>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</si>
  <si>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</si>
  <si>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</si>
  <si>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</si>
  <si>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</si>
  <si>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</si>
  <si>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</si>
  <si>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</si>
  <si>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</si>
  <si>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</si>
  <si>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</si>
  <si>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</si>
  <si>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</si>
  <si>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</si>
  <si>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</si>
  <si>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</si>
  <si>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</si>
  <si>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</si>
  <si>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</si>
  <si>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</si>
  <si>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</si>
  <si>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</si>
  <si>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</si>
  <si>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</si>
  <si>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</si>
  <si>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</si>
  <si>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</si>
  <si>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</si>
  <si>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</si>
  <si>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</si>
  <si>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</si>
  <si>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</si>
  <si>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</si>
  <si>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</si>
  <si>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</si>
  <si>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</si>
  <si>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</si>
  <si>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</si>
  <si>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</si>
  <si>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</si>
  <si>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</si>
  <si>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</si>
  <si>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</si>
  <si>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</si>
  <si>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</si>
  <si>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</si>
  <si>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</si>
  <si>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</si>
  <si>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</si>
  <si>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</si>
  <si>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</si>
  <si>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</si>
  <si>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</si>
  <si>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</si>
  <si>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</si>
  <si>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</si>
  <si>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</si>
  <si>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</si>
  <si>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</si>
  <si>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</si>
  <si>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</si>
  <si>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</si>
  <si>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</si>
  <si>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</si>
  <si>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</si>
  <si>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</si>
  <si>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</si>
  <si>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</si>
  <si>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</si>
  <si>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</si>
  <si>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</si>
  <si>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</si>
  <si>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</si>
  <si>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</si>
  <si>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</si>
  <si>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</si>
  <si>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</si>
  <si>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</si>
  <si>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</si>
  <si>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</si>
  <si>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</si>
  <si>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</si>
  <si>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</si>
  <si>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</si>
  <si>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</si>
  <si>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</si>
  <si>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</si>
  <si>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</si>
  <si>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</si>
  <si>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</si>
  <si>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</si>
  <si>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</si>
  <si>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</si>
  <si>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</si>
  <si>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</si>
  <si>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</si>
  <si>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</si>
  <si>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</si>
  <si>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</si>
  <si>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</si>
  <si>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</si>
  <si>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</si>
  <si>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</si>
  <si>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</si>
  <si>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</si>
  <si>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</si>
  <si>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</si>
  <si>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</si>
  <si>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</si>
  <si>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</si>
  <si>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</si>
  <si>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</si>
  <si>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</si>
  <si>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</si>
  <si>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</si>
  <si>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</si>
  <si>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</si>
  <si>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</si>
  <si>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</si>
  <si>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</si>
  <si>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</si>
  <si>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</si>
  <si>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</si>
  <si>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</si>
  <si>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</si>
  <si>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</si>
  <si>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</si>
  <si>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</si>
  <si>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</si>
  <si>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</si>
  <si>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</si>
  <si>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</si>
  <si>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</si>
  <si>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</si>
  <si>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</si>
  <si>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</si>
  <si>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</si>
  <si>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</si>
  <si>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</si>
  <si>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</si>
  <si>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</si>
  <si>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</si>
  <si>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</si>
  <si>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</si>
  <si>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</si>
  <si>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</si>
  <si>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</si>
  <si>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</si>
  <si>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</si>
  <si>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</si>
  <si>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</si>
  <si>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</si>
  <si>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</si>
  <si>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</si>
  <si>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</si>
  <si>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</si>
  <si>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</si>
  <si>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</si>
  <si>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</si>
  <si>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</si>
  <si>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</si>
  <si>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</si>
  <si>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</si>
  <si>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</si>
  <si>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</si>
  <si>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</si>
  <si>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</si>
  <si>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</si>
  <si>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</si>
  <si>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</si>
  <si>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</si>
  <si>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</si>
  <si>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</si>
  <si>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</si>
  <si>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</si>
  <si>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</si>
  <si>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</si>
  <si>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</si>
  <si>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</si>
  <si>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</si>
  <si>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</si>
  <si>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</si>
  <si>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</si>
  <si>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</si>
  <si>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</si>
  <si>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</si>
  <si>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</si>
  <si>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</si>
  <si>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</si>
  <si>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</si>
  <si>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</si>
  <si>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</si>
  <si>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</si>
  <si>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</si>
  <si>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</si>
  <si>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</si>
  <si>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</si>
  <si>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</si>
  <si>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</si>
  <si>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</si>
  <si>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</si>
  <si>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</si>
  <si>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</si>
  <si>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</si>
  <si>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</si>
  <si>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</si>
  <si>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</si>
  <si>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</si>
  <si>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</si>
  <si>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</si>
  <si>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</si>
  <si>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</si>
  <si>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</si>
  <si>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</si>
  <si>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</si>
  <si>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</si>
  <si>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</si>
  <si>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</si>
  <si>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</si>
  <si>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</si>
  <si>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</si>
  <si>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</si>
  <si>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</si>
  <si>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</si>
  <si>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</si>
  <si>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</si>
  <si>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</si>
  <si>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</si>
  <si>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</si>
  <si>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</si>
  <si>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</si>
  <si>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</si>
  <si>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</si>
  <si>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</si>
  <si>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</si>
  <si>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</si>
  <si>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</si>
  <si>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</si>
  <si>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</si>
  <si>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</si>
  <si>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</si>
  <si>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</si>
  <si>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</si>
  <si>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</si>
  <si>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</si>
  <si>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</si>
  <si>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</si>
  <si>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</si>
  <si>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</si>
  <si>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</si>
  <si>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</si>
  <si>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</si>
  <si>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</si>
  <si>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</si>
  <si>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</si>
  <si>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</si>
  <si>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</si>
  <si>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</si>
  <si>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</si>
  <si>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</si>
  <si>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</si>
  <si>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</si>
  <si>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</si>
  <si>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</si>
  <si>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</si>
  <si>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</si>
  <si>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</si>
  <si>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</si>
  <si>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</si>
  <si>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</si>
  <si>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</si>
  <si>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</si>
  <si>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</si>
  <si>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</si>
  <si>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</si>
  <si>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</si>
  <si>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</si>
  <si>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</si>
  <si>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</si>
  <si>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</si>
  <si>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</si>
  <si>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</si>
  <si>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</si>
  <si>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</si>
  <si>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</si>
  <si>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</si>
  <si>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</si>
  <si>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</si>
  <si>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</si>
  <si>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</si>
  <si>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</si>
  <si>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</si>
  <si>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</si>
  <si>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</si>
  <si>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</si>
  <si>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</si>
  <si>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</si>
  <si>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</si>
  <si>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</si>
  <si>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</si>
  <si>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</si>
  <si>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</si>
  <si>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</si>
  <si>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</si>
  <si>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</si>
  <si>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</si>
  <si>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</si>
  <si>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</si>
  <si>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</si>
  <si>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</si>
  <si>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</si>
  <si>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</si>
  <si>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</si>
  <si>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</si>
  <si>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</si>
  <si>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</si>
  <si>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</si>
  <si>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</si>
  <si>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</si>
  <si>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</si>
  <si>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</si>
  <si>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</si>
  <si>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</si>
  <si>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</si>
  <si>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</si>
  <si>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</si>
  <si>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</si>
  <si>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</si>
  <si>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</si>
  <si>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</si>
  <si>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</si>
  <si>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</si>
  <si>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</si>
  <si>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</si>
  <si>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</si>
  <si>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</si>
  <si>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</si>
  <si>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</si>
  <si>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</si>
  <si>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</si>
  <si>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</si>
  <si>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</si>
  <si>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</si>
  <si>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</si>
  <si>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</si>
  <si>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</si>
  <si>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</si>
  <si>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</si>
  <si>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</si>
  <si>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</si>
  <si>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</si>
  <si>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</si>
  <si>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</si>
  <si>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</si>
  <si>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</si>
  <si>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</si>
  <si>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</si>
  <si>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</si>
  <si>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</si>
  <si>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</si>
  <si>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</si>
  <si>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</si>
  <si>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</si>
  <si>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</si>
  <si>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</si>
  <si>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</si>
  <si>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</si>
  <si>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</si>
  <si>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</si>
  <si>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</si>
  <si>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</si>
  <si>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</si>
  <si>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</si>
  <si>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</si>
  <si>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</si>
  <si>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</si>
  <si>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</si>
  <si>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</si>
  <si>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</si>
  <si>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</si>
  <si>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</si>
  <si>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</si>
  <si>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</si>
  <si>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</si>
  <si>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</si>
  <si>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</si>
  <si>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</si>
  <si>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</si>
  <si>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</si>
  <si>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</si>
  <si>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</si>
  <si>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</si>
  <si>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</si>
  <si>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</si>
  <si>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</si>
  <si>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</si>
  <si>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</si>
  <si>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</si>
  <si>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</si>
  <si>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</si>
  <si>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</si>
  <si>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</si>
  <si>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</si>
  <si>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</si>
  <si>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</si>
  <si>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</si>
  <si>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</si>
  <si>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</si>
  <si>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</si>
  <si>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</si>
  <si>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</si>
  <si>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</si>
  <si>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</si>
  <si>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</si>
  <si>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</si>
  <si>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</si>
  <si>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</si>
  <si>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</si>
  <si>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</si>
  <si>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</si>
  <si>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</si>
  <si>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</si>
  <si>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</si>
  <si>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</si>
  <si>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</si>
  <si>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</si>
  <si>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</si>
  <si>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</si>
  <si>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</si>
  <si>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</si>
  <si>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</si>
  <si>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</si>
  <si>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</si>
  <si>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</si>
  <si>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</si>
  <si>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</si>
  <si>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</si>
  <si>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</si>
  <si>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</si>
  <si>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</si>
  <si>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</si>
  <si>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</si>
  <si>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</si>
  <si>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</si>
  <si>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</si>
  <si>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</si>
  <si>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</si>
  <si>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</si>
  <si>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</si>
  <si>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</si>
  <si>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</si>
  <si>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</si>
  <si>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</si>
  <si>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</si>
  <si>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</si>
  <si>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</si>
  <si>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</si>
  <si>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</si>
  <si>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</si>
  <si>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</si>
  <si>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</si>
  <si>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</si>
  <si>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</si>
  <si>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</si>
  <si>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</si>
  <si>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</si>
  <si>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</si>
  <si>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</si>
  <si>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</si>
  <si>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</si>
  <si>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</si>
  <si>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</si>
  <si>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</si>
  <si>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</si>
  <si>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</si>
  <si>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</si>
  <si>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</si>
  <si>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</si>
  <si>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</si>
  <si>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</si>
  <si>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</si>
  <si>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</si>
  <si>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</si>
  <si>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</si>
  <si>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</si>
  <si>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</si>
  <si>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</si>
  <si>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</si>
  <si>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</si>
  <si>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</si>
  <si>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</si>
  <si>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</si>
  <si>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</si>
  <si>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</si>
  <si>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</si>
  <si>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</si>
  <si>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</si>
  <si>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</si>
  <si>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</si>
  <si>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</si>
  <si>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</si>
  <si>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</si>
  <si>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</si>
  <si>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</si>
  <si>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</si>
  <si>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</si>
  <si>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</si>
  <si>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</si>
  <si>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</si>
  <si>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</si>
  <si>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</si>
  <si>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</si>
  <si>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</si>
  <si>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</si>
  <si>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</si>
  <si>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</si>
  <si>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</si>
  <si>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</si>
  <si>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</si>
  <si>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</si>
  <si>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</si>
  <si>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</si>
  <si>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</si>
  <si>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</si>
  <si>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</si>
  <si>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</si>
  <si>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</si>
  <si>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</si>
  <si>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</si>
  <si>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</si>
  <si>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</si>
  <si>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</si>
  <si>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</si>
  <si>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</si>
  <si>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</si>
  <si>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</si>
  <si>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</si>
  <si>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</si>
  <si>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</si>
  <si>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</si>
  <si>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</si>
  <si>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</si>
  <si>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</si>
  <si>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</si>
  <si>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</si>
  <si>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</si>
  <si>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</si>
  <si>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</si>
  <si>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</si>
  <si>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</si>
  <si>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</si>
  <si>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</si>
  <si>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</si>
  <si>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</si>
  <si>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</si>
  <si>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</si>
  <si>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</si>
  <si>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</si>
  <si>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</si>
  <si>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</si>
  <si>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</si>
  <si>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</si>
  <si>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</si>
  <si>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</si>
  <si>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</si>
  <si>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</si>
  <si>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</si>
  <si>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</si>
  <si>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</si>
  <si>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</si>
  <si>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</si>
  <si>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</si>
  <si>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</si>
  <si>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</si>
  <si>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</si>
  <si>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</si>
  <si>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</si>
  <si>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</si>
  <si>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</si>
  <si>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</si>
  <si>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</si>
  <si>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</si>
  <si>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</si>
  <si>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</si>
  <si>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</si>
  <si>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</si>
  <si>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</si>
  <si>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</si>
  <si>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</si>
  <si>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</si>
  <si>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</si>
  <si>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</si>
  <si>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</si>
  <si>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</si>
  <si>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</si>
  <si>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</si>
  <si>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</si>
  <si>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</si>
  <si>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</si>
  <si>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</si>
  <si>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</si>
  <si>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</si>
  <si>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</si>
  <si>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</si>
  <si>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</si>
  <si>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</si>
  <si>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</si>
  <si>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</si>
  <si>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</si>
  <si>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</si>
  <si>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</si>
  <si>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</si>
  <si>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</si>
  <si>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</si>
  <si>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</si>
  <si>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</si>
  <si>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</si>
  <si>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</si>
  <si>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</si>
  <si>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</si>
  <si>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</si>
  <si>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</si>
  <si>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</si>
  <si>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</si>
  <si>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</si>
  <si>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</si>
  <si>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</si>
  <si>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</si>
  <si>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</si>
  <si>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</si>
  <si>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</si>
  <si>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</si>
  <si>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</si>
  <si>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</si>
  <si>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</si>
  <si>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</si>
  <si>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</si>
  <si>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</si>
  <si>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</si>
  <si>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</si>
  <si>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</si>
  <si>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</si>
  <si>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</si>
  <si>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</si>
  <si>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</si>
  <si>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</si>
  <si>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</si>
  <si>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</si>
  <si>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</si>
  <si>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</si>
  <si>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</si>
  <si>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</si>
  <si>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</si>
  <si>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</si>
  <si>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</si>
  <si>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</si>
  <si>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</si>
  <si>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</si>
  <si>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</si>
  <si>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</si>
  <si>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</si>
  <si>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</si>
  <si>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</si>
  <si>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</si>
  <si>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</si>
  <si>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</si>
  <si>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</si>
  <si>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</si>
  <si>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</si>
  <si>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</si>
  <si>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</si>
  <si>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</si>
  <si>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</si>
  <si>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</si>
  <si>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</si>
  <si>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</si>
  <si>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</si>
  <si>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</si>
  <si>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</si>
  <si>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</si>
  <si>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</si>
  <si>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</si>
  <si>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</si>
  <si>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</si>
  <si>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</si>
  <si>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</si>
  <si>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</si>
  <si>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</si>
  <si>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</si>
  <si>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</si>
  <si>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</si>
  <si>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</si>
  <si>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</si>
  <si>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</si>
  <si>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</si>
  <si>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</si>
  <si>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</si>
  <si>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</si>
  <si>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</si>
  <si>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</si>
  <si>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</si>
  <si>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</si>
  <si>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</si>
  <si>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</si>
  <si>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</si>
  <si>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</si>
  <si>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</si>
  <si>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</si>
  <si>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</si>
  <si>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</si>
  <si>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</si>
  <si>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</si>
  <si>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</si>
  <si>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</si>
  <si>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</si>
  <si>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</si>
  <si>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</si>
  <si>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</si>
  <si>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</si>
  <si>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</si>
  <si>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</si>
  <si>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</si>
  <si>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</si>
  <si>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</si>
  <si>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</si>
  <si>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</si>
  <si>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</si>
  <si>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</si>
  <si>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</si>
  <si>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</si>
  <si>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</si>
  <si>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</si>
  <si>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</si>
  <si>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</si>
  <si>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</si>
  <si>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</si>
  <si>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</si>
  <si>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</si>
  <si>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</si>
  <si>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</si>
  <si>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</si>
  <si>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</si>
  <si>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</si>
  <si>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</si>
  <si>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</si>
  <si>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</si>
  <si>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</si>
  <si>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</si>
  <si>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</si>
  <si>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</si>
  <si>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</si>
  <si>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</si>
  <si>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</si>
  <si>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</si>
  <si>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</si>
  <si>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</si>
  <si>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</si>
  <si>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</si>
  <si>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</si>
  <si>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</si>
  <si>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</si>
  <si>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</si>
  <si>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</si>
  <si>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</si>
  <si>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</si>
  <si>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</si>
  <si>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</si>
  <si>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</si>
  <si>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</si>
  <si>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</si>
  <si>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</si>
  <si>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</si>
  <si>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</si>
  <si>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</si>
  <si>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</si>
  <si>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</si>
  <si>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</si>
  <si>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</si>
  <si>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</si>
  <si>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</si>
  <si>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</si>
  <si>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</si>
  <si>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</si>
  <si>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</si>
  <si>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</si>
  <si>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</si>
  <si>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</si>
  <si>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</si>
  <si>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</si>
  <si>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</si>
  <si>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</si>
  <si>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</si>
  <si>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</si>
  <si>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</si>
  <si>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</si>
  <si>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</si>
  <si>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</si>
  <si>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</si>
  <si>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</si>
  <si>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</si>
  <si>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</si>
  <si>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</si>
  <si>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</si>
  <si>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</si>
  <si>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</si>
  <si>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</si>
  <si>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</si>
  <si>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</si>
  <si>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</si>
  <si>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</si>
  <si>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</si>
  <si>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</si>
  <si>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</si>
  <si>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</si>
  <si>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</si>
  <si>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</si>
  <si>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</si>
  <si>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</si>
  <si>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</si>
  <si>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</si>
  <si>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</si>
  <si>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</si>
  <si>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</si>
  <si>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</si>
  <si>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</si>
  <si>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</si>
  <si>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</si>
  <si>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</si>
  <si>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</si>
  <si>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</si>
  <si>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</si>
  <si>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</si>
  <si>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</si>
  <si>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</si>
  <si>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</si>
  <si>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</si>
  <si>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</si>
  <si>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</si>
  <si>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</si>
  <si>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</si>
  <si>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</si>
  <si>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</si>
  <si>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</si>
  <si>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</si>
  <si>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</si>
  <si>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</si>
  <si>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</si>
  <si>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</si>
  <si>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</si>
  <si>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</si>
  <si>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</si>
  <si>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</si>
  <si>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</si>
  <si>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</si>
  <si>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</si>
  <si>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</si>
  <si>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</si>
  <si>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</si>
  <si>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</si>
  <si>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</si>
  <si>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</si>
  <si>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</si>
  <si>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</si>
  <si>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</si>
  <si>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</si>
  <si>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</si>
  <si>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</si>
  <si>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</si>
  <si>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</si>
  <si>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</si>
  <si>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</si>
  <si>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</si>
  <si>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</si>
  <si>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</si>
  <si>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</si>
  <si>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</si>
  <si>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</si>
  <si>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</si>
  <si>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</si>
  <si>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</si>
  <si>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</si>
  <si>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</si>
  <si>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</si>
  <si>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</si>
  <si>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</si>
  <si>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</si>
  <si>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</si>
  <si>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</si>
  <si>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</si>
  <si>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</si>
  <si>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</si>
  <si>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</si>
  <si>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</si>
  <si>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</si>
  <si>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</si>
  <si>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</si>
  <si>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</si>
  <si>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</si>
  <si>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</si>
  <si>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</si>
  <si>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</si>
  <si>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</si>
  <si>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</si>
  <si>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</si>
  <si>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</si>
  <si>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</si>
  <si>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</si>
  <si>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</si>
  <si>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</si>
  <si>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</si>
  <si>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</si>
  <si>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</si>
  <si>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</si>
  <si>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</si>
  <si>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</si>
  <si>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</si>
  <si>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</si>
  <si>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</si>
  <si>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</si>
  <si>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</si>
  <si>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</si>
  <si>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</si>
  <si>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</si>
  <si>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</si>
  <si>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</si>
  <si>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</si>
  <si>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</si>
  <si>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</si>
  <si>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</si>
  <si>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</si>
  <si>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</si>
  <si>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</si>
  <si>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</si>
  <si>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</si>
  <si>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</si>
  <si>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</si>
  <si>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</si>
  <si>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</si>
  <si>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</si>
  <si>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</si>
  <si>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</si>
  <si>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</si>
  <si>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</si>
  <si>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</si>
  <si>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</si>
  <si>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</si>
  <si>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</si>
  <si>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</si>
  <si>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</si>
  <si>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</si>
  <si>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</si>
  <si>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</si>
  <si>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</si>
  <si>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</si>
  <si>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</si>
  <si>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</si>
  <si>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</si>
  <si>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</si>
  <si>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</si>
  <si>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</si>
  <si>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</si>
  <si>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</si>
  <si>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</si>
  <si>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</si>
  <si>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</si>
  <si>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</si>
  <si>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</si>
  <si>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</si>
  <si>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</si>
  <si>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</si>
  <si>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</si>
  <si>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</si>
  <si>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</si>
  <si>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</si>
  <si>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</si>
  <si>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</si>
  <si>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</si>
  <si>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</si>
  <si>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</si>
  <si>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</si>
  <si>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</si>
  <si>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</si>
  <si>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</si>
  <si>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</si>
  <si>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</si>
  <si>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</si>
  <si>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</si>
  <si>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</si>
  <si>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</si>
  <si>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</si>
  <si>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</si>
  <si>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</si>
  <si>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</si>
  <si>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</si>
  <si>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</si>
  <si>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</si>
  <si>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</si>
  <si>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</si>
  <si>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</si>
  <si>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</si>
  <si>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</si>
  <si>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</si>
  <si>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</si>
  <si>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</si>
  <si>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</si>
  <si>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</si>
  <si>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</si>
  <si>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</si>
  <si>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</si>
  <si>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</si>
  <si>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</si>
  <si>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</si>
  <si>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</si>
  <si>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</si>
  <si>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</si>
  <si>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</si>
  <si>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</si>
  <si>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</si>
  <si>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</si>
  <si>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</si>
  <si>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</si>
  <si>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</si>
  <si>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</si>
  <si>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</si>
  <si>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</si>
  <si>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</si>
  <si>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</si>
  <si>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</si>
  <si>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</si>
  <si>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</si>
  <si>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</si>
  <si>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</si>
  <si>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</si>
  <si>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</si>
  <si>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</si>
  <si>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</si>
  <si>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</si>
  <si>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</si>
  <si>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</si>
  <si>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</si>
  <si>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</si>
  <si>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</si>
  <si>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</si>
  <si>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</si>
  <si>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</si>
  <si>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</si>
  <si>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</si>
  <si>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</si>
  <si>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</si>
  <si>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</si>
  <si>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</si>
  <si>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</si>
  <si>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</si>
  <si>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</si>
  <si>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</si>
  <si>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</si>
  <si>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</si>
  <si>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</si>
  <si>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</si>
  <si>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</si>
  <si>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</si>
  <si>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</si>
  <si>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</si>
  <si>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</si>
  <si>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</si>
  <si>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</si>
  <si>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</si>
  <si>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</si>
  <si>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</si>
  <si>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</si>
  <si>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</si>
  <si>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</si>
  <si>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</si>
  <si>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</si>
  <si>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</si>
  <si>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</si>
  <si>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</si>
  <si>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</si>
  <si>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</si>
  <si>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</si>
  <si>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</si>
  <si>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</si>
  <si>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</si>
  <si>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</si>
  <si>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</si>
  <si>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</si>
  <si>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</si>
  <si>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</si>
  <si>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</si>
  <si>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</si>
  <si>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</si>
  <si>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</si>
  <si>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</si>
  <si>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</si>
  <si>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</si>
  <si>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</si>
  <si>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</si>
  <si>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</si>
  <si>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</si>
  <si>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</si>
  <si>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</si>
  <si>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</si>
  <si>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</si>
  <si>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</si>
  <si>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</si>
  <si>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</si>
  <si>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</si>
  <si>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</si>
  <si>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</si>
  <si>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</si>
  <si>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</si>
  <si>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</si>
  <si>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</si>
  <si>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</si>
  <si>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</si>
  <si>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</si>
  <si>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</si>
  <si>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</si>
  <si>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</si>
  <si>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</si>
  <si>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</si>
  <si>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</si>
  <si>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</si>
  <si>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</si>
  <si>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</si>
  <si>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</si>
  <si>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</si>
  <si>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</si>
  <si>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</si>
  <si>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</si>
  <si>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</si>
  <si>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</si>
  <si>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</si>
  <si>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</si>
  <si>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</si>
  <si>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</si>
  <si>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</si>
  <si>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</si>
  <si>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</si>
  <si>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</si>
  <si>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</si>
  <si>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</si>
  <si>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</si>
  <si>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</si>
  <si>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</si>
  <si>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</si>
  <si>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</si>
  <si>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</si>
  <si>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</si>
  <si>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</si>
  <si>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</si>
  <si>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</si>
  <si>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</si>
  <si>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</si>
  <si>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</si>
  <si>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</si>
  <si>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</si>
  <si>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</si>
  <si>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</si>
  <si>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</si>
  <si>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</si>
  <si>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</si>
  <si>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</si>
  <si>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</si>
  <si>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</si>
  <si>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</si>
  <si>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</si>
  <si>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</si>
  <si>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</si>
  <si>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</si>
  <si>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</si>
  <si>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</si>
  <si>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</si>
  <si>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</si>
  <si>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</si>
  <si>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</si>
  <si>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</si>
  <si>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</si>
  <si>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</si>
  <si>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</si>
  <si>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</si>
  <si>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</si>
  <si>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</si>
  <si>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</si>
  <si>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</si>
  <si>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</si>
  <si>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</si>
  <si>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</si>
  <si>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</si>
  <si>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</si>
  <si>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</si>
  <si>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</si>
  <si>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</si>
  <si>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</si>
  <si>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</si>
  <si>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</si>
  <si>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</si>
  <si>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</si>
  <si>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</si>
  <si>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</si>
  <si>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</si>
  <si>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</si>
  <si>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</si>
  <si>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</si>
  <si>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</si>
  <si>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</si>
  <si>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</si>
  <si>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</si>
  <si>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</si>
  <si>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</si>
  <si>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</si>
  <si>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</si>
  <si>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</si>
  <si>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</si>
  <si>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</si>
  <si>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</si>
  <si>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</si>
  <si>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</si>
  <si>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</si>
  <si>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</si>
  <si>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</si>
  <si>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</si>
  <si>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</si>
  <si>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</si>
  <si>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</si>
  <si>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</si>
  <si>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</si>
  <si>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</si>
  <si>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</si>
  <si>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</si>
  <si>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</si>
  <si>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</si>
  <si>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</si>
  <si>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</si>
  <si>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</si>
  <si>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</si>
  <si>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</si>
  <si>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</si>
  <si>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</si>
  <si>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</si>
  <si>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</si>
  <si>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</si>
  <si>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</si>
  <si>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</si>
  <si>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</si>
  <si>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</si>
  <si>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</si>
  <si>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</si>
  <si>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</si>
  <si>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</si>
  <si>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</si>
  <si>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</si>
  <si>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</si>
  <si>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</si>
  <si>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</si>
  <si>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</si>
  <si>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</si>
  <si>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</si>
  <si>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</si>
  <si>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</si>
  <si>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</si>
  <si>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</si>
  <si>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</si>
  <si>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</si>
  <si>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</si>
  <si>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</si>
  <si>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</si>
  <si>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</si>
  <si>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</si>
  <si>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</si>
  <si>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</si>
  <si>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</si>
  <si>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</si>
  <si>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</si>
  <si>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</si>
  <si>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</si>
  <si>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</si>
  <si>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</si>
  <si>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</si>
  <si>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</si>
  <si>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</si>
  <si>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</si>
  <si>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</si>
  <si>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</si>
  <si>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</si>
  <si>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</si>
  <si>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</si>
  <si>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</si>
  <si>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</si>
  <si>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</si>
  <si>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</si>
  <si>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</si>
  <si>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</si>
  <si>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</si>
  <si>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</si>
  <si>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</si>
  <si>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</si>
  <si>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</si>
  <si>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</si>
  <si>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</si>
  <si>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</si>
  <si>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</si>
  <si>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</si>
  <si>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</si>
  <si>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</si>
  <si>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</si>
  <si>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</si>
  <si>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</si>
  <si>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</si>
  <si>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</si>
  <si>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</si>
  <si>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</si>
  <si>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</si>
  <si>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</si>
  <si>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</si>
  <si>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</si>
  <si>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</si>
  <si>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</si>
  <si>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</si>
  <si>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</si>
  <si>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</si>
  <si>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</si>
  <si>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</si>
  <si>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</si>
  <si>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</si>
  <si>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</si>
  <si>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</si>
  <si>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</si>
  <si>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</si>
  <si>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</si>
  <si>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</si>
  <si>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</si>
  <si>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</si>
  <si>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</si>
  <si>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</si>
  <si>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</si>
  <si>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</si>
  <si>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</si>
  <si>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</si>
  <si>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</si>
  <si>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</si>
  <si>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</si>
  <si>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</si>
  <si>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</si>
  <si>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</si>
  <si>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</si>
  <si>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</si>
  <si>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</si>
  <si>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</si>
  <si>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</si>
  <si>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</si>
  <si>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</si>
  <si>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</si>
  <si>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</si>
  <si>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</si>
  <si>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</si>
  <si>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</si>
  <si>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</si>
  <si>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</si>
  <si>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</si>
  <si>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</si>
  <si>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</si>
  <si>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</si>
  <si>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</si>
  <si>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</si>
  <si>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</si>
  <si>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</si>
  <si>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</si>
  <si>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</si>
  <si>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</si>
  <si>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</si>
  <si>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</si>
  <si>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</si>
  <si>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</si>
  <si>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</si>
  <si>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</si>
  <si>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</si>
  <si>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</si>
  <si>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</si>
  <si>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</si>
  <si>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</si>
  <si>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</si>
  <si>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</si>
  <si>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</si>
  <si>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</si>
  <si>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</si>
  <si>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</si>
  <si>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</si>
  <si>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</si>
  <si>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</si>
  <si>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</si>
  <si>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</si>
  <si>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</si>
  <si>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</si>
  <si>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</si>
  <si>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</si>
  <si>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</si>
  <si>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</si>
  <si>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</si>
  <si>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</si>
  <si>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</si>
  <si>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</si>
  <si>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</si>
  <si>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</si>
  <si>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</si>
  <si>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</si>
  <si>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</si>
  <si>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</si>
  <si>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</si>
  <si>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</si>
  <si>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</si>
  <si>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</si>
  <si>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</si>
  <si>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</si>
  <si>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</si>
  <si>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</si>
  <si>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</si>
  <si>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</si>
  <si>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</si>
  <si>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</si>
  <si>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</si>
  <si>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</si>
  <si>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</si>
  <si>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</si>
  <si>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</si>
  <si>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</si>
  <si>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</si>
  <si>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</si>
  <si>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</si>
  <si>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</si>
  <si>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</si>
  <si>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</si>
  <si>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</si>
  <si>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</si>
  <si>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</si>
  <si>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</si>
  <si>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</si>
  <si>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</si>
  <si>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</si>
  <si>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</si>
  <si>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</si>
  <si>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</si>
  <si>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</si>
  <si>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</si>
  <si>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</si>
  <si>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</si>
  <si>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</si>
  <si>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</si>
  <si>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</si>
  <si>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</si>
  <si>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</si>
  <si>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</si>
  <si>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</si>
  <si>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</si>
  <si>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</si>
  <si>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</si>
  <si>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</si>
  <si>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</si>
  <si>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</si>
  <si>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</si>
  <si>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</si>
  <si>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</si>
  <si>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</si>
  <si>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</si>
  <si>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</si>
  <si>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</si>
  <si>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</si>
  <si>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</si>
  <si>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</si>
  <si>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</si>
  <si>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</si>
  <si>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</si>
  <si>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</si>
  <si>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</si>
  <si>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</si>
  <si>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</si>
  <si>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</si>
  <si>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</si>
  <si>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</si>
  <si>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</si>
  <si>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</si>
  <si>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</si>
  <si>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</si>
  <si>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</si>
  <si>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</si>
  <si>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</si>
  <si>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</si>
  <si>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</si>
  <si>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</si>
  <si>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</si>
  <si>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</si>
  <si>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</si>
  <si>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</si>
  <si>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</si>
  <si>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</si>
  <si>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</si>
  <si>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</si>
  <si>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</si>
  <si>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</si>
  <si>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</si>
  <si>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</si>
  <si>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</si>
  <si>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</si>
  <si>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</si>
  <si>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</si>
  <si>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</si>
  <si>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</si>
  <si>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</si>
  <si>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</si>
  <si>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</si>
  <si>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</si>
  <si>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</si>
  <si>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</si>
  <si>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</si>
  <si>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</si>
  <si>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</si>
  <si>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</si>
  <si>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</si>
  <si>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</si>
  <si>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</si>
  <si>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</si>
  <si>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</si>
  <si>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</si>
  <si>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</si>
  <si>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</si>
  <si>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</si>
  <si>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</si>
  <si>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</si>
  <si>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</si>
  <si>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</si>
  <si>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</si>
  <si>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</si>
  <si>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</si>
  <si>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</si>
  <si>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</si>
  <si>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</si>
  <si>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</si>
  <si>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</si>
  <si>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</si>
  <si>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</si>
  <si>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</si>
  <si>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</si>
  <si>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</si>
  <si>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</si>
  <si>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</si>
  <si>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</si>
  <si>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</si>
  <si>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</si>
  <si>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</si>
  <si>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</si>
  <si>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</si>
  <si>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</si>
  <si>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</si>
  <si>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</si>
  <si>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</si>
  <si>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</si>
  <si>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</si>
  <si>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</si>
  <si>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</si>
  <si>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</si>
  <si>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</si>
  <si>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</si>
  <si>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</si>
  <si>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</si>
  <si>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</si>
  <si>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</si>
  <si>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</si>
  <si>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</si>
  <si>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</si>
  <si>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</si>
  <si>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</si>
  <si>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</si>
  <si>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</si>
  <si>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</si>
  <si>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</si>
  <si>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</si>
  <si>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</si>
  <si>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</si>
  <si>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</si>
  <si>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</si>
  <si>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</si>
  <si>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</si>
  <si>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</si>
  <si>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</si>
  <si>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</si>
  <si>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</si>
  <si>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</si>
  <si>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</si>
  <si>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</si>
  <si>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</si>
  <si>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</si>
  <si>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</si>
  <si>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</si>
  <si>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</si>
  <si>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</si>
  <si>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</si>
  <si>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</si>
  <si>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</si>
  <si>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</si>
  <si>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</si>
  <si>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</si>
  <si>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</si>
  <si>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</si>
  <si>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</si>
  <si>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</si>
  <si>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</si>
  <si>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</si>
  <si>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</si>
  <si>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</si>
  <si>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</si>
  <si>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</si>
  <si>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</si>
  <si>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</si>
  <si>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</si>
  <si>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</si>
  <si>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</si>
  <si>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</si>
  <si>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</si>
  <si>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</si>
  <si>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</si>
  <si>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</si>
  <si>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</si>
  <si>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</si>
  <si>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</si>
  <si>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</si>
  <si>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</si>
  <si>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</si>
  <si>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</si>
  <si>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</si>
  <si>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</si>
  <si>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</si>
  <si>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</si>
  <si>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</si>
  <si>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</si>
  <si>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</si>
  <si>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</si>
  <si>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</si>
  <si>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</si>
  <si>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</si>
  <si>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</si>
  <si>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</si>
  <si>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</si>
  <si>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</si>
  <si>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</si>
  <si>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</si>
  <si>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</si>
  <si>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</si>
  <si>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</si>
  <si>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</si>
  <si>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</si>
  <si>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</si>
  <si>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</si>
  <si>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</si>
  <si>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</si>
  <si>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</si>
  <si>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</si>
  <si>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</si>
  <si>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</si>
  <si>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</si>
  <si>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</si>
  <si>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</si>
  <si>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</si>
  <si>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</si>
  <si>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</si>
  <si>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</si>
  <si>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</si>
  <si>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</si>
  <si>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</si>
  <si>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</si>
  <si>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</si>
  <si>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</si>
  <si>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</si>
  <si>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</si>
  <si>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</si>
  <si>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</si>
  <si>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</si>
  <si>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</si>
  <si>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</si>
  <si>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</si>
  <si>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</si>
  <si>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</si>
  <si>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</si>
  <si>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</si>
  <si>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</si>
  <si>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</si>
  <si>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</si>
  <si>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</si>
  <si>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</si>
  <si>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</si>
  <si>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</si>
  <si>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</si>
  <si>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</si>
  <si>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</si>
  <si>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</si>
  <si>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</si>
  <si>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</si>
  <si>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</si>
  <si>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</si>
  <si>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</si>
  <si>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</si>
  <si>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</si>
  <si>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</si>
  <si>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</si>
  <si>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</si>
  <si>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</si>
  <si>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</si>
  <si>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</si>
  <si>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</si>
  <si>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</si>
  <si>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</si>
  <si>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</si>
  <si>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</si>
  <si>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</si>
  <si>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</si>
  <si>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</si>
  <si>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</si>
  <si>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</si>
  <si>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</si>
  <si>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</si>
  <si>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</si>
  <si>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</si>
  <si>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</si>
  <si>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</si>
  <si>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</si>
  <si>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</si>
  <si>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</si>
  <si>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</si>
  <si>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</si>
  <si>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</si>
  <si>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</si>
  <si>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</si>
  <si>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</si>
  <si>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</si>
  <si>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</si>
  <si>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</si>
  <si>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</si>
  <si>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</si>
  <si>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</si>
  <si>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</si>
  <si>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</si>
  <si>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</si>
  <si>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</si>
  <si>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</si>
  <si>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</si>
  <si>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</si>
  <si>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</si>
  <si>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</si>
  <si>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</si>
  <si>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</si>
  <si>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</si>
  <si>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</si>
  <si>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</si>
  <si>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</si>
  <si>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</si>
  <si>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</si>
  <si>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</si>
  <si>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</si>
  <si>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</si>
  <si>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</si>
  <si>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</si>
  <si>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</si>
  <si>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</si>
  <si>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</si>
  <si>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</si>
  <si>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</si>
  <si>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</si>
  <si>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</si>
  <si>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</si>
  <si>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</si>
  <si>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</si>
  <si>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</si>
  <si>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</si>
  <si>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</si>
  <si>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</si>
  <si>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</si>
  <si>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</si>
  <si>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</si>
  <si>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</si>
  <si>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</si>
  <si>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</si>
  <si>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</si>
  <si>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</si>
  <si>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</si>
  <si>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</si>
  <si>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</si>
  <si>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</si>
  <si>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</si>
  <si>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</si>
  <si>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</si>
  <si>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</si>
  <si>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</si>
  <si>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</si>
  <si>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</si>
  <si>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</si>
  <si>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</si>
  <si>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</si>
  <si>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</si>
  <si>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</si>
  <si>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</si>
  <si>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</si>
  <si>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</si>
  <si>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</si>
  <si>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</si>
  <si>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</si>
  <si>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</si>
  <si>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</si>
  <si>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</si>
  <si>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</si>
  <si>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</si>
  <si>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</si>
  <si>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</si>
  <si>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</si>
  <si>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</si>
  <si>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</si>
  <si>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</si>
  <si>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</si>
  <si>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</si>
  <si>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</si>
  <si>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</si>
  <si>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</si>
  <si>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</si>
  <si>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</si>
  <si>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</si>
  <si>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</si>
  <si>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</si>
  <si>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</si>
  <si>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</si>
  <si>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</si>
  <si>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</si>
  <si>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</si>
  <si>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</si>
  <si>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</si>
  <si>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</si>
  <si>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</si>
  <si>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</si>
  <si>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</si>
  <si>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</si>
  <si>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</si>
  <si>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</si>
  <si>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</si>
  <si>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</si>
  <si>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</si>
  <si>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</si>
  <si>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</si>
  <si>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</si>
  <si>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</si>
  <si>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</si>
  <si>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</si>
  <si>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</si>
  <si>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</si>
  <si>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</si>
  <si>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</si>
  <si>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</si>
  <si>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</si>
  <si>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</si>
  <si>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</si>
  <si>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</si>
  <si>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</si>
  <si>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</si>
  <si>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</si>
  <si>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</si>
  <si>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</si>
  <si>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</si>
  <si>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</si>
  <si>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</si>
  <si>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</si>
  <si>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</si>
  <si>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</si>
  <si>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</si>
  <si>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</si>
  <si>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</si>
  <si>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</si>
  <si>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</si>
  <si>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</si>
  <si>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</si>
  <si>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</si>
  <si>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</si>
  <si>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</si>
  <si>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</si>
  <si>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</si>
  <si>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</si>
  <si>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</si>
  <si>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</si>
  <si>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</si>
  <si>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</si>
  <si>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</si>
  <si>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</si>
  <si>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</si>
  <si>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</si>
  <si>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</si>
  <si>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</si>
  <si>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</si>
  <si>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</si>
  <si>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</si>
  <si>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</si>
  <si>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</si>
  <si>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</si>
  <si>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</si>
  <si>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</si>
  <si>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</si>
  <si>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</si>
  <si>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</si>
  <si>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</si>
  <si>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</si>
  <si>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</si>
  <si>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</si>
  <si>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</si>
  <si>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</si>
  <si>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</si>
  <si>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</si>
  <si>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</si>
  <si>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</si>
  <si>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</si>
  <si>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</si>
  <si>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</si>
  <si>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</si>
  <si>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</si>
  <si>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</si>
  <si>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</si>
  <si>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</si>
  <si>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</si>
  <si>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</si>
  <si>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</si>
  <si>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</si>
  <si>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</si>
  <si>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</si>
  <si>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</si>
  <si>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</si>
  <si>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</si>
  <si>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</si>
  <si>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</si>
  <si>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</si>
  <si>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</si>
  <si>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</si>
  <si>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</si>
  <si>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</si>
  <si>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</si>
  <si>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</si>
  <si>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</si>
  <si>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</si>
  <si>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</si>
  <si>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</si>
  <si>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</si>
  <si>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</si>
  <si>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</si>
  <si>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</si>
  <si>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</si>
  <si>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</si>
  <si>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</si>
  <si>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</si>
  <si>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</si>
  <si>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</si>
  <si>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</si>
  <si>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</si>
  <si>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</si>
  <si>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</si>
  <si>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</si>
  <si>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</si>
  <si>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</si>
  <si>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</si>
  <si>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</si>
  <si>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</si>
  <si>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</si>
  <si>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</si>
  <si>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</si>
  <si>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</si>
  <si>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</si>
  <si>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</si>
  <si>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</si>
  <si>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</si>
  <si>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</si>
  <si>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</si>
  <si>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</si>
  <si>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</si>
  <si>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</si>
  <si>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</si>
  <si>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</si>
  <si>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</si>
  <si>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</si>
  <si>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</si>
  <si>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</si>
  <si>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</si>
  <si>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</si>
  <si>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</si>
  <si>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</si>
  <si>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</si>
  <si>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</si>
  <si>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</si>
  <si>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</si>
  <si>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</si>
  <si>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</si>
  <si>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</si>
  <si>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</si>
  <si>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</si>
  <si>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</si>
  <si>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</si>
  <si>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</si>
  <si>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</si>
  <si>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</si>
  <si>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</si>
  <si>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</si>
  <si>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</si>
  <si>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</si>
  <si>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</si>
  <si>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</si>
  <si>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</si>
  <si>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</si>
  <si>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</si>
  <si>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</si>
  <si>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</si>
  <si>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</si>
  <si>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</si>
  <si>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</si>
  <si>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</si>
  <si>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</si>
  <si>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</si>
  <si>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</si>
  <si>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</si>
  <si>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</si>
  <si>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</si>
  <si>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</si>
  <si>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</si>
  <si>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</si>
  <si>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</si>
  <si>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</si>
  <si>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</si>
  <si>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</si>
  <si>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</si>
  <si>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</si>
  <si>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</si>
  <si>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</si>
  <si>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</si>
  <si>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</si>
  <si>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</si>
  <si>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</si>
  <si>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</si>
  <si>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</si>
  <si>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</si>
  <si>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</si>
  <si>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</si>
  <si>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</si>
  <si>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</si>
  <si>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</si>
  <si>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</si>
  <si>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</si>
  <si>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</si>
  <si>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</si>
  <si>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</si>
  <si>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</si>
  <si>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</si>
  <si>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</si>
  <si>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</si>
  <si>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</si>
  <si>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</si>
  <si>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</si>
  <si>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</si>
  <si>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</si>
  <si>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</si>
  <si>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</si>
  <si>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</si>
  <si>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</si>
  <si>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</si>
  <si>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</si>
  <si>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</si>
  <si>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</si>
  <si>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</si>
  <si>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</si>
  <si>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</si>
  <si>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</si>
  <si>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</si>
  <si>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</si>
  <si>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</si>
  <si>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</si>
  <si>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</si>
  <si>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</si>
  <si>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</si>
  <si>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</si>
  <si>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</si>
  <si>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</si>
  <si>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</si>
  <si>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</si>
  <si>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</si>
  <si>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</si>
  <si>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</si>
  <si>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</si>
  <si>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</si>
  <si>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</si>
  <si>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</si>
  <si>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</si>
  <si>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</si>
  <si>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</si>
  <si>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</si>
  <si>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</si>
  <si>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</si>
  <si>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</si>
  <si>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</si>
  <si>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</si>
  <si>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</si>
  <si>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</si>
  <si>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</si>
  <si>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</si>
  <si>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</si>
  <si>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</si>
  <si>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</si>
  <si>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</si>
  <si>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</si>
  <si>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</si>
  <si>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</si>
  <si>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</si>
  <si>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</si>
  <si>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</si>
  <si>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</si>
  <si>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</si>
  <si>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</si>
  <si>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</si>
  <si>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</si>
  <si>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</si>
  <si>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</si>
  <si>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</si>
  <si>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</si>
  <si>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</si>
  <si>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</si>
  <si>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</si>
  <si>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</si>
  <si>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</si>
  <si>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</si>
  <si>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</si>
  <si>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</si>
  <si>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</si>
  <si>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</si>
  <si>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</si>
  <si>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</si>
  <si>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</si>
  <si>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</si>
  <si>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</si>
  <si>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</si>
  <si>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</si>
  <si>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</si>
  <si>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</si>
  <si>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</si>
  <si>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</si>
  <si>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</si>
  <si>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</si>
  <si>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</si>
  <si>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</si>
  <si>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</si>
  <si>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</si>
  <si>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</si>
  <si>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</si>
  <si>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</si>
  <si>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</si>
  <si>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</si>
  <si>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</si>
  <si>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</si>
  <si>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</si>
  <si>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</si>
  <si>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</si>
  <si>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</si>
  <si>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</si>
  <si>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</si>
  <si>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</si>
  <si>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</si>
  <si>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</si>
  <si>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</si>
  <si>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</si>
  <si>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</si>
  <si>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</si>
  <si>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</si>
  <si>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</si>
  <si>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</si>
  <si>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</si>
  <si>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</si>
  <si>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</si>
  <si>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</si>
  <si>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</si>
  <si>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</si>
  <si>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</si>
  <si>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</si>
  <si>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</si>
  <si>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</si>
  <si>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</si>
  <si>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</si>
  <si>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</si>
  <si>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</si>
  <si>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</si>
  <si>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</si>
  <si>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</si>
  <si>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</si>
  <si>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</si>
  <si>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</si>
  <si>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</si>
  <si>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</si>
  <si>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</si>
  <si>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</si>
  <si>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</si>
  <si>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</si>
  <si>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</si>
  <si>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</si>
  <si>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</si>
  <si>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</si>
  <si>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</si>
  <si>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</si>
  <si>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</si>
  <si>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</si>
  <si>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</si>
  <si>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</si>
  <si>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</si>
  <si>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</si>
  <si>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</si>
  <si>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</si>
  <si>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</si>
  <si>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</si>
  <si>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</si>
  <si>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</si>
  <si>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</si>
  <si>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</si>
  <si>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</si>
  <si>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</si>
  <si>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</si>
  <si>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</si>
  <si>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</si>
  <si>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</si>
  <si>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</si>
  <si>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</si>
  <si>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</si>
  <si>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</si>
  <si>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</si>
  <si>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</si>
  <si>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</si>
  <si>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</si>
  <si>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</si>
  <si>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</si>
  <si>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</si>
  <si>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</si>
  <si>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</si>
  <si>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</si>
  <si>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</si>
  <si>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</si>
  <si>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</si>
  <si>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</si>
  <si>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</si>
  <si>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</si>
  <si>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</si>
  <si>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</si>
  <si>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</si>
  <si>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</si>
  <si>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</si>
  <si>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</si>
  <si>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</si>
  <si>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</si>
  <si>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</si>
  <si>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</si>
  <si>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</si>
  <si>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</si>
  <si>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</si>
  <si>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</si>
  <si>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</si>
  <si>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</si>
  <si>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</si>
  <si>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</si>
  <si>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</si>
  <si>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</si>
  <si>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</si>
  <si>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</si>
  <si>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</si>
  <si>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</si>
  <si>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</si>
  <si>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</si>
  <si>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</si>
  <si>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</si>
  <si>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</si>
  <si>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</si>
  <si>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</si>
  <si>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</si>
  <si>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</si>
  <si>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</si>
  <si>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</si>
  <si>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</si>
  <si>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</si>
  <si>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</si>
  <si>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</si>
  <si>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</si>
  <si>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</si>
  <si>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</si>
  <si>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</si>
  <si>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</si>
  <si>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</si>
  <si>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</si>
  <si>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</si>
  <si>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</si>
  <si>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</si>
  <si>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</si>
  <si>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</si>
  <si>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</si>
  <si>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</si>
  <si>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</si>
  <si>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</si>
  <si>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</si>
  <si>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</si>
  <si>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</si>
  <si>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</si>
  <si>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</si>
  <si>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</si>
  <si>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</si>
  <si>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</si>
  <si>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</si>
  <si>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</si>
  <si>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</si>
  <si>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</si>
  <si>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</si>
  <si>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</si>
  <si>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</si>
  <si>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</si>
  <si>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</si>
  <si>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</si>
  <si>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</si>
  <si>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</si>
  <si>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</si>
  <si>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</si>
  <si>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</si>
  <si>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</si>
  <si>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</si>
  <si>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</si>
  <si>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</si>
  <si>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</si>
  <si>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</si>
  <si>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</si>
  <si>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</si>
  <si>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</si>
  <si>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</si>
  <si>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</si>
  <si>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</si>
  <si>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</si>
  <si>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</si>
  <si>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</si>
  <si>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</si>
  <si>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</si>
  <si>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</si>
  <si>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</si>
  <si>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</si>
  <si>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</si>
  <si>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</si>
  <si>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</si>
  <si>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</si>
  <si>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</si>
  <si>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</si>
  <si>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</si>
  <si>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</si>
  <si>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</si>
  <si>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</si>
  <si>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</si>
  <si>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</si>
  <si>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</si>
  <si>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</si>
  <si>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</si>
  <si>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</si>
  <si>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</si>
  <si>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</si>
  <si>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</si>
  <si>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</si>
  <si>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</si>
  <si>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</si>
  <si>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</si>
  <si>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</si>
  <si>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</si>
  <si>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</si>
  <si>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</si>
  <si>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</si>
  <si>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</si>
  <si>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</si>
  <si>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</si>
  <si>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</si>
  <si>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</si>
  <si>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</si>
  <si>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</si>
  <si>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</si>
  <si>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</si>
  <si>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</si>
  <si>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</si>
  <si>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</si>
  <si>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</si>
  <si>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</si>
  <si>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</si>
  <si>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</si>
  <si>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</si>
  <si>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</si>
  <si>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</si>
  <si>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</si>
  <si>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</si>
  <si>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</si>
  <si>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</si>
  <si>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</si>
  <si>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</si>
  <si>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</si>
  <si>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</si>
  <si>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</si>
  <si>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</si>
  <si>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</si>
  <si>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</si>
  <si>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</si>
  <si>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</si>
  <si>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</si>
  <si>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</si>
  <si>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</si>
  <si>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</si>
  <si>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</si>
  <si>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</si>
  <si>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</si>
  <si>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</si>
  <si>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</si>
  <si>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</si>
  <si>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</si>
  <si>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</si>
  <si>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</si>
  <si>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</si>
  <si>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</si>
  <si>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</si>
  <si>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</si>
  <si>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</si>
  <si>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</si>
  <si>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</si>
  <si>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</si>
  <si>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</si>
  <si>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</si>
  <si>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</si>
  <si>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</si>
  <si>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</si>
  <si>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</si>
  <si>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</si>
  <si>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</si>
  <si>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</si>
  <si>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</si>
  <si>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</si>
  <si>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</si>
  <si>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</si>
  <si>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</si>
  <si>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</si>
  <si>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</si>
  <si>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</si>
  <si>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</si>
  <si>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</si>
  <si>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</si>
  <si>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</si>
  <si>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</si>
  <si>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</si>
  <si>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</si>
  <si>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</si>
  <si>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</si>
  <si>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</si>
  <si>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</si>
  <si>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</si>
  <si>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</si>
  <si>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</si>
  <si>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</si>
  <si>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</si>
  <si>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</si>
  <si>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</si>
  <si>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</si>
  <si>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</si>
  <si>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</si>
  <si>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</si>
  <si>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</si>
  <si>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</si>
  <si>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</si>
  <si>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</si>
  <si>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</si>
  <si>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</si>
  <si>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</si>
  <si>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</si>
  <si>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</si>
  <si>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</si>
  <si>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</si>
  <si>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</si>
  <si>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</si>
  <si>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</si>
  <si>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</si>
  <si>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</si>
  <si>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</si>
  <si>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</si>
  <si>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</si>
  <si>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</si>
  <si>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</si>
  <si>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</si>
  <si>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</si>
  <si>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</si>
  <si>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</si>
  <si>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</si>
  <si>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</si>
  <si>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</si>
  <si>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</si>
  <si>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</si>
  <si>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</si>
  <si>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</si>
  <si>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</si>
  <si>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</si>
  <si>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</si>
  <si>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</si>
  <si>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</si>
  <si>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</si>
  <si>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</si>
  <si>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</si>
  <si>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</si>
  <si>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</si>
  <si>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</si>
  <si>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</si>
  <si>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</si>
  <si>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</si>
  <si>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</si>
  <si>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</si>
  <si>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</si>
  <si>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</si>
  <si>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</si>
  <si>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</si>
  <si>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</si>
  <si>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</si>
  <si>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</si>
  <si>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</si>
  <si>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</si>
  <si>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</si>
  <si>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</si>
  <si>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</si>
  <si>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</si>
  <si>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</si>
  <si>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</si>
  <si>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</si>
  <si>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</si>
  <si>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</si>
  <si>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</si>
  <si>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</si>
  <si>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</si>
  <si>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</si>
  <si>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</si>
  <si>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</si>
  <si>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</si>
  <si>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</si>
  <si>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</si>
  <si>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</si>
  <si>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</si>
  <si>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</si>
  <si>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</si>
  <si>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</si>
  <si>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</si>
  <si>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</si>
  <si>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</si>
  <si>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</si>
  <si>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</si>
  <si>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</si>
  <si>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</si>
  <si>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</si>
  <si>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</si>
  <si>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</si>
  <si>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</si>
  <si>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</si>
  <si>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</si>
  <si>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</si>
  <si>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</si>
  <si>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</si>
  <si>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</si>
  <si>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</si>
  <si>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</si>
  <si>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</si>
  <si>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</si>
  <si>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</si>
  <si>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</si>
  <si>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</si>
  <si>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</si>
  <si>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</si>
  <si>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</si>
  <si>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</si>
  <si>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</si>
  <si>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</si>
  <si>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</si>
  <si>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</si>
  <si>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</si>
  <si>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</si>
  <si>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</si>
  <si>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</si>
  <si>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</si>
  <si>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</si>
  <si>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</si>
  <si>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</si>
  <si>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</si>
  <si>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</si>
  <si>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</si>
  <si>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</si>
  <si>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</si>
  <si>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</si>
  <si>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</si>
  <si>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</si>
  <si>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</si>
  <si>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</si>
  <si>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</si>
  <si>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</si>
  <si>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</si>
  <si>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</si>
  <si>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</si>
  <si>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</si>
  <si>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</si>
  <si>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</si>
  <si>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</si>
  <si>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</si>
  <si>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</si>
  <si>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</si>
  <si>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</si>
  <si>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</si>
  <si>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</si>
  <si>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</si>
  <si>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</si>
  <si>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</si>
  <si>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</si>
  <si>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</si>
  <si>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</si>
  <si>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</si>
  <si>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</si>
  <si>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</si>
  <si>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</si>
  <si>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</si>
  <si>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</si>
  <si>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</si>
  <si>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</si>
  <si>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</si>
  <si>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</si>
  <si>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</si>
  <si>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</si>
  <si>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</si>
  <si>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</si>
  <si>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</si>
  <si>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</si>
  <si>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</si>
  <si>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</si>
  <si>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</si>
  <si>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</si>
  <si>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</si>
  <si>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</si>
  <si>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</si>
  <si>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</si>
  <si>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</si>
  <si>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</si>
  <si>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</si>
  <si>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</si>
  <si>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</si>
  <si>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</si>
  <si>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</si>
  <si>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</si>
  <si>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</si>
  <si>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</si>
  <si>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</si>
  <si>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</si>
  <si>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</si>
  <si>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</si>
  <si>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</si>
  <si>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</si>
  <si>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</si>
  <si>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</si>
  <si>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</si>
  <si>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</si>
  <si>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</si>
  <si>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</si>
  <si>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</si>
  <si>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</si>
  <si>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</si>
  <si>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</si>
  <si>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</si>
  <si>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</si>
  <si>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</si>
  <si>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</si>
  <si>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</si>
  <si>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</si>
  <si>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</si>
  <si>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</si>
  <si>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</si>
  <si>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</si>
  <si>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</si>
  <si>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</si>
  <si>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</si>
  <si>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</si>
  <si>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</si>
  <si>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</si>
  <si>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</si>
  <si>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</si>
  <si>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</si>
  <si>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</si>
  <si>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</si>
  <si>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</si>
  <si>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</si>
  <si>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</si>
  <si>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</si>
  <si>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</si>
  <si>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</si>
  <si>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</si>
  <si>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</si>
  <si>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</si>
  <si>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</si>
  <si>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</si>
  <si>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</si>
  <si>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</si>
  <si>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</si>
  <si>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</si>
  <si>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</si>
  <si>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</si>
  <si>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</si>
  <si>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</si>
  <si>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</si>
  <si>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</si>
  <si>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</si>
  <si>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</si>
  <si>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</si>
  <si>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</si>
  <si>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</si>
  <si>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</si>
  <si>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</si>
  <si>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</si>
  <si>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</si>
  <si>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</si>
  <si>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</si>
  <si>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</si>
  <si>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</si>
  <si>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</si>
  <si>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</si>
  <si>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</si>
  <si>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</si>
  <si>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</si>
  <si>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</si>
  <si>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</si>
  <si>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</si>
  <si>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</si>
  <si>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</si>
  <si>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</si>
  <si>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</si>
  <si>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</si>
  <si>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</si>
  <si>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</si>
  <si>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</si>
  <si>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</si>
  <si>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</si>
  <si>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</si>
  <si>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</si>
  <si>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</si>
  <si>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</si>
  <si>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</si>
  <si>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</si>
  <si>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</si>
  <si>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</si>
  <si>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</si>
  <si>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</si>
  <si>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</si>
  <si>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</si>
  <si>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</si>
  <si>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</si>
  <si>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</si>
  <si>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</si>
  <si>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</si>
  <si>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</si>
  <si>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</si>
  <si>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</si>
  <si>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</si>
  <si>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</si>
  <si>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</si>
  <si>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</si>
  <si>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</si>
  <si>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</si>
  <si>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</si>
  <si>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</si>
  <si>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</si>
  <si>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</si>
  <si>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</si>
  <si>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</si>
  <si>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</si>
  <si>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</si>
  <si>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</si>
  <si>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</si>
  <si>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</si>
  <si>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</si>
  <si>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</si>
  <si>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</si>
  <si>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</si>
  <si>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</si>
  <si>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</si>
  <si>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</si>
  <si>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</si>
  <si>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</si>
  <si>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</si>
  <si>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</si>
  <si>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</si>
  <si>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</si>
  <si>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</si>
  <si>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</si>
  <si>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</si>
  <si>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</si>
  <si>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</si>
  <si>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</si>
  <si>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</si>
  <si>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</si>
  <si>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</si>
  <si>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</si>
  <si>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</si>
  <si>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</si>
  <si>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</si>
  <si>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</si>
  <si>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</si>
  <si>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</si>
  <si>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</si>
  <si>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</si>
  <si>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</si>
  <si>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</si>
  <si>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</si>
  <si>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</si>
  <si>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</si>
  <si>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</si>
  <si>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</si>
  <si>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</si>
  <si>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</si>
  <si>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</si>
  <si>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</si>
  <si>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</si>
  <si>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</si>
  <si>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</si>
  <si>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</si>
  <si>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</si>
  <si>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</si>
  <si>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</si>
  <si>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</si>
  <si>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</si>
  <si>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</si>
  <si>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</si>
  <si>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</si>
  <si>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</si>
  <si>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</si>
  <si>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</si>
  <si>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</si>
  <si>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</si>
  <si>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</si>
  <si>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</si>
  <si>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</si>
  <si>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</si>
  <si>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</si>
  <si>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</si>
  <si>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</si>
  <si>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</si>
  <si>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</si>
  <si>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</si>
  <si>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</si>
  <si>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</si>
  <si>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</si>
  <si>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</si>
  <si>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</si>
  <si>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</si>
  <si>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</si>
  <si>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</si>
  <si>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</si>
  <si>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</si>
  <si>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</si>
  <si>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</si>
  <si>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</si>
  <si>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</si>
  <si>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</si>
  <si>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</si>
  <si>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</si>
  <si>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</si>
  <si>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</si>
  <si>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</si>
  <si>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</si>
  <si>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</si>
  <si>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</si>
  <si>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</si>
  <si>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</si>
  <si>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</si>
  <si>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</si>
  <si>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</si>
  <si>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</si>
  <si>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</si>
  <si>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</si>
  <si>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</si>
  <si>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</si>
  <si>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</si>
  <si>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</si>
  <si>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</si>
  <si>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</si>
  <si>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</si>
  <si>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</si>
  <si>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</si>
  <si>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</si>
  <si>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</si>
  <si>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</si>
  <si>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</si>
  <si>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</si>
  <si>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</si>
  <si>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</si>
  <si>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</si>
  <si>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</si>
  <si>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</si>
  <si>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</si>
  <si>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</si>
  <si>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</si>
  <si>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</si>
  <si>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</si>
  <si>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</si>
  <si>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</si>
  <si>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</si>
  <si>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</si>
  <si>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</si>
  <si>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</si>
  <si>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</si>
  <si>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</si>
  <si>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</si>
  <si>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</si>
  <si>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</si>
  <si>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</si>
  <si>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</si>
  <si>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</si>
  <si>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</si>
  <si>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</si>
  <si>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</si>
  <si>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</si>
  <si>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</si>
  <si>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</si>
  <si>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</si>
  <si>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</si>
  <si>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</si>
  <si>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</si>
  <si>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</si>
  <si>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</si>
  <si>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</si>
  <si>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</si>
  <si>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</si>
  <si>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</si>
  <si>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</si>
  <si>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</si>
  <si>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</si>
  <si>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</si>
  <si>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</si>
  <si>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</si>
  <si>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</si>
  <si>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</si>
  <si>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</si>
  <si>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</si>
  <si>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</si>
  <si>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</si>
  <si>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</si>
  <si>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</si>
  <si>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</si>
  <si>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</si>
  <si>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</si>
  <si>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</si>
  <si>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</si>
  <si>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</si>
  <si>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</si>
  <si>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</si>
  <si>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</si>
  <si>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</si>
  <si>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</si>
  <si>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</si>
  <si>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</si>
  <si>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</si>
  <si>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</si>
  <si>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</si>
  <si>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</si>
  <si>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</si>
  <si>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</si>
  <si>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</si>
  <si>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</si>
  <si>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</si>
  <si>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</si>
  <si>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</si>
  <si>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</si>
  <si>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</si>
  <si>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</si>
  <si>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</si>
  <si>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</si>
  <si>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</si>
  <si>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</si>
  <si>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</si>
  <si>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</si>
  <si>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</si>
  <si>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</si>
  <si>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</si>
  <si>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</si>
  <si>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</si>
  <si>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</si>
  <si>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</si>
  <si>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</si>
  <si>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</si>
  <si>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</si>
  <si>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</si>
  <si>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</si>
  <si>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</si>
  <si>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</si>
  <si>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</si>
  <si>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</si>
  <si>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</si>
  <si>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</si>
  <si>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</si>
  <si>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</si>
  <si>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</si>
  <si>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</si>
  <si>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</si>
  <si>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</si>
  <si>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</si>
  <si>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</si>
  <si>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</si>
  <si>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</si>
  <si>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</si>
  <si>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</si>
  <si>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</si>
  <si>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</si>
  <si>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</si>
  <si>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</si>
  <si>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</si>
  <si>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</si>
  <si>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</si>
  <si>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</si>
  <si>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</si>
  <si>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</si>
  <si>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</si>
  <si>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</si>
  <si>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</si>
  <si>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</si>
  <si>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</si>
  <si>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</si>
  <si>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</si>
  <si>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</si>
  <si>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</si>
  <si>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</si>
  <si>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</si>
  <si>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</si>
  <si>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</si>
  <si>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</si>
  <si>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</si>
  <si>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</si>
  <si>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</si>
  <si>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</si>
  <si>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</si>
  <si>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</si>
  <si>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</si>
  <si>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</si>
  <si>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</si>
  <si>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</si>
  <si>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</si>
  <si>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</si>
  <si>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</si>
  <si>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</si>
  <si>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</si>
  <si>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</si>
  <si>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</si>
  <si>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</si>
  <si>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</si>
  <si>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</si>
  <si>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</si>
  <si>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</si>
  <si>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</si>
  <si>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</si>
  <si>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</si>
  <si>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</si>
  <si>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</si>
  <si>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</si>
  <si>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</si>
  <si>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</si>
  <si>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</si>
  <si>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</si>
  <si>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</si>
  <si>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</si>
  <si>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</si>
  <si>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</si>
  <si>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</si>
  <si>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</si>
  <si>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</si>
  <si>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</si>
  <si>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</si>
  <si>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</si>
  <si>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</si>
  <si>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</si>
  <si>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</si>
  <si>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</si>
  <si>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</si>
  <si>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</si>
  <si>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</si>
  <si>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</si>
  <si>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</si>
  <si>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</si>
  <si>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</si>
  <si>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</si>
  <si>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</si>
  <si>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</si>
  <si>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</si>
  <si>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</si>
  <si>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</si>
  <si>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</si>
  <si>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</si>
  <si>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</si>
  <si>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</si>
  <si>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</si>
  <si>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</si>
  <si>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</si>
  <si>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</si>
  <si>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</si>
  <si>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</si>
  <si>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</si>
  <si>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</si>
  <si>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</si>
  <si>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</si>
  <si>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</si>
  <si>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</si>
  <si>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</si>
  <si>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</si>
  <si>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</si>
  <si>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</si>
  <si>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</si>
  <si>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</si>
  <si>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</si>
  <si>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</si>
  <si>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</si>
  <si>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</si>
  <si>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</si>
  <si>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</si>
  <si>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</si>
  <si>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</si>
  <si>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</si>
  <si>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</si>
  <si>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</si>
  <si>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</si>
  <si>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</si>
  <si>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</si>
  <si>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</si>
  <si>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</si>
  <si>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</si>
  <si>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</si>
  <si>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</si>
  <si>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</si>
  <si>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</si>
  <si>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</si>
  <si>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</si>
  <si>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</si>
  <si>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</si>
  <si>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</si>
  <si>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</si>
  <si>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</si>
  <si>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</si>
  <si>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</si>
  <si>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</si>
  <si>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</si>
  <si>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</si>
  <si>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</si>
  <si>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</si>
  <si>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</si>
  <si>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</si>
  <si>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</si>
  <si>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</si>
  <si>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</si>
  <si>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</si>
  <si>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</si>
  <si>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</si>
  <si>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</si>
  <si>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</si>
  <si>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</si>
  <si>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</si>
  <si>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</si>
  <si>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</si>
  <si>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</si>
  <si>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</si>
  <si>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</si>
  <si>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</si>
  <si>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</si>
  <si>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</si>
  <si>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</si>
  <si>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</si>
  <si>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</si>
  <si>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</si>
  <si>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</si>
  <si>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</si>
  <si>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</si>
  <si>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</si>
  <si>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</si>
  <si>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</si>
  <si>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</si>
  <si>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</si>
  <si>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</si>
  <si>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</si>
  <si>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</si>
  <si>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</si>
  <si>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</si>
  <si>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</si>
  <si>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</si>
  <si>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</si>
  <si>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</si>
  <si>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</si>
  <si>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</si>
  <si>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</si>
  <si>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</si>
  <si>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</si>
  <si>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</si>
  <si>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</si>
  <si>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</si>
  <si>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</si>
  <si>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</si>
  <si>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</si>
  <si>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</si>
  <si>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</si>
  <si>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</si>
  <si>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</si>
  <si>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</si>
  <si>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</si>
  <si>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</si>
  <si>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</si>
  <si>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</si>
  <si>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</si>
  <si>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</si>
  <si>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</si>
  <si>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</si>
  <si>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</si>
  <si>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</si>
  <si>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</si>
  <si>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</si>
  <si>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</si>
  <si>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</si>
  <si>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</si>
  <si>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</si>
  <si>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</si>
  <si>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</si>
  <si>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</si>
  <si>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</si>
  <si>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</si>
  <si>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</si>
  <si>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</si>
  <si>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</si>
  <si>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</si>
  <si>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</si>
  <si>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</si>
  <si>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</si>
  <si>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</si>
  <si>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</si>
  <si>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</si>
  <si>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</si>
  <si>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</si>
  <si>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</si>
  <si>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</si>
  <si>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</si>
  <si>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</si>
  <si>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</si>
  <si>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</si>
  <si>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</si>
  <si>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</si>
  <si>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</si>
  <si>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</si>
  <si>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</si>
  <si>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</si>
  <si>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</si>
  <si>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</si>
  <si>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</si>
  <si>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</si>
  <si>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</si>
  <si>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</si>
  <si>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</si>
  <si>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</si>
  <si>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</si>
  <si>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</si>
  <si>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</si>
  <si>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</si>
  <si>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</si>
  <si>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</si>
  <si>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</si>
  <si>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</si>
  <si>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</si>
  <si>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</si>
  <si>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</si>
  <si>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</si>
  <si>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</si>
  <si>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</si>
  <si>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</si>
  <si>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</si>
  <si>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</si>
  <si>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</si>
  <si>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</si>
  <si>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</si>
  <si>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</si>
  <si>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</si>
  <si>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</si>
  <si>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</si>
  <si>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</si>
  <si>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</si>
  <si>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</si>
  <si>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</si>
  <si>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</si>
  <si>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</si>
  <si>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</si>
  <si>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</si>
  <si>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</si>
  <si>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</si>
  <si>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</si>
  <si>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</si>
  <si>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</si>
  <si>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</si>
  <si>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</si>
  <si>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</si>
  <si>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</si>
  <si>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</si>
  <si>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</si>
  <si>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</si>
  <si>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</si>
  <si>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</si>
  <si>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</si>
  <si>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</si>
  <si>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</si>
  <si>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</si>
  <si>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</si>
  <si>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</si>
  <si>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</si>
  <si>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</si>
  <si>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</si>
  <si>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</si>
  <si>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</si>
  <si>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</si>
  <si>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</si>
  <si>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</si>
  <si>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</si>
  <si>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</si>
  <si>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</si>
  <si>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</si>
  <si>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</si>
  <si>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</si>
  <si>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</si>
  <si>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</si>
  <si>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</si>
  <si>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</si>
  <si>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</si>
  <si>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</si>
  <si>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</si>
  <si>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</si>
  <si>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</si>
  <si>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</si>
  <si>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</si>
  <si>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</si>
  <si>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</si>
  <si>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</si>
  <si>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</si>
  <si>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</si>
  <si>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</si>
  <si>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</si>
  <si>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</si>
  <si>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</si>
  <si>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</si>
  <si>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</si>
  <si>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</si>
  <si>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</si>
  <si>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</si>
  <si>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</si>
  <si>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</si>
  <si>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</si>
  <si>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</si>
  <si>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</si>
  <si>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</si>
  <si>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</si>
  <si>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</si>
  <si>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</si>
  <si>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</si>
  <si>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</si>
  <si>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</si>
  <si>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</si>
  <si>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</si>
  <si>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</si>
  <si>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</si>
  <si>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</si>
  <si>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</si>
  <si>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</si>
  <si>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</si>
  <si>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</si>
  <si>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</si>
  <si>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</si>
  <si>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</si>
  <si>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</si>
  <si>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</si>
  <si>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</si>
  <si>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</si>
  <si>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</si>
  <si>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</si>
  <si>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</si>
  <si>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</si>
  <si>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</si>
  <si>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</si>
  <si>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</si>
  <si>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</si>
  <si>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</si>
  <si>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</si>
  <si>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</si>
  <si>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</si>
  <si>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</si>
  <si>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</si>
  <si>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</si>
  <si>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</si>
  <si>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</si>
  <si>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</si>
  <si>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</si>
  <si>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</si>
  <si>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</si>
  <si>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</si>
  <si>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</si>
  <si>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</si>
  <si>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</si>
  <si>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</si>
  <si>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</si>
  <si>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</si>
  <si>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</si>
  <si>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</si>
  <si>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</si>
  <si>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</si>
  <si>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</si>
  <si>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</si>
  <si>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</si>
  <si>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</si>
  <si>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</si>
  <si>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</si>
  <si>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</si>
  <si>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</si>
  <si>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</si>
  <si>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</si>
  <si>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</si>
  <si>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</si>
  <si>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</si>
  <si>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</si>
  <si>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</si>
  <si>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</si>
  <si>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</si>
  <si>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</si>
  <si>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</si>
  <si>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</si>
  <si>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</si>
  <si>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</si>
  <si>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</si>
  <si>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</si>
  <si>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</si>
  <si>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</si>
  <si>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</si>
  <si>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</si>
  <si>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</si>
  <si>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</si>
  <si>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</si>
  <si>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</si>
  <si>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</si>
  <si>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</si>
  <si>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</si>
  <si>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</si>
  <si>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</si>
  <si>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</si>
  <si>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</si>
  <si>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</si>
  <si>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</si>
  <si>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</si>
  <si>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</si>
  <si>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</si>
  <si>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</si>
  <si>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</si>
  <si>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</si>
  <si>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</si>
  <si>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</si>
  <si>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</si>
  <si>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</si>
  <si>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</si>
  <si>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</si>
  <si>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</si>
  <si>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</si>
  <si>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</si>
  <si>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</si>
  <si>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</si>
  <si>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</si>
  <si>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</si>
  <si>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</si>
  <si>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</si>
  <si>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</si>
  <si>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</si>
  <si>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</si>
  <si>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</si>
  <si>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</si>
  <si>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</si>
  <si>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</si>
  <si>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</si>
  <si>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</si>
  <si>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</si>
  <si>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</si>
  <si>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</si>
  <si>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</si>
  <si>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</si>
  <si>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</si>
  <si>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</si>
  <si>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</si>
  <si>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</si>
  <si>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</si>
  <si>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</si>
  <si>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</si>
  <si>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</si>
  <si>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</si>
  <si>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</si>
  <si>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</si>
  <si>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</si>
  <si>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</si>
  <si>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</si>
  <si>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</si>
  <si>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</si>
  <si>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</si>
  <si>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</si>
  <si>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</si>
  <si>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</si>
  <si>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</si>
  <si>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</si>
  <si>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</si>
  <si>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</si>
  <si>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</si>
  <si>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</si>
  <si>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</si>
  <si>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</si>
  <si>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</si>
  <si>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</si>
  <si>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</si>
  <si>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</si>
  <si>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</si>
  <si>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</si>
  <si>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</si>
  <si>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</si>
  <si>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</si>
  <si>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</si>
  <si>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</si>
  <si>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</si>
  <si>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</si>
  <si>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</si>
  <si>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</si>
  <si>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</si>
  <si>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</si>
  <si>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</si>
  <si>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</si>
  <si>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</si>
  <si>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</si>
  <si>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</si>
  <si>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</si>
  <si>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</si>
  <si>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</si>
  <si>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</si>
  <si>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</si>
  <si>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</si>
  <si>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</si>
  <si>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</si>
  <si>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</si>
  <si>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</si>
  <si>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</si>
  <si>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</si>
  <si>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</si>
  <si>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</si>
  <si>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</si>
  <si>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</si>
  <si>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</si>
  <si>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</si>
  <si>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</si>
  <si>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</si>
  <si>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</si>
  <si>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</si>
  <si>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</si>
  <si>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</si>
  <si>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</si>
  <si>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</si>
  <si>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</si>
  <si>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</si>
  <si>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</si>
  <si>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</si>
  <si>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</si>
  <si>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</si>
  <si>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</si>
  <si>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</si>
  <si>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</si>
  <si>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</si>
  <si>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</si>
  <si>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</si>
  <si>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</si>
  <si>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</si>
  <si>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</si>
  <si>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</si>
  <si>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</si>
  <si>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</si>
  <si>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</si>
  <si>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</si>
  <si>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</si>
  <si>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</si>
  <si>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</si>
  <si>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</si>
  <si>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</si>
  <si>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</si>
  <si>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</si>
  <si>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</si>
  <si>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</si>
  <si>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</si>
  <si>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</si>
  <si>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</si>
  <si>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</si>
  <si>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</si>
  <si>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</si>
  <si>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</si>
  <si>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</si>
  <si>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</si>
  <si>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</si>
  <si>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</si>
  <si>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</si>
  <si>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</si>
  <si>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</si>
  <si>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</si>
  <si>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</si>
  <si>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</si>
  <si>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</si>
  <si>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</si>
  <si>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</si>
  <si>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</si>
  <si>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</si>
  <si>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</si>
  <si>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</si>
  <si>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</si>
  <si>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</si>
  <si>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</si>
  <si>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</si>
  <si>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</si>
  <si>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</si>
  <si>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</si>
  <si>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</si>
  <si>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</si>
  <si>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</si>
  <si>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</si>
  <si>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</si>
  <si>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</si>
  <si>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</si>
  <si>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</si>
  <si>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</si>
  <si>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</si>
  <si>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</si>
  <si>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</si>
  <si>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</si>
  <si>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</si>
  <si>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</si>
  <si>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</si>
  <si>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</si>
  <si>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</si>
  <si>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</si>
  <si>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</si>
  <si>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</si>
  <si>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</si>
  <si>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</si>
  <si>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</si>
  <si>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</si>
  <si>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</si>
  <si>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</si>
  <si>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</si>
  <si>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</si>
  <si>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</si>
  <si>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</si>
  <si>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</si>
  <si>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</si>
  <si>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</si>
  <si>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</si>
  <si>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</si>
  <si>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</si>
  <si>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</si>
  <si>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</si>
  <si>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</si>
  <si>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</si>
  <si>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</si>
  <si>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</si>
  <si>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</si>
  <si>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</si>
  <si>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</si>
  <si>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</si>
  <si>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</si>
  <si>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</si>
  <si>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</si>
  <si>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</si>
  <si>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</si>
  <si>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</si>
  <si>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</si>
  <si>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</si>
  <si>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</si>
  <si>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</si>
  <si>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</si>
  <si>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</si>
  <si>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</si>
  <si>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</si>
  <si>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</si>
  <si>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</si>
  <si>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</si>
  <si>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</si>
  <si>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</si>
  <si>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</si>
  <si>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</si>
  <si>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</si>
  <si>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</si>
  <si>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</si>
  <si>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</si>
  <si>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</si>
  <si>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</si>
  <si>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</si>
  <si>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</si>
  <si>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</si>
  <si>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</si>
  <si>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</si>
  <si>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</si>
  <si>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</si>
  <si>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</si>
  <si>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</si>
  <si>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</si>
  <si>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</si>
  <si>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</si>
  <si>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</si>
  <si>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</si>
  <si>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</si>
  <si>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</si>
  <si>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</si>
  <si>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</si>
  <si>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</si>
  <si>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</si>
  <si>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</si>
  <si>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</si>
  <si>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</si>
  <si>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</si>
  <si>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</si>
  <si>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</si>
  <si>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</si>
  <si>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</si>
  <si>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</si>
  <si>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</si>
  <si>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</si>
  <si>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</si>
  <si>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</si>
  <si>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</si>
  <si>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</si>
  <si>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</si>
  <si>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</si>
  <si>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</si>
  <si>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</si>
  <si>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</si>
  <si>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</si>
  <si>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</si>
  <si>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</si>
  <si>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</si>
  <si>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</si>
  <si>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</si>
  <si>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</si>
  <si>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</si>
  <si>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</si>
  <si>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</si>
  <si>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</si>
  <si>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</si>
  <si>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</si>
  <si>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</si>
  <si>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</si>
  <si>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</si>
  <si>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</si>
  <si>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</si>
  <si>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</si>
  <si>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</si>
  <si>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</si>
  <si>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</si>
  <si>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</si>
  <si>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</si>
  <si>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</si>
  <si>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</si>
  <si>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</si>
  <si>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</si>
  <si>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</si>
  <si>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</si>
  <si>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</si>
  <si>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</si>
  <si>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</si>
  <si>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</si>
  <si>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</si>
  <si>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</si>
  <si>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</si>
  <si>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</si>
  <si>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</si>
  <si>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</si>
  <si>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</si>
  <si>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</si>
  <si>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</si>
  <si>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</si>
  <si>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</si>
  <si>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</si>
  <si>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</si>
  <si>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</si>
  <si>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</si>
  <si>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</si>
  <si>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</si>
  <si>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</si>
  <si>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</si>
  <si>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</si>
  <si>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</si>
  <si>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</si>
  <si>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</si>
  <si>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</si>
  <si>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</si>
  <si>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</si>
  <si>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</si>
  <si>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</si>
  <si>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</si>
  <si>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</si>
  <si>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</si>
  <si>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</si>
  <si>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</si>
  <si>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</si>
  <si>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</si>
  <si>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</si>
  <si>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</si>
  <si>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</si>
  <si>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</si>
  <si>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</si>
  <si>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</si>
  <si>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</si>
  <si>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</si>
  <si>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</si>
  <si>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</si>
  <si>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</si>
  <si>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</si>
  <si>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</si>
  <si>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</si>
  <si>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</si>
  <si>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</si>
  <si>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</si>
  <si>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</si>
  <si>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</si>
  <si>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</si>
  <si>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</si>
  <si>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</si>
  <si>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</si>
  <si>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</si>
  <si>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</si>
  <si>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</si>
  <si>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</si>
  <si>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</si>
  <si>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</si>
  <si>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</si>
  <si>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</si>
  <si>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</si>
  <si>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</si>
  <si>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</si>
  <si>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</si>
  <si>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</si>
  <si>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</si>
  <si>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</si>
  <si>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</si>
  <si>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</si>
  <si>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</si>
  <si>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</si>
  <si>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</si>
  <si>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</si>
  <si>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</si>
  <si>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</si>
  <si>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</si>
  <si>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</si>
  <si>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</si>
  <si>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</si>
  <si>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</si>
  <si>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</si>
  <si>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</si>
  <si>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</si>
  <si>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</si>
  <si>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</si>
  <si>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</si>
  <si>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</si>
  <si>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</si>
  <si>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</si>
  <si>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</si>
  <si>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</si>
  <si>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</si>
  <si>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</si>
  <si>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</si>
  <si>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</si>
  <si>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</si>
  <si>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</si>
  <si>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</si>
  <si>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</si>
  <si>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</si>
  <si>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</si>
  <si>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</si>
  <si>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</si>
  <si>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</si>
  <si>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</si>
  <si>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</si>
  <si>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</si>
  <si>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</si>
  <si>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</si>
  <si>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</si>
  <si>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</si>
  <si>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</si>
  <si>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</si>
  <si>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</si>
  <si>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</si>
  <si>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</si>
  <si>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</si>
  <si>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</si>
  <si>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</si>
  <si>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</si>
  <si>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</si>
  <si>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</si>
  <si>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</si>
  <si>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</si>
  <si>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</si>
  <si>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</si>
  <si>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</si>
  <si>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</si>
  <si>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</si>
  <si>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</si>
  <si>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</si>
  <si>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</si>
  <si>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</si>
  <si>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</si>
  <si>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</si>
  <si>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</si>
  <si>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</si>
  <si>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</si>
  <si>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</si>
  <si>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</si>
  <si>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</si>
  <si>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</si>
  <si>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</si>
  <si>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</si>
  <si>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</si>
  <si>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</si>
  <si>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</si>
  <si>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</si>
  <si>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</si>
  <si>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</si>
  <si>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</si>
  <si>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</si>
  <si>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</si>
  <si>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</si>
  <si>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</si>
  <si>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</si>
  <si>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</si>
  <si>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</si>
  <si>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</si>
  <si>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</si>
  <si>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</si>
  <si>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</si>
  <si>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</si>
  <si>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</si>
  <si>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</si>
  <si>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</si>
  <si>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</si>
  <si>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</si>
  <si>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</si>
  <si>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</si>
  <si>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</si>
  <si>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</si>
  <si>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</si>
  <si>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</si>
  <si>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</si>
  <si>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</si>
  <si>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</si>
  <si>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</si>
  <si>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</si>
  <si>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</si>
  <si>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</si>
  <si>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</si>
  <si>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</si>
  <si>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</si>
  <si>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</si>
  <si>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</si>
  <si>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</si>
  <si>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</si>
  <si>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</si>
  <si>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</si>
  <si>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</si>
  <si>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</si>
  <si>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</si>
  <si>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</si>
  <si>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</si>
  <si>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</si>
  <si>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</si>
  <si>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</si>
  <si>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</si>
  <si>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</si>
  <si>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</si>
  <si>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</si>
  <si>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</si>
  <si>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</si>
  <si>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</si>
  <si>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</si>
  <si>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</si>
  <si>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</si>
  <si>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</si>
  <si>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</si>
  <si>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</si>
  <si>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</si>
  <si>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</si>
  <si>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</si>
  <si>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</si>
  <si>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</si>
  <si>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</si>
  <si>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</si>
  <si>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</si>
  <si>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</si>
  <si>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</si>
  <si>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</si>
  <si>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</si>
  <si>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</si>
  <si>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</si>
  <si>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</si>
  <si>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</si>
  <si>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</si>
  <si>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</si>
  <si>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</si>
  <si>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</si>
  <si>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</si>
  <si>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</si>
  <si>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</si>
  <si>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</si>
  <si>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</si>
  <si>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</si>
  <si>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</si>
  <si>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</si>
  <si>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</si>
  <si>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</si>
  <si>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</si>
  <si>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</si>
  <si>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</si>
  <si>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</si>
  <si>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</si>
  <si>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</si>
  <si>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</si>
  <si>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</si>
  <si>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</si>
  <si>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</si>
  <si>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</si>
  <si>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</si>
  <si>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</si>
  <si>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</si>
  <si>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</si>
  <si>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</si>
  <si>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</si>
  <si>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</si>
  <si>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</si>
  <si>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</si>
  <si>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</si>
  <si>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</si>
  <si>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</si>
  <si>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</si>
  <si>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</si>
  <si>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</si>
  <si>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</si>
  <si>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</si>
  <si>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</si>
  <si>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</si>
  <si>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</si>
  <si>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</si>
  <si>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</si>
  <si>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</si>
  <si>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</si>
  <si>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</si>
  <si>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</si>
  <si>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</si>
  <si>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</si>
  <si>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</si>
  <si>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</si>
  <si>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</si>
  <si>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</si>
  <si>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</si>
  <si>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</si>
  <si>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</si>
  <si>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</si>
  <si>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</si>
  <si>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</si>
  <si>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</si>
  <si>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</si>
  <si>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</si>
  <si>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</si>
  <si>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</si>
  <si>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</si>
  <si>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</si>
  <si>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</si>
  <si>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</si>
  <si>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</si>
  <si>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</si>
  <si>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</si>
  <si>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</si>
  <si>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</si>
  <si>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</si>
  <si>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</si>
  <si>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</si>
  <si>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</si>
  <si>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</si>
  <si>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</si>
  <si>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</si>
  <si>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</si>
  <si>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</si>
  <si>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</si>
  <si>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</si>
  <si>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</si>
  <si>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</si>
  <si>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</si>
  <si>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</si>
  <si>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</si>
  <si>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</si>
  <si>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</si>
  <si>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</si>
  <si>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</si>
  <si>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</si>
  <si>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</si>
  <si>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</si>
  <si>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</si>
  <si>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</si>
  <si>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</si>
  <si>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</si>
  <si>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</si>
  <si>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</si>
  <si>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</si>
  <si>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</si>
  <si>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</si>
  <si>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</si>
  <si>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</si>
  <si>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</si>
  <si>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</si>
  <si>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</si>
  <si>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</si>
  <si>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</si>
  <si>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</si>
  <si>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brackers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</si>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</sst>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165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6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</c:rich>
      </c:tx>
      <c:layout>
        <c:manualLayout>
          <c:xMode val="edge"/>
          <c:yMode val="edge"/>
          <c:x val="0.4188681102362204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0-4813-8E3D-44219A1CE437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0-4813-8E3D-44219A1CE437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0-4813-8E3D-44219A1CE437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0-4813-8E3D-44219A1CE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759153935"/>
        <c:axId val="1759165583"/>
      </c:barChart>
      <c:catAx>
        <c:axId val="175915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65583"/>
        <c:crosses val="autoZero"/>
        <c:auto val="1"/>
        <c:lblAlgn val="ctr"/>
        <c:lblOffset val="100"/>
        <c:noMultiLvlLbl val="0"/>
      </c:catAx>
      <c:valAx>
        <c:axId val="1759165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5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535901137357830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A-45E1-B2E7-50956871586E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5A-45E1-B2E7-50956871586E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5A-45E1-B2E7-50956871586E}"/>
            </c:ext>
          </c:extLst>
        </c:ser>
        <c:ser>
          <c:idx val="3"/>
          <c:order val="3"/>
          <c:tx>
            <c:strRef>
              <c:f>'Subcategory statistic'!$E$4:$E$5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C-434A-A936-F6E05555C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9155183"/>
        <c:axId val="1759159759"/>
      </c:barChart>
      <c:catAx>
        <c:axId val="175915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59759"/>
        <c:crosses val="autoZero"/>
        <c:auto val="1"/>
        <c:lblAlgn val="ctr"/>
        <c:lblOffset val="100"/>
        <c:noMultiLvlLbl val="0"/>
      </c:catAx>
      <c:valAx>
        <c:axId val="175915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5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</a:t>
            </a:r>
          </a:p>
        </c:rich>
      </c:tx>
      <c:layout>
        <c:manualLayout>
          <c:xMode val="edge"/>
          <c:yMode val="edge"/>
          <c:x val="0.33063888888888887"/>
          <c:y val="0.10906969962088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5-42F7-B330-1406972C8A7A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C5-42F7-B330-1406972C8A7A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5-42F7-B330-1406972C8A7A}"/>
            </c:ext>
          </c:extLst>
        </c:ser>
        <c:ser>
          <c:idx val="3"/>
          <c:order val="3"/>
          <c:tx>
            <c:strRef>
              <c:f>'Subcategory statistic'!$E$4:$E$5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4-41B6-8068-C6C70D121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562319"/>
        <c:axId val="1961564815"/>
      </c:barChart>
      <c:catAx>
        <c:axId val="196156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564815"/>
        <c:crosses val="autoZero"/>
        <c:auto val="1"/>
        <c:lblAlgn val="ctr"/>
        <c:lblOffset val="100"/>
        <c:noMultiLvlLbl val="0"/>
      </c:catAx>
      <c:valAx>
        <c:axId val="19615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56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5693044619422578"/>
          <c:y val="0.13221784776902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1-44DD-94BF-29AC640B4EBE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1-44DD-94BF-29AC640B4EBE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C1-44DD-94BF-29AC640B4EBE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C1-44DD-94BF-29AC640B4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557327"/>
        <c:axId val="1961544015"/>
      </c:lineChart>
      <c:catAx>
        <c:axId val="196155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544015"/>
        <c:crosses val="autoZero"/>
        <c:auto val="1"/>
        <c:lblAlgn val="ctr"/>
        <c:lblOffset val="100"/>
        <c:noMultiLvlLbl val="0"/>
      </c:catAx>
      <c:valAx>
        <c:axId val="196154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55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F6576CD-2639-4339-84B4-D29ABA34070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525057-F68E-4336-89BF-D1856B78C95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DA7BC6-F999-4D3C-942D-9D6A2804A4E9}">
  <sheetPr/>
  <sheetViews>
    <sheetView tabSelected="1"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133350</xdr:rowOff>
    </xdr:from>
    <xdr:to>
      <xdr:col>14</xdr:col>
      <xdr:colOff>457200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DE38B-09AC-9F0B-2118-4883AC799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3</xdr:row>
      <xdr:rowOff>85725</xdr:rowOff>
    </xdr:from>
    <xdr:to>
      <xdr:col>15</xdr:col>
      <xdr:colOff>514350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38A1C-A38F-FE76-F32A-07F8069BB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28</xdr:row>
      <xdr:rowOff>0</xdr:rowOff>
    </xdr:from>
    <xdr:to>
      <xdr:col>13</xdr:col>
      <xdr:colOff>323850</xdr:colOff>
      <xdr:row>42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B50950-0C6E-73AB-5501-13EAB6C2E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3</xdr:row>
      <xdr:rowOff>76200</xdr:rowOff>
    </xdr:from>
    <xdr:to>
      <xdr:col>15</xdr:col>
      <xdr:colOff>285750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6C738-C466-99F3-9E09-61503A136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523" cy="63067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8B3A44-89C3-E4C8-701C-A4007A853D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ECB5C8-5D19-0B94-6F3E-9FBD77CAC22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523" cy="63067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ong" refreshedDate="44790.560638888892" createdVersion="8" refreshedVersion="8" minRefreshableVersion="3" recordCount="4114" xr:uid="{C726BDC7-1846-4C30-9F6F-8DCD2C321F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ong" refreshedDate="44790.672704861114" createdVersion="8" refreshedVersion="8" minRefreshableVersion="3" recordCount="4114" xr:uid="{BBC1D0E1-C497-45F5-8CEB-E9CFE5BAFC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17297-A427-4ACC-9A15-9C36BE8C3E74}" name="PivotTable2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599C1-0DC8-4BC4-AB26-ABBDB86AB6A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5EEDC-D55F-4D8C-9EF7-F7FC75175BB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9" bestFit="1" customWidth="1"/>
    <col min="16" max="16" width="17.28515625" bestFit="1" customWidth="1"/>
    <col min="17" max="17" width="12.28515625" bestFit="1" customWidth="1"/>
    <col min="18" max="18" width="17.140625" bestFit="1" customWidth="1"/>
    <col min="19" max="19" width="23.5703125" style="16" bestFit="1" customWidth="1"/>
    <col min="20" max="20" width="22.285156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0" t="s">
        <v>8364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"no backers")</f>
        <v>63.92</v>
      </c>
      <c r="Q2" s="11" t="s">
        <v>8308</v>
      </c>
      <c r="R2" t="s">
        <v>8309</v>
      </c>
      <c r="S2" s="16">
        <f>((((J2/60)/60))/24) + DATE(1970, 1, 1)</f>
        <v>42177.007071759261</v>
      </c>
      <c r="T2" s="16">
        <f>((((I2/60)/60))/24) + DATE(1970, 1, 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"no backers")</f>
        <v>185.48</v>
      </c>
      <c r="Q3" s="11" t="s">
        <v>8308</v>
      </c>
      <c r="R3" t="s">
        <v>8309</v>
      </c>
      <c r="S3" s="16">
        <f t="shared" ref="S3:S66" si="2">((((J3/60)/60))/24) + DATE(1970, 1, 1)</f>
        <v>42766.600497685184</v>
      </c>
      <c r="T3" s="16">
        <f t="shared" ref="T3:T66" si="3">((((I3/60)/60))/24) + DATE(1970, 1, 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"no backers")</f>
        <v>132.05000000000001</v>
      </c>
      <c r="Q67" s="11" t="s">
        <v>8308</v>
      </c>
      <c r="R67" t="s">
        <v>8310</v>
      </c>
      <c r="S67" s="16">
        <f t="shared" ref="S67:S130" si="6">((((J67/60)/60))/24) + DATE(1970, 1, 1)</f>
        <v>41835.821226851855</v>
      </c>
      <c r="T67" s="16">
        <f t="shared" ref="T67:T130" si="7">((((I67/60)/60))/24) + DATE(1970, 1, 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no backers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no backers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str">
        <f t="shared" ref="P131:P194" si="9">IFERROR(ROUND(E131/L131, 2), "no backers")</f>
        <v>no backers</v>
      </c>
      <c r="Q131" s="11" t="s">
        <v>8308</v>
      </c>
      <c r="R131" t="s">
        <v>8311</v>
      </c>
      <c r="S131" s="16">
        <f t="shared" ref="S131:S194" si="10">((((J131/60)/60))/24) + DATE(1970, 1, 1)</f>
        <v>41882.937303240738</v>
      </c>
      <c r="T131" s="16">
        <f t="shared" ref="T131:T194" si="11">((((I131/60)/60))/24) + DATE(1970, 1, 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no backers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no backers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no backers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no backers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no backers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no backers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no backers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no backers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no backers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no backers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no backers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no backers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no backers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no backers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no backers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no backers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no backers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no backers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no backers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no backers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no backers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str">
        <f t="shared" ref="P195:P258" si="13">IFERROR(ROUND(E195/L195, 2), "no backers")</f>
        <v>no backers</v>
      </c>
      <c r="Q195" s="11" t="s">
        <v>8308</v>
      </c>
      <c r="R195" t="s">
        <v>8312</v>
      </c>
      <c r="S195" s="16">
        <f t="shared" ref="S195:S258" si="14">((((J195/60)/60))/24) + DATE(1970, 1, 1)</f>
        <v>41911.934791666667</v>
      </c>
      <c r="T195" s="16">
        <f t="shared" ref="T195:T258" si="15">((((I195/60)/60))/24) + DATE(1970, 1, 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no backers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no backers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no backers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no backers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no backers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no backers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no backers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no backers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no backers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no backers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no backers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no backers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no backers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no backers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no backers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no backers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no backers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no backers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"no backers")</f>
        <v>66.7</v>
      </c>
      <c r="Q259" s="11" t="s">
        <v>8308</v>
      </c>
      <c r="R259" t="s">
        <v>8313</v>
      </c>
      <c r="S259" s="16">
        <f t="shared" ref="S259:S322" si="18">((((J259/60)/60))/24) + DATE(1970, 1, 1)</f>
        <v>42479.626875000002</v>
      </c>
      <c r="T259" s="16">
        <f t="shared" ref="T259:T322" si="19">((((I259/60)/60))/24) + DATE(1970, 1, 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"no backers")</f>
        <v>106.62</v>
      </c>
      <c r="Q323" s="11" t="s">
        <v>8308</v>
      </c>
      <c r="R323" t="s">
        <v>8313</v>
      </c>
      <c r="S323" s="16">
        <f t="shared" ref="S323:S386" si="22">((((J323/60)/60))/24) + DATE(1970, 1, 1)</f>
        <v>42647.446597222224</v>
      </c>
      <c r="T323" s="16">
        <f t="shared" ref="T323:T386" si="23">((((I323/60)/60))/24) + DATE(1970, 1, 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"no backers")</f>
        <v>111.8</v>
      </c>
      <c r="Q387" s="11" t="s">
        <v>8308</v>
      </c>
      <c r="R387" t="s">
        <v>8313</v>
      </c>
      <c r="S387" s="16">
        <f t="shared" ref="S387:S450" si="26">((((J387/60)/60))/24) + DATE(1970, 1, 1)</f>
        <v>41934.584502314814</v>
      </c>
      <c r="T387" s="16">
        <f t="shared" ref="T387:T450" si="27">((((I387/60)/60))/24) + DATE(1970, 1, 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no backers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no backers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no backers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no backers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no backers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no backers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no backers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"no backers")</f>
        <v>9</v>
      </c>
      <c r="Q451" s="11" t="s">
        <v>8308</v>
      </c>
      <c r="R451" t="s">
        <v>8314</v>
      </c>
      <c r="S451" s="16">
        <f t="shared" ref="S451:S514" si="30">((((J451/60)/60))/24) + DATE(1970, 1, 1)</f>
        <v>41534.568113425928</v>
      </c>
      <c r="T451" s="16">
        <f t="shared" ref="T451:T514" si="31">((((I451/60)/60))/24) + DATE(1970, 1, 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no backers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no backers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no backers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no backers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no backers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no backers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no backers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no backers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no backers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no backers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no backers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no backers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no backers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no backers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no backers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no backers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no backers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no backers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"no backers")</f>
        <v>102.38</v>
      </c>
      <c r="Q515" s="11" t="s">
        <v>8308</v>
      </c>
      <c r="R515" t="s">
        <v>8314</v>
      </c>
      <c r="S515" s="16">
        <f t="shared" ref="S515:S578" si="34">((((J515/60)/60))/24) + DATE(1970, 1, 1)</f>
        <v>42552.653993055559</v>
      </c>
      <c r="T515" s="16">
        <f t="shared" ref="T515:T578" si="35">((((I515/60)/60))/24) + DATE(1970, 1, 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no backers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no backers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no backers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no backers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no backers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no backers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no backers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no backers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no backers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no backers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"no backers")</f>
        <v>10</v>
      </c>
      <c r="Q579" s="11" t="s">
        <v>8317</v>
      </c>
      <c r="R579" t="s">
        <v>8318</v>
      </c>
      <c r="S579" s="16">
        <f t="shared" ref="S579:S642" si="38">((((J579/60)/60))/24) + DATE(1970, 1, 1)</f>
        <v>42450.589143518519</v>
      </c>
      <c r="T579" s="16">
        <f t="shared" ref="T579:T642" si="39">((((I579/60)/60))/24) + DATE(1970, 1, 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no backers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no backers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no backers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no backers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no backers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no backers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no backers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no backers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no backers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no backers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no backers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no backers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no backers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no backers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no backers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no backers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no backers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no backers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no backers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"no backers")</f>
        <v>151.32</v>
      </c>
      <c r="Q643" s="11" t="s">
        <v>8317</v>
      </c>
      <c r="R643" t="s">
        <v>8319</v>
      </c>
      <c r="S643" s="16">
        <f t="shared" ref="S643:S706" si="42">((((J643/60)/60))/24) + DATE(1970, 1, 1)</f>
        <v>42199.57</v>
      </c>
      <c r="T643" s="16">
        <f t="shared" ref="T643:T706" si="43">((((I643/60)/60))/24) + DATE(1970, 1, 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no backers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"no backers")</f>
        <v>195.4</v>
      </c>
      <c r="Q707" s="11" t="s">
        <v>8317</v>
      </c>
      <c r="R707" t="s">
        <v>8319</v>
      </c>
      <c r="S707" s="16">
        <f t="shared" ref="S707:S770" si="46">((((J707/60)/60))/24) + DATE(1970, 1, 1)</f>
        <v>42726.491643518515</v>
      </c>
      <c r="T707" s="16">
        <f t="shared" ref="T707:T770" si="47">((((I707/60)/60))/24) + DATE(1970, 1, 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no backers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no backers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no backers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no backers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no backers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no backers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str">
        <f t="shared" si="45"/>
        <v>no backers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"no backers")</f>
        <v>31.85</v>
      </c>
      <c r="Q771" s="11" t="s">
        <v>8320</v>
      </c>
      <c r="R771" t="s">
        <v>8322</v>
      </c>
      <c r="S771" s="16">
        <f t="shared" ref="S771:S834" si="50">((((J771/60)/60))/24) + DATE(1970, 1, 1)</f>
        <v>41604.996458333335</v>
      </c>
      <c r="T771" s="16">
        <f t="shared" ref="T771:T834" si="51">((((I771/60)/60))/24) + DATE(1970, 1, 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no backers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"no backers")</f>
        <v>148.78</v>
      </c>
      <c r="Q835" s="11" t="s">
        <v>8323</v>
      </c>
      <c r="R835" t="s">
        <v>8324</v>
      </c>
      <c r="S835" s="16">
        <f t="shared" ref="S835:S898" si="54">((((J835/60)/60))/24) + DATE(1970, 1, 1)</f>
        <v>41718.878182870372</v>
      </c>
      <c r="T835" s="16">
        <f t="shared" ref="T835:T898" si="55">((((I835/60)/60))/24) + DATE(1970, 1, 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no backers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no backers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str">
        <f t="shared" ref="P899:P962" si="57">IFERROR(ROUND(E899/L899, 2), "no backers")</f>
        <v>no backers</v>
      </c>
      <c r="Q899" s="11" t="s">
        <v>8323</v>
      </c>
      <c r="R899" t="s">
        <v>8327</v>
      </c>
      <c r="S899" s="16">
        <f t="shared" ref="S899:S962" si="58">((((J899/60)/60))/24) + DATE(1970, 1, 1)</f>
        <v>41211.688750000001</v>
      </c>
      <c r="T899" s="16">
        <f t="shared" ref="T899:T962" si="59">((((I899/60)/60))/24) + DATE(1970, 1, 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no backers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no backers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no backers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no backers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no backers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no backers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no backers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no backers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no backers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no backers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no backers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no backers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no backers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"no backers")</f>
        <v>364.35</v>
      </c>
      <c r="Q963" s="11" t="s">
        <v>8317</v>
      </c>
      <c r="R963" t="s">
        <v>8319</v>
      </c>
      <c r="S963" s="16">
        <f t="shared" ref="S963:S1026" si="62">((((J963/60)/60))/24) + DATE(1970, 1, 1)</f>
        <v>42740.693692129629</v>
      </c>
      <c r="T963" s="16">
        <f t="shared" ref="T963:T1026" si="63">((((I963/60)/60))/24) + DATE(1970, 1, 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no backers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"no backers")</f>
        <v>71.849999999999994</v>
      </c>
      <c r="Q1027" s="11" t="s">
        <v>8323</v>
      </c>
      <c r="R1027" t="s">
        <v>8328</v>
      </c>
      <c r="S1027" s="16">
        <f t="shared" ref="S1027:S1090" si="66">((((J1027/60)/60))/24) + DATE(1970, 1, 1)</f>
        <v>42049.833761574075</v>
      </c>
      <c r="T1027" s="16">
        <f t="shared" ref="T1027:T1090" si="67">((((I1027/60)/60))/24) + DATE(1970, 1, 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no backers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no backers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no backers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no backers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no backers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no backers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no backers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no backers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no backers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no backers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no backers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no backers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no backers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no backers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no backers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no backers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no backers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"no backers")</f>
        <v>23.96</v>
      </c>
      <c r="Q1091" s="11" t="s">
        <v>8331</v>
      </c>
      <c r="R1091" t="s">
        <v>8332</v>
      </c>
      <c r="S1091" s="16">
        <f t="shared" ref="S1091:S1154" si="70">((((J1091/60)/60))/24) + DATE(1970, 1, 1)</f>
        <v>42151.189525462964</v>
      </c>
      <c r="T1091" s="16">
        <f t="shared" ref="T1091:T1154" si="71">((((I1091/60)/60))/24) + DATE(1970, 1, 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no backers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no backers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no backers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no backers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no backers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no backers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no backers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no backers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no backers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no backers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no backers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"no backers")</f>
        <v>50</v>
      </c>
      <c r="Q1155" s="11" t="s">
        <v>8334</v>
      </c>
      <c r="R1155" t="s">
        <v>8335</v>
      </c>
      <c r="S1155" s="16">
        <f t="shared" ref="S1155:S1218" si="74">((((J1155/60)/60))/24) + DATE(1970, 1, 1)</f>
        <v>42143.714178240742</v>
      </c>
      <c r="T1155" s="16">
        <f t="shared" ref="T1155:T1218" si="75">((((I1155/60)/60))/24) + DATE(1970, 1, 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no backers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no backers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no backers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no backers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no backers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no backers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no backers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"no backers")</f>
        <v>148.57</v>
      </c>
      <c r="Q1219" s="11" t="s">
        <v>8336</v>
      </c>
      <c r="R1219" t="s">
        <v>8337</v>
      </c>
      <c r="S1219" s="16">
        <f t="shared" ref="S1219:S1282" si="78">((((J1219/60)/60))/24) + DATE(1970, 1, 1)</f>
        <v>42535.809490740736</v>
      </c>
      <c r="T1219" s="16">
        <f t="shared" ref="T1219:T1282" si="79">((((I1219/60)/60))/24) + DATE(1970, 1, 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no backers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no backers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no backers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no backers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no backers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no backers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no backers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"no backers")</f>
        <v>104.73</v>
      </c>
      <c r="Q1283" s="11" t="s">
        <v>8323</v>
      </c>
      <c r="R1283" t="s">
        <v>8324</v>
      </c>
      <c r="S1283" s="16">
        <f t="shared" ref="S1283:S1346" si="82">((((J1283/60)/60))/24) + DATE(1970, 1, 1)</f>
        <v>41463.743472222224</v>
      </c>
      <c r="T1283" s="16">
        <f t="shared" ref="T1283:T1346" si="83">((((I1283/60)/60))/24) + DATE(1970, 1, 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no backers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no backers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no backers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"no backers")</f>
        <v>53.57</v>
      </c>
      <c r="Q1347" s="11" t="s">
        <v>8320</v>
      </c>
      <c r="R1347" t="s">
        <v>8321</v>
      </c>
      <c r="S1347" s="16">
        <f t="shared" ref="S1347:S1410" si="86">((((J1347/60)/60))/24) + DATE(1970, 1, 1)</f>
        <v>41799.814340277779</v>
      </c>
      <c r="T1347" s="16">
        <f t="shared" ref="T1347:T1410" si="87">((((I1347/60)/60))/24) + DATE(1970, 1, 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str">
        <f t="shared" ref="P1411:P1474" si="89">IFERROR(ROUND(E1411/L1411, 2), "no backers")</f>
        <v>no backers</v>
      </c>
      <c r="Q1411" s="11" t="s">
        <v>8320</v>
      </c>
      <c r="R1411" t="s">
        <v>8339</v>
      </c>
      <c r="S1411" s="16">
        <f t="shared" ref="S1411:S1474" si="90">((((J1411/60)/60))/24) + DATE(1970, 1, 1)</f>
        <v>41945.133506944447</v>
      </c>
      <c r="T1411" s="16">
        <f t="shared" ref="T1411:T1474" si="91">((((I1411/60)/60))/24) + DATE(1970, 1, 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no backers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no backers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no backers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no backers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no backers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no backers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no backers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no backers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no backers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no backers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no backers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no backers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no backers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no backers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no backers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no backers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no backers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no backers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"no backers")</f>
        <v>38.46</v>
      </c>
      <c r="Q1475" s="11" t="s">
        <v>8320</v>
      </c>
      <c r="R1475" t="s">
        <v>8340</v>
      </c>
      <c r="S1475" s="16">
        <f t="shared" ref="S1475:S1538" si="94">((((J1475/60)/60))/24) + DATE(1970, 1, 1)</f>
        <v>40939.979618055557</v>
      </c>
      <c r="T1475" s="16">
        <f t="shared" ref="T1475:T1538" si="95">((((I1475/60)/60))/24) + DATE(1970, 1, 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no backers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no backers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no backers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no backers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no backers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no backers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"no backers")</f>
        <v>96.38</v>
      </c>
      <c r="Q1539" s="11" t="s">
        <v>8336</v>
      </c>
      <c r="R1539" t="s">
        <v>8337</v>
      </c>
      <c r="S1539" s="16">
        <f t="shared" ref="S1539:S1602" si="98">((((J1539/60)/60))/24) + DATE(1970, 1, 1)</f>
        <v>42552.315127314811</v>
      </c>
      <c r="T1539" s="16">
        <f t="shared" ref="T1539:T1602" si="99">((((I1539/60)/60))/24) + DATE(1970, 1, 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no backers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no backers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no backers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no backers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no backers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no backers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no backers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no backers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no backers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no backers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no backers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no backers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no backers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no backers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no backers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no backers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"no backers")</f>
        <v>48.33</v>
      </c>
      <c r="Q1603" s="11" t="s">
        <v>8323</v>
      </c>
      <c r="R1603" t="s">
        <v>8324</v>
      </c>
      <c r="S1603" s="16">
        <f t="shared" ref="S1603:S1666" si="102">((((J1603/60)/60))/24) + DATE(1970, 1, 1)</f>
        <v>40638.092974537038</v>
      </c>
      <c r="T1603" s="16">
        <f t="shared" ref="T1603:T1666" si="103">((((I1603/60)/60))/24) + DATE(1970, 1, 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"no backers")</f>
        <v>44.96</v>
      </c>
      <c r="Q1667" s="11" t="s">
        <v>8323</v>
      </c>
      <c r="R1667" t="s">
        <v>8344</v>
      </c>
      <c r="S1667" s="16">
        <f t="shared" ref="S1667:S1730" si="106">((((J1667/60)/60))/24) + DATE(1970, 1, 1)</f>
        <v>40564.649456018517</v>
      </c>
      <c r="T1667" s="16">
        <f t="shared" ref="T1667:T1730" si="107">((((I1667/60)/60))/24) + DATE(1970, 1, 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no backers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no backers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no backers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no backers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no backers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no backers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no backers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no backers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str">
        <f t="shared" ref="P1731:P1794" si="109">IFERROR(ROUND(E1731/L1731, 2), "no backers")</f>
        <v>no backers</v>
      </c>
      <c r="Q1731" s="11" t="s">
        <v>8323</v>
      </c>
      <c r="R1731" t="s">
        <v>8345</v>
      </c>
      <c r="S1731" s="16">
        <f t="shared" ref="S1731:S1794" si="110">((((J1731/60)/60))/24) + DATE(1970, 1, 1)</f>
        <v>42471.052152777775</v>
      </c>
      <c r="T1731" s="16">
        <f t="shared" ref="T1731:T1794" si="111">((((I1731/60)/60))/24) + DATE(1970, 1, 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no backers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no backers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no backers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no backers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no backers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no backers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"no backers")</f>
        <v>20</v>
      </c>
      <c r="Q1795" s="11" t="s">
        <v>8336</v>
      </c>
      <c r="R1795" t="s">
        <v>8337</v>
      </c>
      <c r="S1795" s="16">
        <f t="shared" ref="S1795:S1858" si="114">((((J1795/60)/60))/24) + DATE(1970, 1, 1)</f>
        <v>41940.89166666667</v>
      </c>
      <c r="T1795" s="16">
        <f t="shared" ref="T1795:T1858" si="115">((((I1795/60)/60))/24) + DATE(1970, 1, 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no backers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no backers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no backers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"no backers")</f>
        <v>136.36000000000001</v>
      </c>
      <c r="Q1859" s="11" t="s">
        <v>8323</v>
      </c>
      <c r="R1859" t="s">
        <v>8324</v>
      </c>
      <c r="S1859" s="16">
        <f t="shared" ref="S1859:S1922" si="118">((((J1859/60)/60))/24) + DATE(1970, 1, 1)</f>
        <v>41864.76866898148</v>
      </c>
      <c r="T1859" s="16">
        <f t="shared" ref="T1859:T1922" si="119">((((I1859/60)/60))/24) + DATE(1970, 1, 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no backers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no backers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no backers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no backers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no backers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"no backers")</f>
        <v>54</v>
      </c>
      <c r="Q1923" s="11" t="s">
        <v>8323</v>
      </c>
      <c r="R1923" t="s">
        <v>8327</v>
      </c>
      <c r="S1923" s="16">
        <f t="shared" ref="S1923:S1986" si="122">((((J1923/60)/60))/24) + DATE(1970, 1, 1)</f>
        <v>41074.221562500003</v>
      </c>
      <c r="T1923" s="16">
        <f t="shared" ref="T1923:T1986" si="123">((((I1923/60)/60))/24) + DATE(1970, 1, 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no backers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 "no backers")</f>
        <v>12.75</v>
      </c>
      <c r="Q1987" s="11" t="s">
        <v>8336</v>
      </c>
      <c r="R1987" t="s">
        <v>8348</v>
      </c>
      <c r="S1987" s="16">
        <f t="shared" ref="S1987:S2050" si="126">((((J1987/60)/60))/24) + DATE(1970, 1, 1)</f>
        <v>42555.698738425926</v>
      </c>
      <c r="T1987" s="16">
        <f t="shared" ref="T1987:T2050" si="127">((((I1987/60)/60))/24) + DATE(1970, 1, 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no backers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no backers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no backers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no backers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 "no backers")</f>
        <v>80.989999999999995</v>
      </c>
      <c r="Q2051" s="11" t="s">
        <v>8317</v>
      </c>
      <c r="R2051" t="s">
        <v>8347</v>
      </c>
      <c r="S2051" s="16">
        <f t="shared" ref="S2051:S2114" si="130">((((J2051/60)/60))/24) + DATE(1970, 1, 1)</f>
        <v>41575.527349537035</v>
      </c>
      <c r="T2051" s="16">
        <f t="shared" ref="T2051:T2114" si="131">((((I2051/60)/60))/24) + DATE(1970, 1, 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 "no backers")</f>
        <v>68.599999999999994</v>
      </c>
      <c r="Q2115" s="11" t="s">
        <v>8323</v>
      </c>
      <c r="R2115" t="s">
        <v>8327</v>
      </c>
      <c r="S2115" s="16">
        <f t="shared" ref="S2115:S2178" si="134">((((J2115/60)/60))/24) + DATE(1970, 1, 1)</f>
        <v>41870.86546296296</v>
      </c>
      <c r="T2115" s="16">
        <f t="shared" ref="T2115:T2178" si="135">((((I2115/60)/60))/24) + DATE(1970, 1, 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no backers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no backers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 "no backers")</f>
        <v>65.87</v>
      </c>
      <c r="Q2179" s="11" t="s">
        <v>8323</v>
      </c>
      <c r="R2179" t="s">
        <v>8324</v>
      </c>
      <c r="S2179" s="16">
        <f t="shared" ref="S2179:S2242" si="138">((((J2179/60)/60))/24) + DATE(1970, 1, 1)</f>
        <v>42502.250775462962</v>
      </c>
      <c r="T2179" s="16">
        <f t="shared" ref="T2179:T2242" si="139">((((I2179/60)/60))/24) + DATE(1970, 1, 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 "no backers")</f>
        <v>49.47</v>
      </c>
      <c r="Q2243" s="11" t="s">
        <v>8331</v>
      </c>
      <c r="R2243" t="s">
        <v>8349</v>
      </c>
      <c r="S2243" s="16">
        <f t="shared" ref="S2243:S2306" si="142">((((J2243/60)/60))/24) + DATE(1970, 1, 1)</f>
        <v>42766.827546296292</v>
      </c>
      <c r="T2243" s="16">
        <f t="shared" ref="T2243:T2306" si="143">((((I2243/60)/60))/24) + DATE(1970, 1, 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 "no backers")</f>
        <v>109.11</v>
      </c>
      <c r="Q2307" s="11" t="s">
        <v>8323</v>
      </c>
      <c r="R2307" t="s">
        <v>8327</v>
      </c>
      <c r="S2307" s="16">
        <f t="shared" ref="S2307:S2370" si="146">((((J2307/60)/60))/24) + DATE(1970, 1, 1)</f>
        <v>41834.695277777777</v>
      </c>
      <c r="T2307" s="16">
        <f t="shared" ref="T2307:T2370" si="147">((((I2307/60)/60))/24) + DATE(1970, 1, 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no backers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no backers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no backers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no backers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no backers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no backers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no backers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no backers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no backers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no backers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no backers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no backers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no backers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no backers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str">
        <f t="shared" ref="P2371:P2434" si="149">IFERROR(ROUND(E2371/L2371, 2), "no backers")</f>
        <v>no backers</v>
      </c>
      <c r="Q2371" s="11" t="s">
        <v>8317</v>
      </c>
      <c r="R2371" t="s">
        <v>8318</v>
      </c>
      <c r="S2371" s="16">
        <f t="shared" ref="S2371:S2434" si="150">((((J2371/60)/60))/24) + DATE(1970, 1, 1)</f>
        <v>42380.812627314815</v>
      </c>
      <c r="T2371" s="16">
        <f t="shared" ref="T2371:T2434" si="151">((((I2371/60)/60))/24) + DATE(1970, 1, 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no backers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no backers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no backers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no backers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no backers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no backers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no backers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no backers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no backers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no backers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no backers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no backers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no backers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no backers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no backers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no backers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no backers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no backers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no backers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str">
        <f t="shared" ref="P2435:P2498" si="153">IFERROR(ROUND(E2435/L2435, 2), "no backers")</f>
        <v>no backers</v>
      </c>
      <c r="Q2435" s="11" t="s">
        <v>8334</v>
      </c>
      <c r="R2435" t="s">
        <v>8335</v>
      </c>
      <c r="S2435" s="16">
        <f t="shared" ref="S2435:S2498" si="154">((((J2435/60)/60))/24) + DATE(1970, 1, 1)</f>
        <v>42397.89980324074</v>
      </c>
      <c r="T2435" s="16">
        <f t="shared" ref="T2435:T2498" si="155">((((I2435/60)/60))/24) + DATE(1970, 1, 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no backers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no backers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 "no backers")</f>
        <v>80.55</v>
      </c>
      <c r="Q2499" s="11" t="s">
        <v>8323</v>
      </c>
      <c r="R2499" t="s">
        <v>8327</v>
      </c>
      <c r="S2499" s="16">
        <f t="shared" ref="S2499:S2562" si="158">((((J2499/60)/60))/24) + DATE(1970, 1, 1)</f>
        <v>40730.878912037035</v>
      </c>
      <c r="T2499" s="16">
        <f t="shared" ref="T2499:T2562" si="159">((((I2499/60)/60))/24) + DATE(1970, 1, 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no backers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no backers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no backers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no backers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no backers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no backers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no backers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no backers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no backers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no backers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no backers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str">
        <f t="shared" ref="P2563:P2626" si="161">IFERROR(ROUND(E2563/L2563, 2), "no backers")</f>
        <v>no backers</v>
      </c>
      <c r="Q2563" s="11" t="s">
        <v>8334</v>
      </c>
      <c r="R2563" t="s">
        <v>8335</v>
      </c>
      <c r="S2563" s="16">
        <f t="shared" ref="S2563:S2626" si="162">((((J2563/60)/60))/24) + DATE(1970, 1, 1)</f>
        <v>42260.528807870374</v>
      </c>
      <c r="T2563" s="16">
        <f t="shared" ref="T2563:T2626" si="163">((((I2563/60)/60))/24) + DATE(1970, 1, 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no backers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no backers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no backers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no backers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no backers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no backers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no backers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no backers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no backers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no backers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no backers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no backers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no backers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 "no backers")</f>
        <v>27.58</v>
      </c>
      <c r="Q2627" s="11" t="s">
        <v>8317</v>
      </c>
      <c r="R2627" t="s">
        <v>8353</v>
      </c>
      <c r="S2627" s="16">
        <f t="shared" ref="S2627:S2690" si="166">((((J2627/60)/60))/24) + DATE(1970, 1, 1)</f>
        <v>42658.810277777782</v>
      </c>
      <c r="T2627" s="16">
        <f t="shared" ref="T2627:T2690" si="167">((((I2627/60)/60))/24) + DATE(1970, 1, 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no backers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no backers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no backers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 "no backers")</f>
        <v>1</v>
      </c>
      <c r="Q2691" s="11" t="s">
        <v>8334</v>
      </c>
      <c r="R2691" t="s">
        <v>8335</v>
      </c>
      <c r="S2691" s="16">
        <f t="shared" ref="S2691:S2754" si="170">((((J2691/60)/60))/24) + DATE(1970, 1, 1)</f>
        <v>42551.961689814809</v>
      </c>
      <c r="T2691" s="16">
        <f t="shared" ref="T2691:T2754" si="171">((((I2691/60)/60))/24) + DATE(1970, 1, 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no backers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no backers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no backers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no backers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 "no backers")</f>
        <v>47.5</v>
      </c>
      <c r="Q2755" s="11" t="s">
        <v>8320</v>
      </c>
      <c r="R2755" t="s">
        <v>8356</v>
      </c>
      <c r="S2755" s="16">
        <f t="shared" ref="S2755:S2818" si="174">((((J2755/60)/60))/24) + DATE(1970, 1, 1)</f>
        <v>41117.900729166664</v>
      </c>
      <c r="T2755" s="16">
        <f t="shared" ref="T2755:T2818" si="175">((((I2755/60)/60))/24) + DATE(1970, 1, 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no backers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no backers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no backers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no backers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no backers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no backers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 "no backers")</f>
        <v>23.64</v>
      </c>
      <c r="Q2819" s="11" t="s">
        <v>8315</v>
      </c>
      <c r="R2819" t="s">
        <v>8316</v>
      </c>
      <c r="S2819" s="16">
        <f t="shared" ref="S2819:S2882" si="178">((((J2819/60)/60))/24) + DATE(1970, 1, 1)</f>
        <v>42023.634976851856</v>
      </c>
      <c r="T2819" s="16">
        <f t="shared" ref="T2819:T2882" si="179">((((I2819/60)/60))/24) + DATE(1970, 1, 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no backers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no backers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no backers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no backers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no backers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no backers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no backers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no backers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no backers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no backers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str">
        <f t="shared" ref="P2883:P2946" si="181">IFERROR(ROUND(E2883/L2883, 2), "no backers")</f>
        <v>no backers</v>
      </c>
      <c r="Q2883" s="11" t="s">
        <v>8315</v>
      </c>
      <c r="R2883" t="s">
        <v>8316</v>
      </c>
      <c r="S2883" s="16">
        <f t="shared" ref="S2883:S2946" si="182">((((J2883/60)/60))/24) + DATE(1970, 1, 1)</f>
        <v>41916.597638888888</v>
      </c>
      <c r="T2883" s="16">
        <f t="shared" ref="T2883:T2946" si="183">((((I2883/60)/60))/24) + DATE(1970, 1, 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no backers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no backers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no backers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no backers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str">
        <f t="shared" ref="P2947:P3010" si="185">IFERROR(ROUND(E2947/L2947, 2), "no backers")</f>
        <v>no backers</v>
      </c>
      <c r="Q2947" s="11" t="s">
        <v>8315</v>
      </c>
      <c r="R2947" t="s">
        <v>8355</v>
      </c>
      <c r="S2947" s="16">
        <f t="shared" ref="S2947:S3010" si="186">((((J2947/60)/60))/24) + DATE(1970, 1, 1)</f>
        <v>42118.139583333337</v>
      </c>
      <c r="T2947" s="16">
        <f t="shared" ref="T2947:T3010" si="187">((((I2947/60)/60))/24) + DATE(1970, 1, 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no backers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no backers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no backers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no backers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no backers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 "no backers")</f>
        <v>233.9</v>
      </c>
      <c r="Q3011" s="11" t="s">
        <v>8315</v>
      </c>
      <c r="R3011" t="s">
        <v>8355</v>
      </c>
      <c r="S3011" s="16">
        <f t="shared" ref="S3011:S3074" si="190">((((J3011/60)/60))/24) + DATE(1970, 1, 1)</f>
        <v>41939.569907407407</v>
      </c>
      <c r="T3011" s="16">
        <f t="shared" ref="T3011:T3074" si="191">((((I3011/60)/60))/24) + DATE(1970, 1, 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no backers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no backers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no backers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no backers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 "no backers")</f>
        <v>92.14</v>
      </c>
      <c r="Q3075" s="11" t="s">
        <v>8315</v>
      </c>
      <c r="R3075" t="s">
        <v>8355</v>
      </c>
      <c r="S3075" s="16">
        <f t="shared" ref="S3075:S3138" si="194">((((J3075/60)/60))/24) + DATE(1970, 1, 1)</f>
        <v>42111.684027777781</v>
      </c>
      <c r="T3075" s="16">
        <f t="shared" ref="T3075:T3138" si="195">((((I3075/60)/60))/24) + DATE(1970, 1, 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no backers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no backers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no backers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no backers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 "no backers")</f>
        <v>50</v>
      </c>
      <c r="Q3139" s="11" t="s">
        <v>8315</v>
      </c>
      <c r="R3139" t="s">
        <v>8316</v>
      </c>
      <c r="S3139" s="16">
        <f t="shared" ref="S3139:S3202" si="198">((((J3139/60)/60))/24) + DATE(1970, 1, 1)</f>
        <v>42807.885057870371</v>
      </c>
      <c r="T3139" s="16">
        <f t="shared" ref="T3139:T3202" si="199">((((I3139/60)/60))/24) + DATE(1970, 1, 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no backers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no backers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no backers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no backers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no backers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 "no backers")</f>
        <v>12.5</v>
      </c>
      <c r="Q3203" s="11" t="s">
        <v>8315</v>
      </c>
      <c r="R3203" t="s">
        <v>8357</v>
      </c>
      <c r="S3203" s="16">
        <f t="shared" ref="S3203:S3266" si="202">((((J3203/60)/60))/24) + DATE(1970, 1, 1)</f>
        <v>41861.767094907409</v>
      </c>
      <c r="T3203" s="16">
        <f t="shared" ref="T3203:T3266" si="203">((((I3203/60)/60))/24) + DATE(1970, 1, 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no backers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no backers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 "no backers")</f>
        <v>70.290000000000006</v>
      </c>
      <c r="Q3267" s="11" t="s">
        <v>8315</v>
      </c>
      <c r="R3267" t="s">
        <v>8316</v>
      </c>
      <c r="S3267" s="16">
        <f t="shared" ref="S3267:S3330" si="206">((((J3267/60)/60))/24) + DATE(1970, 1, 1)</f>
        <v>42311.711979166663</v>
      </c>
      <c r="T3267" s="16">
        <f t="shared" ref="T3267:T3330" si="207">((((I3267/60)/60))/24) + DATE(1970, 1, 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 "no backers")</f>
        <v>44.92</v>
      </c>
      <c r="Q3331" s="11" t="s">
        <v>8315</v>
      </c>
      <c r="R3331" t="s">
        <v>8316</v>
      </c>
      <c r="S3331" s="16">
        <f t="shared" ref="S3331:S3394" si="210">((((J3331/60)/60))/24) + DATE(1970, 1, 1)</f>
        <v>41837.323009259257</v>
      </c>
      <c r="T3331" s="16">
        <f t="shared" ref="T3331:T3394" si="211">((((I3331/60)/60))/24) + DATE(1970, 1, 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 "no backers")</f>
        <v>36.07</v>
      </c>
      <c r="Q3395" s="11" t="s">
        <v>8315</v>
      </c>
      <c r="R3395" t="s">
        <v>8316</v>
      </c>
      <c r="S3395" s="16">
        <f t="shared" ref="S3395:S3458" si="214">((((J3395/60)/60))/24) + DATE(1970, 1, 1)</f>
        <v>41923.921643518523</v>
      </c>
      <c r="T3395" s="16">
        <f t="shared" ref="T3395:T3458" si="215">((((I3395/60)/60))/24) + DATE(1970, 1, 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 "no backers")</f>
        <v>50.98</v>
      </c>
      <c r="Q3459" s="11" t="s">
        <v>8315</v>
      </c>
      <c r="R3459" t="s">
        <v>8316</v>
      </c>
      <c r="S3459" s="16">
        <f t="shared" ref="S3459:S3522" si="218">((((J3459/60)/60))/24) + DATE(1970, 1, 1)</f>
        <v>42016.706678240742</v>
      </c>
      <c r="T3459" s="16">
        <f t="shared" ref="T3459:T3522" si="219">((((I3459/60)/60))/24) + DATE(1970, 1, 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 "no backers")</f>
        <v>45.62</v>
      </c>
      <c r="Q3523" s="11" t="s">
        <v>8315</v>
      </c>
      <c r="R3523" t="s">
        <v>8316</v>
      </c>
      <c r="S3523" s="16">
        <f t="shared" ref="S3523:S3586" si="222">((((J3523/60)/60))/24) + DATE(1970, 1, 1)</f>
        <v>41881.361342592594</v>
      </c>
      <c r="T3523" s="16">
        <f t="shared" ref="T3523:T3586" si="223">((((I3523/60)/60))/24) + DATE(1970, 1, 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 "no backers")</f>
        <v>176.09</v>
      </c>
      <c r="Q3587" s="11" t="s">
        <v>8315</v>
      </c>
      <c r="R3587" t="s">
        <v>8316</v>
      </c>
      <c r="S3587" s="16">
        <f t="shared" ref="S3587:S3650" si="226">((((J3587/60)/60))/24) + DATE(1970, 1, 1)</f>
        <v>41964.716319444444</v>
      </c>
      <c r="T3587" s="16">
        <f t="shared" ref="T3587:T3650" si="227">((((I3587/60)/60))/24) + DATE(1970, 1, 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no backers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no backers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no backers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no backers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 "no backers")</f>
        <v>97.5</v>
      </c>
      <c r="Q3651" s="11" t="s">
        <v>8315</v>
      </c>
      <c r="R3651" t="s">
        <v>8316</v>
      </c>
      <c r="S3651" s="16">
        <f t="shared" ref="S3651:S3714" si="230">((((J3651/60)/60))/24) + DATE(1970, 1, 1)</f>
        <v>41780.712893518517</v>
      </c>
      <c r="T3651" s="16">
        <f t="shared" ref="T3651:T3714" si="231">((((I3651/60)/60))/24) + DATE(1970, 1, 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 "no backers")</f>
        <v>106.84</v>
      </c>
      <c r="Q3715" s="11" t="s">
        <v>8315</v>
      </c>
      <c r="R3715" t="s">
        <v>8316</v>
      </c>
      <c r="S3715" s="16">
        <f t="shared" ref="S3715:S3778" si="234">((((J3715/60)/60))/24) + DATE(1970, 1, 1)</f>
        <v>42505.738032407404</v>
      </c>
      <c r="T3715" s="16">
        <f t="shared" ref="T3715:T3778" si="235">((((I3715/60)/60))/24) + DATE(1970, 1, 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no backers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no backers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no backers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no backers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 "no backers")</f>
        <v>48.54</v>
      </c>
      <c r="Q3779" s="11" t="s">
        <v>8315</v>
      </c>
      <c r="R3779" t="s">
        <v>8357</v>
      </c>
      <c r="S3779" s="16">
        <f t="shared" ref="S3779:S3842" si="238">((((J3779/60)/60))/24) + DATE(1970, 1, 1)</f>
        <v>41887.111354166671</v>
      </c>
      <c r="T3779" s="16">
        <f t="shared" ref="T3779:T3842" si="239">((((I3779/60)/60))/24) + DATE(1970, 1, 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no backers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no backers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no backers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no backers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 2), "no backers")</f>
        <v>25.65</v>
      </c>
      <c r="Q3843" s="11" t="s">
        <v>8315</v>
      </c>
      <c r="R3843" t="s">
        <v>8316</v>
      </c>
      <c r="S3843" s="16">
        <f t="shared" ref="S3843:S3906" si="242">((((J3843/60)/60))/24) + DATE(1970, 1, 1)</f>
        <v>41780.785729166666</v>
      </c>
      <c r="T3843" s="16">
        <f t="shared" ref="T3843:T3906" si="243">((((I3843/60)/60))/24) + DATE(1970, 1, 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no backers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no backers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no backers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no backers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no backers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no backers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no backers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no backers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no backers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no backers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no backers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no backers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no backers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 2), "no backers")</f>
        <v>24.71</v>
      </c>
      <c r="Q3907" s="11" t="s">
        <v>8315</v>
      </c>
      <c r="R3907" t="s">
        <v>8316</v>
      </c>
      <c r="S3907" s="16">
        <f t="shared" ref="S3907:S3970" si="246">((((J3907/60)/60))/24) + DATE(1970, 1, 1)</f>
        <v>42124.623877314814</v>
      </c>
      <c r="T3907" s="16">
        <f t="shared" ref="T3907:T3970" si="247">((((I3907/60)/60))/24) + DATE(1970, 1, 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no backers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no backers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no backers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no backers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no backers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no backers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no backers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no backers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no backers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no backers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no backers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no backers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 2), "no backers")</f>
        <v>35.17</v>
      </c>
      <c r="Q3971" s="11" t="s">
        <v>8315</v>
      </c>
      <c r="R3971" t="s">
        <v>8316</v>
      </c>
      <c r="S3971" s="16">
        <f t="shared" ref="S3971:S4034" si="250">((((J3971/60)/60))/24) + DATE(1970, 1, 1)</f>
        <v>42601.854699074072</v>
      </c>
      <c r="T3971" s="16">
        <f t="shared" ref="T3971:T4034" si="251">((((I3971/60)/60))/24) + DATE(1970, 1, 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no backers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no backers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no backers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no backers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no backers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no backers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no backers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no backers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no backers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 2), "no backers")</f>
        <v>65.34</v>
      </c>
      <c r="Q4035" s="11" t="s">
        <v>8315</v>
      </c>
      <c r="R4035" t="s">
        <v>8316</v>
      </c>
      <c r="S4035" s="16">
        <f t="shared" ref="S4035:S4098" si="254">((((J4035/60)/60))/24) + DATE(1970, 1, 1)</f>
        <v>42614.268796296295</v>
      </c>
      <c r="T4035" s="16">
        <f t="shared" ref="T4035:T4098" si="255">((((I4035/60)/60))/24) + DATE(1970, 1, 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no backers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no backers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no backers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no backers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no backers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no backers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no backers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no backers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no backers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str">
        <f t="shared" ref="P4099:P4115" si="257">IFERROR(ROUND(E4099/L4099, 2), "no backers")</f>
        <v>no backers</v>
      </c>
      <c r="Q4099" s="11" t="s">
        <v>8315</v>
      </c>
      <c r="R4099" t="s">
        <v>8316</v>
      </c>
      <c r="S4099" s="16">
        <f t="shared" ref="S4099:S4115" si="258">((((J4099/60)/60))/24) + DATE(1970, 1, 1)</f>
        <v>42344.824502314819</v>
      </c>
      <c r="T4099" s="16">
        <f t="shared" ref="T4099:T4115" si="259">((((I4099/60)/60))/24) + DATE(1970, 1, 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no backers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no backers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no backers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no backers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4" operator="equal">
      <formula>"failed"</formula>
    </cfRule>
    <cfRule type="cellIs" dxfId="4" priority="5" operator="equal">
      <formula>"canceled"</formula>
    </cfRule>
  </conditionalFormatting>
  <conditionalFormatting sqref="O1:O1048576 P1 S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63A16-8D11-49FC-BEC0-1D0018B5133A}">
  <dimension ref="A1:F14"/>
  <sheetViews>
    <sheetView workbookViewId="0">
      <selection activeCell="I20" sqref="I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8360</v>
      </c>
    </row>
    <row r="3" spans="1:6" x14ac:dyDescent="0.25">
      <c r="A3" s="12" t="s">
        <v>8361</v>
      </c>
      <c r="B3" s="12" t="s">
        <v>8358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4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4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4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4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4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4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4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4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4" t="s">
        <v>8359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459F-417F-4071-8690-7724D98895DA}">
  <dimension ref="A1:F43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8363</v>
      </c>
      <c r="B2" t="s">
        <v>8360</v>
      </c>
    </row>
    <row r="4" spans="1:6" x14ac:dyDescent="0.25">
      <c r="A4" s="12" t="s">
        <v>8361</v>
      </c>
      <c r="B4" s="12" t="s">
        <v>8358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4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4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4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4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4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4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4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4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4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4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4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4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4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4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4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4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4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4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4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4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4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4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4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4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4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4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4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4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4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4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4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4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4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4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4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4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4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4" t="s">
        <v>8359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2B0FF-05A3-48FA-9A85-AEABF5227491}">
  <dimension ref="A1:F18"/>
  <sheetViews>
    <sheetView workbookViewId="0">
      <selection activeCell="H10" sqref="H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8363</v>
      </c>
      <c r="B1" t="s">
        <v>8315</v>
      </c>
    </row>
    <row r="2" spans="1:6" x14ac:dyDescent="0.25">
      <c r="A2" s="12" t="s">
        <v>8379</v>
      </c>
      <c r="B2" t="s">
        <v>8360</v>
      </c>
    </row>
    <row r="4" spans="1:6" x14ac:dyDescent="0.25">
      <c r="A4" s="12" t="s">
        <v>8361</v>
      </c>
      <c r="B4" s="12" t="s">
        <v>8358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5FD86-DA4A-44D5-B826-6FDB836DB95E}">
  <dimension ref="A1:G6"/>
  <sheetViews>
    <sheetView workbookViewId="0">
      <selection activeCell="D14" sqref="D14"/>
    </sheetView>
  </sheetViews>
  <sheetFormatPr defaultRowHeight="15" x14ac:dyDescent="0.25"/>
  <cols>
    <col min="1" max="1" width="33.5703125" bestFit="1" customWidth="1"/>
    <col min="2" max="2" width="43.7109375" customWidth="1"/>
    <col min="4" max="4" width="8.28515625" bestFit="1" customWidth="1"/>
    <col min="5" max="5" width="16.85546875" bestFit="1" customWidth="1"/>
    <col min="6" max="6" width="18.7109375" bestFit="1" customWidth="1"/>
  </cols>
  <sheetData>
    <row r="1" spans="1:7" x14ac:dyDescent="0.25">
      <c r="A1" s="20" t="s">
        <v>8380</v>
      </c>
      <c r="B1" s="20" t="s">
        <v>4110</v>
      </c>
      <c r="C1" s="20" t="s">
        <v>8381</v>
      </c>
      <c r="D1" s="20" t="s">
        <v>8382</v>
      </c>
      <c r="E1" s="20" t="s">
        <v>8383</v>
      </c>
      <c r="F1" s="20" t="s">
        <v>8384</v>
      </c>
      <c r="G1" s="20"/>
    </row>
    <row r="2" spans="1:7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7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7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7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7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A9430-AA43-41D3-9E58-09671CCF02C0}">
  <dimension ref="A1:T413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14.7109375" customWidth="1"/>
    <col min="3" max="3" width="48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0" t="s">
        <v>8364</v>
      </c>
      <c r="S1" s="15" t="s">
        <v>8365</v>
      </c>
      <c r="T1" s="15" t="s">
        <v>8366</v>
      </c>
    </row>
    <row r="2" spans="1:20" ht="7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7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7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7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5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7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7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7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7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4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9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9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9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6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7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7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6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9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6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7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6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7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6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7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7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6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7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7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7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7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7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7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9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7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9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7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9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7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6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7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7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9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7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9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6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9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6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6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6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7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9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7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9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9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9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7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9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9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9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7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9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6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7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6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9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5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7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7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9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4" operator="equal">
      <formula>"failed"</formula>
    </cfRule>
    <cfRule type="cellIs" dxfId="2" priority="5" operator="equal">
      <formula>"canceled"</formula>
    </cfRule>
  </conditionalFormatting>
  <conditionalFormatting sqref="O2:O413 O1:P1 S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6BD56-F9D5-4CED-A771-67E7063CCE36}">
  <dimension ref="A1:T251"/>
  <sheetViews>
    <sheetView workbookViewId="0">
      <selection activeCell="G1" sqref="G1"/>
    </sheetView>
  </sheetViews>
  <sheetFormatPr defaultColWidth="8.28515625" defaultRowHeight="15" x14ac:dyDescent="0.25"/>
  <cols>
    <col min="1" max="1" width="5" bestFit="1" customWidth="1"/>
    <col min="2" max="2" width="31" bestFit="1" customWidth="1"/>
    <col min="3" max="3" width="36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0" t="s">
        <v>8364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8385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8385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8385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8385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8385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8385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8385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8385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8385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8385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8385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8385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8385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8385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8385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8385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8385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8385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8385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8385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8385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8385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8385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8385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8385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8385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8385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8385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8385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8385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8385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8385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8385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8385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8385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8385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8385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8385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8385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P1 O2:O251 S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58B5E-C28B-44AE-BAAD-B3ACD7FBC1CF}">
  <dimension ref="A1:C16"/>
  <sheetViews>
    <sheetView workbookViewId="0">
      <selection activeCell="F9" sqref="F9:G13"/>
    </sheetView>
  </sheetViews>
  <sheetFormatPr defaultRowHeight="15" x14ac:dyDescent="0.25"/>
  <cols>
    <col min="1" max="1" width="24.5703125" bestFit="1" customWidth="1"/>
    <col min="2" max="2" width="11.5703125" bestFit="1" customWidth="1"/>
    <col min="3" max="3" width="10.5703125" bestFit="1" customWidth="1"/>
  </cols>
  <sheetData>
    <row r="1" spans="1:3" x14ac:dyDescent="0.25">
      <c r="A1" s="18"/>
      <c r="B1" s="18" t="s">
        <v>8386</v>
      </c>
      <c r="C1" s="18" t="s">
        <v>8387</v>
      </c>
    </row>
    <row r="2" spans="1:3" x14ac:dyDescent="0.25">
      <c r="A2" s="18" t="s">
        <v>8388</v>
      </c>
      <c r="B2" s="19">
        <f>AVERAGE('Successful US'!D:D)</f>
        <v>5048.8786407766993</v>
      </c>
      <c r="C2" s="19">
        <f>AVERAGE('Failed US'!D:D)</f>
        <v>10554.212</v>
      </c>
    </row>
    <row r="3" spans="1:3" x14ac:dyDescent="0.25">
      <c r="A3" s="18" t="s">
        <v>8389</v>
      </c>
      <c r="B3" s="19">
        <f>MEDIAN('Successful US'!D:D)</f>
        <v>3000</v>
      </c>
      <c r="C3" s="19">
        <f>MEDIAN('Failed US'!D:D)</f>
        <v>5000</v>
      </c>
    </row>
    <row r="4" spans="1:3" x14ac:dyDescent="0.25">
      <c r="A4" s="18" t="s">
        <v>8392</v>
      </c>
      <c r="B4" s="19">
        <f>_xlfn.STDEV.P('Successful US'!D:D)</f>
        <v>7748.7537726373303</v>
      </c>
      <c r="C4" s="19">
        <f>_xlfn.STDEV.P('Failed US'!D:D)</f>
        <v>21967.731061515115</v>
      </c>
    </row>
    <row r="5" spans="1:3" x14ac:dyDescent="0.25">
      <c r="A5" s="18" t="s">
        <v>8393</v>
      </c>
      <c r="B5" s="19">
        <f>_xlfn.QUARTILE.EXC('Successful US'!D:D, 3)</f>
        <v>5000</v>
      </c>
      <c r="C5" s="19">
        <f>_xlfn.QUARTILE.EXC('Failed US'!D:D, 3)</f>
        <v>10000</v>
      </c>
    </row>
    <row r="6" spans="1:3" x14ac:dyDescent="0.25">
      <c r="A6" s="18" t="s">
        <v>8394</v>
      </c>
      <c r="B6" s="19">
        <f>_xlfn.QUARTILE.EXC('Successful US'!D:D, 1)</f>
        <v>1500</v>
      </c>
      <c r="C6" s="19">
        <f>_xlfn.QUARTILE.EXC('Failed US'!D:D, 1)</f>
        <v>2000</v>
      </c>
    </row>
    <row r="7" spans="1:3" x14ac:dyDescent="0.25">
      <c r="A7" s="18" t="s">
        <v>8395</v>
      </c>
      <c r="B7" s="19">
        <f>B5-B6</f>
        <v>3500</v>
      </c>
      <c r="C7" s="19">
        <f>C5-C6</f>
        <v>8000</v>
      </c>
    </row>
    <row r="8" spans="1:3" x14ac:dyDescent="0.25">
      <c r="A8" s="18"/>
      <c r="B8" s="19"/>
      <c r="C8" s="19"/>
    </row>
    <row r="9" spans="1:3" x14ac:dyDescent="0.25">
      <c r="A9" s="18" t="s">
        <v>8390</v>
      </c>
      <c r="B9" s="19">
        <f>AVERAGE('Successful US'!E:E)</f>
        <v>5601.5458009708727</v>
      </c>
      <c r="C9" s="19">
        <f>AVERAGE('Failed US'!E:E)</f>
        <v>558.65484000000004</v>
      </c>
    </row>
    <row r="10" spans="1:3" x14ac:dyDescent="0.25">
      <c r="A10" s="18" t="s">
        <v>8391</v>
      </c>
      <c r="B10" s="19">
        <f>MEDIAN('Successful US'!E:E)</f>
        <v>3167.5</v>
      </c>
      <c r="C10" s="19">
        <f>MEDIAN('Failed US'!E:E)</f>
        <v>103</v>
      </c>
    </row>
    <row r="11" spans="1:3" x14ac:dyDescent="0.25">
      <c r="A11" s="18" t="s">
        <v>8396</v>
      </c>
      <c r="B11" s="19">
        <f>_xlfn.STDEV.P('Successful US'!E:E)</f>
        <v>8334.5731699164608</v>
      </c>
      <c r="C11" s="19">
        <f>_xlfn.STDEV.P('Failed US'!E:E)</f>
        <v>1330.5230280400915</v>
      </c>
    </row>
    <row r="12" spans="1:3" x14ac:dyDescent="0.25">
      <c r="A12" s="18" t="s">
        <v>8397</v>
      </c>
      <c r="B12" s="19">
        <f>_xlfn.QUARTILE.EXC('Successful US'!E:E, 3)</f>
        <v>5699</v>
      </c>
      <c r="C12" s="19">
        <f>_xlfn.QUARTILE.EXC('Failed US'!E:E, 3)</f>
        <v>501</v>
      </c>
    </row>
    <row r="13" spans="1:3" x14ac:dyDescent="0.25">
      <c r="A13" s="18" t="s">
        <v>8398</v>
      </c>
      <c r="B13" s="19">
        <f>_xlfn.QUARTILE.EXC('Successful US'!E:E, 1)</f>
        <v>1716.5074999999999</v>
      </c>
      <c r="C13" s="19">
        <f>_xlfn.QUARTILE.EXC('Failed US'!E:E, 1)</f>
        <v>9.25</v>
      </c>
    </row>
    <row r="14" spans="1:3" x14ac:dyDescent="0.25">
      <c r="A14" s="18" t="s">
        <v>8399</v>
      </c>
      <c r="B14" s="19">
        <f>B12-B13</f>
        <v>3982.4925000000003</v>
      </c>
      <c r="C14" s="19">
        <f>C12-C13</f>
        <v>491.75</v>
      </c>
    </row>
    <row r="16" spans="1:3" x14ac:dyDescent="0.25">
      <c r="A16" s="20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</vt:lpstr>
      <vt:lpstr>Subcategory statistic</vt:lpstr>
      <vt:lpstr>Outcomes by Launch Date</vt:lpstr>
      <vt:lpstr>Edinburgh Research</vt:lpstr>
      <vt:lpstr>Successful US</vt:lpstr>
      <vt:lpstr>Failed US</vt:lpstr>
      <vt:lpstr>Descriptive Statistics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phuong</cp:lastModifiedBy>
  <dcterms:created xsi:type="dcterms:W3CDTF">2017-04-20T15:17:24Z</dcterms:created>
  <dcterms:modified xsi:type="dcterms:W3CDTF">2022-08-19T14:30:54Z</dcterms:modified>
</cp:coreProperties>
</file>