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" sheetId="1" r:id="rId4"/>
    <sheet state="visible" name="Sheet1" sheetId="2" r:id="rId5"/>
  </sheets>
  <definedNames/>
  <calcPr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sharedStrings.xml><?xml version="1.0" encoding="utf-8"?>
<sst xmlns="http://schemas.openxmlformats.org/spreadsheetml/2006/main" count="1227" uniqueCount="72">
  <si>
    <t>CourseID</t>
  </si>
  <si>
    <t>Basic</t>
  </si>
  <si>
    <t>No. Classes</t>
  </si>
  <si>
    <t>T01</t>
  </si>
  <si>
    <t>Course\Teacher</t>
  </si>
  <si>
    <t>T02</t>
  </si>
  <si>
    <t>T03</t>
  </si>
  <si>
    <t>T04</t>
  </si>
  <si>
    <t>T05</t>
  </si>
  <si>
    <t>T06</t>
  </si>
  <si>
    <t>T07</t>
  </si>
  <si>
    <t>T08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</si>
  <si>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</si>
  <si>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</si>
  <si>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</si>
  <si>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</si>
  <si>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</si>
  <si>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</si>
  <si>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</si>
  <si>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</si>
  <si>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</si>
  <si>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</si>
  <si>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</si>
  <si>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</si>
  <si>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Case 1 (#classes=#teachers)</t>
  </si>
  <si>
    <t>Courses</t>
  </si>
  <si>
    <t>Teachers</t>
  </si>
  <si>
    <t>Priorities</t>
  </si>
  <si>
    <t>Manual Assignment</t>
  </si>
  <si>
    <t>Hungarian</t>
  </si>
  <si>
    <t>cid</t>
  </si>
  <si>
    <t>basic</t>
  </si>
  <si>
    <t>nof_cls</t>
  </si>
  <si>
    <t>tid</t>
  </si>
  <si>
    <t>mc</t>
  </si>
  <si>
    <t>cid\tid</t>
  </si>
  <si>
    <t>#</t>
  </si>
  <si>
    <t>cid_i</t>
  </si>
  <si>
    <t>tid_i</t>
  </si>
  <si>
    <t>cost</t>
  </si>
  <si>
    <t>sum_cids</t>
  </si>
  <si>
    <t>sum</t>
  </si>
  <si>
    <t>Grand Total</t>
  </si>
  <si>
    <t>UB_cost</t>
  </si>
  <si>
    <t>LB_cost</t>
  </si>
  <si>
    <t>count</t>
  </si>
  <si>
    <t>stdev</t>
  </si>
  <si>
    <t>mean</t>
  </si>
  <si>
    <t>time(s)</t>
  </si>
  <si>
    <t>Case 2 (#classes &lt; #teachers)</t>
  </si>
  <si>
    <t>GA</t>
  </si>
  <si>
    <t>sum_tids</t>
  </si>
  <si>
    <t>n/a</t>
  </si>
  <si>
    <t>Case 3 (#classes &gt; #teachers)</t>
  </si>
  <si>
    <t>Case 4 (#classes = #teachers)</t>
  </si>
  <si>
    <t>COUNTA of cid_i</t>
  </si>
  <si>
    <t>Case 5 (sample của thầy - classes &gt; teachers)</t>
  </si>
  <si>
    <t>Case 6 (basic nhưng không ai muốn dạy)</t>
  </si>
  <si>
    <t>#7 Private Test</t>
  </si>
  <si>
    <t>T09</t>
  </si>
  <si>
    <t>T10</t>
  </si>
  <si>
    <t>T11</t>
  </si>
  <si>
    <t>T12</t>
  </si>
  <si>
    <t>C13</t>
  </si>
  <si>
    <t>C14</t>
  </si>
  <si>
    <t>C15</t>
  </si>
  <si>
    <t>C16</t>
  </si>
  <si>
    <t>C17</t>
  </si>
  <si>
    <t>C18</t>
  </si>
  <si>
    <t>C19</t>
  </si>
  <si>
    <t>C20</t>
  </si>
  <si>
    <t>n/ae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</si>
</sst>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Arial"/>
    </font>
    <font>
      <strike/>
      <color theme="1"/>
      <name val="Calibri"/>
    </font>
    <font>
      <b/>
      <strike/>
      <sz val="11.0"/>
      <color theme="1"/>
      <name val="Calibri"/>
    </font>
    <font>
      <strike/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sz val="11.0"/>
      <color rgb="FF0000FF"/>
      <name val="Calibri"/>
    </font>
    <font>
      <color rgb="FF0000FF"/>
      <name val="Calibri"/>
    </font>
    <font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/>
    </xf>
    <xf borderId="0" fillId="0" fontId="5" numFmtId="2" xfId="0" applyFont="1" applyNumberFormat="1"/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5" numFmtId="2" xfId="0" applyAlignment="1" applyFont="1" applyNumberFormat="1">
      <alignment horizontal="center" readingOrder="0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1" xfId="0" applyAlignment="1" applyFont="1" applyNumberFormat="1">
      <alignment horizontal="center" readingOrder="0"/>
    </xf>
    <xf borderId="0" fillId="0" fontId="5" numFmtId="1" xfId="0" applyFont="1" applyNumberFormat="1"/>
    <xf borderId="0" fillId="4" fontId="5" numFmtId="0" xfId="0" applyAlignment="1" applyFill="1" applyFont="1">
      <alignment horizontal="center"/>
    </xf>
    <xf borderId="0" fillId="5" fontId="5" numFmtId="0" xfId="0" applyAlignment="1" applyFill="1" applyFont="1">
      <alignment horizontal="center"/>
    </xf>
    <xf borderId="0" fillId="0" fontId="7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7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6" fontId="7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/>
    </xf>
    <xf borderId="0" fillId="6" fontId="5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7" fontId="5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7" numFmtId="1" xfId="0" applyAlignment="1" applyFont="1" applyNumberFormat="1">
      <alignment horizontal="center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40:AC54" sheet="Cours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</sharedItems>
    </cacheField>
    <cacheField name="cid_i" numFmtId="0">
      <sharedItems>
        <s v="C01"/>
        <s v="C02"/>
        <s v="C03"/>
        <s v="C04"/>
        <s v="n/a"/>
      </sharedItems>
    </cacheField>
    <cacheField name="tid_i" numFmtId="0">
      <sharedItems>
        <s v="T01"/>
        <s v="T03"/>
        <s v="T02"/>
        <s v="T04"/>
        <s v="T05"/>
        <s v="T06"/>
      </sharedItems>
    </cacheField>
    <cacheField name="cost">
      <sharedItems containsMixedTypes="1" containsNumber="1" containsInteger="1">
        <n v="1.0"/>
        <n v="2.0"/>
        <s v="n/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65:AC80" sheet="Cours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cid_i" numFmtId="0">
      <sharedItems>
        <s v="C01"/>
        <s v="C02"/>
        <s v="C03"/>
        <s v="C04"/>
        <s v="C05"/>
      </sharedItems>
    </cacheField>
    <cacheField name="tid_i" numFmtId="0">
      <sharedItems>
        <s v="T01"/>
        <s v="T03"/>
        <s v="T02"/>
        <s v="n/a"/>
        <s v="T05"/>
        <s v="T06"/>
        <s v="T04"/>
      </sharedItems>
    </cacheField>
    <cacheField name="cost">
      <sharedItems containsMixedTypes="1" containsNumber="1" containsInteger="1">
        <n v="1.0"/>
        <n v="2.0"/>
        <s v="n/a"/>
        <n v="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90:AC104" sheet="Cours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</sharedItems>
    </cacheField>
    <cacheField name="cid_i" numFmtId="0">
      <sharedItems>
        <s v="C01"/>
        <s v="C02"/>
        <s v="C03"/>
        <s v="C04"/>
        <s v="C05"/>
      </sharedItems>
    </cacheField>
    <cacheField name="tid_i" numFmtId="0">
      <sharedItems>
        <s v="T03"/>
        <s v="T01"/>
        <s v="T02"/>
        <s v="T04"/>
        <s v="T05"/>
        <s v="T06"/>
      </sharedItems>
    </cacheField>
    <cacheField name="cost" numFmtId="0">
      <sharedItems containsSemiMixedTypes="0" containsString="0" containsNumber="1" containsInteger="1">
        <n v="1.0"/>
        <n v="2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115:AC124" sheet="Cours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</sharedItems>
    </cacheField>
    <cacheField name="cid_i" numFmtId="0">
      <sharedItems>
        <s v="C03"/>
        <s v="C04"/>
        <s v="C05"/>
        <s v="C06"/>
        <s v="C07"/>
      </sharedItems>
    </cacheField>
    <cacheField name="tid_i" numFmtId="0">
      <sharedItems>
        <s v="T01"/>
        <s v="T02"/>
        <s v="T03"/>
        <s v="n/a"/>
        <s v="T05"/>
      </sharedItems>
    </cacheField>
    <cacheField name="cost">
      <sharedItems containsMixedTypes="1" containsNumber="1" containsInteger="1">
        <n v="3.0"/>
        <n v="2.0"/>
        <n v="4.0"/>
        <n v="1.0"/>
        <s v="n/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Z135:AC144" sheet="Course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</sharedItems>
    </cacheField>
    <cacheField name="cid_i" numFmtId="0">
      <sharedItems>
        <s v="C03"/>
        <s v="C04"/>
        <s v="C05"/>
        <s v="C06"/>
        <s v="C07"/>
      </sharedItems>
    </cacheField>
    <cacheField name="tid_i" numFmtId="0">
      <sharedItems>
        <s v="T02"/>
        <s v="T01"/>
        <s v="n/a"/>
        <s v="T05"/>
        <s v="T03"/>
      </sharedItems>
    </cacheField>
    <cacheField name="cost">
      <sharedItems containsMixedTypes="1" containsNumber="1" containsInteger="1">
        <n v="1.0"/>
        <n v="2.0"/>
        <n v="4.0"/>
        <s v="n/a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Course" cacheId="0" dataCaption="" compact="0" compactData="0">
  <location ref="AE50:AF56" firstHeaderRow="0" firstDataRow="1" firstDataCol="0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d_i" axis="axisPage" compact="0" outline="0" multipleItemSelectionAllowed="1" showAll="0">
      <items>
        <item x="0"/>
        <item x="1"/>
        <item x="2"/>
        <item x="3"/>
        <item h="1" x="4"/>
        <item t="default"/>
      </items>
    </pivotField>
    <pivotField name="tid_i" axis="axisRow" compact="0" outline="0" multipleItemSelectionAllowed="1" showAll="0" sortType="ascending">
      <items>
        <item x="0"/>
        <item x="2"/>
        <item x="1"/>
        <item x="3"/>
        <item x="4"/>
        <item x="5"/>
        <item t="default"/>
      </items>
    </pivotField>
    <pivotField name="cost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sum_tids" fld="0" subtotal="count" baseField="0"/>
  </dataFields>
  <pivotTableStyleInfo name="Google Sheets Pivot Table Style" showRowHeaders="1" showColHeaders="1" showLastColumn="1"/>
</pivotTableDefinition>
</file>

<file path=xl/pivotTables/pivotTable10.xml><?xml version="1.0" encoding="utf-8"?>
<pivotTableDefinition xmlns="http://schemas.openxmlformats.org/spreadsheetml/2006/main" name="Course 10" cacheId="3" dataCaption="" compact="0" compactData="0">
  <location ref="AE164:AF169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d_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d_i" axis="axisRow" compact="0" outline="0" multipleItemSelectionAllowed="1" showAll="0" sortType="ascending">
      <items>
        <item h="1" x="3"/>
        <item x="0"/>
        <item x="1"/>
        <item x="2"/>
        <item x="4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_tids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urse 2" cacheId="1" dataCaption="" compact="0" compactData="0">
  <location ref="AE65:AF71" firstHeaderRow="0" firstDataRow="1" firstDataCol="0" rowPageCount="1" colPageCount="1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d_i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d_i" axis="axisPage" compact="0" outline="0" multipleItemSelectionAllowed="1" showAll="0">
      <items>
        <item x="0"/>
        <item x="1"/>
        <item x="2"/>
        <item h="1" x="3"/>
        <item x="4"/>
        <item x="5"/>
        <item x="6"/>
        <item t="default"/>
      </items>
    </pivotField>
    <pivotField name="cost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pageFields>
    <pageField fld="2"/>
  </pageFields>
  <dataFields>
    <dataField name="sum_cids" fld="1" subtotal="count" baseField="0"/>
  </dataFields>
</pivotTableDefinition>
</file>

<file path=xl/pivotTables/pivotTable3.xml><?xml version="1.0" encoding="utf-8"?>
<pivotTableDefinition xmlns="http://schemas.openxmlformats.org/spreadsheetml/2006/main" name="Course 3" cacheId="2" dataCaption="" compact="0" compactData="0">
  <location ref="AE91:AF97" firstHeaderRow="0" firstDataRow="1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d_i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d_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st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cid_i" fld="1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urse 4" cacheId="2" dataCaption="" compact="0" compactData="0">
  <location ref="AE101:AF108" firstHeaderRow="0" firstDataRow="1" firstDataCol="0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d_i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d_i" axis="axisRow" compact="0" outline="0" multipleItemSelectionAllowed="1" showAll="0" sortType="ascending">
      <items>
        <item x="1"/>
        <item x="2"/>
        <item x="0"/>
        <item x="3"/>
        <item x="4"/>
        <item x="5"/>
        <item t="default"/>
      </items>
    </pivotField>
    <pivotField name="cost" compact="0" outline="0" multipleItemSelectionAllowed="1" showAll="0">
      <items>
        <item x="0"/>
        <item x="1"/>
        <item t="default"/>
      </items>
    </pivotField>
  </pivotFields>
  <rowFields>
    <field x="2"/>
  </rowFields>
  <pageFields>
    <pageField fld="1"/>
  </pageFields>
  <dataFields>
    <dataField name="sum_tids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Course 5" cacheId="2" dataCaption="" compact="0" compactData="0">
  <location ref="AE116:AF122" firstHeaderRow="0" firstDataRow="1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id_i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d_i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st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cid_i" fld="1" subtotal="count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Course 6" cacheId="3" dataCaption="" compact="0" compactData="0">
  <location ref="AE124:AF129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d_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d_i" axis="axisRow" compact="0" outline="0" multipleItemSelectionAllowed="1" showAll="0" sortType="ascending">
      <items>
        <item h="1" x="3"/>
        <item x="0"/>
        <item x="1"/>
        <item x="2"/>
        <item x="4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_tids" fld="0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Course 7" cacheId="4" dataCaption="" compact="0" compactData="0">
  <location ref="AE136:AF142" firstHeaderRow="0" firstDataRow="1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d_i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d_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COUNTA of cid_i" fld="1" subtotal="count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Course 8" cacheId="3" dataCaption="" compact="0" compactData="0">
  <location ref="AE144:AF149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d_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d_i" axis="axisRow" compact="0" outline="0" multipleItemSelectionAllowed="1" showAll="0" sortType="ascending">
      <items>
        <item h="1" x="3"/>
        <item x="0"/>
        <item x="1"/>
        <item x="2"/>
        <item x="4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sum_tids" fld="0" subtotal="count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Course 9" cacheId="4" dataCaption="" compact="0" compactData="0">
  <location ref="AE156:AF162" firstHeaderRow="0" firstDataRow="1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id_i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tid_i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s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COUNTA of cid_i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4.88"/>
    <col customWidth="1" min="3" max="3" width="6.38"/>
    <col customWidth="1" min="4" max="4" width="8.38"/>
    <col customWidth="1" min="5" max="5" width="7.5"/>
    <col customWidth="1" min="6" max="6" width="3.25"/>
    <col customWidth="1" min="7" max="7" width="8.0"/>
    <col customWidth="1" min="8" max="8" width="7.75"/>
    <col customWidth="1" min="9" max="9" width="4.0"/>
    <col customWidth="1" min="10" max="24" width="3.75"/>
    <col customWidth="1" min="25" max="25" width="9.63"/>
    <col customWidth="1" min="26" max="26" width="4.38"/>
    <col customWidth="1" min="27" max="27" width="5.25"/>
    <col customWidth="1" min="28" max="28" width="4.38"/>
    <col customWidth="1" min="29" max="29" width="4.25"/>
    <col customWidth="1" min="30" max="30" width="3.75"/>
    <col customWidth="1" min="31" max="31" width="9.75"/>
    <col customWidth="1" min="32" max="32" width="7.88"/>
    <col customWidth="1" min="33" max="33" width="8.63"/>
    <col customWidth="1" min="34" max="34" width="4.25"/>
    <col customWidth="1" min="35" max="35" width="5.25"/>
    <col customWidth="1" min="36" max="36" width="4.38"/>
    <col customWidth="1" min="37" max="37" width="5.25"/>
    <col customWidth="1" min="38" max="38" width="7.5"/>
    <col customWidth="1" min="39" max="41" width="4.25"/>
    <col customWidth="1" min="42" max="42" width="5.25"/>
  </cols>
  <sheetData>
    <row r="1" ht="14.25" hidden="1" customHeight="1">
      <c r="A1" s="1"/>
      <c r="B1" s="1"/>
      <c r="C1" s="1"/>
      <c r="D1" s="1"/>
      <c r="E1" s="1"/>
      <c r="F1" s="2"/>
      <c r="G1" s="3" t="s">
        <v>0</v>
      </c>
      <c r="H1" s="4" t="s">
        <v>1</v>
      </c>
      <c r="I1" s="4" t="s">
        <v>2</v>
      </c>
      <c r="J1" s="1"/>
      <c r="K1" s="5" t="s">
        <v>3</v>
      </c>
      <c r="L1" s="5">
        <v>2.0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6" t="s">
        <v>4</v>
      </c>
      <c r="Z1" s="6" t="s">
        <v>3</v>
      </c>
      <c r="AA1" s="6" t="s">
        <v>5</v>
      </c>
      <c r="AB1" s="6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6" t="s">
        <v>11</v>
      </c>
      <c r="AH1" s="2"/>
      <c r="AI1" s="7"/>
      <c r="AJ1" s="7"/>
      <c r="AK1" s="7"/>
      <c r="AL1" s="8"/>
      <c r="AM1" s="8"/>
      <c r="AN1" s="8"/>
      <c r="AO1" s="8"/>
      <c r="AP1" s="8"/>
    </row>
    <row r="2" ht="14.25" hidden="1" customHeight="1">
      <c r="A2" s="1"/>
      <c r="B2" s="1"/>
      <c r="C2" s="1"/>
      <c r="D2" s="1"/>
      <c r="E2" s="1"/>
      <c r="F2" s="1"/>
      <c r="G2" s="5" t="s">
        <v>12</v>
      </c>
      <c r="H2" s="9">
        <v>1.0</v>
      </c>
      <c r="I2" s="9">
        <v>3.0</v>
      </c>
      <c r="J2" s="2"/>
      <c r="K2" s="5" t="s">
        <v>5</v>
      </c>
      <c r="L2" s="5">
        <v>3.0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 t="s">
        <v>12</v>
      </c>
      <c r="Z2" s="5">
        <v>1.0</v>
      </c>
      <c r="AA2" s="10">
        <v>0.0</v>
      </c>
      <c r="AB2" s="10">
        <v>0.0</v>
      </c>
      <c r="AC2" s="10">
        <v>0.0</v>
      </c>
      <c r="AD2" s="5">
        <v>3.0</v>
      </c>
      <c r="AE2" s="10">
        <v>0.0</v>
      </c>
      <c r="AF2" s="10">
        <v>0.0</v>
      </c>
      <c r="AG2" s="10">
        <v>0.0</v>
      </c>
      <c r="AH2" s="1"/>
      <c r="AI2" s="11"/>
      <c r="AJ2" s="11"/>
      <c r="AK2" s="11"/>
    </row>
    <row r="3" ht="14.25" hidden="1" customHeight="1">
      <c r="A3" s="1"/>
      <c r="B3" s="1"/>
      <c r="C3" s="1"/>
      <c r="D3" s="1"/>
      <c r="E3" s="1"/>
      <c r="F3" s="1"/>
      <c r="G3" s="5" t="s">
        <v>13</v>
      </c>
      <c r="H3" s="9">
        <v>1.0</v>
      </c>
      <c r="I3" s="9">
        <v>2.0</v>
      </c>
      <c r="J3" s="1"/>
      <c r="K3" s="5" t="s">
        <v>6</v>
      </c>
      <c r="L3" s="5">
        <v>2.0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 t="s">
        <v>13</v>
      </c>
      <c r="Z3" s="5">
        <v>2.0</v>
      </c>
      <c r="AA3" s="10">
        <v>0.0</v>
      </c>
      <c r="AB3" s="10">
        <v>0.0</v>
      </c>
      <c r="AC3" s="10">
        <v>0.0</v>
      </c>
      <c r="AD3" s="5">
        <v>4.0</v>
      </c>
      <c r="AE3" s="10">
        <v>0.0</v>
      </c>
      <c r="AF3" s="9">
        <v>1.0</v>
      </c>
      <c r="AG3" s="10">
        <v>0.0</v>
      </c>
      <c r="AH3" s="1"/>
      <c r="AI3" s="11"/>
      <c r="AJ3" s="11"/>
      <c r="AK3" s="11"/>
    </row>
    <row r="4" ht="14.25" hidden="1" customHeight="1">
      <c r="A4" s="1"/>
      <c r="B4" s="1"/>
      <c r="C4" s="1"/>
      <c r="D4" s="1"/>
      <c r="E4" s="1"/>
      <c r="F4" s="1"/>
      <c r="G4" s="5" t="s">
        <v>14</v>
      </c>
      <c r="H4" s="9">
        <v>0.0</v>
      </c>
      <c r="I4" s="9">
        <v>0.0</v>
      </c>
      <c r="J4" s="1"/>
      <c r="K4" s="5" t="s">
        <v>7</v>
      </c>
      <c r="L4" s="5">
        <v>0.0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 t="s">
        <v>14</v>
      </c>
      <c r="Z4" s="5">
        <v>3.0</v>
      </c>
      <c r="AA4" s="5">
        <v>1.0</v>
      </c>
      <c r="AB4" s="10">
        <v>0.0</v>
      </c>
      <c r="AC4" s="10">
        <v>0.0</v>
      </c>
      <c r="AD4" s="10">
        <v>0.0</v>
      </c>
      <c r="AE4" s="10">
        <v>0.0</v>
      </c>
      <c r="AF4" s="9">
        <v>2.0</v>
      </c>
      <c r="AG4" s="10">
        <v>0.0</v>
      </c>
      <c r="AH4" s="1"/>
      <c r="AI4" s="11"/>
      <c r="AJ4" s="11"/>
      <c r="AK4" s="11"/>
    </row>
    <row r="5" ht="14.25" hidden="1" customHeight="1">
      <c r="A5" s="1"/>
      <c r="B5" s="1"/>
      <c r="C5" s="1"/>
      <c r="D5" s="1"/>
      <c r="E5" s="1"/>
      <c r="F5" s="1"/>
      <c r="G5" s="5" t="s">
        <v>15</v>
      </c>
      <c r="H5" s="9">
        <v>0.0</v>
      </c>
      <c r="I5" s="9">
        <v>0.0</v>
      </c>
      <c r="J5" s="1"/>
      <c r="K5" s="5" t="s">
        <v>8</v>
      </c>
      <c r="L5" s="5">
        <v>1.0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 t="s">
        <v>15</v>
      </c>
      <c r="Z5" s="5">
        <v>4.0</v>
      </c>
      <c r="AA5" s="5">
        <v>2.0</v>
      </c>
      <c r="AB5" s="10">
        <v>0.0</v>
      </c>
      <c r="AC5" s="10">
        <v>0.0</v>
      </c>
      <c r="AD5" s="10">
        <v>0.0</v>
      </c>
      <c r="AE5" s="10">
        <v>0.0</v>
      </c>
      <c r="AF5" s="9">
        <v>3.0</v>
      </c>
      <c r="AG5" s="10">
        <v>0.0</v>
      </c>
      <c r="AH5" s="1"/>
      <c r="AI5" s="11"/>
      <c r="AJ5" s="11"/>
      <c r="AK5" s="11"/>
    </row>
    <row r="6" ht="14.25" hidden="1" customHeight="1">
      <c r="A6" s="1"/>
      <c r="B6" s="1"/>
      <c r="C6" s="1"/>
      <c r="D6" s="1"/>
      <c r="E6" s="1"/>
      <c r="F6" s="1"/>
      <c r="G6" s="5" t="s">
        <v>16</v>
      </c>
      <c r="H6" s="9">
        <v>1.0</v>
      </c>
      <c r="I6" s="9">
        <v>3.0</v>
      </c>
      <c r="J6" s="1"/>
      <c r="K6" s="9" t="s">
        <v>9</v>
      </c>
      <c r="L6" s="9">
        <v>3.0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 t="s">
        <v>16</v>
      </c>
      <c r="Z6" s="10">
        <v>0.0</v>
      </c>
      <c r="AA6" s="5">
        <v>3.0</v>
      </c>
      <c r="AB6" s="5">
        <v>1.0</v>
      </c>
      <c r="AC6" s="10">
        <v>0.0</v>
      </c>
      <c r="AD6" s="10">
        <v>0.0</v>
      </c>
      <c r="AE6" s="9">
        <v>1.0</v>
      </c>
      <c r="AF6" s="9">
        <v>4.0</v>
      </c>
      <c r="AG6" s="10">
        <v>0.0</v>
      </c>
      <c r="AH6" s="1"/>
      <c r="AI6" s="11"/>
      <c r="AJ6" s="11"/>
      <c r="AK6" s="11"/>
    </row>
    <row r="7" ht="14.25" hidden="1" customHeight="1">
      <c r="A7" s="1"/>
      <c r="B7" s="1"/>
      <c r="C7" s="1"/>
      <c r="D7" s="1"/>
      <c r="E7" s="1"/>
      <c r="F7" s="1"/>
      <c r="G7" s="5" t="s">
        <v>17</v>
      </c>
      <c r="H7" s="9">
        <v>1.0</v>
      </c>
      <c r="I7" s="9">
        <v>1.0</v>
      </c>
      <c r="J7" s="1"/>
      <c r="K7" s="9" t="s">
        <v>10</v>
      </c>
      <c r="L7" s="9">
        <v>2.0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">
        <v>17</v>
      </c>
      <c r="Z7" s="10">
        <v>0.0</v>
      </c>
      <c r="AA7" s="5">
        <v>4.0</v>
      </c>
      <c r="AB7" s="5">
        <v>2.0</v>
      </c>
      <c r="AC7" s="10">
        <v>0.0</v>
      </c>
      <c r="AD7" s="10">
        <v>0.0</v>
      </c>
      <c r="AE7" s="9">
        <v>2.0</v>
      </c>
      <c r="AF7" s="10">
        <v>0.0</v>
      </c>
      <c r="AG7" s="10">
        <v>0.0</v>
      </c>
      <c r="AH7" s="1"/>
      <c r="AI7" s="11"/>
      <c r="AJ7" s="11"/>
      <c r="AK7" s="11"/>
    </row>
    <row r="8" ht="14.25" hidden="1" customHeight="1">
      <c r="A8" s="1"/>
      <c r="B8" s="1"/>
      <c r="C8" s="1"/>
      <c r="D8" s="1"/>
      <c r="E8" s="1"/>
      <c r="F8" s="1"/>
      <c r="G8" s="5" t="s">
        <v>18</v>
      </c>
      <c r="H8" s="9">
        <v>1.0</v>
      </c>
      <c r="I8" s="9">
        <v>2.0</v>
      </c>
      <c r="J8" s="1"/>
      <c r="K8" s="9" t="s">
        <v>11</v>
      </c>
      <c r="L8" s="9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 t="s">
        <v>18</v>
      </c>
      <c r="Z8" s="10">
        <v>0.0</v>
      </c>
      <c r="AA8" s="10">
        <v>0.0</v>
      </c>
      <c r="AB8" s="5">
        <v>3.0</v>
      </c>
      <c r="AC8" s="5">
        <v>1.0</v>
      </c>
      <c r="AD8" s="10">
        <v>0.0</v>
      </c>
      <c r="AE8" s="9">
        <v>3.0</v>
      </c>
      <c r="AF8" s="10">
        <v>0.0</v>
      </c>
      <c r="AG8" s="10">
        <v>0.0</v>
      </c>
      <c r="AH8" s="1"/>
      <c r="AI8" s="11"/>
      <c r="AJ8" s="11"/>
      <c r="AK8" s="11"/>
    </row>
    <row r="9" ht="14.25" hidden="1" customHeight="1">
      <c r="A9" s="1"/>
      <c r="B9" s="1"/>
      <c r="C9" s="1"/>
      <c r="D9" s="1"/>
      <c r="E9" s="1"/>
      <c r="F9" s="1"/>
      <c r="G9" s="5" t="s">
        <v>19</v>
      </c>
      <c r="H9" s="9">
        <v>0.0</v>
      </c>
      <c r="I9" s="9">
        <v>4.0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 t="s">
        <v>19</v>
      </c>
      <c r="Z9" s="10">
        <v>0.0</v>
      </c>
      <c r="AA9" s="10">
        <v>0.0</v>
      </c>
      <c r="AB9" s="5">
        <v>4.0</v>
      </c>
      <c r="AC9" s="5">
        <v>2.0</v>
      </c>
      <c r="AD9" s="10">
        <v>0.0</v>
      </c>
      <c r="AE9" s="9">
        <v>4.0</v>
      </c>
      <c r="AF9" s="10">
        <v>0.0</v>
      </c>
      <c r="AG9" s="9">
        <v>1.0</v>
      </c>
      <c r="AH9" s="1"/>
      <c r="AI9" s="11"/>
      <c r="AJ9" s="11"/>
      <c r="AK9" s="11"/>
    </row>
    <row r="10" ht="14.25" hidden="1" customHeight="1">
      <c r="A10" s="1"/>
      <c r="B10" s="1"/>
      <c r="C10" s="1"/>
      <c r="D10" s="1"/>
      <c r="E10" s="1"/>
      <c r="F10" s="1"/>
      <c r="G10" s="5" t="s">
        <v>20</v>
      </c>
      <c r="H10" s="9">
        <v>0.0</v>
      </c>
      <c r="I10" s="9">
        <v>0.0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 t="s">
        <v>20</v>
      </c>
      <c r="Z10" s="10">
        <v>0.0</v>
      </c>
      <c r="AA10" s="10">
        <v>0.0</v>
      </c>
      <c r="AB10" s="10">
        <v>0.0</v>
      </c>
      <c r="AC10" s="5">
        <v>3.0</v>
      </c>
      <c r="AD10" s="5">
        <v>1.0</v>
      </c>
      <c r="AE10" s="10">
        <v>0.0</v>
      </c>
      <c r="AF10" s="10">
        <v>0.0</v>
      </c>
      <c r="AG10" s="9">
        <v>2.0</v>
      </c>
      <c r="AH10" s="1"/>
      <c r="AI10" s="11"/>
      <c r="AJ10" s="11"/>
      <c r="AK10" s="11"/>
    </row>
    <row r="11" ht="14.25" hidden="1" customHeight="1">
      <c r="A11" s="1"/>
      <c r="B11" s="1"/>
      <c r="C11" s="1"/>
      <c r="D11" s="1"/>
      <c r="E11" s="1"/>
      <c r="F11" s="1"/>
      <c r="G11" s="5" t="s">
        <v>21</v>
      </c>
      <c r="H11" s="9">
        <v>0.0</v>
      </c>
      <c r="I11" s="9">
        <v>1.0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5" t="s">
        <v>21</v>
      </c>
      <c r="Z11" s="10">
        <v>0.0</v>
      </c>
      <c r="AA11" s="10">
        <v>0.0</v>
      </c>
      <c r="AB11" s="10">
        <v>0.0</v>
      </c>
      <c r="AC11" s="5">
        <v>4.0</v>
      </c>
      <c r="AD11" s="5">
        <v>2.0</v>
      </c>
      <c r="AE11" s="10">
        <v>0.0</v>
      </c>
      <c r="AF11" s="10">
        <v>0.0</v>
      </c>
      <c r="AG11" s="9">
        <v>3.0</v>
      </c>
      <c r="AH11" s="1"/>
      <c r="AI11" s="11"/>
      <c r="AJ11" s="11"/>
      <c r="AK11" s="11"/>
    </row>
    <row r="12" ht="14.25" hidden="1" customHeight="1">
      <c r="A12" s="1"/>
      <c r="B12" s="1"/>
      <c r="C12" s="1"/>
      <c r="D12" s="1"/>
      <c r="E12" s="1"/>
      <c r="F12" s="1"/>
      <c r="G12" s="5" t="s">
        <v>22</v>
      </c>
      <c r="H12" s="9">
        <v>1.0</v>
      </c>
      <c r="I12" s="9">
        <v>3.0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5" t="s">
        <v>22</v>
      </c>
      <c r="Z12" s="10">
        <v>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9">
        <v>4.0</v>
      </c>
      <c r="AH12" s="1"/>
      <c r="AI12" s="11"/>
      <c r="AJ12" s="11"/>
      <c r="AK12" s="11"/>
    </row>
    <row r="13" ht="14.25" hidden="1" customHeight="1">
      <c r="A13" s="1"/>
      <c r="B13" s="1"/>
      <c r="C13" s="1"/>
      <c r="D13" s="1"/>
      <c r="E13" s="1"/>
      <c r="F13" s="1"/>
      <c r="G13" s="5" t="s">
        <v>23</v>
      </c>
      <c r="H13" s="9">
        <v>1.0</v>
      </c>
      <c r="I13" s="9">
        <v>2.0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5" t="s">
        <v>23</v>
      </c>
      <c r="Z13" s="10">
        <v>0.0</v>
      </c>
      <c r="AA13" s="10">
        <v>0.0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</v>
      </c>
      <c r="AH13" s="1"/>
      <c r="AI13" s="11"/>
      <c r="AJ13" s="11"/>
      <c r="AK13" s="11"/>
    </row>
    <row r="14" ht="14.25" customHeight="1">
      <c r="A14" s="1"/>
      <c r="B14" s="1"/>
      <c r="C14" s="1"/>
      <c r="D14" s="1"/>
      <c r="E14" s="1"/>
      <c r="F14" s="1"/>
      <c r="G14" s="12">
        <v>1.0</v>
      </c>
      <c r="H14" s="12">
        <v>1.0</v>
      </c>
      <c r="I14" s="12">
        <v>1.0</v>
      </c>
      <c r="J14" s="12">
        <v>2.0</v>
      </c>
      <c r="K14" s="12">
        <v>2.0</v>
      </c>
      <c r="L14" s="12">
        <v>1.0</v>
      </c>
      <c r="M14" s="12">
        <v>1.0</v>
      </c>
      <c r="N14" s="12">
        <v>1.0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>
        <v>1.0</v>
      </c>
      <c r="Z14" s="12">
        <v>1.0</v>
      </c>
      <c r="AA14" s="12">
        <v>1.0</v>
      </c>
      <c r="AB14" s="1"/>
      <c r="AC14" s="1"/>
      <c r="AD14" s="1"/>
      <c r="AE14" s="1"/>
      <c r="AF14" s="1"/>
      <c r="AG14" s="1"/>
      <c r="AH14" s="1"/>
      <c r="AI14" s="11"/>
      <c r="AJ14" s="11"/>
      <c r="AK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ht="14.25" customHeight="1">
      <c r="A18" s="13" t="s">
        <v>24</v>
      </c>
    </row>
    <row r="19" ht="14.25" customHeight="1">
      <c r="A19" s="14" t="s">
        <v>25</v>
      </c>
      <c r="B19" s="15"/>
      <c r="C19" s="15"/>
      <c r="D19" s="15"/>
      <c r="E19" s="14" t="s">
        <v>26</v>
      </c>
      <c r="F19" s="15"/>
      <c r="G19" s="15"/>
      <c r="H19" s="16" t="s">
        <v>27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5"/>
      <c r="Z19" s="14" t="s">
        <v>28</v>
      </c>
      <c r="AA19" s="15"/>
      <c r="AB19" s="15"/>
      <c r="AC19" s="15"/>
      <c r="AD19" s="15"/>
      <c r="AE19" s="15"/>
      <c r="AF19" s="15"/>
      <c r="AG19" s="15"/>
      <c r="AH19" s="14" t="s">
        <v>29</v>
      </c>
      <c r="AI19" s="15"/>
      <c r="AJ19" s="15"/>
      <c r="AK19" s="15"/>
      <c r="AM19" s="14" t="s">
        <v>29</v>
      </c>
      <c r="AN19" s="15"/>
      <c r="AO19" s="15"/>
      <c r="AP19" s="15"/>
    </row>
    <row r="20" ht="14.25" customHeight="1">
      <c r="A20" s="14" t="s">
        <v>30</v>
      </c>
      <c r="B20" s="14" t="s">
        <v>31</v>
      </c>
      <c r="C20" s="14" t="s">
        <v>32</v>
      </c>
      <c r="D20" s="11"/>
      <c r="E20" s="14" t="s">
        <v>33</v>
      </c>
      <c r="F20" s="14" t="s">
        <v>34</v>
      </c>
      <c r="G20" s="11"/>
      <c r="H20" s="14" t="s">
        <v>35</v>
      </c>
      <c r="I20" s="14" t="s">
        <v>3</v>
      </c>
      <c r="J20" s="14" t="s">
        <v>5</v>
      </c>
      <c r="K20" s="14" t="s">
        <v>6</v>
      </c>
      <c r="L20" s="14" t="s">
        <v>7</v>
      </c>
      <c r="M20" s="14" t="s">
        <v>8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14" t="s">
        <v>36</v>
      </c>
      <c r="AA20" s="14" t="s">
        <v>37</v>
      </c>
      <c r="AB20" s="14" t="s">
        <v>38</v>
      </c>
      <c r="AC20" s="14" t="s">
        <v>39</v>
      </c>
      <c r="AD20" s="11"/>
      <c r="AE20" s="11"/>
      <c r="AF20" s="11"/>
      <c r="AG20" s="11"/>
      <c r="AH20" s="14" t="s">
        <v>36</v>
      </c>
      <c r="AI20" s="14" t="s">
        <v>37</v>
      </c>
      <c r="AJ20" s="14" t="s">
        <v>38</v>
      </c>
      <c r="AK20" s="14" t="s">
        <v>39</v>
      </c>
      <c r="AL20" s="18"/>
      <c r="AM20" s="14" t="s">
        <v>36</v>
      </c>
      <c r="AN20" s="14" t="s">
        <v>37</v>
      </c>
      <c r="AO20" s="14" t="s">
        <v>38</v>
      </c>
      <c r="AP20" s="14" t="s">
        <v>39</v>
      </c>
    </row>
    <row r="21" ht="14.25" customHeight="1">
      <c r="A21" s="19" t="s">
        <v>12</v>
      </c>
      <c r="B21" s="12">
        <v>1.0</v>
      </c>
      <c r="C21" s="12">
        <v>3.0</v>
      </c>
      <c r="D21" s="11"/>
      <c r="E21" s="12" t="s">
        <v>3</v>
      </c>
      <c r="F21" s="12">
        <v>3.0</v>
      </c>
      <c r="H21" s="15" t="s">
        <v>12</v>
      </c>
      <c r="I21" s="12">
        <v>1.0</v>
      </c>
      <c r="J21" s="12">
        <v>3.0</v>
      </c>
      <c r="K21" s="12">
        <v>1.0</v>
      </c>
      <c r="L21" s="12">
        <v>0.0</v>
      </c>
      <c r="M21" s="12">
        <v>2.0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1.0</v>
      </c>
      <c r="AA21" s="12" t="s">
        <v>12</v>
      </c>
      <c r="AB21" s="12" t="s">
        <v>3</v>
      </c>
      <c r="AC21" s="12">
        <f t="shared" ref="AC21:AC31" si="1">VLOOKUP($AA21,$H$21:$M$24, MATCH($AB21,$H$20:$M$20,0))</f>
        <v>1</v>
      </c>
      <c r="AD21" s="11"/>
      <c r="AE21" s="11" t="s">
        <v>37</v>
      </c>
      <c r="AF21" s="11" t="s">
        <v>40</v>
      </c>
      <c r="AG21" s="11"/>
      <c r="AH21" s="12">
        <v>1.0</v>
      </c>
      <c r="AI21" s="12" t="s">
        <v>12</v>
      </c>
      <c r="AJ21" s="12" t="s">
        <v>3</v>
      </c>
      <c r="AK21" s="12">
        <v>1.0</v>
      </c>
      <c r="AL21" s="18"/>
      <c r="AM21" s="12">
        <v>1.0</v>
      </c>
      <c r="AN21" s="12" t="s">
        <v>12</v>
      </c>
      <c r="AO21" s="12" t="s">
        <v>6</v>
      </c>
      <c r="AP21" s="12">
        <v>1.0</v>
      </c>
    </row>
    <row r="22" ht="14.25" customHeight="1">
      <c r="A22" s="19" t="s">
        <v>13</v>
      </c>
      <c r="B22" s="12">
        <v>0.0</v>
      </c>
      <c r="C22" s="12">
        <v>2.0</v>
      </c>
      <c r="D22" s="11"/>
      <c r="E22" s="12" t="s">
        <v>5</v>
      </c>
      <c r="F22" s="12">
        <v>2.0</v>
      </c>
      <c r="H22" s="15" t="s">
        <v>13</v>
      </c>
      <c r="I22" s="12">
        <v>2.0</v>
      </c>
      <c r="J22" s="12">
        <v>2.0</v>
      </c>
      <c r="K22" s="12">
        <v>2.0</v>
      </c>
      <c r="L22" s="12">
        <v>3.0</v>
      </c>
      <c r="M22" s="12">
        <v>3.0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>
        <v>2.0</v>
      </c>
      <c r="AA22" s="12" t="s">
        <v>12</v>
      </c>
      <c r="AB22" s="12" t="s">
        <v>6</v>
      </c>
      <c r="AC22" s="12">
        <f t="shared" si="1"/>
        <v>1</v>
      </c>
      <c r="AD22" s="11"/>
      <c r="AE22" s="11" t="s">
        <v>12</v>
      </c>
      <c r="AF22" s="11">
        <v>3.0</v>
      </c>
      <c r="AG22" s="11"/>
      <c r="AH22" s="12">
        <v>2.0</v>
      </c>
      <c r="AI22" s="12" t="s">
        <v>12</v>
      </c>
      <c r="AJ22" s="12" t="s">
        <v>3</v>
      </c>
      <c r="AK22" s="12">
        <v>1.0</v>
      </c>
      <c r="AL22" s="18"/>
      <c r="AM22" s="12">
        <v>2.0</v>
      </c>
      <c r="AN22" s="12" t="s">
        <v>12</v>
      </c>
      <c r="AO22" s="12" t="s">
        <v>3</v>
      </c>
      <c r="AP22" s="12">
        <v>1.0</v>
      </c>
    </row>
    <row r="23" ht="14.25" customHeight="1">
      <c r="A23" s="19" t="s">
        <v>14</v>
      </c>
      <c r="B23" s="12">
        <v>1.0</v>
      </c>
      <c r="C23" s="12">
        <v>2.0</v>
      </c>
      <c r="D23" s="11"/>
      <c r="E23" s="12" t="s">
        <v>6</v>
      </c>
      <c r="F23" s="12">
        <v>2.0</v>
      </c>
      <c r="H23" s="15" t="s">
        <v>14</v>
      </c>
      <c r="I23" s="12">
        <v>3.0</v>
      </c>
      <c r="J23" s="12">
        <v>1.0</v>
      </c>
      <c r="K23" s="12">
        <v>3.0</v>
      </c>
      <c r="L23" s="12">
        <v>2.0</v>
      </c>
      <c r="M23" s="12">
        <v>0.0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3.0</v>
      </c>
      <c r="AA23" s="12" t="s">
        <v>12</v>
      </c>
      <c r="AB23" s="12" t="s">
        <v>3</v>
      </c>
      <c r="AC23" s="12">
        <f t="shared" si="1"/>
        <v>1</v>
      </c>
      <c r="AD23" s="11"/>
      <c r="AE23" s="11" t="s">
        <v>13</v>
      </c>
      <c r="AF23" s="11">
        <v>2.0</v>
      </c>
      <c r="AG23" s="11"/>
      <c r="AH23" s="12">
        <v>3.0</v>
      </c>
      <c r="AI23" s="12" t="s">
        <v>12</v>
      </c>
      <c r="AJ23" s="12" t="s">
        <v>3</v>
      </c>
      <c r="AK23" s="12">
        <v>1.0</v>
      </c>
      <c r="AL23" s="18"/>
      <c r="AM23" s="12">
        <v>3.0</v>
      </c>
      <c r="AN23" s="12" t="s">
        <v>12</v>
      </c>
      <c r="AO23" s="12" t="s">
        <v>3</v>
      </c>
      <c r="AP23" s="12">
        <v>1.0</v>
      </c>
    </row>
    <row r="24" ht="14.25" customHeight="1">
      <c r="A24" s="19" t="s">
        <v>15</v>
      </c>
      <c r="B24" s="12">
        <v>0.0</v>
      </c>
      <c r="C24" s="12">
        <v>4.0</v>
      </c>
      <c r="D24" s="11"/>
      <c r="E24" s="12" t="s">
        <v>7</v>
      </c>
      <c r="F24" s="12">
        <v>3.0</v>
      </c>
      <c r="H24" s="15" t="s">
        <v>15</v>
      </c>
      <c r="I24" s="12">
        <v>4.0</v>
      </c>
      <c r="J24" s="12">
        <v>0.0</v>
      </c>
      <c r="K24" s="12">
        <v>0.0</v>
      </c>
      <c r="L24" s="12">
        <v>1.0</v>
      </c>
      <c r="M24" s="12">
        <v>1.0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4.0</v>
      </c>
      <c r="AA24" s="12" t="s">
        <v>13</v>
      </c>
      <c r="AB24" s="12" t="s">
        <v>3</v>
      </c>
      <c r="AC24" s="12">
        <f t="shared" si="1"/>
        <v>2</v>
      </c>
      <c r="AD24" s="11"/>
      <c r="AE24" s="11" t="s">
        <v>14</v>
      </c>
      <c r="AF24" s="11">
        <v>2.0</v>
      </c>
      <c r="AG24" s="11"/>
      <c r="AH24" s="12">
        <v>4.0</v>
      </c>
      <c r="AI24" s="12" t="s">
        <v>13</v>
      </c>
      <c r="AJ24" s="12" t="s">
        <v>6</v>
      </c>
      <c r="AK24" s="12">
        <v>2.0</v>
      </c>
      <c r="AL24" s="18"/>
      <c r="AM24" s="12">
        <v>4.0</v>
      </c>
      <c r="AN24" s="12" t="s">
        <v>13</v>
      </c>
      <c r="AO24" s="12" t="s">
        <v>6</v>
      </c>
      <c r="AP24" s="12">
        <v>2.0</v>
      </c>
    </row>
    <row r="25" ht="14.25" customHeight="1">
      <c r="A25" s="11"/>
      <c r="B25" s="14" t="s">
        <v>41</v>
      </c>
      <c r="C25" s="15">
        <f>SUM(C21:C24)</f>
        <v>11</v>
      </c>
      <c r="D25" s="11"/>
      <c r="E25" s="12" t="s">
        <v>8</v>
      </c>
      <c r="F25" s="12">
        <v>1.0</v>
      </c>
      <c r="G25" s="11"/>
      <c r="H25" s="11"/>
      <c r="Y25" s="11"/>
      <c r="Z25" s="12">
        <v>5.0</v>
      </c>
      <c r="AA25" s="12" t="s">
        <v>13</v>
      </c>
      <c r="AB25" s="12" t="s">
        <v>6</v>
      </c>
      <c r="AC25" s="12">
        <f t="shared" si="1"/>
        <v>2</v>
      </c>
      <c r="AD25" s="11"/>
      <c r="AE25" s="11" t="s">
        <v>15</v>
      </c>
      <c r="AF25" s="11">
        <v>4.0</v>
      </c>
      <c r="AG25" s="11"/>
      <c r="AH25" s="12">
        <v>5.0</v>
      </c>
      <c r="AI25" s="12" t="s">
        <v>13</v>
      </c>
      <c r="AJ25" s="12" t="s">
        <v>6</v>
      </c>
      <c r="AK25" s="12">
        <v>2.0</v>
      </c>
      <c r="AL25" s="18"/>
      <c r="AM25" s="12">
        <v>5.0</v>
      </c>
      <c r="AN25" s="12" t="s">
        <v>13</v>
      </c>
      <c r="AO25" s="12" t="s">
        <v>3</v>
      </c>
      <c r="AP25" s="12">
        <v>2.0</v>
      </c>
    </row>
    <row r="26" ht="14.25" customHeight="1">
      <c r="A26" s="11"/>
      <c r="B26" s="11"/>
      <c r="C26" s="11"/>
      <c r="D26" s="11"/>
      <c r="E26" s="14" t="s">
        <v>41</v>
      </c>
      <c r="F26" s="15">
        <f>SUM(F21:F25)</f>
        <v>11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>
        <v>6.0</v>
      </c>
      <c r="AA26" s="12" t="s">
        <v>14</v>
      </c>
      <c r="AB26" s="12" t="s">
        <v>5</v>
      </c>
      <c r="AC26" s="12">
        <f t="shared" si="1"/>
        <v>1</v>
      </c>
      <c r="AD26" s="11"/>
      <c r="AE26" s="11" t="s">
        <v>42</v>
      </c>
      <c r="AF26" s="11">
        <v>11.0</v>
      </c>
      <c r="AG26" s="11"/>
      <c r="AH26" s="12">
        <v>6.0</v>
      </c>
      <c r="AI26" s="12" t="s">
        <v>14</v>
      </c>
      <c r="AJ26" s="12" t="s">
        <v>5</v>
      </c>
      <c r="AK26" s="12">
        <v>1.0</v>
      </c>
      <c r="AL26" s="18"/>
      <c r="AM26" s="12">
        <v>6.0</v>
      </c>
      <c r="AN26" s="12" t="s">
        <v>14</v>
      </c>
      <c r="AO26" s="12" t="s">
        <v>5</v>
      </c>
      <c r="AP26" s="12">
        <v>1.0</v>
      </c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v>7.0</v>
      </c>
      <c r="AA27" s="12" t="s">
        <v>14</v>
      </c>
      <c r="AB27" s="12" t="s">
        <v>5</v>
      </c>
      <c r="AC27" s="12">
        <f t="shared" si="1"/>
        <v>1</v>
      </c>
      <c r="AD27" s="11"/>
      <c r="AE27" s="11"/>
      <c r="AF27" s="11"/>
      <c r="AG27" s="11"/>
      <c r="AH27" s="12">
        <v>7.0</v>
      </c>
      <c r="AI27" s="12" t="s">
        <v>14</v>
      </c>
      <c r="AJ27" s="12" t="s">
        <v>5</v>
      </c>
      <c r="AK27" s="12">
        <v>1.0</v>
      </c>
      <c r="AL27" s="18"/>
      <c r="AM27" s="12">
        <v>7.0</v>
      </c>
      <c r="AN27" s="12" t="s">
        <v>14</v>
      </c>
      <c r="AO27" s="12" t="s">
        <v>5</v>
      </c>
      <c r="AP27" s="12">
        <v>1.0</v>
      </c>
    </row>
    <row r="28" ht="14.25" customHeight="1">
      <c r="A28" s="14" t="s">
        <v>43</v>
      </c>
      <c r="B28" s="11">
        <f>MAX(I21:M24)*C25</f>
        <v>44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>
        <v>8.0</v>
      </c>
      <c r="AA28" s="12" t="s">
        <v>15</v>
      </c>
      <c r="AB28" s="12" t="s">
        <v>7</v>
      </c>
      <c r="AC28" s="12">
        <f t="shared" si="1"/>
        <v>1</v>
      </c>
      <c r="AD28" s="11"/>
      <c r="AE28" s="11"/>
      <c r="AF28" s="11"/>
      <c r="AG28" s="11"/>
      <c r="AH28" s="12">
        <v>8.0</v>
      </c>
      <c r="AI28" s="12" t="s">
        <v>15</v>
      </c>
      <c r="AJ28" s="12" t="s">
        <v>7</v>
      </c>
      <c r="AK28" s="12">
        <v>1.0</v>
      </c>
      <c r="AL28" s="18"/>
      <c r="AM28" s="12">
        <v>8.0</v>
      </c>
      <c r="AN28" s="12" t="s">
        <v>15</v>
      </c>
      <c r="AO28" s="12" t="s">
        <v>7</v>
      </c>
      <c r="AP28" s="12">
        <v>1.0</v>
      </c>
    </row>
    <row r="29" ht="14.25" customHeight="1">
      <c r="A29" s="14" t="s">
        <v>44</v>
      </c>
      <c r="B29" s="11">
        <f>C25*MINIFS(I21:M24, I21:M24, "&gt;0")</f>
        <v>11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>
        <v>9.0</v>
      </c>
      <c r="AA29" s="12" t="s">
        <v>15</v>
      </c>
      <c r="AB29" s="12" t="s">
        <v>8</v>
      </c>
      <c r="AC29" s="12">
        <f t="shared" si="1"/>
        <v>1</v>
      </c>
      <c r="AD29" s="11"/>
      <c r="AE29" s="11"/>
      <c r="AF29" s="11"/>
      <c r="AG29" s="11"/>
      <c r="AH29" s="12">
        <v>9.0</v>
      </c>
      <c r="AI29" s="12" t="s">
        <v>15</v>
      </c>
      <c r="AJ29" s="12" t="s">
        <v>7</v>
      </c>
      <c r="AK29" s="12">
        <v>1.0</v>
      </c>
      <c r="AL29" s="18"/>
      <c r="AM29" s="12">
        <v>9.0</v>
      </c>
      <c r="AN29" s="12" t="s">
        <v>15</v>
      </c>
      <c r="AO29" s="12" t="s">
        <v>8</v>
      </c>
      <c r="AP29" s="12">
        <v>1.0</v>
      </c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>
        <v>10.0</v>
      </c>
      <c r="AA30" s="12" t="s">
        <v>15</v>
      </c>
      <c r="AB30" s="12" t="s">
        <v>7</v>
      </c>
      <c r="AC30" s="12">
        <f t="shared" si="1"/>
        <v>1</v>
      </c>
      <c r="AD30" s="11"/>
      <c r="AE30" s="11"/>
      <c r="AF30" s="11"/>
      <c r="AG30" s="11"/>
      <c r="AH30" s="12">
        <v>10.0</v>
      </c>
      <c r="AI30" s="12" t="s">
        <v>15</v>
      </c>
      <c r="AJ30" s="12" t="s">
        <v>7</v>
      </c>
      <c r="AK30" s="12">
        <v>1.0</v>
      </c>
      <c r="AL30" s="18"/>
      <c r="AM30" s="12">
        <v>10.0</v>
      </c>
      <c r="AN30" s="12" t="s">
        <v>15</v>
      </c>
      <c r="AO30" s="12" t="s">
        <v>7</v>
      </c>
      <c r="AP30" s="12">
        <v>1.0</v>
      </c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>
        <v>11.0</v>
      </c>
      <c r="AA31" s="12" t="s">
        <v>15</v>
      </c>
      <c r="AB31" s="12" t="s">
        <v>7</v>
      </c>
      <c r="AC31" s="12">
        <f t="shared" si="1"/>
        <v>1</v>
      </c>
      <c r="AD31" s="11"/>
      <c r="AE31" s="11"/>
      <c r="AF31" s="11"/>
      <c r="AG31" s="11"/>
      <c r="AH31" s="12">
        <v>11.0</v>
      </c>
      <c r="AI31" s="12" t="s">
        <v>15</v>
      </c>
      <c r="AJ31" s="12" t="s">
        <v>8</v>
      </c>
      <c r="AK31" s="12">
        <v>1.0</v>
      </c>
      <c r="AL31" s="18"/>
      <c r="AM31" s="12">
        <v>11.0</v>
      </c>
      <c r="AN31" s="12" t="s">
        <v>15</v>
      </c>
      <c r="AO31" s="12" t="s">
        <v>7</v>
      </c>
      <c r="AP31" s="12">
        <v>1.0</v>
      </c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2" t="s">
        <v>45</v>
      </c>
      <c r="AB32" s="11">
        <f>COUNTIFS(AA21:AA31, "&lt;&gt;n/a",AB21:AB31, "&lt;&gt;n/a")</f>
        <v>11</v>
      </c>
      <c r="AC32" s="11"/>
      <c r="AD32" s="11"/>
      <c r="AE32" s="11"/>
      <c r="AF32" s="11"/>
      <c r="AG32" s="11"/>
      <c r="AH32" s="11"/>
      <c r="AI32" s="12" t="s">
        <v>45</v>
      </c>
      <c r="AJ32" s="11">
        <f>COUNTIF(AJ$21:AJ$31, "&lt;&gt;n/a")</f>
        <v>11</v>
      </c>
      <c r="AK32" s="11"/>
      <c r="AM32" s="11"/>
      <c r="AN32" s="12" t="s">
        <v>45</v>
      </c>
      <c r="AO32" s="11">
        <f>COUNTIF(AO$21:AO$31, "&lt;&gt;n/a")</f>
        <v>11</v>
      </c>
      <c r="AP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2" t="s">
        <v>41</v>
      </c>
      <c r="AB33" s="11"/>
      <c r="AC33" s="11">
        <f>SUMIF(AC21:AC31, "&lt;&gt;n/a")</f>
        <v>13</v>
      </c>
      <c r="AD33" s="11"/>
      <c r="AE33" s="11"/>
      <c r="AF33" s="11"/>
      <c r="AG33" s="11"/>
      <c r="AH33" s="11"/>
      <c r="AI33" s="12" t="s">
        <v>41</v>
      </c>
      <c r="AJ33" s="11"/>
      <c r="AK33" s="11">
        <f>SUMIF(AK21:AK31, "&lt;&gt;n/a")</f>
        <v>13</v>
      </c>
      <c r="AM33" s="11"/>
      <c r="AN33" s="12" t="s">
        <v>41</v>
      </c>
      <c r="AO33" s="11"/>
      <c r="AP33" s="11">
        <f>SUMIF(AP21:AP31, "&lt;&gt;n/a")</f>
        <v>13</v>
      </c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2" t="s">
        <v>46</v>
      </c>
      <c r="AB34" s="11"/>
      <c r="AC34" s="20">
        <f>STDEV(AC21:AC31)</f>
        <v>0.4045199175</v>
      </c>
      <c r="AD34" s="11"/>
      <c r="AE34" s="11"/>
      <c r="AF34" s="11"/>
      <c r="AG34" s="11"/>
      <c r="AH34" s="11"/>
      <c r="AI34" s="12" t="s">
        <v>46</v>
      </c>
      <c r="AJ34" s="11"/>
      <c r="AK34" s="20">
        <f>STDEV(AK21:AK31)</f>
        <v>0.4045199175</v>
      </c>
      <c r="AL34" s="21"/>
      <c r="AM34" s="11"/>
      <c r="AN34" s="12" t="s">
        <v>46</v>
      </c>
      <c r="AO34" s="11"/>
      <c r="AP34" s="20">
        <f>STDEV(AP21:AP31)</f>
        <v>0.4045199175</v>
      </c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2" t="s">
        <v>47</v>
      </c>
      <c r="AB35" s="11"/>
      <c r="AC35" s="20">
        <f>AVERAGEIF(AC21:AC31, "&lt;&gt;n/a", AC21:AC31)</f>
        <v>1.181818182</v>
      </c>
      <c r="AD35" s="11"/>
      <c r="AE35" s="11"/>
      <c r="AF35" s="11"/>
      <c r="AG35" s="11"/>
      <c r="AH35" s="11"/>
      <c r="AI35" s="12" t="s">
        <v>47</v>
      </c>
      <c r="AJ35" s="11"/>
      <c r="AK35" s="20">
        <f>AVERAGEIF(AK21:AK31, "&lt;&gt;n/a", AK21:AK31)</f>
        <v>1.181818182</v>
      </c>
      <c r="AL35" s="21"/>
      <c r="AM35" s="11"/>
      <c r="AN35" s="12" t="s">
        <v>47</v>
      </c>
      <c r="AO35" s="11"/>
      <c r="AP35" s="20">
        <f>AVERAGEIF(AP21:AP31, "&lt;&gt;n/a", AP21:AP31)</f>
        <v>1.181818182</v>
      </c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 t="s">
        <v>48</v>
      </c>
      <c r="AJ36" s="11"/>
      <c r="AK36" s="12">
        <v>0.006</v>
      </c>
      <c r="AM36" s="11"/>
      <c r="AN36" s="12" t="s">
        <v>48</v>
      </c>
      <c r="AO36" s="11"/>
      <c r="AP36" s="12">
        <v>0.26</v>
      </c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ht="14.25" customHeight="1">
      <c r="A38" s="13" t="s">
        <v>49</v>
      </c>
    </row>
    <row r="39" ht="14.25" customHeight="1">
      <c r="A39" s="14" t="s">
        <v>25</v>
      </c>
      <c r="B39" s="11"/>
      <c r="C39" s="11"/>
      <c r="D39" s="11"/>
      <c r="E39" s="14" t="s">
        <v>26</v>
      </c>
      <c r="F39" s="11"/>
      <c r="G39" s="11"/>
      <c r="H39" s="14" t="s">
        <v>27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4" t="s">
        <v>28</v>
      </c>
      <c r="AA39" s="11"/>
      <c r="AB39" s="11"/>
      <c r="AC39" s="11"/>
      <c r="AD39" s="11"/>
      <c r="AE39" s="11"/>
      <c r="AF39" s="11"/>
      <c r="AG39" s="11"/>
      <c r="AH39" s="14" t="s">
        <v>29</v>
      </c>
      <c r="AI39" s="11"/>
      <c r="AJ39" s="11"/>
      <c r="AK39" s="11"/>
      <c r="AM39" s="14" t="s">
        <v>50</v>
      </c>
      <c r="AN39" s="11"/>
      <c r="AO39" s="11"/>
      <c r="AP39" s="11"/>
    </row>
    <row r="40" ht="14.25" customHeight="1">
      <c r="A40" s="14" t="s">
        <v>30</v>
      </c>
      <c r="B40" s="14" t="s">
        <v>31</v>
      </c>
      <c r="C40" s="14" t="s">
        <v>32</v>
      </c>
      <c r="D40" s="11"/>
      <c r="E40" s="14" t="s">
        <v>33</v>
      </c>
      <c r="F40" s="14" t="s">
        <v>34</v>
      </c>
      <c r="G40" s="11"/>
      <c r="H40" s="14" t="s">
        <v>35</v>
      </c>
      <c r="I40" s="14" t="s">
        <v>3</v>
      </c>
      <c r="J40" s="14" t="s">
        <v>5</v>
      </c>
      <c r="K40" s="14" t="s">
        <v>6</v>
      </c>
      <c r="L40" s="14" t="s">
        <v>7</v>
      </c>
      <c r="M40" s="14" t="s">
        <v>8</v>
      </c>
      <c r="N40" s="22" t="s">
        <v>9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11"/>
      <c r="Z40" s="14" t="s">
        <v>36</v>
      </c>
      <c r="AA40" s="14" t="s">
        <v>37</v>
      </c>
      <c r="AB40" s="14" t="s">
        <v>38</v>
      </c>
      <c r="AC40" s="14" t="s">
        <v>39</v>
      </c>
      <c r="AD40" s="11"/>
      <c r="AE40" s="11"/>
      <c r="AF40" s="11"/>
      <c r="AG40" s="11"/>
      <c r="AH40" s="14" t="s">
        <v>36</v>
      </c>
      <c r="AI40" s="14" t="s">
        <v>37</v>
      </c>
      <c r="AJ40" s="14" t="s">
        <v>38</v>
      </c>
      <c r="AK40" s="14" t="s">
        <v>39</v>
      </c>
      <c r="AL40" s="18"/>
      <c r="AM40" s="14" t="s">
        <v>36</v>
      </c>
      <c r="AN40" s="14" t="s">
        <v>37</v>
      </c>
      <c r="AO40" s="14" t="s">
        <v>38</v>
      </c>
      <c r="AP40" s="14" t="s">
        <v>39</v>
      </c>
    </row>
    <row r="41" ht="14.25" customHeight="1">
      <c r="A41" s="19" t="s">
        <v>12</v>
      </c>
      <c r="B41" s="12">
        <v>1.0</v>
      </c>
      <c r="C41" s="12">
        <v>3.0</v>
      </c>
      <c r="D41" s="11"/>
      <c r="E41" s="12" t="s">
        <v>3</v>
      </c>
      <c r="F41" s="12">
        <v>3.0</v>
      </c>
      <c r="G41" s="11"/>
      <c r="H41" s="15" t="s">
        <v>12</v>
      </c>
      <c r="I41" s="12">
        <v>1.0</v>
      </c>
      <c r="J41" s="12">
        <v>3.0</v>
      </c>
      <c r="K41" s="12">
        <v>1.0</v>
      </c>
      <c r="L41" s="12">
        <v>0.0</v>
      </c>
      <c r="M41" s="12">
        <v>2.0</v>
      </c>
      <c r="N41" s="23">
        <v>1.0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12"/>
      <c r="Z41" s="12">
        <v>1.0</v>
      </c>
      <c r="AA41" s="12" t="s">
        <v>12</v>
      </c>
      <c r="AB41" s="12" t="s">
        <v>3</v>
      </c>
      <c r="AC41" s="12">
        <f t="shared" ref="AC41:AC51" si="2">VLOOKUP($AA41,$H$21:$M$24, MATCH($AB41,$H$20:$M$20,0))</f>
        <v>1</v>
      </c>
      <c r="AD41" s="11"/>
      <c r="AE41" s="11" t="s">
        <v>37</v>
      </c>
      <c r="AF41" s="11" t="s">
        <v>40</v>
      </c>
      <c r="AG41" s="11"/>
      <c r="AH41" s="12">
        <v>1.0</v>
      </c>
      <c r="AI41" s="23" t="s">
        <v>12</v>
      </c>
      <c r="AJ41" s="23" t="s">
        <v>3</v>
      </c>
      <c r="AK41" s="23">
        <v>1.0</v>
      </c>
      <c r="AL41" s="18"/>
      <c r="AM41" s="12">
        <v>1.0</v>
      </c>
      <c r="AN41" s="24" t="s">
        <v>12</v>
      </c>
      <c r="AO41" s="24" t="s">
        <v>3</v>
      </c>
      <c r="AP41" s="24">
        <v>1.0</v>
      </c>
    </row>
    <row r="42" ht="14.25" customHeight="1">
      <c r="A42" s="19" t="s">
        <v>13</v>
      </c>
      <c r="B42" s="12">
        <v>0.0</v>
      </c>
      <c r="C42" s="12">
        <v>2.0</v>
      </c>
      <c r="D42" s="11"/>
      <c r="E42" s="12" t="s">
        <v>5</v>
      </c>
      <c r="F42" s="12">
        <v>2.0</v>
      </c>
      <c r="G42" s="11"/>
      <c r="H42" s="15" t="s">
        <v>13</v>
      </c>
      <c r="I42" s="12">
        <v>2.0</v>
      </c>
      <c r="J42" s="12">
        <v>2.0</v>
      </c>
      <c r="K42" s="12">
        <v>2.0</v>
      </c>
      <c r="L42" s="12">
        <v>3.0</v>
      </c>
      <c r="M42" s="12">
        <v>3.0</v>
      </c>
      <c r="N42" s="23">
        <v>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12"/>
      <c r="Z42" s="12">
        <v>2.0</v>
      </c>
      <c r="AA42" s="12" t="s">
        <v>12</v>
      </c>
      <c r="AB42" s="12" t="s">
        <v>6</v>
      </c>
      <c r="AC42" s="12">
        <f t="shared" si="2"/>
        <v>1</v>
      </c>
      <c r="AD42" s="11"/>
      <c r="AE42" s="11" t="s">
        <v>12</v>
      </c>
      <c r="AF42" s="11">
        <v>3.0</v>
      </c>
      <c r="AG42" s="11"/>
      <c r="AH42" s="12">
        <v>2.0</v>
      </c>
      <c r="AI42" s="23" t="s">
        <v>12</v>
      </c>
      <c r="AJ42" s="23" t="s">
        <v>3</v>
      </c>
      <c r="AK42" s="23">
        <v>1.0</v>
      </c>
      <c r="AL42" s="18"/>
      <c r="AM42" s="12">
        <v>2.0</v>
      </c>
      <c r="AN42" s="24" t="s">
        <v>12</v>
      </c>
      <c r="AO42" s="24" t="s">
        <v>6</v>
      </c>
      <c r="AP42" s="24">
        <v>1.0</v>
      </c>
    </row>
    <row r="43" ht="14.25" customHeight="1">
      <c r="A43" s="19" t="s">
        <v>14</v>
      </c>
      <c r="B43" s="12">
        <v>1.0</v>
      </c>
      <c r="C43" s="12">
        <v>2.0</v>
      </c>
      <c r="D43" s="11"/>
      <c r="E43" s="12" t="s">
        <v>6</v>
      </c>
      <c r="F43" s="12">
        <v>2.0</v>
      </c>
      <c r="G43" s="11"/>
      <c r="H43" s="15" t="s">
        <v>14</v>
      </c>
      <c r="I43" s="12">
        <v>3.0</v>
      </c>
      <c r="J43" s="12">
        <v>1.0</v>
      </c>
      <c r="K43" s="12">
        <v>3.0</v>
      </c>
      <c r="L43" s="12">
        <v>2.0</v>
      </c>
      <c r="M43" s="12">
        <v>0.0</v>
      </c>
      <c r="N43" s="23">
        <v>0.0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12"/>
      <c r="Z43" s="12">
        <v>3.0</v>
      </c>
      <c r="AA43" s="12" t="s">
        <v>12</v>
      </c>
      <c r="AB43" s="12" t="s">
        <v>3</v>
      </c>
      <c r="AC43" s="12">
        <f t="shared" si="2"/>
        <v>1</v>
      </c>
      <c r="AD43" s="11"/>
      <c r="AE43" s="11" t="s">
        <v>13</v>
      </c>
      <c r="AF43" s="11">
        <v>2.0</v>
      </c>
      <c r="AG43" s="11"/>
      <c r="AH43" s="12">
        <v>3.0</v>
      </c>
      <c r="AI43" s="23" t="s">
        <v>12</v>
      </c>
      <c r="AJ43" s="23" t="s">
        <v>3</v>
      </c>
      <c r="AK43" s="23">
        <v>1.0</v>
      </c>
      <c r="AL43" s="18"/>
      <c r="AM43" s="12">
        <v>3.0</v>
      </c>
      <c r="AN43" s="24" t="s">
        <v>12</v>
      </c>
      <c r="AO43" s="24" t="s">
        <v>9</v>
      </c>
      <c r="AP43" s="24">
        <v>1.0</v>
      </c>
    </row>
    <row r="44" ht="14.25" customHeight="1">
      <c r="A44" s="19" t="s">
        <v>15</v>
      </c>
      <c r="B44" s="12">
        <v>0.0</v>
      </c>
      <c r="C44" s="12">
        <v>4.0</v>
      </c>
      <c r="D44" s="11"/>
      <c r="E44" s="12" t="s">
        <v>7</v>
      </c>
      <c r="F44" s="12">
        <v>3.0</v>
      </c>
      <c r="G44" s="11"/>
      <c r="H44" s="15" t="s">
        <v>15</v>
      </c>
      <c r="I44" s="12">
        <v>4.0</v>
      </c>
      <c r="J44" s="12">
        <v>0.0</v>
      </c>
      <c r="K44" s="12">
        <v>0.0</v>
      </c>
      <c r="L44" s="12">
        <v>1.0</v>
      </c>
      <c r="M44" s="12">
        <v>1.0</v>
      </c>
      <c r="N44" s="23">
        <v>0.0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12"/>
      <c r="Z44" s="12">
        <v>4.0</v>
      </c>
      <c r="AA44" s="12" t="s">
        <v>13</v>
      </c>
      <c r="AB44" s="12" t="s">
        <v>3</v>
      </c>
      <c r="AC44" s="12">
        <f t="shared" si="2"/>
        <v>2</v>
      </c>
      <c r="AD44" s="11"/>
      <c r="AE44" s="11" t="s">
        <v>14</v>
      </c>
      <c r="AF44" s="11">
        <v>2.0</v>
      </c>
      <c r="AG44" s="11"/>
      <c r="AH44" s="12">
        <v>4.0</v>
      </c>
      <c r="AI44" s="23" t="s">
        <v>13</v>
      </c>
      <c r="AJ44" s="23" t="s">
        <v>6</v>
      </c>
      <c r="AK44" s="23">
        <v>2.0</v>
      </c>
      <c r="AL44" s="18"/>
      <c r="AM44" s="12">
        <v>4.0</v>
      </c>
      <c r="AN44" s="24" t="s">
        <v>13</v>
      </c>
      <c r="AO44" s="24" t="s">
        <v>3</v>
      </c>
      <c r="AP44" s="24">
        <v>2.0</v>
      </c>
    </row>
    <row r="45" ht="14.25" customHeight="1">
      <c r="A45" s="11"/>
      <c r="B45" s="14" t="s">
        <v>41</v>
      </c>
      <c r="C45" s="15">
        <f>SUM(C41:C44)</f>
        <v>11</v>
      </c>
      <c r="D45" s="11"/>
      <c r="E45" s="12" t="s">
        <v>8</v>
      </c>
      <c r="F45" s="12">
        <v>1.0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>
        <v>5.0</v>
      </c>
      <c r="AA45" s="12" t="s">
        <v>13</v>
      </c>
      <c r="AB45" s="12" t="s">
        <v>6</v>
      </c>
      <c r="AC45" s="12">
        <f t="shared" si="2"/>
        <v>2</v>
      </c>
      <c r="AD45" s="11"/>
      <c r="AE45" s="11" t="s">
        <v>15</v>
      </c>
      <c r="AF45" s="11">
        <v>4.0</v>
      </c>
      <c r="AG45" s="11"/>
      <c r="AH45" s="12">
        <v>5.0</v>
      </c>
      <c r="AI45" s="23" t="s">
        <v>13</v>
      </c>
      <c r="AJ45" s="23" t="s">
        <v>6</v>
      </c>
      <c r="AK45" s="23">
        <v>2.0</v>
      </c>
      <c r="AL45" s="18"/>
      <c r="AM45" s="12">
        <v>5.0</v>
      </c>
      <c r="AN45" s="24" t="s">
        <v>13</v>
      </c>
      <c r="AO45" s="24" t="s">
        <v>3</v>
      </c>
      <c r="AP45" s="24">
        <v>2.0</v>
      </c>
    </row>
    <row r="46" ht="14.25" customHeight="1">
      <c r="A46" s="11"/>
      <c r="B46" s="11"/>
      <c r="C46" s="11"/>
      <c r="D46" s="11"/>
      <c r="E46" s="12" t="s">
        <v>9</v>
      </c>
      <c r="F46" s="12">
        <v>3.0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>
        <v>6.0</v>
      </c>
      <c r="AA46" s="12" t="s">
        <v>14</v>
      </c>
      <c r="AB46" s="12" t="s">
        <v>5</v>
      </c>
      <c r="AC46" s="12">
        <f t="shared" si="2"/>
        <v>1</v>
      </c>
      <c r="AD46" s="11"/>
      <c r="AE46" s="11" t="s">
        <v>42</v>
      </c>
      <c r="AF46" s="11">
        <v>11.0</v>
      </c>
      <c r="AG46" s="11"/>
      <c r="AH46" s="12">
        <v>6.0</v>
      </c>
      <c r="AI46" s="23" t="s">
        <v>14</v>
      </c>
      <c r="AJ46" s="23" t="s">
        <v>5</v>
      </c>
      <c r="AK46" s="23">
        <v>1.0</v>
      </c>
      <c r="AL46" s="18"/>
      <c r="AM46" s="12">
        <v>6.0</v>
      </c>
      <c r="AN46" s="24" t="s">
        <v>14</v>
      </c>
      <c r="AO46" s="24" t="s">
        <v>5</v>
      </c>
      <c r="AP46" s="24">
        <v>1.0</v>
      </c>
    </row>
    <row r="47" ht="14.25" customHeight="1">
      <c r="A47" s="11"/>
      <c r="B47" s="11"/>
      <c r="C47" s="11"/>
      <c r="D47" s="11"/>
      <c r="E47" s="14" t="s">
        <v>41</v>
      </c>
      <c r="F47" s="15">
        <f>SUM(F41:F46)</f>
        <v>14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>
        <v>7.0</v>
      </c>
      <c r="AA47" s="12" t="s">
        <v>14</v>
      </c>
      <c r="AB47" s="12" t="s">
        <v>5</v>
      </c>
      <c r="AC47" s="12">
        <f t="shared" si="2"/>
        <v>1</v>
      </c>
      <c r="AD47" s="11"/>
      <c r="AE47" s="11"/>
      <c r="AF47" s="11"/>
      <c r="AG47" s="11"/>
      <c r="AH47" s="12">
        <v>7.0</v>
      </c>
      <c r="AI47" s="23" t="s">
        <v>14</v>
      </c>
      <c r="AJ47" s="23" t="s">
        <v>5</v>
      </c>
      <c r="AK47" s="23">
        <v>1.0</v>
      </c>
      <c r="AL47" s="18"/>
      <c r="AM47" s="12">
        <v>7.0</v>
      </c>
      <c r="AN47" s="24" t="s">
        <v>14</v>
      </c>
      <c r="AO47" s="24" t="s">
        <v>5</v>
      </c>
      <c r="AP47" s="24">
        <v>1.0</v>
      </c>
    </row>
    <row r="48" ht="14.25" customHeight="1">
      <c r="A48" s="14" t="s">
        <v>43</v>
      </c>
      <c r="B48" s="11">
        <f>MAX(I41:M44)*C45</f>
        <v>44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>
        <v>8.0</v>
      </c>
      <c r="AA48" s="12" t="s">
        <v>15</v>
      </c>
      <c r="AB48" s="12" t="s">
        <v>7</v>
      </c>
      <c r="AC48" s="12">
        <f t="shared" si="2"/>
        <v>1</v>
      </c>
      <c r="AD48" s="11"/>
      <c r="AG48" s="11"/>
      <c r="AH48" s="12">
        <v>8.0</v>
      </c>
      <c r="AI48" s="23" t="s">
        <v>15</v>
      </c>
      <c r="AJ48" s="23" t="s">
        <v>7</v>
      </c>
      <c r="AK48" s="23">
        <v>1.0</v>
      </c>
      <c r="AL48" s="18"/>
      <c r="AM48" s="12">
        <v>8.0</v>
      </c>
      <c r="AN48" s="24" t="s">
        <v>15</v>
      </c>
      <c r="AO48" s="24" t="s">
        <v>7</v>
      </c>
      <c r="AP48" s="24">
        <v>1.0</v>
      </c>
    </row>
    <row r="49" ht="14.25" customHeight="1">
      <c r="A49" s="14" t="s">
        <v>44</v>
      </c>
      <c r="B49" s="11">
        <f>C45*MINIFS(I41:M44, I41:M44, "&gt;0")</f>
        <v>11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>
        <v>9.0</v>
      </c>
      <c r="AA49" s="12" t="s">
        <v>15</v>
      </c>
      <c r="AB49" s="12" t="s">
        <v>8</v>
      </c>
      <c r="AC49" s="12">
        <f t="shared" si="2"/>
        <v>1</v>
      </c>
      <c r="AD49" s="11"/>
      <c r="AG49" s="11"/>
      <c r="AH49" s="12">
        <v>9.0</v>
      </c>
      <c r="AI49" s="23" t="s">
        <v>15</v>
      </c>
      <c r="AJ49" s="23" t="s">
        <v>7</v>
      </c>
      <c r="AK49" s="23">
        <v>1.0</v>
      </c>
      <c r="AL49" s="18"/>
      <c r="AM49" s="12">
        <v>9.0</v>
      </c>
      <c r="AN49" s="24" t="s">
        <v>15</v>
      </c>
      <c r="AO49" s="24" t="s">
        <v>8</v>
      </c>
      <c r="AP49" s="24">
        <v>1.0</v>
      </c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>
        <v>10.0</v>
      </c>
      <c r="AA50" s="12" t="s">
        <v>15</v>
      </c>
      <c r="AB50" s="12" t="s">
        <v>7</v>
      </c>
      <c r="AC50" s="12">
        <f t="shared" si="2"/>
        <v>1</v>
      </c>
      <c r="AD50" s="11"/>
      <c r="AG50" s="11"/>
      <c r="AH50" s="12">
        <v>10.0</v>
      </c>
      <c r="AI50" s="23" t="s">
        <v>15</v>
      </c>
      <c r="AJ50" s="23" t="s">
        <v>7</v>
      </c>
      <c r="AK50" s="23">
        <v>1.0</v>
      </c>
      <c r="AL50" s="18"/>
      <c r="AM50" s="12">
        <v>10.0</v>
      </c>
      <c r="AN50" s="24" t="s">
        <v>15</v>
      </c>
      <c r="AO50" s="24" t="s">
        <v>7</v>
      </c>
      <c r="AP50" s="24">
        <v>1.0</v>
      </c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>
        <v>11.0</v>
      </c>
      <c r="AA51" s="12" t="s">
        <v>15</v>
      </c>
      <c r="AB51" s="12" t="s">
        <v>7</v>
      </c>
      <c r="AC51" s="12">
        <f t="shared" si="2"/>
        <v>1</v>
      </c>
      <c r="AD51" s="11"/>
      <c r="AG51" s="11"/>
      <c r="AH51" s="12">
        <v>11.0</v>
      </c>
      <c r="AI51" s="23" t="s">
        <v>15</v>
      </c>
      <c r="AJ51" s="23" t="s">
        <v>8</v>
      </c>
      <c r="AK51" s="23">
        <v>1.0</v>
      </c>
      <c r="AL51" s="18"/>
      <c r="AM51" s="12">
        <v>11.0</v>
      </c>
      <c r="AN51" s="24" t="s">
        <v>15</v>
      </c>
      <c r="AO51" s="24" t="s">
        <v>7</v>
      </c>
      <c r="AP51" s="24">
        <v>1.0</v>
      </c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>
        <v>12.0</v>
      </c>
      <c r="AA52" s="12" t="s">
        <v>52</v>
      </c>
      <c r="AB52" s="12" t="s">
        <v>9</v>
      </c>
      <c r="AC52" s="12" t="s">
        <v>52</v>
      </c>
      <c r="AD52" s="11"/>
      <c r="AG52" s="11"/>
      <c r="AH52" s="12">
        <v>12.0</v>
      </c>
      <c r="AI52" s="12" t="s">
        <v>52</v>
      </c>
      <c r="AJ52" s="12" t="s">
        <v>9</v>
      </c>
      <c r="AK52" s="12" t="s">
        <v>52</v>
      </c>
      <c r="AL52" s="18"/>
      <c r="AM52" s="12">
        <v>12.0</v>
      </c>
      <c r="AN52" s="12" t="s">
        <v>52</v>
      </c>
      <c r="AO52" s="12" t="s">
        <v>6</v>
      </c>
      <c r="AP52" s="12" t="s">
        <v>52</v>
      </c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>
        <v>13.0</v>
      </c>
      <c r="AA53" s="12" t="s">
        <v>52</v>
      </c>
      <c r="AB53" s="12" t="s">
        <v>9</v>
      </c>
      <c r="AC53" s="12" t="s">
        <v>52</v>
      </c>
      <c r="AD53" s="11"/>
      <c r="AG53" s="11"/>
      <c r="AH53" s="12">
        <v>13.0</v>
      </c>
      <c r="AI53" s="12" t="s">
        <v>52</v>
      </c>
      <c r="AJ53" s="12" t="s">
        <v>9</v>
      </c>
      <c r="AK53" s="12" t="s">
        <v>52</v>
      </c>
      <c r="AL53" s="18"/>
      <c r="AM53" s="12">
        <v>13.0</v>
      </c>
      <c r="AN53" s="12" t="s">
        <v>52</v>
      </c>
      <c r="AO53" s="12" t="s">
        <v>9</v>
      </c>
      <c r="AP53" s="12" t="s">
        <v>52</v>
      </c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>
        <v>14.0</v>
      </c>
      <c r="AA54" s="12" t="s">
        <v>52</v>
      </c>
      <c r="AB54" s="12" t="s">
        <v>9</v>
      </c>
      <c r="AC54" s="25" t="s">
        <v>52</v>
      </c>
      <c r="AD54" s="11"/>
      <c r="AG54" s="11"/>
      <c r="AH54" s="12">
        <v>14.0</v>
      </c>
      <c r="AI54" s="12" t="s">
        <v>52</v>
      </c>
      <c r="AJ54" s="12" t="s">
        <v>9</v>
      </c>
      <c r="AK54" s="25" t="s">
        <v>52</v>
      </c>
      <c r="AL54" s="21"/>
      <c r="AM54" s="12">
        <v>14.0</v>
      </c>
      <c r="AN54" s="12" t="s">
        <v>52</v>
      </c>
      <c r="AO54" s="12" t="s">
        <v>9</v>
      </c>
      <c r="AP54" s="25" t="s">
        <v>52</v>
      </c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2" t="s">
        <v>45</v>
      </c>
      <c r="AB55" s="11">
        <f>COUNTIFS(AA41:AA54, "&lt;&gt;n/a",AB41:AB54, "&lt;&gt;n/a")</f>
        <v>11</v>
      </c>
      <c r="AC55" s="11"/>
      <c r="AD55" s="11"/>
      <c r="AE55" s="11"/>
      <c r="AF55" s="11"/>
      <c r="AG55" s="11"/>
      <c r="AH55" s="11"/>
      <c r="AI55" s="12" t="s">
        <v>45</v>
      </c>
      <c r="AJ55" s="11">
        <f>COUNTIFS(AI41:AI54, "&lt;&gt;n/a",AJ41:AJ54, "&lt;&gt;n/a")</f>
        <v>11</v>
      </c>
      <c r="AK55" s="11"/>
      <c r="AM55" s="11"/>
      <c r="AN55" s="12" t="s">
        <v>45</v>
      </c>
      <c r="AO55" s="11">
        <f>COUNTIFS(AN41:AN54, "&lt;&gt;n/a",AO41:AO54, "&lt;&gt;n/a")</f>
        <v>11</v>
      </c>
      <c r="AP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2" t="s">
        <v>41</v>
      </c>
      <c r="AB56" s="11"/>
      <c r="AC56" s="11">
        <f>SUMIF(AC41:AC54, "&lt;&gt;n/a")</f>
        <v>13</v>
      </c>
      <c r="AD56" s="11"/>
      <c r="AE56" s="11"/>
      <c r="AF56" s="11"/>
      <c r="AG56" s="11"/>
      <c r="AH56" s="11"/>
      <c r="AI56" s="12" t="s">
        <v>41</v>
      </c>
      <c r="AJ56" s="11"/>
      <c r="AK56" s="11">
        <f>SUMIF(AK41:AK54, "&lt;&gt;n/a")</f>
        <v>13</v>
      </c>
      <c r="AM56" s="11"/>
      <c r="AN56" s="12" t="s">
        <v>41</v>
      </c>
      <c r="AO56" s="11"/>
      <c r="AP56" s="11">
        <f>SUMIF(AP41:AP54, "&lt;&gt;n/a")</f>
        <v>13</v>
      </c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2" t="s">
        <v>46</v>
      </c>
      <c r="AB57" s="11"/>
      <c r="AC57" s="20">
        <f>STDEV(AC41:AC51)</f>
        <v>0.4045199175</v>
      </c>
      <c r="AD57" s="11"/>
      <c r="AE57" s="11"/>
      <c r="AF57" s="11"/>
      <c r="AG57" s="11"/>
      <c r="AH57" s="11"/>
      <c r="AI57" s="12" t="s">
        <v>46</v>
      </c>
      <c r="AJ57" s="11"/>
      <c r="AK57" s="20">
        <f>STDEV(AK41:AK51)</f>
        <v>0.4045199175</v>
      </c>
      <c r="AL57" s="21"/>
      <c r="AM57" s="11"/>
      <c r="AN57" s="12" t="s">
        <v>46</v>
      </c>
      <c r="AO57" s="11"/>
      <c r="AP57" s="20">
        <f>STDEV(AP41:AP51)</f>
        <v>0.4045199175</v>
      </c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2" t="s">
        <v>47</v>
      </c>
      <c r="AB58" s="11"/>
      <c r="AC58" s="20">
        <f>AVERAGEIF(AC41:AC54, "&lt;&gt;n/a", AC41:AC54)</f>
        <v>1.181818182</v>
      </c>
      <c r="AD58" s="11"/>
      <c r="AE58" s="11"/>
      <c r="AF58" s="11"/>
      <c r="AG58" s="11"/>
      <c r="AH58" s="11"/>
      <c r="AI58" s="12" t="s">
        <v>47</v>
      </c>
      <c r="AJ58" s="11"/>
      <c r="AK58" s="20">
        <f>AVERAGEIF(AK41:AK54, "&lt;&gt;n/a", AK41:AK54)</f>
        <v>1.181818182</v>
      </c>
      <c r="AL58" s="21"/>
      <c r="AM58" s="11"/>
      <c r="AN58" s="12" t="s">
        <v>47</v>
      </c>
      <c r="AO58" s="11"/>
      <c r="AP58" s="20">
        <f>AVERAGEIF(AP41:AP54, "&lt;&gt;n/a", AP41:AP54)</f>
        <v>1.181818182</v>
      </c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2" t="s">
        <v>48</v>
      </c>
      <c r="AJ59" s="11"/>
      <c r="AK59" s="12">
        <v>0.007</v>
      </c>
      <c r="AN59" s="12" t="s">
        <v>48</v>
      </c>
      <c r="AO59" s="11"/>
      <c r="AP59" s="12">
        <v>0.501</v>
      </c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ht="14.25" customHeight="1">
      <c r="A63" s="13" t="s">
        <v>53</v>
      </c>
    </row>
    <row r="64" ht="14.25" customHeight="1">
      <c r="A64" s="14" t="s">
        <v>25</v>
      </c>
      <c r="B64" s="15"/>
      <c r="C64" s="15"/>
      <c r="D64" s="15"/>
      <c r="E64" s="14" t="s">
        <v>26</v>
      </c>
      <c r="F64" s="15"/>
      <c r="G64" s="15"/>
      <c r="H64" s="14" t="s">
        <v>27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4" t="s">
        <v>28</v>
      </c>
      <c r="AA64" s="15"/>
      <c r="AB64" s="15"/>
      <c r="AC64" s="15"/>
      <c r="AD64" s="15"/>
      <c r="AE64" s="15"/>
      <c r="AF64" s="15"/>
      <c r="AG64" s="15"/>
      <c r="AH64" s="14" t="s">
        <v>29</v>
      </c>
      <c r="AI64" s="15"/>
      <c r="AJ64" s="15"/>
      <c r="AK64" s="15"/>
      <c r="AM64" s="14" t="s">
        <v>50</v>
      </c>
      <c r="AN64" s="15"/>
      <c r="AO64" s="15"/>
      <c r="AP64" s="15"/>
    </row>
    <row r="65" ht="14.25" customHeight="1">
      <c r="A65" s="14" t="s">
        <v>30</v>
      </c>
      <c r="B65" s="14" t="s">
        <v>31</v>
      </c>
      <c r="C65" s="14" t="s">
        <v>32</v>
      </c>
      <c r="D65" s="11"/>
      <c r="E65" s="14" t="s">
        <v>33</v>
      </c>
      <c r="F65" s="14" t="s">
        <v>34</v>
      </c>
      <c r="G65" s="11"/>
      <c r="H65" s="14" t="s">
        <v>35</v>
      </c>
      <c r="I65" s="14" t="s">
        <v>3</v>
      </c>
      <c r="J65" s="14" t="s">
        <v>5</v>
      </c>
      <c r="K65" s="14" t="s">
        <v>6</v>
      </c>
      <c r="L65" s="14" t="s">
        <v>7</v>
      </c>
      <c r="M65" s="14" t="s">
        <v>8</v>
      </c>
      <c r="N65" s="22" t="s">
        <v>9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11"/>
      <c r="Z65" s="14" t="s">
        <v>36</v>
      </c>
      <c r="AA65" s="14" t="s">
        <v>37</v>
      </c>
      <c r="AB65" s="14" t="s">
        <v>38</v>
      </c>
      <c r="AC65" s="14" t="s">
        <v>39</v>
      </c>
      <c r="AD65" s="11"/>
      <c r="AG65" s="11"/>
      <c r="AH65" s="14" t="s">
        <v>36</v>
      </c>
      <c r="AI65" s="14" t="s">
        <v>37</v>
      </c>
      <c r="AJ65" s="14" t="s">
        <v>38</v>
      </c>
      <c r="AK65" s="14" t="s">
        <v>39</v>
      </c>
      <c r="AL65" s="18"/>
      <c r="AM65" s="14" t="s">
        <v>36</v>
      </c>
      <c r="AN65" s="14" t="s">
        <v>37</v>
      </c>
      <c r="AO65" s="14" t="s">
        <v>38</v>
      </c>
      <c r="AP65" s="14" t="s">
        <v>39</v>
      </c>
    </row>
    <row r="66" ht="14.25" customHeight="1">
      <c r="A66" s="19" t="s">
        <v>12</v>
      </c>
      <c r="B66" s="12">
        <v>1.0</v>
      </c>
      <c r="C66" s="12">
        <v>3.0</v>
      </c>
      <c r="D66" s="11"/>
      <c r="E66" s="12" t="s">
        <v>3</v>
      </c>
      <c r="F66" s="12">
        <v>3.0</v>
      </c>
      <c r="G66" s="11"/>
      <c r="H66" s="15" t="s">
        <v>12</v>
      </c>
      <c r="I66" s="12">
        <v>1.0</v>
      </c>
      <c r="J66" s="12">
        <v>3.0</v>
      </c>
      <c r="K66" s="12">
        <v>1.0</v>
      </c>
      <c r="L66" s="12">
        <v>0.0</v>
      </c>
      <c r="M66" s="12">
        <v>2.0</v>
      </c>
      <c r="N66" s="23">
        <v>1.0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12"/>
      <c r="Z66" s="12">
        <v>1.0</v>
      </c>
      <c r="AA66" s="12" t="s">
        <v>12</v>
      </c>
      <c r="AB66" s="12" t="s">
        <v>3</v>
      </c>
      <c r="AC66" s="12">
        <v>1.0</v>
      </c>
      <c r="AD66" s="11"/>
      <c r="AG66" s="11"/>
      <c r="AH66" s="12">
        <v>1.0</v>
      </c>
      <c r="AI66" s="24" t="s">
        <v>12</v>
      </c>
      <c r="AJ66" s="24" t="s">
        <v>3</v>
      </c>
      <c r="AK66" s="24">
        <v>1.0</v>
      </c>
      <c r="AL66" s="18"/>
      <c r="AM66" s="12">
        <v>1.0</v>
      </c>
      <c r="AN66" s="24" t="s">
        <v>12</v>
      </c>
      <c r="AO66" s="24" t="s">
        <v>3</v>
      </c>
      <c r="AP66" s="24">
        <v>1.0</v>
      </c>
    </row>
    <row r="67" ht="14.25" customHeight="1">
      <c r="A67" s="19" t="s">
        <v>13</v>
      </c>
      <c r="B67" s="12">
        <v>0.0</v>
      </c>
      <c r="C67" s="12">
        <v>2.0</v>
      </c>
      <c r="D67" s="11"/>
      <c r="E67" s="12" t="s">
        <v>5</v>
      </c>
      <c r="F67" s="12">
        <v>2.0</v>
      </c>
      <c r="G67" s="11"/>
      <c r="H67" s="15" t="s">
        <v>13</v>
      </c>
      <c r="I67" s="12">
        <v>2.0</v>
      </c>
      <c r="J67" s="12">
        <v>2.0</v>
      </c>
      <c r="K67" s="12">
        <v>2.0</v>
      </c>
      <c r="L67" s="12">
        <v>3.0</v>
      </c>
      <c r="M67" s="12">
        <v>3.0</v>
      </c>
      <c r="N67" s="23">
        <v>0.0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12"/>
      <c r="Z67" s="12">
        <v>2.0</v>
      </c>
      <c r="AA67" s="12" t="s">
        <v>12</v>
      </c>
      <c r="AB67" s="12" t="s">
        <v>3</v>
      </c>
      <c r="AC67" s="12">
        <v>1.0</v>
      </c>
      <c r="AD67" s="11"/>
      <c r="AG67" s="11"/>
      <c r="AH67" s="12">
        <v>2.0</v>
      </c>
      <c r="AI67" s="24" t="s">
        <v>12</v>
      </c>
      <c r="AJ67" s="24" t="s">
        <v>3</v>
      </c>
      <c r="AK67" s="24">
        <v>1.0</v>
      </c>
      <c r="AL67" s="18"/>
      <c r="AM67" s="12">
        <v>2.0</v>
      </c>
      <c r="AN67" s="24" t="s">
        <v>12</v>
      </c>
      <c r="AO67" s="24" t="s">
        <v>3</v>
      </c>
      <c r="AP67" s="24">
        <v>1.0</v>
      </c>
    </row>
    <row r="68" ht="14.25" customHeight="1">
      <c r="A68" s="19" t="s">
        <v>14</v>
      </c>
      <c r="B68" s="12">
        <v>1.0</v>
      </c>
      <c r="C68" s="12">
        <v>2.0</v>
      </c>
      <c r="D68" s="11"/>
      <c r="E68" s="12" t="s">
        <v>6</v>
      </c>
      <c r="F68" s="12">
        <v>2.0</v>
      </c>
      <c r="G68" s="11"/>
      <c r="H68" s="15" t="s">
        <v>14</v>
      </c>
      <c r="I68" s="12">
        <v>3.0</v>
      </c>
      <c r="J68" s="12">
        <v>1.0</v>
      </c>
      <c r="K68" s="12">
        <v>3.0</v>
      </c>
      <c r="L68" s="12">
        <v>2.0</v>
      </c>
      <c r="M68" s="12">
        <v>0.0</v>
      </c>
      <c r="N68" s="23">
        <v>0.0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12"/>
      <c r="Z68" s="12">
        <v>3.0</v>
      </c>
      <c r="AA68" s="12" t="s">
        <v>12</v>
      </c>
      <c r="AB68" s="12" t="s">
        <v>3</v>
      </c>
      <c r="AC68" s="12">
        <v>1.0</v>
      </c>
      <c r="AD68" s="11"/>
      <c r="AG68" s="11"/>
      <c r="AH68" s="12">
        <v>3.0</v>
      </c>
      <c r="AI68" s="24" t="s">
        <v>12</v>
      </c>
      <c r="AJ68" s="24" t="s">
        <v>3</v>
      </c>
      <c r="AK68" s="24">
        <v>1.0</v>
      </c>
      <c r="AL68" s="18"/>
      <c r="AM68" s="12">
        <v>3.0</v>
      </c>
      <c r="AN68" s="24" t="s">
        <v>12</v>
      </c>
      <c r="AO68" s="24" t="s">
        <v>6</v>
      </c>
      <c r="AP68" s="24">
        <v>1.0</v>
      </c>
    </row>
    <row r="69" ht="14.25" customHeight="1">
      <c r="A69" s="26" t="s">
        <v>15</v>
      </c>
      <c r="B69" s="27">
        <v>0.0</v>
      </c>
      <c r="C69" s="27">
        <v>4.0</v>
      </c>
      <c r="D69" s="11"/>
      <c r="E69" s="12" t="s">
        <v>7</v>
      </c>
      <c r="F69" s="12">
        <v>3.0</v>
      </c>
      <c r="G69" s="11"/>
      <c r="H69" s="15" t="s">
        <v>15</v>
      </c>
      <c r="I69" s="12">
        <v>4.0</v>
      </c>
      <c r="J69" s="12">
        <v>0.0</v>
      </c>
      <c r="K69" s="12">
        <v>0.0</v>
      </c>
      <c r="L69" s="12">
        <v>1.0</v>
      </c>
      <c r="M69" s="12">
        <v>1.0</v>
      </c>
      <c r="N69" s="23">
        <v>0.0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12"/>
      <c r="Z69" s="12">
        <v>4.0</v>
      </c>
      <c r="AA69" s="12" t="s">
        <v>13</v>
      </c>
      <c r="AB69" s="12" t="s">
        <v>6</v>
      </c>
      <c r="AC69" s="12">
        <v>2.0</v>
      </c>
      <c r="AD69" s="11"/>
      <c r="AG69" s="11"/>
      <c r="AH69" s="12">
        <v>4.0</v>
      </c>
      <c r="AI69" s="24" t="s">
        <v>13</v>
      </c>
      <c r="AJ69" s="24" t="s">
        <v>6</v>
      </c>
      <c r="AK69" s="24">
        <v>2.0</v>
      </c>
      <c r="AL69" s="18"/>
      <c r="AM69" s="12">
        <v>4.0</v>
      </c>
      <c r="AN69" s="24" t="s">
        <v>13</v>
      </c>
      <c r="AO69" s="24" t="s">
        <v>6</v>
      </c>
      <c r="AP69" s="24">
        <v>2.0</v>
      </c>
    </row>
    <row r="70" ht="14.25" customHeight="1">
      <c r="A70" s="28" t="s">
        <v>16</v>
      </c>
      <c r="B70" s="28">
        <v>1.0</v>
      </c>
      <c r="C70" s="28">
        <v>4.0</v>
      </c>
      <c r="D70" s="11"/>
      <c r="E70" s="12" t="s">
        <v>8</v>
      </c>
      <c r="F70" s="12">
        <v>1.0</v>
      </c>
      <c r="G70" s="11"/>
      <c r="H70" s="14" t="s">
        <v>16</v>
      </c>
      <c r="I70" s="12">
        <v>0.0</v>
      </c>
      <c r="J70" s="12">
        <v>4.0</v>
      </c>
      <c r="K70" s="12">
        <v>0.0</v>
      </c>
      <c r="L70" s="12">
        <v>4.0</v>
      </c>
      <c r="M70" s="12">
        <v>0.0</v>
      </c>
      <c r="N70" s="12">
        <v>2.0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1"/>
      <c r="Z70" s="12">
        <v>5.0</v>
      </c>
      <c r="AA70" s="12" t="s">
        <v>13</v>
      </c>
      <c r="AB70" s="12" t="s">
        <v>6</v>
      </c>
      <c r="AC70" s="12">
        <v>2.0</v>
      </c>
      <c r="AD70" s="11"/>
      <c r="AG70" s="11"/>
      <c r="AH70" s="12">
        <v>5.0</v>
      </c>
      <c r="AI70" s="24" t="s">
        <v>13</v>
      </c>
      <c r="AJ70" s="24" t="s">
        <v>6</v>
      </c>
      <c r="AK70" s="24">
        <v>2.0</v>
      </c>
      <c r="AL70" s="18"/>
      <c r="AM70" s="12">
        <v>5.0</v>
      </c>
      <c r="AN70" s="24" t="s">
        <v>13</v>
      </c>
      <c r="AO70" s="24" t="s">
        <v>3</v>
      </c>
      <c r="AP70" s="24">
        <v>2.0</v>
      </c>
    </row>
    <row r="71" ht="14.25" customHeight="1">
      <c r="A71" s="11"/>
      <c r="B71" s="14" t="s">
        <v>41</v>
      </c>
      <c r="C71" s="15">
        <f>SUM(C66:C70)</f>
        <v>15</v>
      </c>
      <c r="D71" s="11"/>
      <c r="E71" s="12" t="s">
        <v>9</v>
      </c>
      <c r="F71" s="12">
        <v>1.0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>
        <v>6.0</v>
      </c>
      <c r="AA71" s="12" t="s">
        <v>14</v>
      </c>
      <c r="AB71" s="12" t="s">
        <v>5</v>
      </c>
      <c r="AC71" s="12">
        <v>1.0</v>
      </c>
      <c r="AD71" s="11"/>
      <c r="AG71" s="11"/>
      <c r="AH71" s="12">
        <v>6.0</v>
      </c>
      <c r="AI71" s="24" t="s">
        <v>14</v>
      </c>
      <c r="AJ71" s="24" t="s">
        <v>5</v>
      </c>
      <c r="AK71" s="24">
        <v>1.0</v>
      </c>
      <c r="AL71" s="18"/>
      <c r="AM71" s="12">
        <v>6.0</v>
      </c>
      <c r="AN71" s="24" t="s">
        <v>14</v>
      </c>
      <c r="AO71" s="24" t="s">
        <v>5</v>
      </c>
      <c r="AP71" s="24">
        <v>1.0</v>
      </c>
    </row>
    <row r="72" ht="14.25" customHeight="1">
      <c r="A72" s="11"/>
      <c r="B72" s="11"/>
      <c r="C72" s="11"/>
      <c r="D72" s="11"/>
      <c r="E72" s="14" t="s">
        <v>41</v>
      </c>
      <c r="F72" s="15">
        <f>SUM(F66:F71)</f>
        <v>12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>
        <v>7.0</v>
      </c>
      <c r="AA72" s="12" t="s">
        <v>14</v>
      </c>
      <c r="AB72" s="12" t="s">
        <v>5</v>
      </c>
      <c r="AC72" s="12">
        <v>1.0</v>
      </c>
      <c r="AD72" s="11"/>
      <c r="AE72" s="11"/>
      <c r="AF72" s="11"/>
      <c r="AG72" s="11"/>
      <c r="AH72" s="12">
        <v>7.0</v>
      </c>
      <c r="AI72" s="24" t="s">
        <v>14</v>
      </c>
      <c r="AJ72" s="24" t="s">
        <v>5</v>
      </c>
      <c r="AK72" s="24">
        <v>1.0</v>
      </c>
      <c r="AL72" s="18"/>
      <c r="AM72" s="12">
        <v>7.0</v>
      </c>
      <c r="AN72" s="24" t="s">
        <v>14</v>
      </c>
      <c r="AO72" s="24" t="s">
        <v>5</v>
      </c>
      <c r="AP72" s="24">
        <v>1.0</v>
      </c>
    </row>
    <row r="73" ht="14.25" customHeight="1">
      <c r="A73" s="14" t="s">
        <v>43</v>
      </c>
      <c r="B73" s="11">
        <f>MAX(I66:M69)*C71</f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>
        <v>8.0</v>
      </c>
      <c r="AA73" s="27" t="s">
        <v>15</v>
      </c>
      <c r="AB73" s="28" t="s">
        <v>52</v>
      </c>
      <c r="AC73" s="28" t="s">
        <v>52</v>
      </c>
      <c r="AD73" s="11"/>
      <c r="AE73" s="11"/>
      <c r="AF73" s="11"/>
      <c r="AG73" s="11"/>
      <c r="AH73" s="12">
        <v>8.0</v>
      </c>
      <c r="AI73" s="27" t="s">
        <v>15</v>
      </c>
      <c r="AJ73" s="27" t="s">
        <v>52</v>
      </c>
      <c r="AK73" s="27" t="s">
        <v>52</v>
      </c>
      <c r="AL73" s="18"/>
      <c r="AM73" s="12">
        <v>8.0</v>
      </c>
      <c r="AN73" s="27" t="s">
        <v>15</v>
      </c>
      <c r="AO73" s="27" t="s">
        <v>8</v>
      </c>
      <c r="AP73" s="27">
        <v>1.0</v>
      </c>
    </row>
    <row r="74" ht="14.25" customHeight="1">
      <c r="A74" s="14" t="s">
        <v>44</v>
      </c>
      <c r="B74" s="11">
        <f>C71*MINIFS(I66:M69, I66:M69, "&gt;0")</f>
        <v>15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>
        <v>9.0</v>
      </c>
      <c r="AA74" s="27" t="s">
        <v>15</v>
      </c>
      <c r="AB74" s="28" t="s">
        <v>52</v>
      </c>
      <c r="AC74" s="28" t="s">
        <v>52</v>
      </c>
      <c r="AD74" s="11"/>
      <c r="AE74" s="11"/>
      <c r="AF74" s="11"/>
      <c r="AG74" s="11"/>
      <c r="AH74" s="12">
        <v>9.0</v>
      </c>
      <c r="AI74" s="27" t="s">
        <v>15</v>
      </c>
      <c r="AJ74" s="27" t="s">
        <v>52</v>
      </c>
      <c r="AK74" s="27" t="s">
        <v>52</v>
      </c>
      <c r="AL74" s="18"/>
      <c r="AM74" s="12">
        <v>9.0</v>
      </c>
      <c r="AN74" s="27" t="s">
        <v>15</v>
      </c>
      <c r="AO74" s="27" t="s">
        <v>52</v>
      </c>
      <c r="AP74" s="27" t="s">
        <v>52</v>
      </c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>
        <v>10.0</v>
      </c>
      <c r="AA75" s="27" t="s">
        <v>15</v>
      </c>
      <c r="AB75" s="28" t="s">
        <v>52</v>
      </c>
      <c r="AC75" s="28" t="s">
        <v>52</v>
      </c>
      <c r="AD75" s="11"/>
      <c r="AE75" s="11"/>
      <c r="AF75" s="11"/>
      <c r="AG75" s="11"/>
      <c r="AH75" s="12">
        <v>10.0</v>
      </c>
      <c r="AI75" s="27" t="s">
        <v>15</v>
      </c>
      <c r="AJ75" s="27" t="s">
        <v>52</v>
      </c>
      <c r="AK75" s="27" t="s">
        <v>52</v>
      </c>
      <c r="AL75" s="18"/>
      <c r="AM75" s="12">
        <v>10.0</v>
      </c>
      <c r="AN75" s="27" t="s">
        <v>15</v>
      </c>
      <c r="AO75" s="27" t="s">
        <v>52</v>
      </c>
      <c r="AP75" s="27" t="s">
        <v>52</v>
      </c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>
        <v>11.0</v>
      </c>
      <c r="AA76" s="27" t="s">
        <v>15</v>
      </c>
      <c r="AB76" s="27" t="s">
        <v>8</v>
      </c>
      <c r="AC76" s="27">
        <v>1.0</v>
      </c>
      <c r="AD76" s="11"/>
      <c r="AE76" s="11"/>
      <c r="AF76" s="11"/>
      <c r="AG76" s="11"/>
      <c r="AH76" s="12">
        <v>11.0</v>
      </c>
      <c r="AI76" s="27" t="s">
        <v>15</v>
      </c>
      <c r="AJ76" s="27" t="s">
        <v>8</v>
      </c>
      <c r="AK76" s="27">
        <v>1.0</v>
      </c>
      <c r="AL76" s="18"/>
      <c r="AM76" s="12">
        <v>11.0</v>
      </c>
      <c r="AN76" s="27" t="s">
        <v>15</v>
      </c>
      <c r="AO76" s="27" t="s">
        <v>52</v>
      </c>
      <c r="AP76" s="27" t="s">
        <v>52</v>
      </c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>
        <v>12.0</v>
      </c>
      <c r="AA77" s="28" t="s">
        <v>16</v>
      </c>
      <c r="AB77" s="28" t="s">
        <v>9</v>
      </c>
      <c r="AC77" s="28">
        <v>2.0</v>
      </c>
      <c r="AD77" s="11"/>
      <c r="AE77" s="11"/>
      <c r="AF77" s="11"/>
      <c r="AG77" s="11"/>
      <c r="AH77" s="12">
        <v>12.0</v>
      </c>
      <c r="AI77" s="28" t="s">
        <v>16</v>
      </c>
      <c r="AJ77" s="28" t="s">
        <v>9</v>
      </c>
      <c r="AK77" s="28">
        <v>2.0</v>
      </c>
      <c r="AL77" s="18"/>
      <c r="AM77" s="12">
        <v>12.0</v>
      </c>
      <c r="AN77" s="28" t="s">
        <v>16</v>
      </c>
      <c r="AO77" s="28" t="s">
        <v>9</v>
      </c>
      <c r="AP77" s="28">
        <v>2.0</v>
      </c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>
        <v>13.0</v>
      </c>
      <c r="AA78" s="28" t="s">
        <v>16</v>
      </c>
      <c r="AB78" s="27" t="s">
        <v>7</v>
      </c>
      <c r="AC78" s="27">
        <v>4.0</v>
      </c>
      <c r="AD78" s="11"/>
      <c r="AE78" s="11"/>
      <c r="AF78" s="11"/>
      <c r="AG78" s="11"/>
      <c r="AH78" s="12">
        <v>13.0</v>
      </c>
      <c r="AI78" s="28" t="s">
        <v>16</v>
      </c>
      <c r="AJ78" s="28" t="s">
        <v>7</v>
      </c>
      <c r="AK78" s="28">
        <v>4.0</v>
      </c>
      <c r="AL78" s="18"/>
      <c r="AM78" s="12">
        <v>13.0</v>
      </c>
      <c r="AN78" s="28" t="s">
        <v>16</v>
      </c>
      <c r="AO78" s="28" t="s">
        <v>7</v>
      </c>
      <c r="AP78" s="28">
        <v>4.0</v>
      </c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>
        <v>14.0</v>
      </c>
      <c r="AA79" s="28" t="s">
        <v>16</v>
      </c>
      <c r="AB79" s="27" t="s">
        <v>7</v>
      </c>
      <c r="AC79" s="27">
        <v>4.0</v>
      </c>
      <c r="AD79" s="11"/>
      <c r="AE79" s="11"/>
      <c r="AF79" s="11"/>
      <c r="AG79" s="11"/>
      <c r="AH79" s="12">
        <v>14.0</v>
      </c>
      <c r="AI79" s="28" t="s">
        <v>16</v>
      </c>
      <c r="AJ79" s="28" t="s">
        <v>7</v>
      </c>
      <c r="AK79" s="29">
        <v>4.0</v>
      </c>
      <c r="AL79" s="30"/>
      <c r="AM79" s="12">
        <v>14.0</v>
      </c>
      <c r="AN79" s="28" t="s">
        <v>16</v>
      </c>
      <c r="AO79" s="28" t="s">
        <v>7</v>
      </c>
      <c r="AP79" s="29">
        <v>4.0</v>
      </c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>
        <v>15.0</v>
      </c>
      <c r="AA80" s="28" t="s">
        <v>16</v>
      </c>
      <c r="AB80" s="27" t="s">
        <v>7</v>
      </c>
      <c r="AC80" s="27">
        <v>4.0</v>
      </c>
      <c r="AD80" s="11"/>
      <c r="AE80" s="11"/>
      <c r="AF80" s="11"/>
      <c r="AG80" s="11"/>
      <c r="AH80" s="12">
        <v>15.0</v>
      </c>
      <c r="AI80" s="28" t="s">
        <v>16</v>
      </c>
      <c r="AJ80" s="28" t="s">
        <v>7</v>
      </c>
      <c r="AK80" s="29">
        <v>4.0</v>
      </c>
      <c r="AL80" s="30"/>
      <c r="AM80" s="12">
        <v>15.0</v>
      </c>
      <c r="AN80" s="28" t="s">
        <v>16</v>
      </c>
      <c r="AO80" s="28" t="s">
        <v>7</v>
      </c>
      <c r="AP80" s="29">
        <v>4.0</v>
      </c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2" t="s">
        <v>45</v>
      </c>
      <c r="AB81" s="11">
        <f>COUNTIFS(AA66:AA80, "&lt;&gt;n/a",AB66:AB80, "&lt;&gt;n/a")</f>
        <v>12</v>
      </c>
      <c r="AC81" s="11"/>
      <c r="AD81" s="11"/>
      <c r="AE81" s="11"/>
      <c r="AF81" s="11"/>
      <c r="AG81" s="11"/>
      <c r="AH81" s="11"/>
      <c r="AI81" s="12" t="s">
        <v>45</v>
      </c>
      <c r="AJ81" s="11">
        <f>COUNTIFS(AI66:AI80, "&lt;&gt;n/a",AJ66:AJ80, "&lt;&gt;n/a")</f>
        <v>12</v>
      </c>
      <c r="AK81" s="11"/>
      <c r="AM81" s="11"/>
      <c r="AN81" s="12" t="s">
        <v>45</v>
      </c>
      <c r="AO81" s="11">
        <f>COUNTIFS(AN66:AN80, "&lt;&gt;n/a",AO66:AO80, "&lt;&gt;n/a")</f>
        <v>12</v>
      </c>
      <c r="AP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2" t="s">
        <v>41</v>
      </c>
      <c r="AB82" s="11"/>
      <c r="AC82" s="31">
        <f>SUMIF(AC66:AC80, "&lt;&gt;n/a")</f>
        <v>24</v>
      </c>
      <c r="AD82" s="11"/>
      <c r="AE82" s="11"/>
      <c r="AF82" s="11"/>
      <c r="AG82" s="11"/>
      <c r="AH82" s="11"/>
      <c r="AI82" s="12" t="s">
        <v>41</v>
      </c>
      <c r="AJ82" s="11"/>
      <c r="AK82" s="32">
        <f>SUMIF(AK66:AK80, "&lt;&gt;n/a")</f>
        <v>24</v>
      </c>
      <c r="AM82" s="11"/>
      <c r="AN82" s="12" t="s">
        <v>41</v>
      </c>
      <c r="AO82" s="11"/>
      <c r="AP82" s="32">
        <f>SUMIF(AP66:AP80, "&lt;&gt;n/a")</f>
        <v>24</v>
      </c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2" t="s">
        <v>46</v>
      </c>
      <c r="AB83" s="11"/>
      <c r="AC83" s="20">
        <f>STDEV(AC66:AC80)</f>
        <v>1.279204298</v>
      </c>
      <c r="AD83" s="11"/>
      <c r="AE83" s="11"/>
      <c r="AF83" s="11"/>
      <c r="AG83" s="11"/>
      <c r="AH83" s="11"/>
      <c r="AI83" s="12" t="s">
        <v>46</v>
      </c>
      <c r="AJ83" s="11"/>
      <c r="AK83" s="20">
        <f>STDEV(AK66:AK80)</f>
        <v>1.279204298</v>
      </c>
      <c r="AL83" s="21"/>
      <c r="AM83" s="11"/>
      <c r="AN83" s="12" t="s">
        <v>46</v>
      </c>
      <c r="AO83" s="11"/>
      <c r="AP83" s="20">
        <f>STDEV(AP66:AP80)</f>
        <v>1.279204298</v>
      </c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2" t="s">
        <v>47</v>
      </c>
      <c r="AB84" s="11"/>
      <c r="AC84" s="20">
        <f>AVERAGEIF(AC66:AC80, "&lt;&gt;n/a", AC66:AC80)</f>
        <v>2</v>
      </c>
      <c r="AD84" s="11"/>
      <c r="AE84" s="11"/>
      <c r="AF84" s="11"/>
      <c r="AG84" s="11"/>
      <c r="AH84" s="11"/>
      <c r="AI84" s="12" t="s">
        <v>47</v>
      </c>
      <c r="AJ84" s="11"/>
      <c r="AK84" s="20">
        <f>AVERAGEIF(AK66:AK80, "&lt;&gt;n/a", AK66:AK80)</f>
        <v>2</v>
      </c>
      <c r="AL84" s="21"/>
      <c r="AM84" s="11"/>
      <c r="AN84" s="12" t="s">
        <v>47</v>
      </c>
      <c r="AO84" s="11"/>
      <c r="AP84" s="20">
        <f>AVERAGEIF(AP66:AP80, "&lt;&gt;n/a", AP66:AP80)</f>
        <v>2</v>
      </c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2" t="s">
        <v>48</v>
      </c>
      <c r="AJ85" s="11"/>
      <c r="AK85" s="12">
        <v>0.008</v>
      </c>
      <c r="AM85" s="11"/>
      <c r="AN85" s="12" t="s">
        <v>48</v>
      </c>
      <c r="AO85" s="11"/>
      <c r="AP85" s="12">
        <v>0.596</v>
      </c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ht="14.25" customHeight="1">
      <c r="A88" s="13" t="s">
        <v>54</v>
      </c>
    </row>
    <row r="89" ht="14.25" customHeight="1">
      <c r="A89" s="14" t="s">
        <v>25</v>
      </c>
      <c r="B89" s="11"/>
      <c r="C89" s="11"/>
      <c r="D89" s="11"/>
      <c r="E89" s="14" t="s">
        <v>26</v>
      </c>
      <c r="F89" s="11"/>
      <c r="G89" s="11"/>
      <c r="H89" s="14" t="s">
        <v>27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4" t="s">
        <v>28</v>
      </c>
      <c r="AA89" s="11"/>
      <c r="AB89" s="11"/>
      <c r="AC89" s="11"/>
      <c r="AD89" s="11"/>
      <c r="AE89" s="11"/>
      <c r="AF89" s="11"/>
      <c r="AG89" s="11"/>
      <c r="AH89" s="14" t="s">
        <v>29</v>
      </c>
      <c r="AI89" s="11"/>
      <c r="AJ89" s="11"/>
      <c r="AK89" s="11"/>
      <c r="AM89" s="14" t="s">
        <v>50</v>
      </c>
      <c r="AN89" s="11"/>
      <c r="AO89" s="11"/>
      <c r="AP89" s="11"/>
    </row>
    <row r="90" ht="14.25" customHeight="1">
      <c r="A90" s="14" t="s">
        <v>30</v>
      </c>
      <c r="B90" s="14" t="s">
        <v>31</v>
      </c>
      <c r="C90" s="14" t="s">
        <v>32</v>
      </c>
      <c r="D90" s="11"/>
      <c r="E90" s="14" t="s">
        <v>33</v>
      </c>
      <c r="F90" s="14" t="s">
        <v>34</v>
      </c>
      <c r="G90" s="11"/>
      <c r="H90" s="14" t="s">
        <v>35</v>
      </c>
      <c r="I90" s="14" t="s">
        <v>3</v>
      </c>
      <c r="J90" s="14" t="s">
        <v>5</v>
      </c>
      <c r="K90" s="14" t="s">
        <v>6</v>
      </c>
      <c r="L90" s="14" t="s">
        <v>7</v>
      </c>
      <c r="M90" s="14" t="s">
        <v>8</v>
      </c>
      <c r="N90" s="22" t="s">
        <v>9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11"/>
      <c r="Z90" s="14" t="s">
        <v>36</v>
      </c>
      <c r="AA90" s="14" t="s">
        <v>37</v>
      </c>
      <c r="AB90" s="14" t="s">
        <v>38</v>
      </c>
      <c r="AC90" s="14" t="s">
        <v>39</v>
      </c>
      <c r="AD90" s="11"/>
      <c r="AE90" s="11"/>
      <c r="AF90" s="11"/>
      <c r="AG90" s="11"/>
      <c r="AH90" s="14" t="s">
        <v>36</v>
      </c>
      <c r="AI90" s="14" t="s">
        <v>37</v>
      </c>
      <c r="AJ90" s="14" t="s">
        <v>38</v>
      </c>
      <c r="AK90" s="14" t="s">
        <v>39</v>
      </c>
      <c r="AL90" s="18"/>
      <c r="AM90" s="14" t="s">
        <v>36</v>
      </c>
      <c r="AN90" s="14" t="s">
        <v>37</v>
      </c>
      <c r="AO90" s="14" t="s">
        <v>38</v>
      </c>
      <c r="AP90" s="14" t="s">
        <v>39</v>
      </c>
    </row>
    <row r="91" ht="14.25" customHeight="1">
      <c r="A91" s="19" t="s">
        <v>12</v>
      </c>
      <c r="B91" s="12">
        <v>1.0</v>
      </c>
      <c r="C91" s="12">
        <v>3.0</v>
      </c>
      <c r="D91" s="11"/>
      <c r="E91" s="12" t="s">
        <v>3</v>
      </c>
      <c r="F91" s="12">
        <v>3.0</v>
      </c>
      <c r="G91" s="11"/>
      <c r="H91" s="15" t="s">
        <v>12</v>
      </c>
      <c r="I91" s="12">
        <v>1.0</v>
      </c>
      <c r="J91" s="12">
        <v>3.0</v>
      </c>
      <c r="K91" s="12">
        <v>1.0</v>
      </c>
      <c r="L91" s="12">
        <v>0.0</v>
      </c>
      <c r="M91" s="12">
        <v>2.0</v>
      </c>
      <c r="N91" s="23">
        <v>1.0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12"/>
      <c r="Z91" s="12">
        <v>1.0</v>
      </c>
      <c r="AA91" s="12" t="s">
        <v>12</v>
      </c>
      <c r="AB91" s="12" t="s">
        <v>6</v>
      </c>
      <c r="AC91" s="12">
        <v>1.0</v>
      </c>
      <c r="AD91" s="11"/>
      <c r="AG91" s="11"/>
      <c r="AH91" s="12">
        <v>1.0</v>
      </c>
      <c r="AI91" s="12" t="s">
        <v>12</v>
      </c>
      <c r="AJ91" s="12" t="s">
        <v>3</v>
      </c>
      <c r="AK91" s="12">
        <v>1.0</v>
      </c>
      <c r="AL91" s="18"/>
      <c r="AM91" s="12">
        <v>1.0</v>
      </c>
      <c r="AN91" s="12" t="s">
        <v>12</v>
      </c>
      <c r="AO91" s="12" t="s">
        <v>6</v>
      </c>
      <c r="AP91" s="12">
        <v>1.0</v>
      </c>
    </row>
    <row r="92" ht="14.25" customHeight="1">
      <c r="A92" s="19" t="s">
        <v>13</v>
      </c>
      <c r="B92" s="12">
        <v>0.0</v>
      </c>
      <c r="C92" s="12">
        <v>2.0</v>
      </c>
      <c r="D92" s="11"/>
      <c r="E92" s="12" t="s">
        <v>5</v>
      </c>
      <c r="F92" s="12">
        <v>2.0</v>
      </c>
      <c r="G92" s="11"/>
      <c r="H92" s="15" t="s">
        <v>13</v>
      </c>
      <c r="I92" s="12">
        <v>2.0</v>
      </c>
      <c r="J92" s="12">
        <v>2.0</v>
      </c>
      <c r="K92" s="12">
        <v>2.0</v>
      </c>
      <c r="L92" s="12">
        <v>3.0</v>
      </c>
      <c r="M92" s="12">
        <v>3.0</v>
      </c>
      <c r="N92" s="23">
        <v>0.0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12"/>
      <c r="Z92" s="12">
        <v>2.0</v>
      </c>
      <c r="AA92" s="12" t="s">
        <v>12</v>
      </c>
      <c r="AB92" s="12" t="s">
        <v>3</v>
      </c>
      <c r="AC92" s="12">
        <v>1.0</v>
      </c>
      <c r="AD92" s="11"/>
      <c r="AG92" s="11"/>
      <c r="AH92" s="12">
        <v>2.0</v>
      </c>
      <c r="AI92" s="12" t="s">
        <v>12</v>
      </c>
      <c r="AJ92" s="12" t="s">
        <v>3</v>
      </c>
      <c r="AK92" s="12">
        <v>1.0</v>
      </c>
      <c r="AL92" s="18"/>
      <c r="AM92" s="12">
        <v>2.0</v>
      </c>
      <c r="AN92" s="12" t="s">
        <v>12</v>
      </c>
      <c r="AO92" s="12" t="s">
        <v>3</v>
      </c>
      <c r="AP92" s="12">
        <v>1.0</v>
      </c>
    </row>
    <row r="93" ht="14.25" customHeight="1">
      <c r="A93" s="19" t="s">
        <v>14</v>
      </c>
      <c r="B93" s="12">
        <v>1.0</v>
      </c>
      <c r="C93" s="12">
        <v>2.0</v>
      </c>
      <c r="D93" s="11"/>
      <c r="E93" s="12" t="s">
        <v>6</v>
      </c>
      <c r="F93" s="12">
        <v>2.0</v>
      </c>
      <c r="G93" s="11"/>
      <c r="H93" s="15" t="s">
        <v>14</v>
      </c>
      <c r="I93" s="12">
        <v>3.0</v>
      </c>
      <c r="J93" s="12">
        <v>1.0</v>
      </c>
      <c r="K93" s="12">
        <v>4.0</v>
      </c>
      <c r="L93" s="12">
        <v>2.0</v>
      </c>
      <c r="M93" s="12">
        <v>0.0</v>
      </c>
      <c r="N93" s="23">
        <v>0.0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12"/>
      <c r="Z93" s="12">
        <v>3.0</v>
      </c>
      <c r="AA93" s="12" t="s">
        <v>12</v>
      </c>
      <c r="AB93" s="12" t="s">
        <v>3</v>
      </c>
      <c r="AC93" s="12">
        <v>1.0</v>
      </c>
      <c r="AD93" s="11"/>
      <c r="AG93" s="11"/>
      <c r="AH93" s="12">
        <v>3.0</v>
      </c>
      <c r="AI93" s="12" t="s">
        <v>12</v>
      </c>
      <c r="AJ93" s="12" t="s">
        <v>3</v>
      </c>
      <c r="AK93" s="12">
        <v>1.0</v>
      </c>
      <c r="AL93" s="18"/>
      <c r="AM93" s="12">
        <v>3.0</v>
      </c>
      <c r="AN93" s="12" t="s">
        <v>12</v>
      </c>
      <c r="AO93" s="12" t="s">
        <v>6</v>
      </c>
      <c r="AP93" s="12">
        <v>1.0</v>
      </c>
    </row>
    <row r="94" ht="14.25" customHeight="1">
      <c r="A94" s="19" t="s">
        <v>15</v>
      </c>
      <c r="B94" s="12">
        <v>0.0</v>
      </c>
      <c r="C94" s="12">
        <v>4.0</v>
      </c>
      <c r="D94" s="11"/>
      <c r="E94" s="12" t="s">
        <v>7</v>
      </c>
      <c r="F94" s="12">
        <v>3.0</v>
      </c>
      <c r="G94" s="11"/>
      <c r="H94" s="15" t="s">
        <v>15</v>
      </c>
      <c r="I94" s="12">
        <v>4.0</v>
      </c>
      <c r="J94" s="12">
        <v>0.0</v>
      </c>
      <c r="K94" s="12">
        <v>0.0</v>
      </c>
      <c r="L94" s="12">
        <v>1.0</v>
      </c>
      <c r="M94" s="12">
        <v>1.0</v>
      </c>
      <c r="N94" s="23">
        <v>0.0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12"/>
      <c r="Z94" s="12">
        <v>4.0</v>
      </c>
      <c r="AA94" s="12" t="s">
        <v>13</v>
      </c>
      <c r="AB94" s="12" t="s">
        <v>3</v>
      </c>
      <c r="AC94" s="12">
        <v>2.0</v>
      </c>
      <c r="AD94" s="11"/>
      <c r="AG94" s="11"/>
      <c r="AH94" s="12">
        <v>4.0</v>
      </c>
      <c r="AI94" s="12" t="s">
        <v>13</v>
      </c>
      <c r="AJ94" s="12" t="s">
        <v>6</v>
      </c>
      <c r="AK94" s="12">
        <v>2.0</v>
      </c>
      <c r="AL94" s="18"/>
      <c r="AM94" s="12">
        <v>4.0</v>
      </c>
      <c r="AN94" s="12" t="s">
        <v>13</v>
      </c>
      <c r="AO94" s="12" t="s">
        <v>3</v>
      </c>
      <c r="AP94" s="12">
        <v>2.0</v>
      </c>
    </row>
    <row r="95" ht="14.25" customHeight="1">
      <c r="A95" s="33" t="s">
        <v>16</v>
      </c>
      <c r="B95" s="12">
        <v>1.0</v>
      </c>
      <c r="C95" s="12">
        <v>3.0</v>
      </c>
      <c r="D95" s="11"/>
      <c r="E95" s="12" t="s">
        <v>8</v>
      </c>
      <c r="F95" s="12">
        <v>1.0</v>
      </c>
      <c r="G95" s="11"/>
      <c r="H95" s="14" t="s">
        <v>16</v>
      </c>
      <c r="I95" s="12">
        <v>0.0</v>
      </c>
      <c r="J95" s="12">
        <v>0.0</v>
      </c>
      <c r="K95" s="12">
        <v>3.0</v>
      </c>
      <c r="L95" s="12">
        <v>1.0</v>
      </c>
      <c r="M95" s="12">
        <v>4.0</v>
      </c>
      <c r="N95" s="24">
        <v>2.0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12"/>
      <c r="Z95" s="12">
        <v>5.0</v>
      </c>
      <c r="AA95" s="12" t="s">
        <v>13</v>
      </c>
      <c r="AB95" s="12" t="s">
        <v>6</v>
      </c>
      <c r="AC95" s="12">
        <v>2.0</v>
      </c>
      <c r="AD95" s="11"/>
      <c r="AG95" s="11"/>
      <c r="AH95" s="12">
        <v>5.0</v>
      </c>
      <c r="AI95" s="12" t="s">
        <v>13</v>
      </c>
      <c r="AJ95" s="12" t="s">
        <v>6</v>
      </c>
      <c r="AK95" s="12">
        <v>2.0</v>
      </c>
      <c r="AL95" s="18"/>
      <c r="AM95" s="12">
        <v>5.0</v>
      </c>
      <c r="AN95" s="12" t="s">
        <v>13</v>
      </c>
      <c r="AO95" s="12" t="s">
        <v>3</v>
      </c>
      <c r="AP95" s="12">
        <v>2.0</v>
      </c>
    </row>
    <row r="96" ht="14.25" customHeight="1">
      <c r="A96" s="11"/>
      <c r="B96" s="14" t="s">
        <v>41</v>
      </c>
      <c r="C96" s="15">
        <f>SUM(C91:C95)</f>
        <v>14</v>
      </c>
      <c r="D96" s="11"/>
      <c r="E96" s="12" t="s">
        <v>9</v>
      </c>
      <c r="F96" s="12">
        <v>3.0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>
        <v>6.0</v>
      </c>
      <c r="AA96" s="12" t="s">
        <v>14</v>
      </c>
      <c r="AB96" s="12" t="s">
        <v>5</v>
      </c>
      <c r="AC96" s="12">
        <v>1.0</v>
      </c>
      <c r="AD96" s="11"/>
      <c r="AG96" s="11"/>
      <c r="AH96" s="12">
        <v>6.0</v>
      </c>
      <c r="AI96" s="12" t="s">
        <v>14</v>
      </c>
      <c r="AJ96" s="12" t="s">
        <v>5</v>
      </c>
      <c r="AK96" s="12">
        <v>1.0</v>
      </c>
      <c r="AL96" s="18"/>
      <c r="AM96" s="12">
        <v>6.0</v>
      </c>
      <c r="AN96" s="12" t="s">
        <v>14</v>
      </c>
      <c r="AO96" s="12" t="s">
        <v>5</v>
      </c>
      <c r="AP96" s="12">
        <v>1.0</v>
      </c>
    </row>
    <row r="97" ht="14.25" customHeight="1">
      <c r="A97" s="11"/>
      <c r="B97" s="11"/>
      <c r="C97" s="11"/>
      <c r="D97" s="11"/>
      <c r="E97" s="14" t="s">
        <v>41</v>
      </c>
      <c r="F97" s="15">
        <f>SUM(F91:F96)</f>
        <v>14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>
        <v>7.0</v>
      </c>
      <c r="AA97" s="12" t="s">
        <v>14</v>
      </c>
      <c r="AB97" s="12" t="s">
        <v>5</v>
      </c>
      <c r="AC97" s="12">
        <v>1.0</v>
      </c>
      <c r="AD97" s="11"/>
      <c r="AG97" s="11"/>
      <c r="AH97" s="12">
        <v>7.0</v>
      </c>
      <c r="AI97" s="12" t="s">
        <v>14</v>
      </c>
      <c r="AJ97" s="12" t="s">
        <v>5</v>
      </c>
      <c r="AK97" s="12">
        <v>1.0</v>
      </c>
      <c r="AL97" s="18"/>
      <c r="AM97" s="12">
        <v>7.0</v>
      </c>
      <c r="AN97" s="12" t="s">
        <v>14</v>
      </c>
      <c r="AO97" s="12" t="s">
        <v>5</v>
      </c>
      <c r="AP97" s="12">
        <v>1.0</v>
      </c>
    </row>
    <row r="98" ht="14.25" customHeight="1">
      <c r="A98" s="11"/>
      <c r="B98" s="11"/>
      <c r="C98" s="11"/>
      <c r="D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>
        <v>8.0</v>
      </c>
      <c r="AA98" s="12" t="s">
        <v>15</v>
      </c>
      <c r="AB98" s="12" t="s">
        <v>7</v>
      </c>
      <c r="AC98" s="12">
        <v>1.0</v>
      </c>
      <c r="AD98" s="11"/>
      <c r="AE98" s="11"/>
      <c r="AF98" s="11"/>
      <c r="AG98" s="11"/>
      <c r="AH98" s="12">
        <v>8.0</v>
      </c>
      <c r="AI98" s="12" t="s">
        <v>15</v>
      </c>
      <c r="AJ98" s="12" t="s">
        <v>7</v>
      </c>
      <c r="AK98" s="12">
        <v>1.0</v>
      </c>
      <c r="AL98" s="18"/>
      <c r="AM98" s="12">
        <v>8.0</v>
      </c>
      <c r="AN98" s="12" t="s">
        <v>15</v>
      </c>
      <c r="AO98" s="12" t="s">
        <v>8</v>
      </c>
      <c r="AP98" s="12">
        <v>1.0</v>
      </c>
    </row>
    <row r="99" ht="14.25" customHeight="1">
      <c r="A99" s="14" t="s">
        <v>43</v>
      </c>
      <c r="B99" s="11">
        <f>MAX(I91:M94)*C96</f>
        <v>56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>
        <v>9.0</v>
      </c>
      <c r="AA99" s="12" t="s">
        <v>15</v>
      </c>
      <c r="AB99" s="12" t="s">
        <v>7</v>
      </c>
      <c r="AC99" s="12">
        <v>1.0</v>
      </c>
      <c r="AD99" s="11"/>
      <c r="AG99" s="11"/>
      <c r="AH99" s="12">
        <v>9.0</v>
      </c>
      <c r="AI99" s="12" t="s">
        <v>15</v>
      </c>
      <c r="AJ99" s="12" t="s">
        <v>7</v>
      </c>
      <c r="AK99" s="12">
        <v>1.0</v>
      </c>
      <c r="AL99" s="18"/>
      <c r="AM99" s="12">
        <v>9.0</v>
      </c>
      <c r="AN99" s="12" t="s">
        <v>15</v>
      </c>
      <c r="AO99" s="12" t="s">
        <v>7</v>
      </c>
      <c r="AP99" s="12">
        <v>1.0</v>
      </c>
    </row>
    <row r="100" ht="14.25" customHeight="1">
      <c r="A100" s="14" t="s">
        <v>44</v>
      </c>
      <c r="B100" s="11">
        <f>C96*MINIFS(I91:M94, I91:M94, "&gt;0")</f>
        <v>14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>
        <v>10.0</v>
      </c>
      <c r="AA100" s="12" t="s">
        <v>15</v>
      </c>
      <c r="AB100" s="12" t="s">
        <v>7</v>
      </c>
      <c r="AC100" s="12">
        <v>1.0</v>
      </c>
      <c r="AD100" s="11"/>
      <c r="AG100" s="11"/>
      <c r="AH100" s="12">
        <v>10.0</v>
      </c>
      <c r="AI100" s="12" t="s">
        <v>15</v>
      </c>
      <c r="AJ100" s="12" t="s">
        <v>7</v>
      </c>
      <c r="AK100" s="12">
        <v>1.0</v>
      </c>
      <c r="AL100" s="18"/>
      <c r="AM100" s="12">
        <v>10.0</v>
      </c>
      <c r="AN100" s="12" t="s">
        <v>15</v>
      </c>
      <c r="AO100" s="12" t="s">
        <v>7</v>
      </c>
      <c r="AP100" s="12">
        <v>1.0</v>
      </c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>
        <v>11.0</v>
      </c>
      <c r="AA101" s="12" t="s">
        <v>15</v>
      </c>
      <c r="AB101" s="12" t="s">
        <v>8</v>
      </c>
      <c r="AC101" s="12">
        <v>1.0</v>
      </c>
      <c r="AD101" s="11"/>
      <c r="AG101" s="11"/>
      <c r="AH101" s="12">
        <v>11.0</v>
      </c>
      <c r="AI101" s="12" t="s">
        <v>15</v>
      </c>
      <c r="AJ101" s="12" t="s">
        <v>8</v>
      </c>
      <c r="AK101" s="12">
        <v>1.0</v>
      </c>
      <c r="AL101" s="18"/>
      <c r="AM101" s="12">
        <v>11.0</v>
      </c>
      <c r="AN101" s="12" t="s">
        <v>15</v>
      </c>
      <c r="AO101" s="12" t="s">
        <v>7</v>
      </c>
      <c r="AP101" s="12">
        <v>1.0</v>
      </c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>
        <v>12.0</v>
      </c>
      <c r="AA102" s="12" t="s">
        <v>16</v>
      </c>
      <c r="AB102" s="12" t="s">
        <v>9</v>
      </c>
      <c r="AC102" s="12">
        <v>2.0</v>
      </c>
      <c r="AD102" s="11"/>
      <c r="AG102" s="11"/>
      <c r="AH102" s="12">
        <v>12.0</v>
      </c>
      <c r="AI102" s="12" t="s">
        <v>16</v>
      </c>
      <c r="AJ102" s="12" t="s">
        <v>9</v>
      </c>
      <c r="AK102" s="12">
        <v>2.0</v>
      </c>
      <c r="AL102" s="18"/>
      <c r="AM102" s="12">
        <v>12.0</v>
      </c>
      <c r="AN102" s="12" t="s">
        <v>16</v>
      </c>
      <c r="AO102" s="12" t="s">
        <v>9</v>
      </c>
      <c r="AP102" s="12">
        <v>2.0</v>
      </c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>
        <v>13.0</v>
      </c>
      <c r="AA103" s="12" t="s">
        <v>16</v>
      </c>
      <c r="AB103" s="12" t="s">
        <v>9</v>
      </c>
      <c r="AC103" s="12">
        <v>2.0</v>
      </c>
      <c r="AD103" s="11"/>
      <c r="AG103" s="11"/>
      <c r="AH103" s="12">
        <v>13.0</v>
      </c>
      <c r="AI103" s="12" t="s">
        <v>16</v>
      </c>
      <c r="AJ103" s="12" t="s">
        <v>9</v>
      </c>
      <c r="AK103" s="12">
        <v>2.0</v>
      </c>
      <c r="AL103" s="18"/>
      <c r="AM103" s="12">
        <v>13.0</v>
      </c>
      <c r="AN103" s="12" t="s">
        <v>16</v>
      </c>
      <c r="AO103" s="12" t="s">
        <v>9</v>
      </c>
      <c r="AP103" s="12">
        <v>2.0</v>
      </c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>
        <v>14.0</v>
      </c>
      <c r="AA104" s="12" t="s">
        <v>16</v>
      </c>
      <c r="AB104" s="12" t="s">
        <v>9</v>
      </c>
      <c r="AC104" s="12">
        <v>2.0</v>
      </c>
      <c r="AD104" s="11"/>
      <c r="AG104" s="11"/>
      <c r="AH104" s="12">
        <v>14.0</v>
      </c>
      <c r="AI104" s="12" t="s">
        <v>16</v>
      </c>
      <c r="AJ104" s="12" t="s">
        <v>9</v>
      </c>
      <c r="AK104" s="12">
        <v>2.0</v>
      </c>
      <c r="AL104" s="18"/>
      <c r="AM104" s="12">
        <v>14.0</v>
      </c>
      <c r="AN104" s="12" t="s">
        <v>16</v>
      </c>
      <c r="AO104" s="12" t="s">
        <v>9</v>
      </c>
      <c r="AP104" s="12">
        <v>2.0</v>
      </c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2" t="s">
        <v>45</v>
      </c>
      <c r="AB105" s="11">
        <f>COUNTIFS(AA91:AA104, "&lt;&gt;n/a",AB91:AB104, "&lt;&gt;n/a")</f>
        <v>14</v>
      </c>
      <c r="AC105" s="11"/>
      <c r="AD105" s="11"/>
      <c r="AG105" s="11"/>
      <c r="AH105" s="12"/>
      <c r="AI105" s="12" t="s">
        <v>45</v>
      </c>
      <c r="AJ105" s="11">
        <f>COUNTIFS(AI91:AI104, "&lt;&gt;n/a",AJ91:AJ104, "&lt;&gt;n/a")</f>
        <v>14</v>
      </c>
      <c r="AK105" s="11"/>
      <c r="AM105" s="12"/>
      <c r="AN105" s="12" t="s">
        <v>45</v>
      </c>
      <c r="AO105" s="11">
        <f>COUNTIFS(AN91:AN104, "&lt;&gt;n/a",AO91:AO104, "&lt;&gt;n/a")</f>
        <v>14</v>
      </c>
      <c r="AP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2" t="s">
        <v>41</v>
      </c>
      <c r="AB106" s="11"/>
      <c r="AC106" s="11">
        <f>SUMIF(AC91:AC104, "&lt;&gt;n/a")</f>
        <v>19</v>
      </c>
      <c r="AD106" s="11"/>
      <c r="AG106" s="11"/>
      <c r="AH106" s="11"/>
      <c r="AI106" s="12" t="s">
        <v>41</v>
      </c>
      <c r="AJ106" s="11"/>
      <c r="AK106" s="11">
        <f>SUMIF(AK91:AK104, "&lt;&gt;n/a")</f>
        <v>19</v>
      </c>
      <c r="AM106" s="11"/>
      <c r="AN106" s="12" t="s">
        <v>41</v>
      </c>
      <c r="AO106" s="11"/>
      <c r="AP106" s="11">
        <f>SUMIF(AP91:AP104, "&lt;&gt;n/a")</f>
        <v>19</v>
      </c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2" t="s">
        <v>46</v>
      </c>
      <c r="AB107" s="11"/>
      <c r="AC107" s="20">
        <f>STDEV(AC91:AC104)</f>
        <v>0.4972451581</v>
      </c>
      <c r="AD107" s="11"/>
      <c r="AE107" s="11"/>
      <c r="AF107" s="11"/>
      <c r="AG107" s="11"/>
      <c r="AH107" s="11"/>
      <c r="AI107" s="12" t="s">
        <v>46</v>
      </c>
      <c r="AJ107" s="11"/>
      <c r="AK107" s="20">
        <f>STDEV(AK91:AK104)</f>
        <v>0.4972451581</v>
      </c>
      <c r="AL107" s="21"/>
      <c r="AM107" s="11"/>
      <c r="AN107" s="12" t="s">
        <v>46</v>
      </c>
      <c r="AO107" s="11"/>
      <c r="AP107" s="20">
        <f>STDEV(AP91:AP104)</f>
        <v>0.4972451581</v>
      </c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2" t="s">
        <v>47</v>
      </c>
      <c r="AB108" s="11"/>
      <c r="AC108" s="20">
        <f>AVERAGEIF(AC91:AC104, "&lt;&gt;n/a", AC91:AC104)</f>
        <v>1.357142857</v>
      </c>
      <c r="AD108" s="11"/>
      <c r="AE108" s="11"/>
      <c r="AF108" s="11"/>
      <c r="AG108" s="11"/>
      <c r="AH108" s="11"/>
      <c r="AI108" s="12" t="s">
        <v>47</v>
      </c>
      <c r="AJ108" s="11"/>
      <c r="AK108" s="20">
        <f>AVERAGEIF(AK91:AK104, "&lt;&gt;n/a", AK91:AK104)</f>
        <v>1.357142857</v>
      </c>
      <c r="AL108" s="21"/>
      <c r="AM108" s="11"/>
      <c r="AN108" s="12" t="s">
        <v>47</v>
      </c>
      <c r="AO108" s="11"/>
      <c r="AP108" s="20">
        <f>AVERAGEIF(AP91:AP104, "&lt;&gt;n/a", AP91:AP104)</f>
        <v>1.357142857</v>
      </c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D109" s="11"/>
      <c r="AE109" s="11"/>
      <c r="AF109" s="11"/>
      <c r="AG109" s="11"/>
      <c r="AH109" s="11"/>
      <c r="AI109" s="12" t="s">
        <v>48</v>
      </c>
      <c r="AJ109" s="11"/>
      <c r="AK109" s="34">
        <v>0.009</v>
      </c>
      <c r="AL109" s="21"/>
      <c r="AM109" s="21"/>
      <c r="AN109" s="12" t="s">
        <v>48</v>
      </c>
      <c r="AO109" s="21"/>
      <c r="AP109" s="35">
        <v>0.489</v>
      </c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ht="14.25" customHeight="1">
      <c r="A113" s="13" t="s">
        <v>56</v>
      </c>
    </row>
    <row r="114" ht="14.25" customHeight="1">
      <c r="A114" s="14" t="s">
        <v>25</v>
      </c>
      <c r="B114" s="11"/>
      <c r="C114" s="11"/>
      <c r="D114" s="11"/>
      <c r="E114" s="14" t="s">
        <v>26</v>
      </c>
      <c r="F114" s="11"/>
      <c r="G114" s="11"/>
      <c r="H114" s="14" t="s">
        <v>27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4" t="s">
        <v>28</v>
      </c>
      <c r="AA114" s="11"/>
      <c r="AB114" s="11"/>
      <c r="AC114" s="11"/>
      <c r="AD114" s="11"/>
      <c r="AE114" s="11"/>
      <c r="AF114" s="11"/>
      <c r="AG114" s="11"/>
      <c r="AH114" s="14" t="s">
        <v>29</v>
      </c>
      <c r="AI114" s="11"/>
      <c r="AJ114" s="11"/>
      <c r="AK114" s="11"/>
      <c r="AM114" s="14" t="s">
        <v>50</v>
      </c>
      <c r="AN114" s="11"/>
      <c r="AO114" s="11"/>
      <c r="AP114" s="11"/>
    </row>
    <row r="115" ht="14.25" customHeight="1">
      <c r="A115" s="14" t="s">
        <v>30</v>
      </c>
      <c r="B115" s="14" t="s">
        <v>31</v>
      </c>
      <c r="C115" s="14" t="s">
        <v>32</v>
      </c>
      <c r="D115" s="11"/>
      <c r="E115" s="14" t="s">
        <v>33</v>
      </c>
      <c r="F115" s="14" t="s">
        <v>34</v>
      </c>
      <c r="G115" s="11"/>
      <c r="H115" s="14" t="s">
        <v>35</v>
      </c>
      <c r="I115" s="14" t="s">
        <v>3</v>
      </c>
      <c r="J115" s="14" t="s">
        <v>5</v>
      </c>
      <c r="K115" s="14" t="s">
        <v>6</v>
      </c>
      <c r="L115" s="14" t="s">
        <v>7</v>
      </c>
      <c r="M115" s="14" t="s">
        <v>8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11"/>
      <c r="Z115" s="14" t="s">
        <v>36</v>
      </c>
      <c r="AA115" s="14" t="s">
        <v>37</v>
      </c>
      <c r="AB115" s="14" t="s">
        <v>38</v>
      </c>
      <c r="AC115" s="14" t="s">
        <v>39</v>
      </c>
      <c r="AD115" s="11"/>
      <c r="AE115" s="11"/>
      <c r="AF115" s="11"/>
      <c r="AG115" s="11"/>
      <c r="AH115" s="14" t="s">
        <v>36</v>
      </c>
      <c r="AI115" s="14" t="s">
        <v>37</v>
      </c>
      <c r="AJ115" s="14" t="s">
        <v>38</v>
      </c>
      <c r="AK115" s="14" t="s">
        <v>39</v>
      </c>
      <c r="AL115" s="18"/>
      <c r="AM115" s="14" t="s">
        <v>36</v>
      </c>
      <c r="AN115" s="14" t="s">
        <v>37</v>
      </c>
      <c r="AO115" s="14" t="s">
        <v>38</v>
      </c>
      <c r="AP115" s="14" t="s">
        <v>39</v>
      </c>
    </row>
    <row r="116" ht="14.25" customHeight="1">
      <c r="A116" s="19" t="s">
        <v>12</v>
      </c>
      <c r="B116" s="36">
        <v>1.0</v>
      </c>
      <c r="C116" s="12">
        <v>0.0</v>
      </c>
      <c r="D116" s="11"/>
      <c r="E116" s="12" t="s">
        <v>3</v>
      </c>
      <c r="F116" s="12">
        <v>2.0</v>
      </c>
      <c r="G116" s="11"/>
      <c r="H116" s="15" t="s">
        <v>12</v>
      </c>
      <c r="I116" s="12">
        <v>1.0</v>
      </c>
      <c r="J116" s="12">
        <v>0.0</v>
      </c>
      <c r="K116" s="12">
        <v>0.0</v>
      </c>
      <c r="L116" s="12">
        <v>0.0</v>
      </c>
      <c r="M116" s="12">
        <v>3.0</v>
      </c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12"/>
      <c r="Z116" s="12">
        <v>1.0</v>
      </c>
      <c r="AA116" s="12" t="s">
        <v>14</v>
      </c>
      <c r="AB116" s="12" t="s">
        <v>3</v>
      </c>
      <c r="AC116" s="12">
        <v>3.0</v>
      </c>
      <c r="AD116" s="11"/>
      <c r="AG116" s="11"/>
      <c r="AH116" s="12">
        <v>1.0</v>
      </c>
      <c r="AI116" s="12" t="s">
        <v>14</v>
      </c>
      <c r="AJ116" s="12" t="s">
        <v>3</v>
      </c>
      <c r="AK116" s="12">
        <v>3.0</v>
      </c>
      <c r="AL116" s="18"/>
      <c r="AM116" s="12">
        <v>1.0</v>
      </c>
      <c r="AN116" s="12" t="s">
        <v>14</v>
      </c>
      <c r="AO116" s="12" t="s">
        <v>5</v>
      </c>
      <c r="AP116" s="12">
        <v>1.0</v>
      </c>
    </row>
    <row r="117" ht="14.25" customHeight="1">
      <c r="A117" s="19" t="s">
        <v>13</v>
      </c>
      <c r="B117" s="36">
        <v>1.0</v>
      </c>
      <c r="C117" s="12">
        <v>0.0</v>
      </c>
      <c r="D117" s="11"/>
      <c r="E117" s="12" t="s">
        <v>5</v>
      </c>
      <c r="F117" s="12">
        <v>3.0</v>
      </c>
      <c r="G117" s="11"/>
      <c r="H117" s="15" t="s">
        <v>13</v>
      </c>
      <c r="I117" s="12">
        <v>2.0</v>
      </c>
      <c r="J117" s="12">
        <v>0.0</v>
      </c>
      <c r="K117" s="12">
        <v>0.0</v>
      </c>
      <c r="L117" s="12">
        <v>0.0</v>
      </c>
      <c r="M117" s="12">
        <v>4.0</v>
      </c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12"/>
      <c r="Z117" s="12">
        <v>2.0</v>
      </c>
      <c r="AA117" s="12" t="s">
        <v>15</v>
      </c>
      <c r="AB117" s="12" t="s">
        <v>5</v>
      </c>
      <c r="AC117" s="12">
        <v>2.0</v>
      </c>
      <c r="AD117" s="11"/>
      <c r="AG117" s="11"/>
      <c r="AH117" s="12">
        <v>2.0</v>
      </c>
      <c r="AI117" s="12" t="s">
        <v>15</v>
      </c>
      <c r="AJ117" s="12" t="s">
        <v>5</v>
      </c>
      <c r="AK117" s="12">
        <v>2.0</v>
      </c>
      <c r="AL117" s="18"/>
      <c r="AM117" s="12">
        <v>2.0</v>
      </c>
      <c r="AN117" s="12" t="s">
        <v>15</v>
      </c>
      <c r="AO117" s="12" t="s">
        <v>3</v>
      </c>
      <c r="AP117" s="12">
        <v>4.0</v>
      </c>
    </row>
    <row r="118" ht="14.25" customHeight="1">
      <c r="A118" s="19" t="s">
        <v>14</v>
      </c>
      <c r="B118" s="36">
        <v>1.0</v>
      </c>
      <c r="C118" s="12">
        <v>1.0</v>
      </c>
      <c r="D118" s="11"/>
      <c r="E118" s="12" t="s">
        <v>6</v>
      </c>
      <c r="F118" s="12">
        <v>2.0</v>
      </c>
      <c r="G118" s="11"/>
      <c r="H118" s="15" t="s">
        <v>14</v>
      </c>
      <c r="I118" s="12">
        <v>3.0</v>
      </c>
      <c r="J118" s="12">
        <v>1.0</v>
      </c>
      <c r="K118" s="12">
        <v>0.0</v>
      </c>
      <c r="L118" s="12">
        <v>0.0</v>
      </c>
      <c r="M118" s="12">
        <v>0.0</v>
      </c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12"/>
      <c r="Z118" s="12">
        <v>3.0</v>
      </c>
      <c r="AA118" s="12" t="s">
        <v>15</v>
      </c>
      <c r="AB118" s="12" t="s">
        <v>3</v>
      </c>
      <c r="AC118" s="12">
        <v>4.0</v>
      </c>
      <c r="AD118" s="11"/>
      <c r="AG118" s="11"/>
      <c r="AH118" s="12">
        <v>3.0</v>
      </c>
      <c r="AI118" s="12" t="s">
        <v>15</v>
      </c>
      <c r="AJ118" s="12" t="s">
        <v>3</v>
      </c>
      <c r="AK118" s="12">
        <v>4.0</v>
      </c>
      <c r="AL118" s="18"/>
      <c r="AM118" s="12">
        <v>3.0</v>
      </c>
      <c r="AN118" s="12" t="s">
        <v>15</v>
      </c>
      <c r="AO118" s="12" t="s">
        <v>3</v>
      </c>
      <c r="AP118" s="12">
        <v>4.0</v>
      </c>
    </row>
    <row r="119" ht="14.25" customHeight="1">
      <c r="A119" s="19" t="s">
        <v>15</v>
      </c>
      <c r="B119" s="36">
        <v>1.0</v>
      </c>
      <c r="C119" s="12">
        <v>2.0</v>
      </c>
      <c r="D119" s="11"/>
      <c r="E119" s="12" t="s">
        <v>7</v>
      </c>
      <c r="F119" s="12">
        <v>0.0</v>
      </c>
      <c r="G119" s="11"/>
      <c r="H119" s="15" t="s">
        <v>15</v>
      </c>
      <c r="I119" s="12">
        <v>4.0</v>
      </c>
      <c r="J119" s="12">
        <v>2.0</v>
      </c>
      <c r="K119" s="12">
        <v>0.0</v>
      </c>
      <c r="L119" s="12">
        <v>0.0</v>
      </c>
      <c r="M119" s="12">
        <v>0.0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2"/>
      <c r="Z119" s="12">
        <v>4.0</v>
      </c>
      <c r="AA119" s="12" t="s">
        <v>16</v>
      </c>
      <c r="AB119" s="12" t="s">
        <v>6</v>
      </c>
      <c r="AC119" s="12">
        <v>1.0</v>
      </c>
      <c r="AD119" s="11"/>
      <c r="AG119" s="11"/>
      <c r="AH119" s="12">
        <v>4.0</v>
      </c>
      <c r="AI119" s="12" t="s">
        <v>16</v>
      </c>
      <c r="AJ119" s="12" t="s">
        <v>6</v>
      </c>
      <c r="AK119" s="12">
        <v>1.0</v>
      </c>
      <c r="AL119" s="18"/>
      <c r="AM119" s="12">
        <v>4.0</v>
      </c>
      <c r="AN119" s="12" t="s">
        <v>16</v>
      </c>
      <c r="AO119" s="12" t="s">
        <v>5</v>
      </c>
      <c r="AP119" s="12">
        <v>3.0</v>
      </c>
    </row>
    <row r="120" ht="14.25" customHeight="1">
      <c r="A120" s="33" t="s">
        <v>16</v>
      </c>
      <c r="B120" s="36">
        <v>1.0</v>
      </c>
      <c r="C120" s="12">
        <v>3.0</v>
      </c>
      <c r="D120" s="11"/>
      <c r="E120" s="12" t="s">
        <v>8</v>
      </c>
      <c r="F120" s="12">
        <v>1.0</v>
      </c>
      <c r="G120" s="11"/>
      <c r="H120" s="14" t="s">
        <v>16</v>
      </c>
      <c r="I120" s="12">
        <v>0.0</v>
      </c>
      <c r="J120" s="12">
        <v>3.0</v>
      </c>
      <c r="K120" s="12">
        <v>1.0</v>
      </c>
      <c r="L120" s="12">
        <v>0.0</v>
      </c>
      <c r="M120" s="12">
        <v>0.0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12"/>
      <c r="Z120" s="12">
        <v>5.0</v>
      </c>
      <c r="AA120" s="12" t="s">
        <v>16</v>
      </c>
      <c r="AB120" s="12" t="s">
        <v>6</v>
      </c>
      <c r="AC120" s="12">
        <v>1.0</v>
      </c>
      <c r="AD120" s="11"/>
      <c r="AG120" s="11"/>
      <c r="AH120" s="12">
        <v>5.0</v>
      </c>
      <c r="AI120" s="12" t="s">
        <v>16</v>
      </c>
      <c r="AJ120" s="12" t="s">
        <v>6</v>
      </c>
      <c r="AK120" s="12">
        <v>1.0</v>
      </c>
      <c r="AL120" s="18"/>
      <c r="AM120" s="12">
        <v>5.0</v>
      </c>
      <c r="AN120" s="12" t="s">
        <v>16</v>
      </c>
      <c r="AO120" s="12" t="s">
        <v>6</v>
      </c>
      <c r="AP120" s="12">
        <v>1.0</v>
      </c>
    </row>
    <row r="121" ht="14.25" customHeight="1">
      <c r="A121" s="19" t="s">
        <v>17</v>
      </c>
      <c r="B121" s="12">
        <v>0.0</v>
      </c>
      <c r="C121" s="12">
        <v>2.0</v>
      </c>
      <c r="D121" s="11"/>
      <c r="E121" s="12"/>
      <c r="F121" s="12"/>
      <c r="G121" s="11"/>
      <c r="H121" s="15" t="s">
        <v>17</v>
      </c>
      <c r="I121" s="12">
        <v>0.0</v>
      </c>
      <c r="J121" s="12">
        <v>4.0</v>
      </c>
      <c r="K121" s="12">
        <v>2.0</v>
      </c>
      <c r="L121" s="12">
        <v>0.0</v>
      </c>
      <c r="M121" s="12">
        <v>0.0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>
        <v>6.0</v>
      </c>
      <c r="AA121" s="12" t="s">
        <v>16</v>
      </c>
      <c r="AB121" s="12" t="s">
        <v>5</v>
      </c>
      <c r="AC121" s="12">
        <v>3.0</v>
      </c>
      <c r="AD121" s="11"/>
      <c r="AG121" s="11"/>
      <c r="AH121" s="12">
        <v>6.0</v>
      </c>
      <c r="AI121" s="12" t="s">
        <v>16</v>
      </c>
      <c r="AJ121" s="12" t="s">
        <v>5</v>
      </c>
      <c r="AK121" s="12">
        <v>3.0</v>
      </c>
      <c r="AL121" s="18"/>
      <c r="AM121" s="12">
        <v>6.0</v>
      </c>
      <c r="AN121" s="12" t="s">
        <v>16</v>
      </c>
      <c r="AO121" s="12" t="s">
        <v>6</v>
      </c>
      <c r="AP121" s="12">
        <v>1.0</v>
      </c>
    </row>
    <row r="122" ht="14.25" customHeight="1">
      <c r="A122" s="19" t="s">
        <v>18</v>
      </c>
      <c r="B122" s="12">
        <v>0.0</v>
      </c>
      <c r="C122" s="12">
        <v>1.0</v>
      </c>
      <c r="D122" s="11"/>
      <c r="E122" s="14" t="s">
        <v>41</v>
      </c>
      <c r="F122" s="15">
        <f>SUM(F116:F120)</f>
        <v>8</v>
      </c>
      <c r="G122" s="11"/>
      <c r="H122" s="15" t="s">
        <v>18</v>
      </c>
      <c r="I122" s="12">
        <v>0.0</v>
      </c>
      <c r="J122" s="12">
        <v>0.0</v>
      </c>
      <c r="K122" s="12">
        <v>3.0</v>
      </c>
      <c r="L122" s="12">
        <v>1.0</v>
      </c>
      <c r="M122" s="12">
        <v>0.0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>
        <v>7.0</v>
      </c>
      <c r="AA122" s="12" t="s">
        <v>17</v>
      </c>
      <c r="AB122" s="12" t="s">
        <v>5</v>
      </c>
      <c r="AC122" s="12">
        <v>4.0</v>
      </c>
      <c r="AD122" s="11"/>
      <c r="AG122" s="11"/>
      <c r="AH122" s="12">
        <v>7.0</v>
      </c>
      <c r="AI122" s="12" t="s">
        <v>17</v>
      </c>
      <c r="AJ122" s="12" t="s">
        <v>5</v>
      </c>
      <c r="AK122" s="12">
        <v>4.0</v>
      </c>
      <c r="AL122" s="18"/>
      <c r="AM122" s="12">
        <v>7.0</v>
      </c>
      <c r="AN122" s="12" t="s">
        <v>17</v>
      </c>
      <c r="AO122" s="12" t="s">
        <v>5</v>
      </c>
      <c r="AP122" s="12">
        <v>4.0</v>
      </c>
    </row>
    <row r="123" ht="14.25" customHeight="1">
      <c r="A123" s="19" t="s">
        <v>19</v>
      </c>
      <c r="B123" s="12">
        <v>0.0</v>
      </c>
      <c r="C123" s="12">
        <v>0.0</v>
      </c>
      <c r="D123" s="11"/>
      <c r="G123" s="11"/>
      <c r="H123" s="15" t="s">
        <v>19</v>
      </c>
      <c r="I123" s="12">
        <v>0.0</v>
      </c>
      <c r="J123" s="12">
        <v>0.0</v>
      </c>
      <c r="K123" s="12">
        <v>4.0</v>
      </c>
      <c r="L123" s="12">
        <v>2.0</v>
      </c>
      <c r="M123" s="12">
        <v>0.0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>
        <v>8.0</v>
      </c>
      <c r="AA123" s="12" t="s">
        <v>17</v>
      </c>
      <c r="AB123" s="12" t="s">
        <v>52</v>
      </c>
      <c r="AC123" s="12" t="s">
        <v>52</v>
      </c>
      <c r="AD123" s="11"/>
      <c r="AE123" s="11"/>
      <c r="AF123" s="11"/>
      <c r="AG123" s="11"/>
      <c r="AH123" s="12">
        <v>8.0</v>
      </c>
      <c r="AI123" s="12" t="s">
        <v>17</v>
      </c>
      <c r="AJ123" s="12" t="s">
        <v>8</v>
      </c>
      <c r="AK123" s="12" t="s">
        <v>52</v>
      </c>
      <c r="AL123" s="18"/>
      <c r="AM123" s="12">
        <v>8.0</v>
      </c>
      <c r="AN123" s="12" t="s">
        <v>17</v>
      </c>
      <c r="AO123" s="12" t="s">
        <v>8</v>
      </c>
      <c r="AP123" s="12" t="s">
        <v>52</v>
      </c>
    </row>
    <row r="124" ht="14.25" customHeight="1">
      <c r="A124" s="19" t="s">
        <v>20</v>
      </c>
      <c r="B124" s="12">
        <v>0.0</v>
      </c>
      <c r="C124" s="12">
        <v>0.0</v>
      </c>
      <c r="D124" s="11"/>
      <c r="E124" s="11"/>
      <c r="F124" s="11"/>
      <c r="G124" s="11"/>
      <c r="H124" s="15" t="s">
        <v>20</v>
      </c>
      <c r="I124" s="12">
        <v>0.0</v>
      </c>
      <c r="J124" s="12">
        <v>0.0</v>
      </c>
      <c r="K124" s="12">
        <v>0.0</v>
      </c>
      <c r="L124" s="12">
        <v>3.0</v>
      </c>
      <c r="M124" s="12">
        <v>1.0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>
        <v>9.0</v>
      </c>
      <c r="AA124" s="12" t="s">
        <v>18</v>
      </c>
      <c r="AB124" s="12" t="s">
        <v>8</v>
      </c>
      <c r="AC124" s="12" t="s">
        <v>52</v>
      </c>
      <c r="AD124" s="11"/>
      <c r="AG124" s="11"/>
      <c r="AH124" s="12">
        <v>9.0</v>
      </c>
      <c r="AI124" s="12" t="s">
        <v>18</v>
      </c>
      <c r="AJ124" s="12" t="s">
        <v>52</v>
      </c>
      <c r="AK124" s="12" t="s">
        <v>52</v>
      </c>
      <c r="AL124" s="18"/>
      <c r="AM124" s="12">
        <v>9.0</v>
      </c>
      <c r="AN124" s="12" t="s">
        <v>18</v>
      </c>
      <c r="AO124" s="12" t="s">
        <v>52</v>
      </c>
      <c r="AP124" s="12" t="s">
        <v>52</v>
      </c>
    </row>
    <row r="125" ht="14.25" customHeight="1">
      <c r="A125" s="19" t="s">
        <v>21</v>
      </c>
      <c r="B125" s="12">
        <v>0.0</v>
      </c>
      <c r="C125" s="12">
        <v>0.0</v>
      </c>
      <c r="D125" s="11"/>
      <c r="E125" s="11"/>
      <c r="F125" s="11"/>
      <c r="G125" s="11"/>
      <c r="H125" s="14" t="s">
        <v>21</v>
      </c>
      <c r="I125" s="12">
        <v>0.0</v>
      </c>
      <c r="J125" s="12">
        <v>0.0</v>
      </c>
      <c r="K125" s="12">
        <v>0.0</v>
      </c>
      <c r="L125" s="12">
        <v>4.0</v>
      </c>
      <c r="M125" s="12">
        <v>2.0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  <c r="AA125" s="12" t="s">
        <v>45</v>
      </c>
      <c r="AB125" s="11">
        <f>COUNTIFS(AA116:AA124, "&lt;&gt;n/a",AB116:AB124, "&lt;&gt;n/a")</f>
        <v>8</v>
      </c>
      <c r="AC125" s="11"/>
      <c r="AD125" s="11"/>
      <c r="AG125" s="11"/>
      <c r="AH125" s="12"/>
      <c r="AI125" s="12" t="s">
        <v>45</v>
      </c>
      <c r="AJ125" s="11">
        <f>COUNTIFS(AI116:AI124, "&lt;&gt;n/a",AJ116:AJ124, "&lt;&gt;n/a")</f>
        <v>8</v>
      </c>
      <c r="AK125" s="11"/>
      <c r="AM125" s="12"/>
      <c r="AN125" s="12" t="s">
        <v>45</v>
      </c>
      <c r="AO125" s="11">
        <f>COUNTIFS(AN116:AN124, "&lt;&gt;n/a",AO116:AO124, "&lt;&gt;n/a")</f>
        <v>8</v>
      </c>
      <c r="AP125" s="11"/>
    </row>
    <row r="126" ht="14.25" customHeight="1">
      <c r="B126" s="14" t="s">
        <v>41</v>
      </c>
      <c r="C126" s="15">
        <f>SUM(C116:C125)</f>
        <v>9</v>
      </c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  <c r="AA126" s="12" t="s">
        <v>41</v>
      </c>
      <c r="AB126" s="11"/>
      <c r="AC126" s="11">
        <f>SUMIF(AC116:AC124, "&lt;&gt;n/a")</f>
        <v>18</v>
      </c>
      <c r="AD126" s="11"/>
      <c r="AG126" s="11"/>
      <c r="AH126" s="12"/>
      <c r="AI126" s="12" t="s">
        <v>41</v>
      </c>
      <c r="AJ126" s="11"/>
      <c r="AK126" s="11">
        <f>SUMIF(AK116:AK124, "&lt;&gt;n/a")</f>
        <v>18</v>
      </c>
      <c r="AM126" s="12"/>
      <c r="AN126" s="12" t="s">
        <v>41</v>
      </c>
      <c r="AO126" s="11"/>
      <c r="AP126" s="11">
        <f>SUMIF(AP116:AP124, "&lt;&gt;n/a")</f>
        <v>18</v>
      </c>
    </row>
    <row r="127" ht="14.25" customHeight="1">
      <c r="A127" s="14" t="s">
        <v>43</v>
      </c>
      <c r="B127" s="11">
        <f>MAX(I116:M119)*C126</f>
        <v>36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  <c r="AA127" s="12" t="s">
        <v>46</v>
      </c>
      <c r="AB127" s="11"/>
      <c r="AC127" s="20">
        <f>STDEV(AC116:AC124)</f>
        <v>1.272418021</v>
      </c>
      <c r="AD127" s="11"/>
      <c r="AG127" s="11"/>
      <c r="AH127" s="12"/>
      <c r="AI127" s="12" t="s">
        <v>46</v>
      </c>
      <c r="AJ127" s="11"/>
      <c r="AK127" s="20">
        <f>STDEV(AK116:AK124)</f>
        <v>1.272418021</v>
      </c>
      <c r="AL127" s="21"/>
      <c r="AM127" s="12"/>
      <c r="AN127" s="12" t="s">
        <v>46</v>
      </c>
      <c r="AO127" s="11"/>
      <c r="AP127" s="20">
        <f>STDEV(AP116:AP124)</f>
        <v>1.511857892</v>
      </c>
    </row>
    <row r="128" ht="14.25" customHeight="1">
      <c r="A128" s="14" t="s">
        <v>44</v>
      </c>
      <c r="B128" s="11">
        <f>C126*MINIFS(I116:M119, I116:M119, "&gt;0")</f>
        <v>9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  <c r="AA128" s="12" t="s">
        <v>47</v>
      </c>
      <c r="AB128" s="11"/>
      <c r="AC128" s="20">
        <f>AVERAGEIF(AC116:AC124, "&lt;&gt;n/a", AC116:AC124)</f>
        <v>2.571428571</v>
      </c>
      <c r="AD128" s="11"/>
      <c r="AG128" s="11"/>
      <c r="AH128" s="12"/>
      <c r="AI128" s="12" t="s">
        <v>47</v>
      </c>
      <c r="AJ128" s="11"/>
      <c r="AK128" s="20">
        <f>AVERAGEIF(AK116:AK124, "&lt;&gt;n/a", AK116:AK124)</f>
        <v>2.571428571</v>
      </c>
      <c r="AL128" s="21"/>
      <c r="AM128" s="12"/>
      <c r="AN128" s="12" t="s">
        <v>47</v>
      </c>
      <c r="AO128" s="11"/>
      <c r="AP128" s="20">
        <f>AVERAGEIF(AP116:AP124, "&lt;&gt;n/a", AP116:AP124)</f>
        <v>2.571428571</v>
      </c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  <c r="AA129" s="12"/>
      <c r="AB129" s="12"/>
      <c r="AC129" s="12"/>
      <c r="AD129" s="11"/>
      <c r="AG129" s="11"/>
      <c r="AH129" s="12"/>
      <c r="AI129" s="12" t="s">
        <v>48</v>
      </c>
      <c r="AJ129" s="12"/>
      <c r="AK129" s="12">
        <v>0.008</v>
      </c>
      <c r="AL129" s="18"/>
      <c r="AM129" s="12"/>
      <c r="AN129" s="12" t="s">
        <v>48</v>
      </c>
      <c r="AO129" s="12"/>
      <c r="AP129" s="12">
        <v>0.123</v>
      </c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  <c r="AA130" s="12"/>
      <c r="AB130" s="11"/>
      <c r="AC130" s="11"/>
      <c r="AD130" s="11"/>
      <c r="AE130" s="11"/>
      <c r="AF130" s="11"/>
      <c r="AG130" s="11"/>
      <c r="AH130" s="12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2"/>
      <c r="AB131" s="11"/>
      <c r="AC131" s="11"/>
      <c r="AD131" s="11"/>
      <c r="AE131" s="11"/>
      <c r="AF131" s="11"/>
      <c r="AG131" s="11"/>
      <c r="AH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2"/>
      <c r="AB132" s="11"/>
      <c r="AC132" s="20"/>
      <c r="AD132" s="11"/>
      <c r="AE132" s="11"/>
      <c r="AF132" s="11"/>
      <c r="AG132" s="11"/>
      <c r="AH132" s="11"/>
    </row>
    <row r="133" ht="14.25" customHeight="1">
      <c r="A133" s="13" t="s">
        <v>57</v>
      </c>
    </row>
    <row r="134" ht="14.25" customHeight="1">
      <c r="A134" s="14" t="s">
        <v>25</v>
      </c>
      <c r="B134" s="11"/>
      <c r="C134" s="11"/>
      <c r="D134" s="11"/>
      <c r="E134" s="14" t="s">
        <v>26</v>
      </c>
      <c r="F134" s="11"/>
      <c r="G134" s="11"/>
      <c r="H134" s="14" t="s">
        <v>27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4" t="s">
        <v>28</v>
      </c>
      <c r="AA134" s="11"/>
      <c r="AB134" s="11"/>
      <c r="AC134" s="11"/>
      <c r="AD134" s="11"/>
      <c r="AE134" s="11"/>
      <c r="AF134" s="11"/>
      <c r="AG134" s="11"/>
      <c r="AH134" s="14" t="s">
        <v>29</v>
      </c>
      <c r="AI134" s="11"/>
      <c r="AJ134" s="11"/>
      <c r="AK134" s="11"/>
      <c r="AM134" s="14" t="s">
        <v>50</v>
      </c>
      <c r="AN134" s="11"/>
      <c r="AO134" s="11"/>
      <c r="AP134" s="11"/>
    </row>
    <row r="135" ht="14.25" customHeight="1">
      <c r="A135" s="14" t="s">
        <v>30</v>
      </c>
      <c r="B135" s="14" t="s">
        <v>31</v>
      </c>
      <c r="C135" s="14" t="s">
        <v>32</v>
      </c>
      <c r="D135" s="11"/>
      <c r="E135" s="14" t="s">
        <v>33</v>
      </c>
      <c r="F135" s="14" t="s">
        <v>34</v>
      </c>
      <c r="G135" s="11"/>
      <c r="H135" s="14" t="s">
        <v>35</v>
      </c>
      <c r="I135" s="14" t="s">
        <v>3</v>
      </c>
      <c r="J135" s="14" t="s">
        <v>5</v>
      </c>
      <c r="K135" s="14" t="s">
        <v>6</v>
      </c>
      <c r="L135" s="14" t="s">
        <v>7</v>
      </c>
      <c r="M135" s="14" t="s">
        <v>8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11"/>
      <c r="Z135" s="14" t="s">
        <v>36</v>
      </c>
      <c r="AA135" s="14" t="s">
        <v>37</v>
      </c>
      <c r="AB135" s="14" t="s">
        <v>38</v>
      </c>
      <c r="AC135" s="14" t="s">
        <v>39</v>
      </c>
      <c r="AD135" s="11"/>
      <c r="AE135" s="11"/>
      <c r="AF135" s="11"/>
      <c r="AG135" s="11"/>
      <c r="AH135" s="14" t="s">
        <v>36</v>
      </c>
      <c r="AI135" s="14" t="s">
        <v>37</v>
      </c>
      <c r="AJ135" s="14" t="s">
        <v>38</v>
      </c>
      <c r="AK135" s="14" t="s">
        <v>39</v>
      </c>
      <c r="AL135" s="18"/>
      <c r="AM135" s="14" t="s">
        <v>36</v>
      </c>
      <c r="AN135" s="14" t="s">
        <v>37</v>
      </c>
      <c r="AO135" s="14" t="s">
        <v>38</v>
      </c>
      <c r="AP135" s="14" t="s">
        <v>39</v>
      </c>
    </row>
    <row r="136" ht="14.25" customHeight="1">
      <c r="A136" s="19" t="s">
        <v>12</v>
      </c>
      <c r="B136" s="36">
        <v>1.0</v>
      </c>
      <c r="C136" s="12">
        <v>0.0</v>
      </c>
      <c r="D136" s="11"/>
      <c r="E136" s="12" t="s">
        <v>3</v>
      </c>
      <c r="F136" s="12">
        <v>2.0</v>
      </c>
      <c r="G136" s="11"/>
      <c r="H136" s="15" t="s">
        <v>12</v>
      </c>
      <c r="I136" s="12">
        <v>1.0</v>
      </c>
      <c r="J136" s="12">
        <v>0.0</v>
      </c>
      <c r="K136" s="12">
        <v>0.0</v>
      </c>
      <c r="L136" s="12">
        <v>0.0</v>
      </c>
      <c r="M136" s="12">
        <v>3.0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2"/>
      <c r="Z136" s="12">
        <v>1.0</v>
      </c>
      <c r="AA136" s="12" t="s">
        <v>14</v>
      </c>
      <c r="AB136" s="12" t="s">
        <v>5</v>
      </c>
      <c r="AC136" s="12">
        <f t="shared" ref="AC136:AC144" si="3">IF($AB136 &lt;&gt; "n/a",IF(VLOOKUP($AA136,$H$136:$M$145,MATCH($AB136,$H$135:$M$135))=0,"n/a",VLOOKUP($AA136,$H$136:$M$145,MATCH($AB136,$H$135:$M$135))),"n/a")</f>
        <v>1</v>
      </c>
      <c r="AD136" s="11"/>
      <c r="AG136" s="11"/>
      <c r="AH136" s="12">
        <v>1.0</v>
      </c>
      <c r="AI136" s="12" t="s">
        <v>14</v>
      </c>
      <c r="AJ136" s="12" t="s">
        <v>5</v>
      </c>
      <c r="AK136" s="12">
        <v>1.0</v>
      </c>
      <c r="AL136" s="18"/>
      <c r="AM136" s="12">
        <v>1.0</v>
      </c>
      <c r="AN136" s="12" t="s">
        <v>14</v>
      </c>
      <c r="AO136" s="12" t="s">
        <v>5</v>
      </c>
      <c r="AP136" s="12">
        <v>1.0</v>
      </c>
    </row>
    <row r="137" ht="14.25" customHeight="1">
      <c r="A137" s="19" t="s">
        <v>13</v>
      </c>
      <c r="B137" s="36">
        <v>1.0</v>
      </c>
      <c r="C137" s="12">
        <v>0.0</v>
      </c>
      <c r="D137" s="11"/>
      <c r="E137" s="12" t="s">
        <v>5</v>
      </c>
      <c r="F137" s="12">
        <v>3.0</v>
      </c>
      <c r="G137" s="11"/>
      <c r="H137" s="15" t="s">
        <v>13</v>
      </c>
      <c r="I137" s="12">
        <v>2.0</v>
      </c>
      <c r="J137" s="12">
        <v>0.0</v>
      </c>
      <c r="K137" s="12">
        <v>0.0</v>
      </c>
      <c r="L137" s="12">
        <v>0.0</v>
      </c>
      <c r="M137" s="12">
        <v>4.0</v>
      </c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2"/>
      <c r="Z137" s="12">
        <v>2.0</v>
      </c>
      <c r="AA137" s="12" t="s">
        <v>15</v>
      </c>
      <c r="AB137" s="12" t="s">
        <v>5</v>
      </c>
      <c r="AC137" s="12">
        <f t="shared" si="3"/>
        <v>2</v>
      </c>
      <c r="AD137" s="11"/>
      <c r="AG137" s="11"/>
      <c r="AH137" s="12">
        <v>2.0</v>
      </c>
      <c r="AI137" s="12" t="s">
        <v>15</v>
      </c>
      <c r="AJ137" s="12" t="s">
        <v>5</v>
      </c>
      <c r="AK137" s="12">
        <v>2.0</v>
      </c>
      <c r="AL137" s="18"/>
      <c r="AM137" s="12">
        <v>2.0</v>
      </c>
      <c r="AN137" s="12" t="s">
        <v>15</v>
      </c>
      <c r="AO137" s="12" t="s">
        <v>5</v>
      </c>
      <c r="AP137" s="12">
        <v>2.0</v>
      </c>
    </row>
    <row r="138" ht="14.25" customHeight="1">
      <c r="A138" s="19" t="s">
        <v>14</v>
      </c>
      <c r="B138" s="36">
        <v>1.0</v>
      </c>
      <c r="C138" s="12">
        <v>1.0</v>
      </c>
      <c r="D138" s="11"/>
      <c r="E138" s="12" t="s">
        <v>6</v>
      </c>
      <c r="F138" s="12">
        <v>2.0</v>
      </c>
      <c r="G138" s="11"/>
      <c r="H138" s="15" t="s">
        <v>14</v>
      </c>
      <c r="I138" s="12">
        <v>3.0</v>
      </c>
      <c r="J138" s="12">
        <v>1.0</v>
      </c>
      <c r="K138" s="12">
        <v>0.0</v>
      </c>
      <c r="L138" s="12">
        <v>0.0</v>
      </c>
      <c r="M138" s="12">
        <v>0.0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2"/>
      <c r="Z138" s="12">
        <v>3.0</v>
      </c>
      <c r="AA138" s="12" t="s">
        <v>15</v>
      </c>
      <c r="AB138" s="12" t="s">
        <v>3</v>
      </c>
      <c r="AC138" s="12">
        <f t="shared" si="3"/>
        <v>4</v>
      </c>
      <c r="AD138" s="11"/>
      <c r="AG138" s="11"/>
      <c r="AH138" s="12">
        <v>3.0</v>
      </c>
      <c r="AI138" s="12" t="s">
        <v>15</v>
      </c>
      <c r="AJ138" s="12" t="s">
        <v>3</v>
      </c>
      <c r="AK138" s="12">
        <v>4.0</v>
      </c>
      <c r="AL138" s="18"/>
      <c r="AM138" s="12">
        <v>3.0</v>
      </c>
      <c r="AN138" s="12" t="s">
        <v>15</v>
      </c>
      <c r="AO138" s="12" t="s">
        <v>5</v>
      </c>
      <c r="AP138" s="12">
        <v>2.0</v>
      </c>
    </row>
    <row r="139" ht="14.25" customHeight="1">
      <c r="A139" s="19" t="s">
        <v>15</v>
      </c>
      <c r="B139" s="36">
        <v>1.0</v>
      </c>
      <c r="C139" s="12">
        <v>2.0</v>
      </c>
      <c r="D139" s="11"/>
      <c r="E139" s="12" t="s">
        <v>7</v>
      </c>
      <c r="F139" s="12">
        <v>0.0</v>
      </c>
      <c r="G139" s="11"/>
      <c r="H139" s="15" t="s">
        <v>15</v>
      </c>
      <c r="I139" s="12">
        <v>4.0</v>
      </c>
      <c r="J139" s="12">
        <v>2.0</v>
      </c>
      <c r="K139" s="12">
        <v>0.0</v>
      </c>
      <c r="L139" s="12">
        <v>0.0</v>
      </c>
      <c r="M139" s="12">
        <v>0.0</v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2"/>
      <c r="Z139" s="12">
        <v>4.0</v>
      </c>
      <c r="AA139" s="37" t="s">
        <v>16</v>
      </c>
      <c r="AB139" s="37" t="s">
        <v>52</v>
      </c>
      <c r="AC139" s="12" t="str">
        <f t="shared" si="3"/>
        <v>n/a</v>
      </c>
      <c r="AD139" s="11"/>
      <c r="AG139" s="11"/>
      <c r="AH139" s="12">
        <v>4.0</v>
      </c>
      <c r="AI139" s="37" t="s">
        <v>16</v>
      </c>
      <c r="AJ139" s="37" t="s">
        <v>52</v>
      </c>
      <c r="AK139" s="37" t="s">
        <v>52</v>
      </c>
      <c r="AL139" s="18"/>
      <c r="AM139" s="12">
        <v>4.0</v>
      </c>
      <c r="AN139" s="37" t="s">
        <v>16</v>
      </c>
      <c r="AO139" s="37" t="s">
        <v>3</v>
      </c>
      <c r="AP139" s="37" t="s">
        <v>52</v>
      </c>
    </row>
    <row r="140" ht="14.25" customHeight="1">
      <c r="A140" s="38" t="s">
        <v>16</v>
      </c>
      <c r="B140" s="39">
        <v>1.0</v>
      </c>
      <c r="C140" s="40">
        <v>3.0</v>
      </c>
      <c r="D140" s="11"/>
      <c r="E140" s="12" t="s">
        <v>8</v>
      </c>
      <c r="F140" s="12">
        <v>1.0</v>
      </c>
      <c r="G140" s="11"/>
      <c r="H140" s="41" t="s">
        <v>16</v>
      </c>
      <c r="I140" s="40">
        <v>0.0</v>
      </c>
      <c r="J140" s="40">
        <v>0.0</v>
      </c>
      <c r="K140" s="40">
        <v>0.0</v>
      </c>
      <c r="L140" s="40">
        <v>0.0</v>
      </c>
      <c r="M140" s="40">
        <v>0.0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12"/>
      <c r="Z140" s="12">
        <v>5.0</v>
      </c>
      <c r="AA140" s="37" t="s">
        <v>16</v>
      </c>
      <c r="AB140" s="37" t="s">
        <v>3</v>
      </c>
      <c r="AC140" s="12" t="str">
        <f t="shared" si="3"/>
        <v>n/a</v>
      </c>
      <c r="AD140" s="11"/>
      <c r="AG140" s="11"/>
      <c r="AH140" s="12">
        <v>5.0</v>
      </c>
      <c r="AI140" s="37" t="s">
        <v>16</v>
      </c>
      <c r="AJ140" s="37" t="s">
        <v>3</v>
      </c>
      <c r="AK140" s="37" t="s">
        <v>52</v>
      </c>
      <c r="AL140" s="18"/>
      <c r="AM140" s="12">
        <v>5.0</v>
      </c>
      <c r="AN140" s="37" t="s">
        <v>16</v>
      </c>
      <c r="AO140" s="37" t="s">
        <v>3</v>
      </c>
      <c r="AP140" s="37" t="s">
        <v>52</v>
      </c>
    </row>
    <row r="141" ht="14.25" customHeight="1">
      <c r="A141" s="19" t="s">
        <v>17</v>
      </c>
      <c r="B141" s="12">
        <v>0.0</v>
      </c>
      <c r="C141" s="12">
        <v>2.0</v>
      </c>
      <c r="D141" s="11"/>
      <c r="E141" s="12"/>
      <c r="F141" s="12"/>
      <c r="G141" s="11"/>
      <c r="H141" s="15" t="s">
        <v>17</v>
      </c>
      <c r="I141" s="12">
        <v>0.0</v>
      </c>
      <c r="J141" s="12">
        <v>4.0</v>
      </c>
      <c r="K141" s="12">
        <v>2.0</v>
      </c>
      <c r="L141" s="12">
        <v>0.0</v>
      </c>
      <c r="M141" s="12">
        <v>0.0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>
        <v>6.0</v>
      </c>
      <c r="AA141" s="37" t="s">
        <v>16</v>
      </c>
      <c r="AB141" s="37" t="s">
        <v>8</v>
      </c>
      <c r="AC141" s="12" t="str">
        <f t="shared" si="3"/>
        <v>n/a</v>
      </c>
      <c r="AD141" s="11"/>
      <c r="AG141" s="11"/>
      <c r="AH141" s="12">
        <v>6.0</v>
      </c>
      <c r="AI141" s="37" t="s">
        <v>16</v>
      </c>
      <c r="AJ141" s="37" t="s">
        <v>8</v>
      </c>
      <c r="AK141" s="37" t="s">
        <v>52</v>
      </c>
      <c r="AL141" s="18"/>
      <c r="AM141" s="12">
        <v>6.0</v>
      </c>
      <c r="AN141" s="37" t="s">
        <v>16</v>
      </c>
      <c r="AO141" s="37" t="s">
        <v>8</v>
      </c>
      <c r="AP141" s="37" t="s">
        <v>52</v>
      </c>
    </row>
    <row r="142" ht="14.25" customHeight="1">
      <c r="A142" s="19" t="s">
        <v>18</v>
      </c>
      <c r="B142" s="12">
        <v>0.0</v>
      </c>
      <c r="C142" s="12">
        <v>1.0</v>
      </c>
      <c r="D142" s="11"/>
      <c r="E142" s="14" t="s">
        <v>41</v>
      </c>
      <c r="F142" s="15">
        <f>SUM(F136:F140)</f>
        <v>8</v>
      </c>
      <c r="G142" s="11"/>
      <c r="H142" s="15" t="s">
        <v>18</v>
      </c>
      <c r="I142" s="12">
        <v>0.0</v>
      </c>
      <c r="J142" s="12">
        <v>0.0</v>
      </c>
      <c r="K142" s="12">
        <v>3.0</v>
      </c>
      <c r="L142" s="12">
        <v>1.0</v>
      </c>
      <c r="M142" s="12">
        <v>0.0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>
        <v>7.0</v>
      </c>
      <c r="AA142" s="12" t="s">
        <v>17</v>
      </c>
      <c r="AB142" s="12" t="s">
        <v>5</v>
      </c>
      <c r="AC142" s="12">
        <f t="shared" si="3"/>
        <v>4</v>
      </c>
      <c r="AD142" s="11"/>
      <c r="AG142" s="11"/>
      <c r="AH142" s="12">
        <v>7.0</v>
      </c>
      <c r="AI142" s="12" t="s">
        <v>17</v>
      </c>
      <c r="AJ142" s="12" t="s">
        <v>5</v>
      </c>
      <c r="AK142" s="12">
        <v>4.0</v>
      </c>
      <c r="AL142" s="18"/>
      <c r="AM142" s="12">
        <v>7.0</v>
      </c>
      <c r="AN142" s="12" t="s">
        <v>17</v>
      </c>
      <c r="AO142" s="12" t="s">
        <v>6</v>
      </c>
      <c r="AP142" s="12">
        <v>2.0</v>
      </c>
    </row>
    <row r="143" ht="14.25" customHeight="1">
      <c r="A143" s="19" t="s">
        <v>19</v>
      </c>
      <c r="B143" s="12">
        <v>0.0</v>
      </c>
      <c r="C143" s="12">
        <v>0.0</v>
      </c>
      <c r="D143" s="11"/>
      <c r="G143" s="11"/>
      <c r="H143" s="15" t="s">
        <v>19</v>
      </c>
      <c r="I143" s="12">
        <v>0.0</v>
      </c>
      <c r="J143" s="12">
        <v>0.0</v>
      </c>
      <c r="K143" s="12">
        <v>4.0</v>
      </c>
      <c r="L143" s="12">
        <v>2.0</v>
      </c>
      <c r="M143" s="12">
        <v>0.0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>
        <v>8.0</v>
      </c>
      <c r="AA143" s="12" t="s">
        <v>17</v>
      </c>
      <c r="AB143" s="12" t="s">
        <v>6</v>
      </c>
      <c r="AC143" s="12">
        <f t="shared" si="3"/>
        <v>2</v>
      </c>
      <c r="AD143" s="11"/>
      <c r="AE143" s="11"/>
      <c r="AF143" s="11"/>
      <c r="AG143" s="11"/>
      <c r="AH143" s="12">
        <v>8.0</v>
      </c>
      <c r="AI143" s="12" t="s">
        <v>17</v>
      </c>
      <c r="AJ143" s="12" t="s">
        <v>6</v>
      </c>
      <c r="AK143" s="12">
        <v>2.0</v>
      </c>
      <c r="AL143" s="18"/>
      <c r="AM143" s="12">
        <v>8.0</v>
      </c>
      <c r="AN143" s="12" t="s">
        <v>17</v>
      </c>
      <c r="AO143" s="12" t="s">
        <v>6</v>
      </c>
      <c r="AP143" s="12">
        <v>2.0</v>
      </c>
    </row>
    <row r="144" ht="14.25" customHeight="1">
      <c r="A144" s="19" t="s">
        <v>20</v>
      </c>
      <c r="B144" s="12">
        <v>0.0</v>
      </c>
      <c r="C144" s="12">
        <v>0.0</v>
      </c>
      <c r="D144" s="11"/>
      <c r="E144" s="11"/>
      <c r="F144" s="11"/>
      <c r="G144" s="11"/>
      <c r="H144" s="15" t="s">
        <v>20</v>
      </c>
      <c r="I144" s="12">
        <v>0.0</v>
      </c>
      <c r="J144" s="12">
        <v>0.0</v>
      </c>
      <c r="K144" s="12">
        <v>0.0</v>
      </c>
      <c r="L144" s="12">
        <v>3.0</v>
      </c>
      <c r="M144" s="12">
        <v>1.0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>
        <v>9.0</v>
      </c>
      <c r="AA144" s="12" t="s">
        <v>18</v>
      </c>
      <c r="AB144" s="12" t="s">
        <v>6</v>
      </c>
      <c r="AC144" s="12">
        <f t="shared" si="3"/>
        <v>3</v>
      </c>
      <c r="AD144" s="11"/>
      <c r="AG144" s="11"/>
      <c r="AH144" s="12">
        <v>9.0</v>
      </c>
      <c r="AI144" s="12" t="s">
        <v>18</v>
      </c>
      <c r="AJ144" s="12" t="s">
        <v>6</v>
      </c>
      <c r="AK144" s="12">
        <v>3.0</v>
      </c>
      <c r="AL144" s="18"/>
      <c r="AM144" s="12">
        <v>9.0</v>
      </c>
      <c r="AN144" s="12" t="s">
        <v>18</v>
      </c>
      <c r="AO144" s="12" t="s">
        <v>52</v>
      </c>
      <c r="AP144" s="12" t="s">
        <v>52</v>
      </c>
    </row>
    <row r="145" ht="14.25" customHeight="1">
      <c r="A145" s="19" t="s">
        <v>21</v>
      </c>
      <c r="B145" s="12">
        <v>0.0</v>
      </c>
      <c r="C145" s="12">
        <v>0.0</v>
      </c>
      <c r="D145" s="11"/>
      <c r="E145" s="11"/>
      <c r="F145" s="11"/>
      <c r="G145" s="11"/>
      <c r="H145" s="14" t="s">
        <v>21</v>
      </c>
      <c r="I145" s="12">
        <v>0.0</v>
      </c>
      <c r="J145" s="12">
        <v>0.0</v>
      </c>
      <c r="K145" s="12">
        <v>0.0</v>
      </c>
      <c r="L145" s="12">
        <v>4.0</v>
      </c>
      <c r="M145" s="12">
        <v>2.0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 t="s">
        <v>45</v>
      </c>
      <c r="AB145" s="11">
        <f>COUNTIFS(AA136:AA144, "&lt;&gt;n/a",AB136:AB144, "&lt;&gt;n/a")</f>
        <v>8</v>
      </c>
      <c r="AC145" s="11"/>
      <c r="AD145" s="11"/>
      <c r="AG145" s="11"/>
      <c r="AH145" s="12"/>
      <c r="AI145" s="12" t="s">
        <v>45</v>
      </c>
      <c r="AJ145" s="11">
        <f>COUNTIFS(AI136:AI144, "&lt;&gt;n/a",AJ136:AJ144, "&lt;&gt;n/a")</f>
        <v>8</v>
      </c>
      <c r="AK145" s="11"/>
      <c r="AM145" s="12"/>
      <c r="AN145" s="12" t="s">
        <v>45</v>
      </c>
      <c r="AO145" s="11">
        <f>COUNTIFS(AN136:AN144, "&lt;&gt;n/a",AO136:AO144, "&lt;&gt;n/a")</f>
        <v>8</v>
      </c>
      <c r="AP145" s="11"/>
    </row>
    <row r="146" ht="14.25" customHeight="1">
      <c r="B146" s="14" t="s">
        <v>41</v>
      </c>
      <c r="C146" s="15">
        <f>SUM(C136:C145)</f>
        <v>9</v>
      </c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 t="s">
        <v>41</v>
      </c>
      <c r="AB146" s="11"/>
      <c r="AC146" s="42">
        <f>SUMIF(AC136:AC144, "&lt;&gt;n/a")</f>
        <v>16</v>
      </c>
      <c r="AD146" s="11"/>
      <c r="AG146" s="11"/>
      <c r="AH146" s="12"/>
      <c r="AI146" s="12" t="s">
        <v>41</v>
      </c>
      <c r="AJ146" s="11"/>
      <c r="AK146" s="42">
        <f>SUMIF(AK136:AK144, "&lt;&gt;n/a")</f>
        <v>16</v>
      </c>
      <c r="AM146" s="12"/>
      <c r="AN146" s="12" t="s">
        <v>41</v>
      </c>
      <c r="AO146" s="11"/>
      <c r="AP146" s="42">
        <f>SUMIF(AP136:AP144, "&lt;&gt;n/a")</f>
        <v>9</v>
      </c>
    </row>
    <row r="147" ht="14.25" customHeight="1">
      <c r="A147" s="14" t="s">
        <v>43</v>
      </c>
      <c r="B147" s="11">
        <f>MAX(I136:M139)*C146</f>
        <v>36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 t="s">
        <v>46</v>
      </c>
      <c r="AB147" s="11"/>
      <c r="AC147" s="20">
        <f>STDEV(AC136:AC144)</f>
        <v>1.211060142</v>
      </c>
      <c r="AD147" s="11"/>
      <c r="AG147" s="11"/>
      <c r="AH147" s="12"/>
      <c r="AI147" s="12" t="s">
        <v>46</v>
      </c>
      <c r="AJ147" s="11"/>
      <c r="AK147" s="20">
        <f>STDEV(AK136:AK144)</f>
        <v>1.211060142</v>
      </c>
      <c r="AL147" s="21"/>
      <c r="AM147" s="12"/>
      <c r="AN147" s="12" t="s">
        <v>46</v>
      </c>
      <c r="AO147" s="11"/>
      <c r="AP147" s="20">
        <f>STDEV(AP136:AP144)</f>
        <v>0.4472135955</v>
      </c>
    </row>
    <row r="148" ht="14.25" customHeight="1">
      <c r="A148" s="14" t="s">
        <v>44</v>
      </c>
      <c r="B148" s="11">
        <f>C146*MINIFS(I136:M139, I136:M139, "&gt;0")</f>
        <v>9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 t="s">
        <v>47</v>
      </c>
      <c r="AB148" s="11"/>
      <c r="AC148" s="20">
        <f>AVERAGEIF(AC136:AC144, "&lt;&gt;n/a", AC136:AC144)</f>
        <v>2.666666667</v>
      </c>
      <c r="AD148" s="11"/>
      <c r="AG148" s="11"/>
      <c r="AH148" s="12"/>
      <c r="AI148" s="12" t="s">
        <v>47</v>
      </c>
      <c r="AJ148" s="11"/>
      <c r="AK148" s="20">
        <f>AVERAGEIF(AK136:AK144, "&lt;&gt;n/a", AK136:AK144)</f>
        <v>2.666666667</v>
      </c>
      <c r="AL148" s="21"/>
      <c r="AM148" s="12"/>
      <c r="AN148" s="12" t="s">
        <v>47</v>
      </c>
      <c r="AO148" s="11"/>
      <c r="AP148" s="20">
        <f>AVERAGEIF(AP136:AP144, "&lt;&gt;n/a", AP136:AP144)</f>
        <v>1.8</v>
      </c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G149" s="11"/>
      <c r="AH149" s="11"/>
      <c r="AI149" s="12" t="s">
        <v>48</v>
      </c>
      <c r="AJ149" s="11"/>
      <c r="AK149" s="12">
        <v>0.009</v>
      </c>
      <c r="AM149" s="11"/>
      <c r="AN149" s="12" t="s">
        <v>48</v>
      </c>
      <c r="AO149" s="11"/>
      <c r="AP149" s="34">
        <v>0.28</v>
      </c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ht="14.25" customHeight="1">
      <c r="A153" s="13" t="s">
        <v>58</v>
      </c>
    </row>
    <row r="154" ht="14.25" customHeight="1">
      <c r="A154" s="14" t="s">
        <v>25</v>
      </c>
      <c r="B154" s="11"/>
      <c r="C154" s="11"/>
      <c r="D154" s="11"/>
      <c r="E154" s="14" t="s">
        <v>26</v>
      </c>
      <c r="F154" s="11"/>
      <c r="G154" s="11"/>
      <c r="H154" s="14" t="s">
        <v>27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4" t="s">
        <v>28</v>
      </c>
      <c r="AA154" s="11"/>
      <c r="AB154" s="11"/>
      <c r="AC154" s="11"/>
      <c r="AD154" s="11"/>
      <c r="AE154" s="11"/>
      <c r="AF154" s="11"/>
      <c r="AG154" s="11"/>
      <c r="AH154" s="14" t="s">
        <v>29</v>
      </c>
      <c r="AI154" s="11"/>
      <c r="AJ154" s="11"/>
      <c r="AK154" s="11"/>
      <c r="AM154" s="14" t="s">
        <v>50</v>
      </c>
      <c r="AN154" s="11"/>
      <c r="AO154" s="11"/>
      <c r="AP154" s="11"/>
    </row>
    <row r="155" ht="14.25" customHeight="1">
      <c r="A155" s="14" t="s">
        <v>30</v>
      </c>
      <c r="B155" s="14" t="s">
        <v>31</v>
      </c>
      <c r="C155" s="14" t="s">
        <v>32</v>
      </c>
      <c r="D155" s="11"/>
      <c r="E155" s="14" t="s">
        <v>33</v>
      </c>
      <c r="F155" s="14" t="s">
        <v>34</v>
      </c>
      <c r="G155" s="11"/>
      <c r="H155" s="14" t="s">
        <v>35</v>
      </c>
      <c r="I155" s="43" t="s">
        <v>3</v>
      </c>
      <c r="J155" s="43" t="s">
        <v>5</v>
      </c>
      <c r="K155" s="43" t="s">
        <v>6</v>
      </c>
      <c r="L155" s="43" t="s">
        <v>7</v>
      </c>
      <c r="M155" s="43" t="s">
        <v>8</v>
      </c>
      <c r="N155" s="43" t="s">
        <v>9</v>
      </c>
      <c r="O155" s="43" t="s">
        <v>10</v>
      </c>
      <c r="P155" s="43" t="s">
        <v>11</v>
      </c>
      <c r="Q155" s="43" t="s">
        <v>59</v>
      </c>
      <c r="R155" s="43" t="s">
        <v>60</v>
      </c>
      <c r="S155" s="43" t="s">
        <v>61</v>
      </c>
      <c r="T155" s="43" t="s">
        <v>62</v>
      </c>
      <c r="U155" s="22"/>
      <c r="V155" s="22"/>
      <c r="W155" s="22"/>
      <c r="X155" s="22"/>
      <c r="Y155" s="11"/>
      <c r="Z155" s="14" t="s">
        <v>36</v>
      </c>
      <c r="AA155" s="14" t="s">
        <v>37</v>
      </c>
      <c r="AB155" s="14" t="s">
        <v>38</v>
      </c>
      <c r="AC155" s="14" t="s">
        <v>39</v>
      </c>
      <c r="AD155" s="11"/>
      <c r="AE155" s="11"/>
      <c r="AF155" s="11"/>
      <c r="AG155" s="11"/>
      <c r="AH155" s="14" t="s">
        <v>36</v>
      </c>
      <c r="AI155" s="14" t="s">
        <v>37</v>
      </c>
      <c r="AJ155" s="14" t="s">
        <v>38</v>
      </c>
      <c r="AK155" s="14" t="s">
        <v>39</v>
      </c>
      <c r="AL155" s="18"/>
      <c r="AM155" s="14" t="s">
        <v>36</v>
      </c>
      <c r="AN155" s="14" t="s">
        <v>37</v>
      </c>
      <c r="AO155" s="14" t="s">
        <v>38</v>
      </c>
      <c r="AP155" s="14" t="s">
        <v>39</v>
      </c>
    </row>
    <row r="156" ht="14.25" customHeight="1">
      <c r="A156" s="44" t="s">
        <v>12</v>
      </c>
      <c r="B156" s="36">
        <v>1.0</v>
      </c>
      <c r="C156" s="36">
        <v>2.0</v>
      </c>
      <c r="D156" s="11">
        <f t="shared" ref="D156:D175" si="4">B156*C156</f>
        <v>2</v>
      </c>
      <c r="E156" s="36" t="s">
        <v>3</v>
      </c>
      <c r="F156" s="36">
        <v>2.0</v>
      </c>
      <c r="G156" s="11"/>
      <c r="H156" s="45" t="s">
        <v>12</v>
      </c>
      <c r="I156" s="36">
        <v>1.0</v>
      </c>
      <c r="J156" s="46">
        <v>0.0</v>
      </c>
      <c r="K156" s="46">
        <v>0.0</v>
      </c>
      <c r="L156" s="46">
        <v>0.0</v>
      </c>
      <c r="M156" s="36">
        <v>3.0</v>
      </c>
      <c r="N156" s="36">
        <v>2.0</v>
      </c>
      <c r="O156" s="46">
        <v>0.0</v>
      </c>
      <c r="P156" s="46">
        <v>0.0</v>
      </c>
      <c r="Q156" s="46">
        <v>0.0</v>
      </c>
      <c r="R156" s="36">
        <v>2.0</v>
      </c>
      <c r="S156" s="36">
        <v>4.0</v>
      </c>
      <c r="T156" s="36">
        <v>5.0</v>
      </c>
      <c r="U156" s="23"/>
      <c r="V156" s="23"/>
      <c r="W156" s="23"/>
      <c r="X156" s="23"/>
      <c r="Y156" s="12"/>
      <c r="Z156" s="12"/>
      <c r="AA156" s="12"/>
      <c r="AB156" s="12"/>
      <c r="AC156" s="12"/>
      <c r="AD156" s="11"/>
      <c r="AG156" s="11"/>
      <c r="AH156" s="47">
        <v>1.0</v>
      </c>
      <c r="AI156" s="47" t="s">
        <v>12</v>
      </c>
      <c r="AJ156" s="47" t="s">
        <v>60</v>
      </c>
      <c r="AK156" s="47">
        <v>2.0</v>
      </c>
      <c r="AL156" s="18"/>
      <c r="AM156" s="12"/>
      <c r="AN156" s="12"/>
      <c r="AO156" s="12"/>
      <c r="AP156" s="12"/>
    </row>
    <row r="157" ht="14.25" customHeight="1">
      <c r="A157" s="44" t="s">
        <v>13</v>
      </c>
      <c r="B157" s="36">
        <v>1.0</v>
      </c>
      <c r="C157" s="36">
        <v>2.0</v>
      </c>
      <c r="D157" s="11">
        <f t="shared" si="4"/>
        <v>2</v>
      </c>
      <c r="E157" s="36" t="s">
        <v>5</v>
      </c>
      <c r="F157" s="36">
        <v>3.0</v>
      </c>
      <c r="G157" s="11"/>
      <c r="H157" s="45" t="s">
        <v>13</v>
      </c>
      <c r="I157" s="36">
        <v>2.0</v>
      </c>
      <c r="J157" s="46">
        <v>0.0</v>
      </c>
      <c r="K157" s="46">
        <v>0.0</v>
      </c>
      <c r="L157" s="46">
        <v>0.0</v>
      </c>
      <c r="M157" s="36">
        <v>4.0</v>
      </c>
      <c r="N157" s="36">
        <v>3.0</v>
      </c>
      <c r="O157" s="46">
        <v>0.0</v>
      </c>
      <c r="P157" s="46">
        <v>0.0</v>
      </c>
      <c r="Q157" s="46">
        <v>0.0</v>
      </c>
      <c r="R157" s="36">
        <v>3.0</v>
      </c>
      <c r="S157" s="46">
        <v>0.0</v>
      </c>
      <c r="T157" s="46">
        <v>0.0</v>
      </c>
      <c r="U157" s="23"/>
      <c r="V157" s="23"/>
      <c r="W157" s="23"/>
      <c r="X157" s="23"/>
      <c r="Y157" s="12"/>
      <c r="Z157" s="12"/>
      <c r="AA157" s="12"/>
      <c r="AB157" s="12"/>
      <c r="AC157" s="12"/>
      <c r="AD157" s="11"/>
      <c r="AG157" s="11"/>
      <c r="AH157" s="47">
        <v>2.0</v>
      </c>
      <c r="AI157" s="47" t="s">
        <v>12</v>
      </c>
      <c r="AJ157" s="47" t="s">
        <v>61</v>
      </c>
      <c r="AK157" s="47">
        <v>4.0</v>
      </c>
      <c r="AL157" s="18"/>
      <c r="AM157" s="12"/>
      <c r="AN157" s="12"/>
      <c r="AO157" s="12"/>
      <c r="AP157" s="12"/>
    </row>
    <row r="158" ht="14.25" customHeight="1">
      <c r="A158" s="44" t="s">
        <v>14</v>
      </c>
      <c r="B158" s="36">
        <v>1.0</v>
      </c>
      <c r="C158" s="36">
        <v>2.0</v>
      </c>
      <c r="D158" s="11">
        <f t="shared" si="4"/>
        <v>2</v>
      </c>
      <c r="E158" s="36" t="s">
        <v>6</v>
      </c>
      <c r="F158" s="36">
        <v>3.0</v>
      </c>
      <c r="G158" s="11"/>
      <c r="H158" s="45" t="s">
        <v>14</v>
      </c>
      <c r="I158" s="36">
        <v>3.0</v>
      </c>
      <c r="J158" s="36">
        <v>1.0</v>
      </c>
      <c r="K158" s="46">
        <v>0.0</v>
      </c>
      <c r="L158" s="46">
        <v>0.0</v>
      </c>
      <c r="M158" s="46">
        <v>0.0</v>
      </c>
      <c r="N158" s="36">
        <v>1.0</v>
      </c>
      <c r="O158" s="36">
        <v>5.0</v>
      </c>
      <c r="P158" s="46">
        <v>0.0</v>
      </c>
      <c r="Q158" s="46">
        <v>0.0</v>
      </c>
      <c r="R158" s="36">
        <v>1.0</v>
      </c>
      <c r="S158" s="36">
        <v>1.0</v>
      </c>
      <c r="T158" s="46">
        <v>0.0</v>
      </c>
      <c r="U158" s="23"/>
      <c r="V158" s="23"/>
      <c r="W158" s="23"/>
      <c r="X158" s="23"/>
      <c r="Y158" s="12"/>
      <c r="Z158" s="12"/>
      <c r="AA158" s="12"/>
      <c r="AB158" s="12"/>
      <c r="AC158" s="12"/>
      <c r="AD158" s="11"/>
      <c r="AG158" s="11"/>
      <c r="AH158" s="47">
        <v>3.0</v>
      </c>
      <c r="AI158" s="47" t="s">
        <v>13</v>
      </c>
      <c r="AJ158" s="47" t="s">
        <v>9</v>
      </c>
      <c r="AK158" s="47">
        <v>3.0</v>
      </c>
      <c r="AL158" s="18"/>
      <c r="AM158" s="12"/>
      <c r="AN158" s="12"/>
      <c r="AO158" s="12"/>
      <c r="AP158" s="12"/>
    </row>
    <row r="159" ht="14.25" customHeight="1">
      <c r="A159" s="44" t="s">
        <v>15</v>
      </c>
      <c r="B159" s="36">
        <v>1.0</v>
      </c>
      <c r="C159" s="36">
        <v>1.0</v>
      </c>
      <c r="D159" s="11">
        <f t="shared" si="4"/>
        <v>1</v>
      </c>
      <c r="E159" s="36" t="s">
        <v>7</v>
      </c>
      <c r="F159" s="36">
        <v>4.0</v>
      </c>
      <c r="G159" s="11"/>
      <c r="H159" s="45" t="s">
        <v>15</v>
      </c>
      <c r="I159" s="36">
        <v>4.0</v>
      </c>
      <c r="J159" s="36">
        <v>2.0</v>
      </c>
      <c r="K159" s="46">
        <v>0.0</v>
      </c>
      <c r="L159" s="46">
        <v>0.0</v>
      </c>
      <c r="M159" s="46">
        <v>0.0</v>
      </c>
      <c r="N159" s="36">
        <v>4.0</v>
      </c>
      <c r="O159" s="36">
        <v>6.0</v>
      </c>
      <c r="P159" s="46">
        <v>0.0</v>
      </c>
      <c r="Q159" s="46">
        <v>0.0</v>
      </c>
      <c r="R159" s="36">
        <v>4.0</v>
      </c>
      <c r="S159" s="46">
        <v>2.0</v>
      </c>
      <c r="T159" s="46">
        <v>0.0</v>
      </c>
      <c r="U159" s="23"/>
      <c r="V159" s="23"/>
      <c r="W159" s="23"/>
      <c r="X159" s="23"/>
      <c r="Y159" s="12"/>
      <c r="Z159" s="12"/>
      <c r="AA159" s="37"/>
      <c r="AB159" s="37"/>
      <c r="AC159" s="12"/>
      <c r="AD159" s="11"/>
      <c r="AG159" s="11"/>
      <c r="AH159" s="47">
        <v>4.0</v>
      </c>
      <c r="AI159" s="47" t="s">
        <v>13</v>
      </c>
      <c r="AJ159" s="47" t="s">
        <v>9</v>
      </c>
      <c r="AK159" s="47">
        <v>3.0</v>
      </c>
      <c r="AL159" s="18"/>
      <c r="AM159" s="12"/>
      <c r="AN159" s="37"/>
      <c r="AO159" s="37"/>
      <c r="AP159" s="37"/>
    </row>
    <row r="160" ht="14.25" customHeight="1">
      <c r="A160" s="36" t="s">
        <v>16</v>
      </c>
      <c r="B160" s="36">
        <v>1.0</v>
      </c>
      <c r="C160" s="36">
        <v>3.0</v>
      </c>
      <c r="D160" s="11">
        <f t="shared" si="4"/>
        <v>3</v>
      </c>
      <c r="E160" s="36" t="s">
        <v>8</v>
      </c>
      <c r="F160" s="36">
        <v>2.0</v>
      </c>
      <c r="G160" s="11"/>
      <c r="H160" s="36" t="s">
        <v>16</v>
      </c>
      <c r="I160" s="46">
        <v>0.0</v>
      </c>
      <c r="J160" s="36">
        <v>3.0</v>
      </c>
      <c r="K160" s="36">
        <v>1.0</v>
      </c>
      <c r="L160" s="46">
        <v>0.0</v>
      </c>
      <c r="M160" s="46">
        <v>0.0</v>
      </c>
      <c r="N160" s="46">
        <v>0.0</v>
      </c>
      <c r="O160" s="36">
        <v>7.0</v>
      </c>
      <c r="P160" s="36">
        <v>8.0</v>
      </c>
      <c r="Q160" s="46">
        <v>0.0</v>
      </c>
      <c r="R160" s="46">
        <v>0.0</v>
      </c>
      <c r="S160" s="36">
        <v>7.0</v>
      </c>
      <c r="T160" s="36">
        <v>9.0</v>
      </c>
      <c r="U160" s="24"/>
      <c r="V160" s="24"/>
      <c r="W160" s="24"/>
      <c r="X160" s="24"/>
      <c r="Y160" s="12"/>
      <c r="Z160" s="12"/>
      <c r="AA160" s="37"/>
      <c r="AB160" s="37"/>
      <c r="AC160" s="12"/>
      <c r="AD160" s="11"/>
      <c r="AG160" s="11"/>
      <c r="AH160" s="47">
        <v>5.0</v>
      </c>
      <c r="AI160" s="47" t="s">
        <v>14</v>
      </c>
      <c r="AJ160" s="47" t="s">
        <v>61</v>
      </c>
      <c r="AK160" s="47">
        <v>1.0</v>
      </c>
      <c r="AL160" s="18"/>
      <c r="AM160" s="12"/>
      <c r="AN160" s="37"/>
      <c r="AO160" s="37"/>
      <c r="AP160" s="37"/>
    </row>
    <row r="161" ht="14.25" customHeight="1">
      <c r="A161" s="44" t="s">
        <v>17</v>
      </c>
      <c r="B161" s="36">
        <v>1.0</v>
      </c>
      <c r="C161" s="36">
        <v>2.0</v>
      </c>
      <c r="D161" s="11">
        <f t="shared" si="4"/>
        <v>2</v>
      </c>
      <c r="E161" s="36" t="s">
        <v>9</v>
      </c>
      <c r="F161" s="36">
        <v>4.0</v>
      </c>
      <c r="G161" s="11"/>
      <c r="H161" s="45" t="s">
        <v>17</v>
      </c>
      <c r="I161" s="46">
        <v>0.0</v>
      </c>
      <c r="J161" s="36">
        <v>4.0</v>
      </c>
      <c r="K161" s="36">
        <v>2.0</v>
      </c>
      <c r="L161" s="46">
        <v>0.0</v>
      </c>
      <c r="M161" s="46">
        <v>0.0</v>
      </c>
      <c r="N161" s="46">
        <v>0.0</v>
      </c>
      <c r="O161" s="45">
        <v>8.0</v>
      </c>
      <c r="P161" s="45">
        <v>7.0</v>
      </c>
      <c r="Q161" s="46">
        <v>0.0</v>
      </c>
      <c r="R161" s="46">
        <v>0.0</v>
      </c>
      <c r="S161" s="45">
        <v>8.0</v>
      </c>
      <c r="T161" s="45">
        <v>8.0</v>
      </c>
      <c r="U161" s="11"/>
      <c r="V161" s="11"/>
      <c r="W161" s="11"/>
      <c r="X161" s="11"/>
      <c r="Y161" s="11"/>
      <c r="Z161" s="12"/>
      <c r="AA161" s="37"/>
      <c r="AB161" s="37"/>
      <c r="AC161" s="12"/>
      <c r="AD161" s="11"/>
      <c r="AG161" s="11"/>
      <c r="AH161" s="47">
        <v>6.0</v>
      </c>
      <c r="AI161" s="47" t="s">
        <v>14</v>
      </c>
      <c r="AJ161" s="47" t="s">
        <v>61</v>
      </c>
      <c r="AK161" s="47">
        <v>1.0</v>
      </c>
      <c r="AL161" s="18"/>
      <c r="AM161" s="12"/>
      <c r="AN161" s="37"/>
      <c r="AO161" s="37"/>
      <c r="AP161" s="37"/>
    </row>
    <row r="162" ht="14.25" customHeight="1">
      <c r="A162" s="44" t="s">
        <v>18</v>
      </c>
      <c r="B162" s="36">
        <v>1.0</v>
      </c>
      <c r="C162" s="36">
        <v>1.0</v>
      </c>
      <c r="D162" s="11">
        <f t="shared" si="4"/>
        <v>1</v>
      </c>
      <c r="E162" s="36" t="s">
        <v>10</v>
      </c>
      <c r="F162" s="45">
        <v>6.0</v>
      </c>
      <c r="G162" s="11"/>
      <c r="H162" s="45" t="s">
        <v>18</v>
      </c>
      <c r="I162" s="46">
        <v>0.0</v>
      </c>
      <c r="J162" s="46">
        <v>0.0</v>
      </c>
      <c r="K162" s="36">
        <v>3.0</v>
      </c>
      <c r="L162" s="36">
        <v>1.0</v>
      </c>
      <c r="M162" s="46">
        <v>0.0</v>
      </c>
      <c r="N162" s="46">
        <v>0.0</v>
      </c>
      <c r="O162" s="46">
        <v>0.0</v>
      </c>
      <c r="P162" s="45">
        <v>6.0</v>
      </c>
      <c r="Q162" s="45">
        <v>5.0</v>
      </c>
      <c r="R162" s="46">
        <v>0.0</v>
      </c>
      <c r="S162" s="46">
        <v>0.0</v>
      </c>
      <c r="T162" s="45">
        <v>7.0</v>
      </c>
      <c r="U162" s="11"/>
      <c r="V162" s="11"/>
      <c r="W162" s="11"/>
      <c r="X162" s="11"/>
      <c r="Y162" s="11"/>
      <c r="Z162" s="12"/>
      <c r="AA162" s="12"/>
      <c r="AB162" s="12"/>
      <c r="AC162" s="12"/>
      <c r="AD162" s="11"/>
      <c r="AG162" s="11"/>
      <c r="AH162" s="47">
        <v>7.0</v>
      </c>
      <c r="AI162" s="47" t="s">
        <v>15</v>
      </c>
      <c r="AJ162" s="47" t="s">
        <v>5</v>
      </c>
      <c r="AK162" s="47">
        <v>2.0</v>
      </c>
      <c r="AL162" s="18"/>
      <c r="AM162" s="12"/>
      <c r="AN162" s="12"/>
      <c r="AO162" s="12"/>
      <c r="AP162" s="12"/>
    </row>
    <row r="163" ht="14.25" customHeight="1">
      <c r="A163" s="44" t="s">
        <v>19</v>
      </c>
      <c r="B163" s="36">
        <v>1.0</v>
      </c>
      <c r="C163" s="36">
        <v>4.0</v>
      </c>
      <c r="D163" s="11">
        <f t="shared" si="4"/>
        <v>4</v>
      </c>
      <c r="E163" s="45" t="s">
        <v>11</v>
      </c>
      <c r="F163" s="45">
        <v>6.0</v>
      </c>
      <c r="G163" s="11"/>
      <c r="H163" s="45" t="s">
        <v>19</v>
      </c>
      <c r="I163" s="46">
        <v>0.0</v>
      </c>
      <c r="J163" s="46">
        <v>0.0</v>
      </c>
      <c r="K163" s="36">
        <v>4.0</v>
      </c>
      <c r="L163" s="36">
        <v>2.0</v>
      </c>
      <c r="M163" s="46">
        <v>0.0</v>
      </c>
      <c r="N163" s="46">
        <v>0.0</v>
      </c>
      <c r="O163" s="46">
        <v>0.0</v>
      </c>
      <c r="P163" s="45">
        <v>5.0</v>
      </c>
      <c r="Q163" s="45">
        <v>6.0</v>
      </c>
      <c r="R163" s="46">
        <v>0.0</v>
      </c>
      <c r="S163" s="45">
        <v>3.0</v>
      </c>
      <c r="T163" s="45">
        <v>6.0</v>
      </c>
      <c r="U163" s="11"/>
      <c r="V163" s="11"/>
      <c r="W163" s="11"/>
      <c r="X163" s="11"/>
      <c r="Y163" s="11"/>
      <c r="Z163" s="12"/>
      <c r="AA163" s="12"/>
      <c r="AB163" s="12"/>
      <c r="AC163" s="12"/>
      <c r="AD163" s="11"/>
      <c r="AE163" s="11"/>
      <c r="AF163" s="11"/>
      <c r="AG163" s="11"/>
      <c r="AH163" s="47">
        <v>8.0</v>
      </c>
      <c r="AI163" s="47" t="s">
        <v>16</v>
      </c>
      <c r="AJ163" s="47" t="s">
        <v>6</v>
      </c>
      <c r="AK163" s="47">
        <v>1.0</v>
      </c>
      <c r="AL163" s="18"/>
      <c r="AM163" s="12"/>
      <c r="AN163" s="12"/>
      <c r="AO163" s="12"/>
      <c r="AP163" s="12"/>
    </row>
    <row r="164" ht="14.25" customHeight="1">
      <c r="A164" s="44" t="s">
        <v>20</v>
      </c>
      <c r="B164" s="36">
        <v>1.0</v>
      </c>
      <c r="C164" s="36">
        <v>1.0</v>
      </c>
      <c r="D164" s="11">
        <f t="shared" si="4"/>
        <v>1</v>
      </c>
      <c r="E164" s="45" t="s">
        <v>59</v>
      </c>
      <c r="F164" s="45">
        <v>6.0</v>
      </c>
      <c r="G164" s="11"/>
      <c r="H164" s="45" t="s">
        <v>20</v>
      </c>
      <c r="I164" s="46">
        <v>0.0</v>
      </c>
      <c r="J164" s="46">
        <v>0.0</v>
      </c>
      <c r="K164" s="46">
        <v>0.0</v>
      </c>
      <c r="L164" s="36">
        <v>3.0</v>
      </c>
      <c r="M164" s="36">
        <v>1.0</v>
      </c>
      <c r="N164" s="46">
        <v>0.0</v>
      </c>
      <c r="O164" s="46">
        <v>0.0</v>
      </c>
      <c r="P164" s="46">
        <v>0.0</v>
      </c>
      <c r="Q164" s="45">
        <v>4.0</v>
      </c>
      <c r="R164" s="46">
        <v>0.0</v>
      </c>
      <c r="S164" s="46">
        <v>0.0</v>
      </c>
      <c r="T164" s="46">
        <v>0.0</v>
      </c>
      <c r="U164" s="11"/>
      <c r="V164" s="11"/>
      <c r="W164" s="11"/>
      <c r="X164" s="11"/>
      <c r="Y164" s="11"/>
      <c r="Z164" s="12"/>
      <c r="AA164" s="12"/>
      <c r="AB164" s="12"/>
      <c r="AC164" s="12"/>
      <c r="AD164" s="11"/>
      <c r="AG164" s="11"/>
      <c r="AH164" s="47">
        <v>9.0</v>
      </c>
      <c r="AI164" s="47" t="s">
        <v>16</v>
      </c>
      <c r="AJ164" s="47" t="s">
        <v>6</v>
      </c>
      <c r="AK164" s="47">
        <v>1.0</v>
      </c>
      <c r="AL164" s="18"/>
      <c r="AM164" s="12"/>
      <c r="AN164" s="12"/>
      <c r="AO164" s="12"/>
      <c r="AP164" s="12"/>
    </row>
    <row r="165" ht="14.25" customHeight="1">
      <c r="A165" s="44" t="s">
        <v>21</v>
      </c>
      <c r="B165" s="36">
        <v>1.0</v>
      </c>
      <c r="C165" s="36">
        <v>3.0</v>
      </c>
      <c r="D165" s="11">
        <f t="shared" si="4"/>
        <v>3</v>
      </c>
      <c r="E165" s="45" t="s">
        <v>60</v>
      </c>
      <c r="F165" s="45">
        <v>6.0</v>
      </c>
      <c r="G165" s="11"/>
      <c r="H165" s="36" t="s">
        <v>21</v>
      </c>
      <c r="I165" s="36">
        <v>5.0</v>
      </c>
      <c r="J165" s="46">
        <v>0.0</v>
      </c>
      <c r="K165" s="46">
        <v>0.0</v>
      </c>
      <c r="L165" s="46">
        <v>0.0</v>
      </c>
      <c r="M165" s="36">
        <v>5.0</v>
      </c>
      <c r="N165" s="45">
        <v>7.0</v>
      </c>
      <c r="O165" s="46">
        <v>0.0</v>
      </c>
      <c r="P165" s="46">
        <v>0.0</v>
      </c>
      <c r="Q165" s="46">
        <v>0.0</v>
      </c>
      <c r="R165" s="45">
        <v>9.0</v>
      </c>
      <c r="S165" s="46">
        <v>0.0</v>
      </c>
      <c r="T165" s="46">
        <v>0.0</v>
      </c>
      <c r="U165" s="11"/>
      <c r="V165" s="11"/>
      <c r="W165" s="11"/>
      <c r="X165" s="11"/>
      <c r="Y165" s="11"/>
      <c r="Z165" s="12"/>
      <c r="AA165" s="12" t="s">
        <v>45</v>
      </c>
      <c r="AB165" s="11">
        <f>COUNTIFS(AA156:AA164, "&lt;&gt;n/a",AB156:AB164, "&lt;&gt;n/a")</f>
        <v>9</v>
      </c>
      <c r="AC165" s="11"/>
      <c r="AD165" s="11"/>
      <c r="AG165" s="11"/>
      <c r="AH165" s="47">
        <v>10.0</v>
      </c>
      <c r="AI165" s="47" t="s">
        <v>16</v>
      </c>
      <c r="AJ165" s="47" t="s">
        <v>6</v>
      </c>
      <c r="AK165" s="47">
        <v>1.0</v>
      </c>
      <c r="AM165" s="12"/>
      <c r="AN165" s="12" t="s">
        <v>45</v>
      </c>
      <c r="AO165" s="11">
        <f>COUNTIFS(AN156:AN164, "&lt;&gt;n/a",AO156:AO164, "&lt;&gt;n/a")</f>
        <v>9</v>
      </c>
      <c r="AP165" s="11"/>
    </row>
    <row r="166" ht="14.25" customHeight="1">
      <c r="A166" s="45" t="s">
        <v>22</v>
      </c>
      <c r="B166" s="36">
        <v>1.0</v>
      </c>
      <c r="C166" s="45">
        <v>4.0</v>
      </c>
      <c r="D166" s="11">
        <f t="shared" si="4"/>
        <v>4</v>
      </c>
      <c r="E166" s="45" t="s">
        <v>61</v>
      </c>
      <c r="F166" s="45">
        <v>6.0</v>
      </c>
      <c r="G166" s="11"/>
      <c r="H166" s="45" t="s">
        <v>22</v>
      </c>
      <c r="I166" s="45">
        <v>6.0</v>
      </c>
      <c r="J166" s="46">
        <v>0.0</v>
      </c>
      <c r="K166" s="46">
        <v>0.0</v>
      </c>
      <c r="L166" s="46">
        <v>0.0</v>
      </c>
      <c r="M166" s="45">
        <v>6.0</v>
      </c>
      <c r="N166" s="45">
        <v>8.0</v>
      </c>
      <c r="O166" s="46">
        <v>0.0</v>
      </c>
      <c r="P166" s="46">
        <v>0.0</v>
      </c>
      <c r="Q166" s="46">
        <v>0.0</v>
      </c>
      <c r="R166" s="45">
        <v>8.0</v>
      </c>
      <c r="S166" s="46">
        <v>0.0</v>
      </c>
      <c r="T166" s="46">
        <v>0.0</v>
      </c>
      <c r="U166" s="11"/>
      <c r="V166" s="11"/>
      <c r="W166" s="11"/>
      <c r="X166" s="11"/>
      <c r="Y166" s="11"/>
      <c r="Z166" s="12"/>
      <c r="AA166" s="12" t="s">
        <v>41</v>
      </c>
      <c r="AB166" s="11"/>
      <c r="AC166" s="42">
        <f>SUMIF(AC156:AC164, "&lt;&gt;n/a")</f>
        <v>0</v>
      </c>
      <c r="AD166" s="11"/>
      <c r="AG166" s="11"/>
      <c r="AH166" s="47">
        <v>11.0</v>
      </c>
      <c r="AI166" s="47" t="s">
        <v>17</v>
      </c>
      <c r="AJ166" s="47" t="s">
        <v>5</v>
      </c>
      <c r="AK166" s="47">
        <v>4.0</v>
      </c>
      <c r="AM166" s="12"/>
      <c r="AN166" s="12" t="s">
        <v>41</v>
      </c>
      <c r="AO166" s="11"/>
      <c r="AP166" s="42">
        <f>SUMIF(AP156:AP164, "&lt;&gt;n/a")</f>
        <v>0</v>
      </c>
    </row>
    <row r="167" ht="14.25" customHeight="1">
      <c r="A167" s="36" t="s">
        <v>23</v>
      </c>
      <c r="B167" s="45">
        <v>1.0</v>
      </c>
      <c r="C167" s="45">
        <v>2.0</v>
      </c>
      <c r="D167" s="11">
        <f t="shared" si="4"/>
        <v>2</v>
      </c>
      <c r="E167" s="45" t="s">
        <v>62</v>
      </c>
      <c r="F167" s="45">
        <v>6.0</v>
      </c>
      <c r="G167" s="11"/>
      <c r="H167" s="45" t="s">
        <v>23</v>
      </c>
      <c r="I167" s="45">
        <v>7.0</v>
      </c>
      <c r="J167" s="46">
        <v>0.0</v>
      </c>
      <c r="K167" s="46">
        <v>0.0</v>
      </c>
      <c r="L167" s="46">
        <v>0.0</v>
      </c>
      <c r="M167" s="46">
        <v>0.0</v>
      </c>
      <c r="N167" s="45">
        <v>9.0</v>
      </c>
      <c r="O167" s="45">
        <v>1.0</v>
      </c>
      <c r="P167" s="46">
        <v>0.0</v>
      </c>
      <c r="Q167" s="46">
        <v>0.0</v>
      </c>
      <c r="R167" s="45">
        <v>10.0</v>
      </c>
      <c r="S167" s="45">
        <v>10.0</v>
      </c>
      <c r="T167" s="46">
        <v>0.0</v>
      </c>
      <c r="U167" s="11"/>
      <c r="V167" s="11"/>
      <c r="W167" s="11"/>
      <c r="X167" s="11"/>
      <c r="Y167" s="11"/>
      <c r="Z167" s="12"/>
      <c r="AA167" s="12" t="s">
        <v>46</v>
      </c>
      <c r="AB167" s="11"/>
      <c r="AC167" s="20" t="str">
        <f>STDEV(AC156:AC164)</f>
        <v>#DIV/0!</v>
      </c>
      <c r="AD167" s="11"/>
      <c r="AG167" s="11"/>
      <c r="AH167" s="47">
        <v>12.0</v>
      </c>
      <c r="AI167" s="47" t="s">
        <v>17</v>
      </c>
      <c r="AJ167" s="47" t="s">
        <v>5</v>
      </c>
      <c r="AK167" s="47">
        <v>4.0</v>
      </c>
      <c r="AL167" s="21"/>
      <c r="AM167" s="12"/>
      <c r="AN167" s="12" t="s">
        <v>46</v>
      </c>
      <c r="AO167" s="11"/>
      <c r="AP167" s="20" t="str">
        <f>STDEV(AP156:AP164)</f>
        <v>#DIV/0!</v>
      </c>
    </row>
    <row r="168" ht="14.25" customHeight="1">
      <c r="A168" s="36" t="s">
        <v>63</v>
      </c>
      <c r="B168" s="45">
        <v>0.0</v>
      </c>
      <c r="C168" s="45">
        <v>2.0</v>
      </c>
      <c r="D168" s="11">
        <f t="shared" si="4"/>
        <v>0</v>
      </c>
      <c r="E168" s="11"/>
      <c r="F168" s="11">
        <f>SUM(F156:F167)</f>
        <v>54</v>
      </c>
      <c r="G168" s="11"/>
      <c r="H168" s="45" t="s">
        <v>63</v>
      </c>
      <c r="I168" s="45">
        <v>8.0</v>
      </c>
      <c r="J168" s="46">
        <v>0.0</v>
      </c>
      <c r="K168" s="46">
        <v>0.0</v>
      </c>
      <c r="L168" s="46">
        <v>0.0</v>
      </c>
      <c r="M168" s="46">
        <v>0.0</v>
      </c>
      <c r="N168" s="45">
        <v>10.0</v>
      </c>
      <c r="O168" s="45">
        <v>2.0</v>
      </c>
      <c r="P168" s="46">
        <v>0.0</v>
      </c>
      <c r="Q168" s="46">
        <v>0.0</v>
      </c>
      <c r="R168" s="45">
        <v>11.0</v>
      </c>
      <c r="S168" s="45">
        <v>9.0</v>
      </c>
      <c r="T168" s="46">
        <v>0.0</v>
      </c>
      <c r="U168" s="11"/>
      <c r="V168" s="11"/>
      <c r="W168" s="11"/>
      <c r="X168" s="11"/>
      <c r="Y168" s="11"/>
      <c r="Z168" s="12"/>
      <c r="AA168" s="12" t="s">
        <v>47</v>
      </c>
      <c r="AB168" s="11"/>
      <c r="AC168" s="20" t="str">
        <f>AVERAGEIF(AC156:AC164, "&lt;&gt;n/a", AC156:AC164)</f>
        <v>#DIV/0!</v>
      </c>
      <c r="AD168" s="11"/>
      <c r="AG168" s="11"/>
      <c r="AH168" s="47">
        <v>13.0</v>
      </c>
      <c r="AI168" s="47" t="s">
        <v>18</v>
      </c>
      <c r="AJ168" s="47" t="s">
        <v>7</v>
      </c>
      <c r="AK168" s="47">
        <v>1.0</v>
      </c>
      <c r="AL168" s="21"/>
      <c r="AM168" s="12"/>
      <c r="AN168" s="12" t="s">
        <v>47</v>
      </c>
      <c r="AO168" s="11"/>
      <c r="AP168" s="20" t="str">
        <f>AVERAGEIF(AP156:AP164, "&lt;&gt;n/a", AP156:AP164)</f>
        <v>#DIV/0!</v>
      </c>
    </row>
    <row r="169" ht="14.25" customHeight="1">
      <c r="A169" s="45" t="s">
        <v>64</v>
      </c>
      <c r="B169" s="45">
        <v>0.0</v>
      </c>
      <c r="C169" s="45">
        <v>2.0</v>
      </c>
      <c r="D169" s="11">
        <f t="shared" si="4"/>
        <v>0</v>
      </c>
      <c r="E169" s="11"/>
      <c r="F169" s="11"/>
      <c r="G169" s="11"/>
      <c r="H169" s="45" t="s">
        <v>64</v>
      </c>
      <c r="I169" s="46">
        <v>0.0</v>
      </c>
      <c r="J169" s="46">
        <v>0.0</v>
      </c>
      <c r="K169" s="45">
        <v>5.0</v>
      </c>
      <c r="L169" s="46">
        <v>0.0</v>
      </c>
      <c r="M169" s="46">
        <v>0.0</v>
      </c>
      <c r="N169" s="46">
        <v>0.0</v>
      </c>
      <c r="O169" s="45">
        <v>3.0</v>
      </c>
      <c r="P169" s="45">
        <v>1.0</v>
      </c>
      <c r="Q169" s="46">
        <v>0.0</v>
      </c>
      <c r="R169" s="46">
        <v>0.0</v>
      </c>
      <c r="S169" s="45">
        <v>6.0</v>
      </c>
      <c r="T169" s="45">
        <v>1.0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G169" s="11"/>
      <c r="AH169" s="47">
        <v>14.0</v>
      </c>
      <c r="AI169" s="47" t="s">
        <v>19</v>
      </c>
      <c r="AJ169" s="47" t="s">
        <v>7</v>
      </c>
      <c r="AK169" s="47">
        <v>2.0</v>
      </c>
      <c r="AM169" s="11"/>
      <c r="AN169" s="12" t="s">
        <v>48</v>
      </c>
      <c r="AO169" s="11"/>
      <c r="AP169" s="34">
        <v>0.28</v>
      </c>
    </row>
    <row r="170" ht="14.25" customHeight="1">
      <c r="A170" s="45" t="s">
        <v>65</v>
      </c>
      <c r="B170" s="45">
        <v>0.0</v>
      </c>
      <c r="C170" s="45">
        <v>2.0</v>
      </c>
      <c r="D170" s="11">
        <f t="shared" si="4"/>
        <v>0</v>
      </c>
      <c r="E170" s="11"/>
      <c r="F170" s="11"/>
      <c r="G170" s="11"/>
      <c r="H170" s="45" t="s">
        <v>65</v>
      </c>
      <c r="I170" s="46">
        <v>0.0</v>
      </c>
      <c r="J170" s="46">
        <v>0.0</v>
      </c>
      <c r="K170" s="45">
        <v>6.0</v>
      </c>
      <c r="L170" s="46">
        <v>0.0</v>
      </c>
      <c r="M170" s="46">
        <v>0.0</v>
      </c>
      <c r="N170" s="46">
        <v>0.0</v>
      </c>
      <c r="O170" s="45">
        <v>4.0</v>
      </c>
      <c r="P170" s="45">
        <v>2.0</v>
      </c>
      <c r="Q170" s="46">
        <v>0.0</v>
      </c>
      <c r="R170" s="46">
        <v>0.0</v>
      </c>
      <c r="S170" s="45">
        <v>5.0</v>
      </c>
      <c r="T170" s="45">
        <v>2.0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47">
        <v>15.0</v>
      </c>
      <c r="AI170" s="47" t="s">
        <v>19</v>
      </c>
      <c r="AJ170" s="47" t="s">
        <v>7</v>
      </c>
      <c r="AK170" s="47">
        <v>2.0</v>
      </c>
    </row>
    <row r="171" ht="14.25" customHeight="1">
      <c r="A171" s="45" t="s">
        <v>66</v>
      </c>
      <c r="B171" s="45">
        <v>0.0</v>
      </c>
      <c r="C171" s="45">
        <v>2.0</v>
      </c>
      <c r="D171" s="11">
        <f t="shared" si="4"/>
        <v>0</v>
      </c>
      <c r="E171" s="11"/>
      <c r="F171" s="11"/>
      <c r="G171" s="11"/>
      <c r="H171" s="45" t="s">
        <v>66</v>
      </c>
      <c r="I171" s="46">
        <v>0.0</v>
      </c>
      <c r="J171" s="46">
        <v>0.0</v>
      </c>
      <c r="K171" s="45">
        <v>7.0</v>
      </c>
      <c r="L171" s="45">
        <v>4.0</v>
      </c>
      <c r="M171" s="46">
        <v>0.0</v>
      </c>
      <c r="N171" s="46">
        <v>0.0</v>
      </c>
      <c r="O171" s="46">
        <v>0.0</v>
      </c>
      <c r="P171" s="45">
        <v>3.0</v>
      </c>
      <c r="Q171" s="45">
        <v>3.0</v>
      </c>
      <c r="R171" s="45">
        <v>7.0</v>
      </c>
      <c r="S171" s="46">
        <v>0.0</v>
      </c>
      <c r="T171" s="45">
        <v>3.0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47">
        <v>16.0</v>
      </c>
      <c r="AI171" s="47" t="s">
        <v>19</v>
      </c>
      <c r="AJ171" s="47" t="s">
        <v>7</v>
      </c>
      <c r="AK171" s="47">
        <v>2.0</v>
      </c>
    </row>
    <row r="172" ht="14.25" customHeight="1">
      <c r="A172" s="45" t="s">
        <v>67</v>
      </c>
      <c r="B172" s="45">
        <v>0.0</v>
      </c>
      <c r="C172" s="45">
        <v>2.0</v>
      </c>
      <c r="D172" s="11">
        <f t="shared" si="4"/>
        <v>0</v>
      </c>
      <c r="E172" s="11"/>
      <c r="F172" s="11"/>
      <c r="G172" s="11"/>
      <c r="H172" s="45" t="s">
        <v>67</v>
      </c>
      <c r="I172" s="46">
        <v>0.0</v>
      </c>
      <c r="J172" s="46">
        <v>0.0</v>
      </c>
      <c r="K172" s="45">
        <v>8.0</v>
      </c>
      <c r="L172" s="45">
        <v>5.0</v>
      </c>
      <c r="M172" s="46">
        <v>0.0</v>
      </c>
      <c r="N172" s="46">
        <v>0.0</v>
      </c>
      <c r="O172" s="46">
        <v>0.0</v>
      </c>
      <c r="P172" s="45">
        <v>4.0</v>
      </c>
      <c r="Q172" s="45">
        <v>2.0</v>
      </c>
      <c r="R172" s="46">
        <v>0.0</v>
      </c>
      <c r="S172" s="46">
        <v>0.0</v>
      </c>
      <c r="T172" s="45">
        <v>4.0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47">
        <v>17.0</v>
      </c>
      <c r="AI172" s="47" t="s">
        <v>19</v>
      </c>
      <c r="AJ172" s="47" t="s">
        <v>61</v>
      </c>
      <c r="AK172" s="47">
        <v>3.0</v>
      </c>
    </row>
    <row r="173" ht="14.25" customHeight="1">
      <c r="A173" s="45" t="s">
        <v>68</v>
      </c>
      <c r="B173" s="45">
        <v>0.0</v>
      </c>
      <c r="C173" s="45">
        <v>2.0</v>
      </c>
      <c r="D173" s="11">
        <f t="shared" si="4"/>
        <v>0</v>
      </c>
      <c r="E173" s="11"/>
      <c r="F173" s="11"/>
      <c r="G173" s="11"/>
      <c r="H173" s="45" t="s">
        <v>68</v>
      </c>
      <c r="I173" s="46">
        <v>0.0</v>
      </c>
      <c r="J173" s="46">
        <v>0.0</v>
      </c>
      <c r="K173" s="46">
        <v>0.0</v>
      </c>
      <c r="L173" s="45">
        <v>6.0</v>
      </c>
      <c r="M173" s="45">
        <v>2.0</v>
      </c>
      <c r="N173" s="46">
        <v>0.0</v>
      </c>
      <c r="O173" s="46">
        <v>0.0</v>
      </c>
      <c r="P173" s="46">
        <v>0.0</v>
      </c>
      <c r="Q173" s="45">
        <v>1.0</v>
      </c>
      <c r="R173" s="46">
        <v>0.0</v>
      </c>
      <c r="S173" s="46">
        <v>0.0</v>
      </c>
      <c r="T173" s="46">
        <v>0.0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47">
        <v>18.0</v>
      </c>
      <c r="AI173" s="47" t="s">
        <v>20</v>
      </c>
      <c r="AJ173" s="47" t="s">
        <v>59</v>
      </c>
      <c r="AK173" s="47">
        <v>4.0</v>
      </c>
    </row>
    <row r="174" ht="14.25" customHeight="1">
      <c r="A174" s="45" t="s">
        <v>69</v>
      </c>
      <c r="B174" s="45">
        <v>0.0</v>
      </c>
      <c r="C174" s="45">
        <v>2.0</v>
      </c>
      <c r="D174" s="11">
        <f t="shared" si="4"/>
        <v>0</v>
      </c>
      <c r="E174" s="11"/>
      <c r="F174" s="11"/>
      <c r="G174" s="11"/>
      <c r="H174" s="45" t="s">
        <v>69</v>
      </c>
      <c r="I174" s="45">
        <v>9.0</v>
      </c>
      <c r="J174" s="46">
        <v>0.0</v>
      </c>
      <c r="K174" s="46">
        <v>0.0</v>
      </c>
      <c r="L174" s="46">
        <v>0.0</v>
      </c>
      <c r="M174" s="45">
        <v>7.0</v>
      </c>
      <c r="N174" s="45">
        <v>5.0</v>
      </c>
      <c r="O174" s="46">
        <v>0.0</v>
      </c>
      <c r="P174" s="46">
        <v>0.0</v>
      </c>
      <c r="Q174" s="46">
        <v>0.0</v>
      </c>
      <c r="R174" s="45">
        <v>5.0</v>
      </c>
      <c r="S174" s="46">
        <v>0.0</v>
      </c>
      <c r="T174" s="46">
        <v>0.0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47">
        <v>19.0</v>
      </c>
      <c r="AI174" s="47" t="s">
        <v>21</v>
      </c>
      <c r="AJ174" s="47" t="s">
        <v>8</v>
      </c>
      <c r="AK174" s="47">
        <v>5.0</v>
      </c>
    </row>
    <row r="175" ht="14.25" customHeight="1">
      <c r="A175" s="45" t="s">
        <v>70</v>
      </c>
      <c r="B175" s="45">
        <v>0.0</v>
      </c>
      <c r="C175" s="45">
        <v>2.0</v>
      </c>
      <c r="D175" s="11">
        <f t="shared" si="4"/>
        <v>0</v>
      </c>
      <c r="E175" s="11"/>
      <c r="F175" s="11"/>
      <c r="G175" s="11"/>
      <c r="H175" s="45" t="s">
        <v>70</v>
      </c>
      <c r="I175" s="45">
        <v>10.0</v>
      </c>
      <c r="J175" s="46">
        <v>0.0</v>
      </c>
      <c r="K175" s="46">
        <v>0.0</v>
      </c>
      <c r="L175" s="46">
        <v>0.0</v>
      </c>
      <c r="M175" s="45">
        <v>8.0</v>
      </c>
      <c r="N175" s="45">
        <v>6.0</v>
      </c>
      <c r="O175" s="46">
        <v>0.0</v>
      </c>
      <c r="P175" s="46">
        <v>0.0</v>
      </c>
      <c r="Q175" s="46">
        <v>0.0</v>
      </c>
      <c r="R175" s="45">
        <v>6.0</v>
      </c>
      <c r="S175" s="46">
        <v>0.0</v>
      </c>
      <c r="T175" s="46">
        <v>0.0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47">
        <v>20.0</v>
      </c>
      <c r="AI175" s="47" t="s">
        <v>21</v>
      </c>
      <c r="AJ175" s="47" t="s">
        <v>3</v>
      </c>
      <c r="AK175" s="47">
        <v>5.0</v>
      </c>
    </row>
    <row r="176" ht="14.25" customHeight="1">
      <c r="A176" s="11"/>
      <c r="B176" s="11"/>
      <c r="C176" s="11">
        <f t="shared" ref="C176:D176" si="5">SUM(C156:C175)</f>
        <v>43</v>
      </c>
      <c r="D176" s="11">
        <f t="shared" si="5"/>
        <v>27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47">
        <v>21.0</v>
      </c>
      <c r="AI176" s="47" t="s">
        <v>21</v>
      </c>
      <c r="AJ176" s="47" t="s">
        <v>3</v>
      </c>
      <c r="AK176" s="47">
        <v>5.0</v>
      </c>
    </row>
    <row r="177" ht="14.25" customHeight="1">
      <c r="A177" s="11"/>
      <c r="B177" s="11"/>
      <c r="C177" s="11">
        <f>C176-D176</f>
        <v>16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47">
        <v>22.0</v>
      </c>
      <c r="AI177" s="47" t="s">
        <v>22</v>
      </c>
      <c r="AJ177" s="47" t="s">
        <v>60</v>
      </c>
      <c r="AK177" s="47">
        <v>8.0</v>
      </c>
    </row>
    <row r="178" ht="14.25" customHeight="1">
      <c r="A178" s="11"/>
      <c r="B178" s="11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47">
        <v>23.0</v>
      </c>
      <c r="AI178" s="47" t="s">
        <v>22</v>
      </c>
      <c r="AJ178" s="47" t="s">
        <v>60</v>
      </c>
      <c r="AK178" s="47">
        <v>8.0</v>
      </c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47">
        <v>24.0</v>
      </c>
      <c r="AI179" s="47" t="s">
        <v>22</v>
      </c>
      <c r="AJ179" s="47" t="s">
        <v>60</v>
      </c>
      <c r="AK179" s="47">
        <v>8.0</v>
      </c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47">
        <v>25.0</v>
      </c>
      <c r="AI180" s="47" t="s">
        <v>22</v>
      </c>
      <c r="AJ180" s="47" t="s">
        <v>8</v>
      </c>
      <c r="AK180" s="47">
        <v>6.0</v>
      </c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47">
        <v>26.0</v>
      </c>
      <c r="AI181" s="47" t="s">
        <v>23</v>
      </c>
      <c r="AJ181" s="47" t="s">
        <v>10</v>
      </c>
      <c r="AK181" s="47">
        <v>1.0</v>
      </c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47">
        <v>27.0</v>
      </c>
      <c r="AI182" s="47" t="s">
        <v>23</v>
      </c>
      <c r="AJ182" s="47" t="s">
        <v>10</v>
      </c>
      <c r="AK182" s="47">
        <v>1.0</v>
      </c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47">
        <v>28.0</v>
      </c>
      <c r="AI183" s="47" t="s">
        <v>63</v>
      </c>
      <c r="AJ183" s="47" t="s">
        <v>10</v>
      </c>
      <c r="AK183" s="47">
        <v>2.0</v>
      </c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47">
        <v>29.0</v>
      </c>
      <c r="AI184" s="47" t="s">
        <v>63</v>
      </c>
      <c r="AJ184" s="47" t="s">
        <v>10</v>
      </c>
      <c r="AK184" s="47">
        <v>2.0</v>
      </c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47">
        <v>30.0</v>
      </c>
      <c r="AI185" s="47" t="s">
        <v>64</v>
      </c>
      <c r="AJ185" s="47" t="s">
        <v>11</v>
      </c>
      <c r="AK185" s="47">
        <v>1.0</v>
      </c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47">
        <v>31.0</v>
      </c>
      <c r="AI186" s="47" t="s">
        <v>64</v>
      </c>
      <c r="AJ186" s="47" t="s">
        <v>11</v>
      </c>
      <c r="AK186" s="47">
        <v>1.0</v>
      </c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47">
        <v>32.0</v>
      </c>
      <c r="AI187" s="47" t="s">
        <v>65</v>
      </c>
      <c r="AJ187" s="47" t="s">
        <v>11</v>
      </c>
      <c r="AK187" s="47">
        <v>2.0</v>
      </c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47">
        <v>33.0</v>
      </c>
      <c r="AI188" s="47" t="s">
        <v>65</v>
      </c>
      <c r="AJ188" s="47" t="s">
        <v>11</v>
      </c>
      <c r="AK188" s="47">
        <v>2.0</v>
      </c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47">
        <v>34.0</v>
      </c>
      <c r="AI189" s="47" t="s">
        <v>66</v>
      </c>
      <c r="AJ189" s="47" t="s">
        <v>11</v>
      </c>
      <c r="AK189" s="47">
        <v>3.0</v>
      </c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47">
        <v>35.0</v>
      </c>
      <c r="AI190" s="47" t="s">
        <v>66</v>
      </c>
      <c r="AJ190" s="47" t="s">
        <v>11</v>
      </c>
      <c r="AK190" s="47">
        <v>3.0</v>
      </c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47">
        <v>36.0</v>
      </c>
      <c r="AI191" s="47" t="s">
        <v>67</v>
      </c>
      <c r="AJ191" s="47" t="s">
        <v>59</v>
      </c>
      <c r="AK191" s="47">
        <v>2.0</v>
      </c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47">
        <v>37.0</v>
      </c>
      <c r="AI192" s="47" t="s">
        <v>67</v>
      </c>
      <c r="AJ192" s="47" t="s">
        <v>59</v>
      </c>
      <c r="AK192" s="47">
        <v>2.0</v>
      </c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47">
        <v>38.0</v>
      </c>
      <c r="AI193" s="47" t="s">
        <v>68</v>
      </c>
      <c r="AJ193" s="47" t="s">
        <v>59</v>
      </c>
      <c r="AK193" s="47">
        <v>1.0</v>
      </c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47">
        <v>39.0</v>
      </c>
      <c r="AI194" s="47" t="s">
        <v>68</v>
      </c>
      <c r="AJ194" s="47" t="s">
        <v>59</v>
      </c>
      <c r="AK194" s="47">
        <v>1.0</v>
      </c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47">
        <v>40.0</v>
      </c>
      <c r="AI195" s="47" t="s">
        <v>69</v>
      </c>
      <c r="AJ195" s="47" t="s">
        <v>9</v>
      </c>
      <c r="AK195" s="47">
        <v>5.0</v>
      </c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47">
        <v>41.0</v>
      </c>
      <c r="AI196" s="47" t="s">
        <v>69</v>
      </c>
      <c r="AJ196" s="47" t="s">
        <v>9</v>
      </c>
      <c r="AK196" s="47">
        <v>5.0</v>
      </c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47">
        <v>42.0</v>
      </c>
      <c r="AI197" s="47" t="s">
        <v>70</v>
      </c>
      <c r="AJ197" s="47" t="s">
        <v>60</v>
      </c>
      <c r="AK197" s="47">
        <v>6.0</v>
      </c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47">
        <v>43.0</v>
      </c>
      <c r="AI198" s="47" t="s">
        <v>70</v>
      </c>
      <c r="AJ198" s="47" t="s">
        <v>60</v>
      </c>
      <c r="AK198" s="47">
        <v>6.0</v>
      </c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47">
        <v>44.0</v>
      </c>
      <c r="AI199" s="47" t="s">
        <v>52</v>
      </c>
      <c r="AJ199" s="47" t="s">
        <v>10</v>
      </c>
      <c r="AK199" s="47" t="s">
        <v>52</v>
      </c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47">
        <v>45.0</v>
      </c>
      <c r="AI200" s="47" t="s">
        <v>52</v>
      </c>
      <c r="AJ200" s="47" t="s">
        <v>10</v>
      </c>
      <c r="AK200" s="47" t="s">
        <v>52</v>
      </c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47">
        <v>46.0</v>
      </c>
      <c r="AI201" s="47" t="s">
        <v>52</v>
      </c>
      <c r="AJ201" s="47" t="s">
        <v>59</v>
      </c>
      <c r="AK201" s="47" t="s">
        <v>52</v>
      </c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47">
        <v>47.0</v>
      </c>
      <c r="AI202" s="47" t="s">
        <v>52</v>
      </c>
      <c r="AJ202" s="47" t="s">
        <v>61</v>
      </c>
      <c r="AK202" s="47" t="s">
        <v>52</v>
      </c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47">
        <v>48.0</v>
      </c>
      <c r="AI203" s="47" t="s">
        <v>52</v>
      </c>
      <c r="AJ203" s="47" t="s">
        <v>61</v>
      </c>
      <c r="AK203" s="47" t="s">
        <v>71</v>
      </c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47">
        <v>49.0</v>
      </c>
      <c r="AI204" s="47" t="s">
        <v>52</v>
      </c>
      <c r="AJ204" s="47" t="s">
        <v>62</v>
      </c>
      <c r="AK204" s="47" t="s">
        <v>52</v>
      </c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47">
        <v>50.0</v>
      </c>
      <c r="AI205" s="47" t="s">
        <v>52</v>
      </c>
      <c r="AJ205" s="47" t="s">
        <v>62</v>
      </c>
      <c r="AK205" s="47" t="s">
        <v>52</v>
      </c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47">
        <v>51.0</v>
      </c>
      <c r="AI206" s="47" t="s">
        <v>52</v>
      </c>
      <c r="AJ206" s="47" t="s">
        <v>62</v>
      </c>
      <c r="AK206" s="47" t="s">
        <v>52</v>
      </c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47">
        <v>52.0</v>
      </c>
      <c r="AI207" s="47" t="s">
        <v>52</v>
      </c>
      <c r="AJ207" s="47" t="s">
        <v>62</v>
      </c>
      <c r="AK207" s="47" t="s">
        <v>52</v>
      </c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47">
        <v>53.0</v>
      </c>
      <c r="AI208" s="47" t="s">
        <v>52</v>
      </c>
      <c r="AJ208" s="47" t="s">
        <v>62</v>
      </c>
      <c r="AK208" s="47" t="s">
        <v>52</v>
      </c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47">
        <v>54.0</v>
      </c>
      <c r="AI209" s="47" t="s">
        <v>52</v>
      </c>
      <c r="AJ209" s="47" t="s">
        <v>62</v>
      </c>
      <c r="AK209" s="47" t="s">
        <v>52</v>
      </c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</row>
    <row r="1001" ht="14.2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</row>
    <row r="1002" ht="14.2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</row>
  </sheetData>
  <mergeCells count="7">
    <mergeCell ref="A18:AP18"/>
    <mergeCell ref="A38:AP38"/>
    <mergeCell ref="A63:AP63"/>
    <mergeCell ref="A88:AP88"/>
    <mergeCell ref="A113:AP113"/>
    <mergeCell ref="A133:AP133"/>
    <mergeCell ref="A153:AP153"/>
  </mergeCells>
  <printOptions/>
  <pageMargins bottom="0.75" footer="0.0" header="0.0" left="0.7" right="0.7" top="0.75"/>
  <pageSetup orientation="portrait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12</v>
      </c>
      <c r="B1" s="12" t="s">
        <v>12</v>
      </c>
      <c r="C1" s="12" t="s">
        <v>12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15</v>
      </c>
      <c r="I1" s="12" t="s">
        <v>15</v>
      </c>
      <c r="J1" s="12" t="s">
        <v>15</v>
      </c>
      <c r="K1" s="12" t="s">
        <v>15</v>
      </c>
    </row>
    <row r="2">
      <c r="A2" s="12"/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</sheetData>
  <drawing r:id="rId1"/>
</worksheet>
</file>