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Loai\Documents\R project\KLTN\data\"/>
    </mc:Choice>
  </mc:AlternateContent>
  <xr:revisionPtr revIDLastSave="0" documentId="13_ncr:1_{896E86F9-A08E-4AF9-9216-264F1263AB77}" xr6:coauthVersionLast="47" xr6:coauthVersionMax="47" xr10:uidLastSave="{00000000-0000-0000-0000-000000000000}"/>
  <bookViews>
    <workbookView xWindow="15" yWindow="0" windowWidth="15150" windowHeight="1437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Sheet1!$A$1:$GF$93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93" i="3" l="1"/>
  <c r="BA93" i="3"/>
  <c r="BB92" i="3"/>
  <c r="BA92" i="3"/>
  <c r="BB91" i="3"/>
  <c r="BA91" i="3"/>
  <c r="BB90" i="3"/>
  <c r="BA90" i="3"/>
  <c r="BB89" i="3"/>
  <c r="BA89" i="3"/>
  <c r="BB88" i="3"/>
  <c r="BA88" i="3"/>
  <c r="BB87" i="3"/>
  <c r="BA87" i="3"/>
  <c r="BB86" i="3"/>
  <c r="BA86" i="3"/>
  <c r="BB85" i="3"/>
  <c r="BA85" i="3"/>
  <c r="BB84" i="3"/>
  <c r="BA84" i="3"/>
  <c r="BB83" i="3"/>
  <c r="BA83" i="3"/>
  <c r="BB82" i="3"/>
  <c r="BA82" i="3"/>
  <c r="BB81" i="3"/>
  <c r="BA81" i="3"/>
  <c r="BB80" i="3"/>
  <c r="BA80" i="3"/>
  <c r="BB79" i="3"/>
  <c r="BA79" i="3"/>
  <c r="BB78" i="3"/>
  <c r="BA78" i="3"/>
  <c r="BB77" i="3"/>
  <c r="BA77" i="3"/>
  <c r="BB76" i="3"/>
  <c r="BA76" i="3"/>
  <c r="BB75" i="3"/>
  <c r="BA75" i="3"/>
  <c r="BB74" i="3"/>
  <c r="BA74" i="3"/>
  <c r="BB73" i="3"/>
  <c r="BA73" i="3"/>
  <c r="BB72" i="3"/>
  <c r="BA72" i="3"/>
  <c r="BB71" i="3"/>
  <c r="BA71" i="3"/>
  <c r="BB70" i="3"/>
  <c r="BA70" i="3"/>
  <c r="BB69" i="3"/>
  <c r="BA69" i="3"/>
  <c r="BB68" i="3"/>
  <c r="BA68" i="3"/>
  <c r="BB67" i="3"/>
  <c r="BA67" i="3"/>
  <c r="BB66" i="3"/>
  <c r="BA66" i="3"/>
  <c r="BB65" i="3"/>
  <c r="BA65" i="3"/>
  <c r="BB64" i="3"/>
  <c r="BA64" i="3"/>
  <c r="BB63" i="3"/>
  <c r="BA63" i="3"/>
  <c r="BB62" i="3"/>
  <c r="BA62" i="3"/>
  <c r="BB61" i="3"/>
  <c r="BA61" i="3"/>
  <c r="BB60" i="3"/>
  <c r="BA60" i="3"/>
  <c r="BB59" i="3"/>
  <c r="BA59" i="3"/>
  <c r="BB58" i="3"/>
  <c r="BA58" i="3"/>
  <c r="BB57" i="3"/>
  <c r="BA57" i="3"/>
  <c r="BB56" i="3"/>
  <c r="BA56" i="3"/>
  <c r="BB55" i="3"/>
  <c r="BA55" i="3"/>
  <c r="BB54" i="3"/>
  <c r="BA54" i="3"/>
  <c r="BB53" i="3"/>
  <c r="BA53" i="3"/>
  <c r="BB52" i="3"/>
  <c r="BA52" i="3"/>
  <c r="BB51" i="3"/>
  <c r="BA51" i="3"/>
  <c r="BB50" i="3"/>
  <c r="BA50" i="3"/>
  <c r="BB49" i="3"/>
  <c r="BA49" i="3"/>
  <c r="BB48" i="3"/>
  <c r="BA48" i="3"/>
  <c r="BB47" i="3"/>
  <c r="BA47" i="3"/>
  <c r="BB46" i="3"/>
  <c r="BA46" i="3"/>
  <c r="BB45" i="3"/>
  <c r="BA45" i="3"/>
  <c r="BB44" i="3"/>
  <c r="BA44" i="3"/>
  <c r="BB43" i="3"/>
  <c r="BA43" i="3"/>
  <c r="BB42" i="3"/>
  <c r="BA42" i="3"/>
  <c r="BB41" i="3"/>
  <c r="BA41" i="3"/>
  <c r="BB40" i="3"/>
  <c r="BA40" i="3"/>
  <c r="BB39" i="3"/>
  <c r="BA39" i="3"/>
  <c r="BB38" i="3"/>
  <c r="BA38" i="3"/>
  <c r="BB37" i="3"/>
  <c r="BC37" i="3" s="1"/>
  <c r="BB36" i="3"/>
  <c r="BA36" i="3"/>
  <c r="BB35" i="3"/>
  <c r="BA35" i="3"/>
  <c r="BB34" i="3"/>
  <c r="BA34" i="3"/>
  <c r="BB33" i="3"/>
  <c r="BA33" i="3"/>
  <c r="BB32" i="3"/>
  <c r="BA32" i="3"/>
  <c r="BB31" i="3"/>
  <c r="BA31" i="3"/>
  <c r="BB30" i="3"/>
  <c r="BA30" i="3"/>
  <c r="BB29" i="3"/>
  <c r="BA29" i="3"/>
  <c r="BB28" i="3"/>
  <c r="BA28" i="3"/>
  <c r="BB27" i="3"/>
  <c r="BA27" i="3"/>
  <c r="BB26" i="3"/>
  <c r="BA26" i="3"/>
  <c r="BB25" i="3"/>
  <c r="BA25" i="3"/>
  <c r="BB24" i="3"/>
  <c r="BA24" i="3"/>
  <c r="BB23" i="3"/>
  <c r="BA23" i="3"/>
  <c r="BB22" i="3"/>
  <c r="BA22" i="3"/>
  <c r="BB21" i="3"/>
  <c r="BA21" i="3"/>
  <c r="BB20" i="3"/>
  <c r="BA20" i="3"/>
  <c r="BB19" i="3"/>
  <c r="BA19" i="3"/>
  <c r="BB18" i="3"/>
  <c r="BA18" i="3"/>
  <c r="BB17" i="3"/>
  <c r="BA17" i="3"/>
  <c r="BB16" i="3"/>
  <c r="BA16" i="3"/>
  <c r="BB15" i="3"/>
  <c r="BA15" i="3"/>
  <c r="BB14" i="3"/>
  <c r="BA14" i="3"/>
  <c r="BB13" i="3"/>
  <c r="BA13" i="3"/>
  <c r="BB12" i="3"/>
  <c r="BA12" i="3"/>
  <c r="AA12" i="3"/>
  <c r="BB11" i="3"/>
  <c r="BA11" i="3"/>
  <c r="Q11" i="3"/>
  <c r="BB10" i="3"/>
  <c r="BA10" i="3"/>
  <c r="BB9" i="3"/>
  <c r="BA9" i="3"/>
  <c r="BB8" i="3"/>
  <c r="BA8" i="3"/>
  <c r="BB7" i="3"/>
  <c r="BA7" i="3"/>
  <c r="BB6" i="3"/>
  <c r="BA6" i="3"/>
  <c r="BB5" i="3"/>
  <c r="BA5" i="3"/>
  <c r="BB4" i="3"/>
  <c r="BA4" i="3"/>
  <c r="BB3" i="3"/>
  <c r="BA3" i="3"/>
  <c r="T2" i="3"/>
  <c r="CI5" i="1"/>
  <c r="CI6" i="1"/>
  <c r="CI9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H4" i="1"/>
  <c r="CH5" i="1"/>
  <c r="CH6" i="1"/>
  <c r="CH7" i="1"/>
  <c r="CI7" i="1" s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3" i="1"/>
  <c r="BC11" i="3" l="1"/>
  <c r="BC40" i="3"/>
  <c r="BC41" i="3"/>
  <c r="BC42" i="3"/>
  <c r="BC44" i="3"/>
  <c r="BC47" i="3"/>
  <c r="BC49" i="3"/>
  <c r="BC50" i="3"/>
  <c r="BC51" i="3"/>
  <c r="BC52" i="3"/>
  <c r="BC55" i="3"/>
  <c r="BC56" i="3"/>
  <c r="BC57" i="3"/>
  <c r="BC59" i="3"/>
  <c r="BC63" i="3"/>
  <c r="BC65" i="3"/>
  <c r="BC66" i="3"/>
  <c r="BC68" i="3"/>
  <c r="BC70" i="3"/>
  <c r="BC71" i="3"/>
  <c r="BC73" i="3"/>
  <c r="BC75" i="3"/>
  <c r="BC76" i="3"/>
  <c r="BC77" i="3"/>
  <c r="BC79" i="3"/>
  <c r="BC81" i="3"/>
  <c r="BC82" i="3"/>
  <c r="BC84" i="3"/>
  <c r="BC86" i="3"/>
  <c r="BC88" i="3"/>
  <c r="BC90" i="3"/>
  <c r="BC93" i="3"/>
  <c r="BC3" i="3"/>
  <c r="BC5" i="3"/>
  <c r="BC6" i="3"/>
  <c r="BC8" i="3"/>
  <c r="BC12" i="3"/>
  <c r="BC14" i="3"/>
  <c r="BC17" i="3"/>
  <c r="BC19" i="3"/>
  <c r="BC22" i="3"/>
  <c r="BC24" i="3"/>
  <c r="BC27" i="3"/>
  <c r="BC29" i="3"/>
  <c r="BC30" i="3"/>
  <c r="BC31" i="3"/>
  <c r="BC34" i="3"/>
  <c r="BC35" i="3"/>
  <c r="BC36" i="3"/>
  <c r="BC4" i="3"/>
  <c r="BC7" i="3"/>
  <c r="BC9" i="3"/>
  <c r="BC10" i="3"/>
  <c r="BC13" i="3"/>
  <c r="BC15" i="3"/>
  <c r="BC16" i="3"/>
  <c r="BC18" i="3"/>
  <c r="BC20" i="3"/>
  <c r="BC21" i="3"/>
  <c r="BC23" i="3"/>
  <c r="BC25" i="3"/>
  <c r="BC26" i="3"/>
  <c r="BC28" i="3"/>
  <c r="BC32" i="3"/>
  <c r="BC33" i="3"/>
  <c r="BC38" i="3"/>
  <c r="BC39" i="3"/>
  <c r="BC43" i="3"/>
  <c r="BC45" i="3"/>
  <c r="BC46" i="3"/>
  <c r="BC48" i="3"/>
  <c r="BC53" i="3"/>
  <c r="BC54" i="3"/>
  <c r="BC58" i="3"/>
  <c r="BC60" i="3"/>
  <c r="BC61" i="3"/>
  <c r="BC62" i="3"/>
  <c r="BC64" i="3"/>
  <c r="BC67" i="3"/>
  <c r="BC69" i="3"/>
  <c r="BC72" i="3"/>
  <c r="BC74" i="3"/>
  <c r="BC78" i="3"/>
  <c r="BC80" i="3"/>
  <c r="BC83" i="3"/>
  <c r="BC85" i="3"/>
  <c r="BC87" i="3"/>
  <c r="BC89" i="3"/>
  <c r="BC91" i="3"/>
  <c r="BC92" i="3"/>
  <c r="BF12" i="1"/>
  <c r="AU11" i="1"/>
  <c r="AY2" i="1" l="1"/>
  <c r="EQ93" i="1" l="1"/>
  <c r="CG93" i="1"/>
  <c r="AF93" i="1"/>
  <c r="W93" i="1"/>
  <c r="C93" i="1"/>
  <c r="EQ92" i="1"/>
  <c r="CG92" i="1"/>
  <c r="AF92" i="1"/>
  <c r="W92" i="1"/>
  <c r="C92" i="1"/>
  <c r="EQ91" i="1"/>
  <c r="CG91" i="1"/>
  <c r="AF91" i="1"/>
  <c r="W91" i="1"/>
  <c r="EQ90" i="1"/>
  <c r="CG90" i="1"/>
  <c r="AF90" i="1"/>
  <c r="W90" i="1"/>
  <c r="C90" i="1"/>
  <c r="CG89" i="1"/>
  <c r="AF89" i="1"/>
  <c r="W89" i="1"/>
  <c r="C89" i="1"/>
  <c r="EQ88" i="1"/>
  <c r="CG88" i="1"/>
  <c r="AF88" i="1"/>
  <c r="W88" i="1"/>
  <c r="EQ87" i="1"/>
  <c r="CG87" i="1"/>
  <c r="AF87" i="1"/>
  <c r="W87" i="1"/>
  <c r="C87" i="1"/>
  <c r="EQ86" i="1"/>
  <c r="CG86" i="1"/>
  <c r="AF86" i="1"/>
  <c r="W86" i="1"/>
  <c r="C86" i="1"/>
  <c r="EQ85" i="1"/>
  <c r="CG85" i="1"/>
  <c r="AF85" i="1"/>
  <c r="W85" i="1"/>
  <c r="K85" i="1"/>
  <c r="C85" i="1"/>
  <c r="EQ84" i="1"/>
  <c r="CG84" i="1"/>
  <c r="AF84" i="1"/>
  <c r="W84" i="1"/>
  <c r="C84" i="1"/>
  <c r="EQ83" i="1"/>
  <c r="CG83" i="1"/>
  <c r="AF83" i="1"/>
  <c r="W83" i="1"/>
  <c r="CG82" i="1"/>
  <c r="W82" i="1"/>
  <c r="C82" i="1"/>
  <c r="EQ81" i="1"/>
  <c r="CG81" i="1"/>
  <c r="AF81" i="1"/>
  <c r="W81" i="1"/>
  <c r="EQ80" i="1"/>
  <c r="CG80" i="1"/>
  <c r="AF80" i="1"/>
  <c r="W80" i="1"/>
  <c r="EQ79" i="1"/>
  <c r="CG79" i="1"/>
  <c r="AF79" i="1"/>
  <c r="W79" i="1"/>
  <c r="C79" i="1"/>
  <c r="EQ78" i="1"/>
  <c r="CG78" i="1"/>
  <c r="AF78" i="1"/>
  <c r="W78" i="1"/>
  <c r="C78" i="1"/>
  <c r="EQ77" i="1"/>
  <c r="CG77" i="1"/>
  <c r="W77" i="1"/>
  <c r="C77" i="1"/>
  <c r="EQ76" i="1"/>
  <c r="CG76" i="1"/>
  <c r="EQ75" i="1"/>
  <c r="CG75" i="1"/>
  <c r="AF75" i="1"/>
  <c r="W75" i="1"/>
  <c r="C75" i="1"/>
  <c r="EQ74" i="1"/>
  <c r="CG74" i="1"/>
  <c r="AF74" i="1"/>
  <c r="W74" i="1"/>
  <c r="C74" i="1"/>
  <c r="EQ73" i="1"/>
  <c r="CG73" i="1"/>
  <c r="AF73" i="1"/>
  <c r="W73" i="1"/>
  <c r="EQ72" i="1"/>
  <c r="CG72" i="1"/>
  <c r="AF72" i="1"/>
  <c r="W72" i="1"/>
  <c r="K72" i="1"/>
  <c r="C72" i="1"/>
  <c r="EQ71" i="1"/>
  <c r="CG71" i="1"/>
  <c r="EQ70" i="1"/>
  <c r="CG70" i="1"/>
  <c r="AF70" i="1"/>
  <c r="W70" i="1"/>
  <c r="CG69" i="1"/>
  <c r="AF69" i="1"/>
  <c r="W69" i="1"/>
  <c r="C69" i="1"/>
  <c r="EQ68" i="1"/>
  <c r="CG68" i="1"/>
  <c r="AF68" i="1"/>
  <c r="W68" i="1"/>
  <c r="C68" i="1"/>
  <c r="EQ67" i="1"/>
  <c r="CG67" i="1"/>
  <c r="AF67" i="1"/>
  <c r="W67" i="1"/>
  <c r="EQ66" i="1"/>
  <c r="CG66" i="1"/>
  <c r="EQ65" i="1"/>
  <c r="CG65" i="1"/>
  <c r="AF65" i="1"/>
  <c r="W65" i="1"/>
  <c r="C65" i="1"/>
  <c r="EQ64" i="1"/>
  <c r="CG64" i="1"/>
  <c r="AF64" i="1"/>
  <c r="W64" i="1"/>
  <c r="C64" i="1"/>
  <c r="EQ63" i="1"/>
  <c r="CG63" i="1"/>
  <c r="AF63" i="1"/>
  <c r="W63" i="1"/>
  <c r="C63" i="1"/>
  <c r="EQ62" i="1"/>
  <c r="CG62" i="1"/>
  <c r="C62" i="1"/>
  <c r="EQ61" i="1"/>
  <c r="CG61" i="1"/>
  <c r="EQ60" i="1"/>
  <c r="CG60" i="1"/>
  <c r="AF60" i="1"/>
  <c r="W60" i="1"/>
  <c r="EQ59" i="1"/>
  <c r="CG59" i="1"/>
  <c r="AF59" i="1"/>
  <c r="W59" i="1"/>
  <c r="C59" i="1"/>
  <c r="EQ58" i="1"/>
  <c r="CG58" i="1"/>
  <c r="AF58" i="1"/>
  <c r="W58" i="1"/>
  <c r="C58" i="1"/>
  <c r="EQ57" i="1"/>
  <c r="CG57" i="1"/>
  <c r="W57" i="1"/>
  <c r="C57" i="1"/>
  <c r="EQ56" i="1"/>
  <c r="CG56" i="1"/>
  <c r="EQ55" i="1"/>
  <c r="CG55" i="1"/>
  <c r="AF55" i="1"/>
  <c r="W55" i="1"/>
  <c r="C55" i="1"/>
  <c r="EQ54" i="1"/>
  <c r="CG54" i="1"/>
  <c r="W54" i="1"/>
  <c r="C54" i="1"/>
  <c r="EQ53" i="1"/>
  <c r="CG53" i="1"/>
  <c r="AF53" i="1"/>
  <c r="W53" i="1"/>
  <c r="C53" i="1"/>
  <c r="EQ52" i="1"/>
  <c r="CG52" i="1"/>
  <c r="W52" i="1"/>
  <c r="C52" i="1"/>
  <c r="EQ51" i="1"/>
  <c r="CG51" i="1"/>
  <c r="EQ50" i="1"/>
  <c r="CG50" i="1"/>
  <c r="C50" i="1"/>
  <c r="EQ49" i="1"/>
  <c r="CG49" i="1"/>
  <c r="AF49" i="1"/>
  <c r="W49" i="1"/>
  <c r="C49" i="1"/>
  <c r="EQ48" i="1"/>
  <c r="CG48" i="1"/>
  <c r="AF48" i="1"/>
  <c r="W48" i="1"/>
  <c r="C48" i="1"/>
  <c r="EQ47" i="1"/>
  <c r="CG47" i="1"/>
  <c r="AF47" i="1"/>
  <c r="W47" i="1"/>
  <c r="EQ46" i="1"/>
  <c r="CG46" i="1"/>
  <c r="FU45" i="1"/>
  <c r="EQ45" i="1"/>
  <c r="CG45" i="1"/>
  <c r="AF45" i="1"/>
  <c r="W45" i="1"/>
  <c r="C45" i="1"/>
  <c r="EQ44" i="1"/>
  <c r="CG44" i="1"/>
  <c r="AF44" i="1"/>
  <c r="W44" i="1"/>
  <c r="EQ43" i="1"/>
  <c r="CG43" i="1"/>
  <c r="AF43" i="1"/>
  <c r="W43" i="1"/>
  <c r="C43" i="1"/>
  <c r="EQ42" i="1"/>
  <c r="CG42" i="1"/>
  <c r="W42" i="1"/>
  <c r="C42" i="1"/>
  <c r="EQ41" i="1"/>
  <c r="CG41" i="1"/>
  <c r="EQ40" i="1"/>
  <c r="CG40" i="1"/>
  <c r="AF40" i="1"/>
  <c r="EQ39" i="1"/>
  <c r="CG39" i="1"/>
  <c r="W39" i="1"/>
  <c r="C39" i="1"/>
  <c r="EQ38" i="1"/>
  <c r="CG38" i="1"/>
  <c r="AF38" i="1"/>
  <c r="W38" i="1"/>
  <c r="C38" i="1"/>
  <c r="EQ37" i="1"/>
  <c r="C37" i="1"/>
  <c r="EQ36" i="1"/>
  <c r="CG36" i="1"/>
  <c r="EQ35" i="1"/>
  <c r="CG35" i="1"/>
  <c r="EQ34" i="1"/>
  <c r="CG34" i="1"/>
  <c r="AF34" i="1"/>
  <c r="C34" i="1"/>
  <c r="CG33" i="1"/>
  <c r="W33" i="1"/>
  <c r="EQ32" i="1"/>
  <c r="CG32" i="1"/>
  <c r="AF32" i="1"/>
  <c r="W32" i="1"/>
  <c r="C32" i="1"/>
  <c r="EQ31" i="1"/>
  <c r="CG31" i="1"/>
  <c r="EQ30" i="1"/>
  <c r="CG30" i="1"/>
  <c r="EQ29" i="1"/>
  <c r="CG29" i="1"/>
  <c r="AF29" i="1"/>
  <c r="W29" i="1"/>
  <c r="C29" i="1"/>
  <c r="EQ28" i="1"/>
  <c r="CG28" i="1"/>
  <c r="AF28" i="1"/>
  <c r="W28" i="1"/>
  <c r="C28" i="1"/>
  <c r="EQ27" i="1"/>
  <c r="CG27" i="1"/>
  <c r="AF27" i="1"/>
  <c r="W27" i="1"/>
  <c r="C27" i="1"/>
  <c r="EQ26" i="1"/>
  <c r="CG26" i="1"/>
  <c r="EQ25" i="1"/>
  <c r="CG25" i="1"/>
  <c r="AF25" i="1"/>
  <c r="EQ24" i="1"/>
  <c r="CG24" i="1"/>
  <c r="AF24" i="1"/>
  <c r="W24" i="1"/>
  <c r="EQ23" i="1"/>
  <c r="CG23" i="1"/>
  <c r="AF23" i="1"/>
  <c r="W23" i="1"/>
  <c r="C23" i="1"/>
  <c r="EQ22" i="1"/>
  <c r="CG22" i="1"/>
  <c r="AF22" i="1"/>
  <c r="W22" i="1"/>
  <c r="C22" i="1"/>
  <c r="EQ21" i="1"/>
  <c r="CG21" i="1"/>
  <c r="EQ20" i="1"/>
  <c r="CG20" i="1"/>
  <c r="AF20" i="1"/>
  <c r="EQ19" i="1"/>
  <c r="CG19" i="1"/>
  <c r="AF19" i="1"/>
  <c r="W19" i="1"/>
  <c r="CG18" i="1"/>
  <c r="AF18" i="1"/>
  <c r="W18" i="1"/>
  <c r="C18" i="1"/>
  <c r="EQ17" i="1"/>
  <c r="CG17" i="1"/>
  <c r="AF17" i="1"/>
  <c r="W17" i="1"/>
  <c r="C17" i="1"/>
  <c r="EQ16" i="1"/>
  <c r="CG16" i="1"/>
  <c r="EQ15" i="1"/>
  <c r="CG15" i="1"/>
  <c r="AF15" i="1"/>
  <c r="EQ14" i="1"/>
  <c r="CG14" i="1"/>
  <c r="AF14" i="1"/>
  <c r="W14" i="1"/>
  <c r="CG13" i="1"/>
  <c r="AF13" i="1"/>
  <c r="W13" i="1"/>
  <c r="C13" i="1"/>
  <c r="EQ12" i="1"/>
  <c r="CG12" i="1"/>
  <c r="AF12" i="1"/>
  <c r="C12" i="1"/>
  <c r="EQ11" i="1"/>
  <c r="CG11" i="1"/>
  <c r="EQ10" i="1"/>
  <c r="CG10" i="1"/>
  <c r="CI10" i="1" s="1"/>
  <c r="EQ9" i="1"/>
  <c r="CG9" i="1"/>
  <c r="AF9" i="1"/>
  <c r="W9" i="1"/>
  <c r="C9" i="1"/>
  <c r="CG8" i="1"/>
  <c r="CI8" i="1" s="1"/>
  <c r="AF8" i="1"/>
  <c r="W8" i="1"/>
  <c r="C8" i="1"/>
  <c r="EQ7" i="1"/>
  <c r="CG7" i="1"/>
  <c r="AF7" i="1"/>
  <c r="W7" i="1"/>
  <c r="C7" i="1"/>
  <c r="EQ6" i="1"/>
  <c r="CG6" i="1"/>
  <c r="EQ5" i="1"/>
  <c r="CG5" i="1"/>
  <c r="AF5" i="1"/>
  <c r="EQ4" i="1"/>
  <c r="CG4" i="1"/>
  <c r="CI4" i="1" s="1"/>
  <c r="AF4" i="1"/>
  <c r="W4" i="1"/>
  <c r="C4" i="1"/>
  <c r="CG3" i="1"/>
  <c r="AF3" i="1"/>
  <c r="W3" i="1"/>
  <c r="K3" i="1"/>
  <c r="C3" i="1"/>
  <c r="C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L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N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Y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AB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AD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AE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AQ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FH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K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L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O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P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FR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FS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FW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FX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FZ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GB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GC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D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E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F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KimLoai</author>
  </authors>
  <commentList>
    <comment ref="B1" authorId="0" shapeId="0" xr:uid="{6F25D74A-3499-4BF0-AF96-A80C6147F111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C1" authorId="0" shapeId="0" xr:uid="{A38744CC-ED82-4304-AD2C-64A7E3E31F88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N1" authorId="0" shapeId="0" xr:uid="{8E7233A6-1A05-4BE7-B1F4-053C88161876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AX15" authorId="1" shapeId="0" xr:uid="{BD2E4990-AFB8-4B85-B82E-17FE307B162C}">
      <text>
        <r>
          <rPr>
            <b/>
            <sz val="9"/>
            <color indexed="81"/>
            <rFont val="Tahoma"/>
            <family val="2"/>
          </rPr>
          <t>KimLoai:</t>
        </r>
        <r>
          <rPr>
            <sz val="9"/>
            <color indexed="81"/>
            <rFont val="Tahoma"/>
            <family val="2"/>
          </rPr>
          <t xml:space="preserve">
chưa thu hoạch tại sao lại có mục này</t>
        </r>
      </text>
    </comment>
    <comment ref="I16" authorId="1" shapeId="0" xr:uid="{48571909-9790-45FB-A657-DA51F21FB92D}">
      <text>
        <r>
          <rPr>
            <b/>
            <sz val="9"/>
            <color indexed="81"/>
            <rFont val="Tahoma"/>
            <family val="2"/>
          </rPr>
          <t>KimLoai:</t>
        </r>
        <r>
          <rPr>
            <sz val="9"/>
            <color indexed="81"/>
            <rFont val="Tahoma"/>
            <family val="2"/>
          </rPr>
          <t xml:space="preserve">
60 cây su su cho năng suất 3 tấn</t>
        </r>
      </text>
    </comment>
  </commentList>
</comments>
</file>

<file path=xl/sharedStrings.xml><?xml version="1.0" encoding="utf-8"?>
<sst xmlns="http://schemas.openxmlformats.org/spreadsheetml/2006/main" count="4748" uniqueCount="897">
  <si>
    <t>STT hộ</t>
  </si>
  <si>
    <t>Họ Tên Chủ hộ</t>
  </si>
  <si>
    <t>Họ tên người trả lời</t>
  </si>
  <si>
    <t>Quan hệ với chủ hộ</t>
  </si>
  <si>
    <t>Tên huyện</t>
  </si>
  <si>
    <t>Mã huyện</t>
  </si>
  <si>
    <t xml:space="preserve">Tên xã </t>
  </si>
  <si>
    <t>Mã xã</t>
  </si>
  <si>
    <t>Ấp</t>
  </si>
  <si>
    <t>Giới tính</t>
  </si>
  <si>
    <t>Tuổi</t>
  </si>
  <si>
    <t>1. Dân tộc</t>
  </si>
  <si>
    <t>2. Tôn giáo</t>
  </si>
  <si>
    <t>3. Học vấn người TL</t>
  </si>
  <si>
    <t>4. Số nhân khẩu</t>
  </si>
  <si>
    <t>4.1. Số lao động chính</t>
  </si>
  <si>
    <t>4.2. LĐ nông nghiệp</t>
  </si>
  <si>
    <t>5.1. Số năm lao động</t>
  </si>
  <si>
    <t>6. Thu nhập 2018 (triệu)</t>
  </si>
  <si>
    <t>7. Phần trăm thu từ NLKH (%)</t>
  </si>
  <si>
    <t>8. Tổng DT đất (ha)</t>
  </si>
  <si>
    <t>8.1. DT đất NLKH (ha)</t>
  </si>
  <si>
    <t>8.2. DT đất LN (ha)</t>
  </si>
  <si>
    <t>8a. DT tăng/giảm</t>
  </si>
  <si>
    <t>8a.Lý do tăng/giảm</t>
  </si>
  <si>
    <t>Diện tích tăng (giảm)</t>
  </si>
  <si>
    <t>8b. Nguồn nước</t>
  </si>
  <si>
    <t>Ghi rõ (nếu chọn 5)</t>
  </si>
  <si>
    <t>9-11. Tổng số mô hình</t>
  </si>
  <si>
    <t>9-11.Tổng số loài cây trong các MH</t>
  </si>
  <si>
    <t>11.1 MH1: DT (ha)</t>
  </si>
  <si>
    <t>11.1 MH1: Cây chính1</t>
  </si>
  <si>
    <t>11.1 MH1: Nhóm cây chính1</t>
  </si>
  <si>
    <t>11.1 MH1: Số cây chính 1</t>
  </si>
  <si>
    <t>Đơn vị</t>
  </si>
  <si>
    <t>11.1 MH1: Năm trồng  cây chính1 (DVT)</t>
  </si>
  <si>
    <t>11.1 MH1: Nsuất  cây chính1 (DVT)</t>
  </si>
  <si>
    <t>11.1 MH1: Cây chính2</t>
  </si>
  <si>
    <t>11.1 MH1: Số cây chính 2</t>
  </si>
  <si>
    <t>11.1 MH1: Năm trồng  cây chính2</t>
  </si>
  <si>
    <t>11.1 MH1: Nsuất  cây chính2 (DVT)</t>
  </si>
  <si>
    <t>11.1 MH1: Cây xen1</t>
  </si>
  <si>
    <t>11.1 MH1: Nhóm cây xen1</t>
  </si>
  <si>
    <t>11.1 MH1: Số cây Xen1</t>
  </si>
  <si>
    <t>ĐVT</t>
  </si>
  <si>
    <t>11.1 MH1: Năm trồng cây Xen1</t>
  </si>
  <si>
    <t>11.1 MH1: Nsuất cây Xen1 (DVT)</t>
  </si>
  <si>
    <t>11.1 MH1: Đơn vị</t>
  </si>
  <si>
    <t>11.1 MH1: Cây Xen2</t>
  </si>
  <si>
    <t>11.1 MH1: Số cây Xen2</t>
  </si>
  <si>
    <t>11.1 MH1: Năm trồng cây Xen2</t>
  </si>
  <si>
    <t>11.1 MH1: NSuất cây Xen2 (DVT)</t>
  </si>
  <si>
    <t>11.1 MH1: Cây Xen3</t>
  </si>
  <si>
    <t>11.1 MH1: Số cây Xen3</t>
  </si>
  <si>
    <t>11.1 MH1: Năm trồng cây Xen3</t>
  </si>
  <si>
    <t>11.1 MH1: NSuất cây Xen3 (DVT)</t>
  </si>
  <si>
    <t>11.1 MH1: Cây Xen4</t>
  </si>
  <si>
    <t>11.1 MH1: Số cây Xen4</t>
  </si>
  <si>
    <t>11.1 MH1: Năm trồng cây Xen4</t>
  </si>
  <si>
    <t>11.1 MH1: NSuất cây Xen4 (DVT)</t>
  </si>
  <si>
    <t>11.1 MH1: Cây Xen5</t>
  </si>
  <si>
    <t>11.1 MH1: Số cây Xen5</t>
  </si>
  <si>
    <t>11.1 MH1: Năm trồng cây Xen5</t>
  </si>
  <si>
    <t>11.1 MH1: NSuất cây Xen5 (DVT)</t>
  </si>
  <si>
    <t>11.1 MH1: Cây Xen6</t>
  </si>
  <si>
    <t>11.1 MH1: Số cây Xen6</t>
  </si>
  <si>
    <t>11.1 MH1: Năm trồng cây Xen6</t>
  </si>
  <si>
    <t>11.1 MH1: NSuất cây Xen6 (DVT)</t>
  </si>
  <si>
    <t>MH1
CT trồng</t>
  </si>
  <si>
    <t>11.1. MH1.
 Đặc điểm 
đất</t>
  </si>
  <si>
    <t>11.1. MH1. Đặc điểm địa hình</t>
  </si>
  <si>
    <t xml:space="preserve">11.1. MH1. Đặc điểm nước </t>
  </si>
  <si>
    <t>12.MH1. Thu chính 2018</t>
  </si>
  <si>
    <t>12.MH1. Thu xen 2018</t>
  </si>
  <si>
    <t>12.MH1. Chi chính 2018</t>
  </si>
  <si>
    <t>12.MH1. Chi xen 2018</t>
  </si>
  <si>
    <t>12.MH1. Tổng thu 2018</t>
  </si>
  <si>
    <t>12.MH1. Tổng chi 2018</t>
  </si>
  <si>
    <t>12.MH1. Lợi nhuận 2018</t>
  </si>
  <si>
    <t>MH1:
Công thức trồng</t>
  </si>
  <si>
    <t>11.1 MH2: DT (ha)</t>
  </si>
  <si>
    <t>11.1 MH2: Cây chính1</t>
  </si>
  <si>
    <t>11.1 MH2: Số cây chính 1</t>
  </si>
  <si>
    <t>11.1 MH2: Năm trồng  
cây chính1</t>
  </si>
  <si>
    <t>11.1 MH2: Nsuất 
cây chính1(DVT)</t>
  </si>
  <si>
    <t>11.1 MH2: Cây xen1</t>
  </si>
  <si>
    <t>11.1 MH2: Số cây xen1</t>
  </si>
  <si>
    <t>11.1 MH2: Năm trồng cây Xen1</t>
  </si>
  <si>
    <t>11.1 MH2: Nsuất cây xen1 (DVT)</t>
  </si>
  <si>
    <t>11.1 MH2: Cây xen2</t>
  </si>
  <si>
    <t>11.1 MH2: Số cây xen2</t>
  </si>
  <si>
    <t>11.1 MH2: Năm trồng cây Xen2</t>
  </si>
  <si>
    <t>11.1 MH2: NSuất cây xen2(DVT)</t>
  </si>
  <si>
    <t>11.1 MH2: Cây Xen3</t>
  </si>
  <si>
    <t>11.1 MH2: Số cây xen3</t>
  </si>
  <si>
    <t>11.1 MH2: Năm trồng cây Xen3</t>
  </si>
  <si>
    <t>11.1 MH2: NSuất cây xen3 (DVT)</t>
  </si>
  <si>
    <t>10.1. Loài 1</t>
  </si>
  <si>
    <t>10.1. Lý do 1</t>
  </si>
  <si>
    <t>10.2. Loài 2</t>
  </si>
  <si>
    <t>10.2. Lý do 2</t>
  </si>
  <si>
    <t>10.3. Loài 3</t>
  </si>
  <si>
    <t>10.3. Lý do 3</t>
  </si>
  <si>
    <t>13. Tên MH hiệu quả 1</t>
  </si>
  <si>
    <t>13.1. Lý do HQ 1</t>
  </si>
  <si>
    <t>13.1.Lý do HQ 2</t>
  </si>
  <si>
    <t>13.1. Lý do HQ 3</t>
  </si>
  <si>
    <t>13. Tên MH hiệu quả 2</t>
  </si>
  <si>
    <t>13.2. Lý do HQ 1</t>
  </si>
  <si>
    <t>13.2.Lý do HQ 2</t>
  </si>
  <si>
    <t>13.2. Lý do HQ 3</t>
  </si>
  <si>
    <t>14. Tên loại cây KT 1</t>
  </si>
  <si>
    <t>14.1. Lý do KT 1</t>
  </si>
  <si>
    <t>14.1.Lý do KT 2</t>
  </si>
  <si>
    <t>14.1. Lý do KT 3</t>
  </si>
  <si>
    <t>14. Tên loại cây  KT 2</t>
  </si>
  <si>
    <t>14.2. Lý do KT 1</t>
  </si>
  <si>
    <t>14.2.Lý do KT 2</t>
  </si>
  <si>
    <t>14.2. Lý do KT 3</t>
  </si>
  <si>
    <t>14. Tên loại cây  KT 3</t>
  </si>
  <si>
    <t>15.1. Thuận lợi MH1</t>
  </si>
  <si>
    <t>15.2. Khó khăn MH1</t>
  </si>
  <si>
    <t>16.1 Cây thay đổi 1</t>
  </si>
  <si>
    <t>16.1. Lý do 1</t>
  </si>
  <si>
    <t>16.2 Cây thay đổi 2</t>
  </si>
  <si>
    <t>16.2. Lý do 1</t>
  </si>
  <si>
    <t>17.1.MH1: Năm thiết lập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</si>
  <si>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</si>
  <si>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</si>
  <si>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</si>
  <si>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</si>
  <si>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</si>
  <si>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Cộng Chi phí thiết lập (triệu)</t>
  </si>
  <si>
    <t>17.1.MH2: Năm thiết lập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</si>
  <si>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</si>
  <si>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</si>
  <si>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</si>
  <si>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</si>
  <si>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</si>
  <si>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Tiền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</si>
  <si>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</si>
  <si>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</si>
  <si>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</si>
  <si>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</si>
  <si>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</si>
  <si>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</si>
  <si>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17.2 MH 3: CP CS-Ha/năm: Phân/Thuốc</t>
  </si>
  <si>
    <t>17.2 MH 3: CP CS-Ha/năm: Công CS</t>
  </si>
  <si>
    <t>17.2 MH 3: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</si>
  <si>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</si>
  <si>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</si>
  <si>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</si>
  <si>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</si>
  <si>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</si>
  <si>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</si>
  <si>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</si>
  <si>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</si>
  <si>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</si>
  <si>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Ghi rõ (nếu chọn 4)</t>
  </si>
  <si>
    <t>23. Vay vốn</t>
  </si>
  <si>
    <t>23.1 Tên NH-Tổ chức-Tư nhân</t>
  </si>
  <si>
    <t>23.1 Tổng số tiền vay (triệu)</t>
  </si>
  <si>
    <t>23.1 Thời hạn vay (tháng)</t>
  </si>
  <si>
    <t>23.1 Lãi suất TB/tháng (%)</t>
  </si>
  <si>
    <t>23.1 Tình trạng trả</t>
  </si>
  <si>
    <t>23.2 Lý do không vay</t>
  </si>
  <si>
    <t>23.2 Ghi rõ (nếu chọn 5)</t>
  </si>
  <si>
    <t>23.2.2 Lý do không có sổ đỏ/xanh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</si>
  <si>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</si>
  <si>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</si>
  <si>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</si>
  <si>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</si>
  <si>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</si>
  <si>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</si>
  <si>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>Trương Văn Hậu</t>
  </si>
  <si>
    <t>Chủ hộ</t>
  </si>
  <si>
    <t>Tinh Bien</t>
  </si>
  <si>
    <t>An Hao</t>
  </si>
  <si>
    <t>Thiên Tuế</t>
  </si>
  <si>
    <t>Sao den</t>
  </si>
  <si>
    <t>LN</t>
  </si>
  <si>
    <t>cây</t>
  </si>
  <si>
    <t>Chưa thu</t>
  </si>
  <si>
    <t>Keo</t>
  </si>
  <si>
    <t>Tre (mang)</t>
  </si>
  <si>
    <t>TPm</t>
  </si>
  <si>
    <t>tấn</t>
  </si>
  <si>
    <t>Dat lan da</t>
  </si>
  <si>
    <t>Doc vua</t>
  </si>
  <si>
    <t>Co nuoc</t>
  </si>
  <si>
    <t>LN+RMTP</t>
  </si>
  <si>
    <t>Nhờ tre là nguồn thu chính</t>
  </si>
  <si>
    <t>Tre</t>
  </si>
  <si>
    <t>Nguồn măng</t>
  </si>
  <si>
    <t>De trong va cham soc,</t>
  </si>
  <si>
    <t>Võ Thị Xuyến</t>
  </si>
  <si>
    <t>Sau rieng</t>
  </si>
  <si>
    <t>Bo</t>
  </si>
  <si>
    <t>Thieu nuoc</t>
  </si>
  <si>
    <t>Bơ</t>
  </si>
  <si>
    <t>Diện tích trống nên trồng</t>
  </si>
  <si>
    <t>Sầu riêng</t>
  </si>
  <si>
    <t>Ngắn nuôi dài</t>
  </si>
  <si>
    <t>Măng</t>
  </si>
  <si>
    <t>Có năng suất</t>
  </si>
  <si>
    <t>Giá ổn định</t>
  </si>
  <si>
    <t>Dat trong phu hop</t>
  </si>
  <si>
    <t>Thieu nuoc tuoi, mua kho</t>
  </si>
  <si>
    <t>Kinh nghiệm</t>
  </si>
  <si>
    <t>Nguyễn Văn Lân</t>
  </si>
  <si>
    <t>TP(m)</t>
  </si>
  <si>
    <t>bụi</t>
  </si>
  <si>
    <t>kg</t>
  </si>
  <si>
    <t>Chuoi</t>
  </si>
  <si>
    <t>RMTP</t>
  </si>
  <si>
    <t>buồng (mỗi buồng 10 - 12 nải)</t>
  </si>
  <si>
    <t>Dau xanh</t>
  </si>
  <si>
    <t>Dat xam den</t>
  </si>
  <si>
    <t>TPm+RM</t>
  </si>
  <si>
    <t>Thu hoạch quanh năm</t>
  </si>
  <si>
    <t>bơ</t>
  </si>
  <si>
    <t>Cho trái nhiều</t>
  </si>
  <si>
    <t>ít mất giá</t>
  </si>
  <si>
    <t>Đinh Văn Quang</t>
  </si>
  <si>
    <t>AQ</t>
  </si>
  <si>
    <t>AQ+RMTP</t>
  </si>
  <si>
    <t>Dat cat pha</t>
  </si>
  <si>
    <t>Giá cao</t>
  </si>
  <si>
    <t>Nguoi trong co kinh nghiem</t>
  </si>
  <si>
    <t>Mat nhieu cong cham soc</t>
  </si>
  <si>
    <t>Lê Thanh Hiền</t>
  </si>
  <si>
    <t>Vồ Bà</t>
  </si>
  <si>
    <t>Giang huong</t>
  </si>
  <si>
    <t>Tre (măng)</t>
  </si>
  <si>
    <t>Mang cau</t>
  </si>
  <si>
    <t>Cam, quyt</t>
  </si>
  <si>
    <t>Su su</t>
  </si>
  <si>
    <t>LN+AQ</t>
  </si>
  <si>
    <t>Doc cao</t>
  </si>
  <si>
    <t>Chăm sóc ít</t>
  </si>
  <si>
    <t>Tre mạch tông</t>
  </si>
  <si>
    <t>Thu hoạch ổn định</t>
  </si>
  <si>
    <t>Không chăm sóc nhiều</t>
  </si>
  <si>
    <t xml:space="preserve">Thoi tiet, khi hau thich hop </t>
  </si>
  <si>
    <t>Kỹ thuật trồng cây có múi</t>
  </si>
  <si>
    <t>Nguyễn Văn Luật</t>
  </si>
  <si>
    <t>Keo la tram</t>
  </si>
  <si>
    <t>Dau ve</t>
  </si>
  <si>
    <t>Su - Đậu ve</t>
  </si>
  <si>
    <t>Dễ trồng</t>
  </si>
  <si>
    <t>Dễ thu hoạch</t>
  </si>
  <si>
    <t>Dễ bán</t>
  </si>
  <si>
    <t>Cay giong de mua</t>
  </si>
  <si>
    <t>Gia ca bap benh</t>
  </si>
  <si>
    <t>Chung Thị Ngọc Tường</t>
  </si>
  <si>
    <t>TPm+AQ</t>
  </si>
  <si>
    <t>Tốn ít thời gian chăm sóc</t>
  </si>
  <si>
    <t>Có thu nhập</t>
  </si>
  <si>
    <t>Dâu</t>
  </si>
  <si>
    <t>Nguyễn Thị Bé</t>
  </si>
  <si>
    <t>Chưa bán</t>
  </si>
  <si>
    <t>Mit</t>
  </si>
  <si>
    <t>Dau da</t>
  </si>
  <si>
    <t>Hồng quân</t>
  </si>
  <si>
    <t>Thu hoạch liên tục</t>
  </si>
  <si>
    <t>Ít chi phí</t>
  </si>
  <si>
    <t>(Chi phí ít)</t>
  </si>
  <si>
    <t>Chao Hiệp</t>
  </si>
  <si>
    <t>Cam quyt</t>
  </si>
  <si>
    <t>chưa thu</t>
  </si>
  <si>
    <t xml:space="preserve">Quýt </t>
  </si>
  <si>
    <t>Có giá trị kinh tế</t>
  </si>
  <si>
    <t>Cam</t>
  </si>
  <si>
    <t>Thu hoạch đều, giá cao</t>
  </si>
  <si>
    <t>Quýt</t>
  </si>
  <si>
    <t>Kỹ thuật trồng cam, quýt</t>
  </si>
  <si>
    <t>Nguyễn Văn Năm</t>
  </si>
  <si>
    <t>Mãng cầu</t>
  </si>
  <si>
    <t>Mít</t>
  </si>
  <si>
    <t>Không cho thu hoạch</t>
  </si>
  <si>
    <t>Cho thu nhập mỗi tháng trong năm</t>
  </si>
  <si>
    <t>Tre măng</t>
  </si>
  <si>
    <t>Thu hoạch ổn định mỗi năm</t>
  </si>
  <si>
    <t>Không sâu hại phá</t>
  </si>
  <si>
    <t>Kỹ thuật trồng và chăm sóc cây có múi</t>
  </si>
  <si>
    <t>Lê Văn Cường</t>
  </si>
  <si>
    <t>Gio bau</t>
  </si>
  <si>
    <t>Xoài</t>
  </si>
  <si>
    <t>Không có năng suất, bệnh thối trái nên bỏ</t>
  </si>
  <si>
    <t>Sâu hại, ruồi vàng</t>
  </si>
  <si>
    <t>Bơ và sầu riêng có thu nhập</t>
  </si>
  <si>
    <t>Bơ - Sầu riêng</t>
  </si>
  <si>
    <t>Có giá bán cao, đầu ra dễ</t>
  </si>
  <si>
    <t>Nguyễn Thị Phương</t>
  </si>
  <si>
    <t>Nguyễn Thành Tài</t>
  </si>
  <si>
    <t>Con trai</t>
  </si>
  <si>
    <t>Tràm</t>
  </si>
  <si>
    <t>Giảm số lượng, chỉ đủ nhà ăn do điều kiện không thuận lợi cho mít phát triển</t>
  </si>
  <si>
    <t>Thu nhập cao</t>
  </si>
  <si>
    <t>Được mùa</t>
  </si>
  <si>
    <t>Được giá</t>
  </si>
  <si>
    <t>Nguyễn Văn Ngần</t>
  </si>
  <si>
    <t>Sao</t>
  </si>
  <si>
    <t>Không có giá, sâu bệnh</t>
  </si>
  <si>
    <t>Đất thích hợp</t>
  </si>
  <si>
    <t>Lâu năm</t>
  </si>
  <si>
    <t>Phủ xanh đồi trọc</t>
  </si>
  <si>
    <t>Chịu hạn</t>
  </si>
  <si>
    <t>Kỹ thuật chiết, ghép cây có múi</t>
  </si>
  <si>
    <t>Đang áp dụng</t>
  </si>
  <si>
    <t>(Đã vay vốn Học sinh - Sinh viên)</t>
  </si>
  <si>
    <t>Trần Hữu Tài</t>
  </si>
  <si>
    <t>Thu nhập thấp</t>
  </si>
  <si>
    <t>Thiếu nước</t>
  </si>
  <si>
    <t>Ít thu nhập</t>
  </si>
  <si>
    <t>Thu nhập đều</t>
  </si>
  <si>
    <t>Su</t>
  </si>
  <si>
    <t xml:space="preserve">Thời gian thu hoạch dài </t>
  </si>
  <si>
    <t>Thieu von dau tu</t>
  </si>
  <si>
    <t>Nguyễn Văn Đời</t>
  </si>
  <si>
    <t>Đem lại thu nhập cao</t>
  </si>
  <si>
    <t>Dễ sống</t>
  </si>
  <si>
    <t>Tự tìm hiểu</t>
  </si>
  <si>
    <t>Trần Hữu Phước</t>
  </si>
  <si>
    <t>Bứa</t>
  </si>
  <si>
    <t>Tieu</t>
  </si>
  <si>
    <t>Không có kinh tế</t>
  </si>
  <si>
    <t xml:space="preserve">Phù hợp điều kiện khí hậu, thổ nhưỡng </t>
  </si>
  <si>
    <t>Nhẹ công</t>
  </si>
  <si>
    <t>Dễ chăm</t>
  </si>
  <si>
    <t>Phù hợp với thổ nhưỡng</t>
  </si>
  <si>
    <t>Bán được giá</t>
  </si>
  <si>
    <t>Mô hình vườn</t>
  </si>
  <si>
    <t>Nguyễn Thị Dữ</t>
  </si>
  <si>
    <t>Văng Thị Bích</t>
  </si>
  <si>
    <t>Con dâu</t>
  </si>
  <si>
    <t>Hầm nước</t>
  </si>
  <si>
    <t>Dừa</t>
  </si>
  <si>
    <t>Chanh</t>
  </si>
  <si>
    <t>Trồng mới 2ha</t>
  </si>
  <si>
    <t>Cả năm đều có thu nhập</t>
  </si>
  <si>
    <t>Thu nhiều lần</t>
  </si>
  <si>
    <t>Được mùa, đúng giá</t>
  </si>
  <si>
    <t>Internet</t>
  </si>
  <si>
    <t>Không có chính sách hỗ trợ tại địa phương</t>
  </si>
  <si>
    <t>Lê Phú Hải</t>
  </si>
  <si>
    <t>Võ Thị Kim Hiền</t>
  </si>
  <si>
    <t>Mang cut</t>
  </si>
  <si>
    <t>Không có nước</t>
  </si>
  <si>
    <t>Có giá cao</t>
  </si>
  <si>
    <t>Thu hoạch được nhiều</t>
  </si>
  <si>
    <t>Nguyễn Văn Liêm</t>
  </si>
  <si>
    <t>Rau Tần</t>
  </si>
  <si>
    <t>Không thu hoạch được</t>
  </si>
  <si>
    <t>Phù hợp đất đai</t>
  </si>
  <si>
    <t>Ít chăm sóc</t>
  </si>
  <si>
    <t>Cho thu hoạch</t>
  </si>
  <si>
    <t>Hội thảo về cây có múi</t>
  </si>
  <si>
    <t>Bản thân</t>
  </si>
  <si>
    <t>Phan Ngọc Đức</t>
  </si>
  <si>
    <t>Doc it</t>
  </si>
  <si>
    <t>Năng suất ổn định</t>
  </si>
  <si>
    <t>Sản phẩm dễ bán</t>
  </si>
  <si>
    <t>Nhiều trái</t>
  </si>
  <si>
    <t>Giao thong thuan tien</t>
  </si>
  <si>
    <t>Long Hoàng Dũng</t>
  </si>
  <si>
    <t>Nguyễn Thị Loan</t>
  </si>
  <si>
    <t>Vợ</t>
  </si>
  <si>
    <t>Chom chom</t>
  </si>
  <si>
    <t>Bưởi da xanh</t>
  </si>
  <si>
    <t>Năng suất cao</t>
  </si>
  <si>
    <t>Ít thời gian chăm sóc</t>
  </si>
  <si>
    <t>Không có thời gian nhiều</t>
  </si>
  <si>
    <t>Mưa nhiều, năng suất cao</t>
  </si>
  <si>
    <t>Không có chính sách vay vốn hỗ trợ</t>
  </si>
  <si>
    <t>Trần Thị Lại</t>
  </si>
  <si>
    <t>Dương Tấn Phước</t>
  </si>
  <si>
    <t>ổn định</t>
  </si>
  <si>
    <t>Thu liên tục</t>
  </si>
  <si>
    <t>Không học</t>
  </si>
  <si>
    <t>Nguyễn Văn Cu</t>
  </si>
  <si>
    <t>Võ Thị Ngọc Yến</t>
  </si>
  <si>
    <t>Khí hậu, đất đai phù hợp</t>
  </si>
  <si>
    <t>Không phụ thuộc thời tiết</t>
  </si>
  <si>
    <t>Nguon thu on dinh</t>
  </si>
  <si>
    <t>Nang suat thap, bap benh</t>
  </si>
  <si>
    <t>Kỹ thuật chăm sóc cây trồng</t>
  </si>
  <si>
    <t>Trần Thị Yến</t>
  </si>
  <si>
    <t>Không tốn công và chi phí đầu tư chăm sóc</t>
  </si>
  <si>
    <t>Tự trồng</t>
  </si>
  <si>
    <t>Phạm Thị Út</t>
  </si>
  <si>
    <t>Saboche</t>
  </si>
  <si>
    <t>Buoi</t>
  </si>
  <si>
    <t>Chuối</t>
  </si>
  <si>
    <t>Già cõi, bỏ</t>
  </si>
  <si>
    <t>Măng cụt</t>
  </si>
  <si>
    <t>Nhiều đợt trái</t>
  </si>
  <si>
    <t>Không chăm sóc</t>
  </si>
  <si>
    <t>Dat doc, thieu nuoc</t>
  </si>
  <si>
    <t>Ngô Thị Hai</t>
  </si>
  <si>
    <t>Bể nước mạch trữ lại</t>
  </si>
  <si>
    <t>Thu được nhiều đợt</t>
  </si>
  <si>
    <t>Trần Thị Oanh</t>
  </si>
  <si>
    <t>Khoai lùn</t>
  </si>
  <si>
    <t>Sâu nhiều, chết</t>
  </si>
  <si>
    <t>Có giá trị cao</t>
  </si>
  <si>
    <t>Ổn định giá cả</t>
  </si>
  <si>
    <t>Sâu, bệnh trên cây có múi</t>
  </si>
  <si>
    <t>Muốn vay nhưng không có quỹ</t>
  </si>
  <si>
    <t>Nguyễn Văn Tèo</t>
  </si>
  <si>
    <t>Có thu nhập đều</t>
  </si>
  <si>
    <t>Đất phù hợp</t>
  </si>
  <si>
    <t>Co gia tri kinh te</t>
  </si>
  <si>
    <t>Bi phan gia nhieu</t>
  </si>
  <si>
    <t>Vũ Phát Đạt</t>
  </si>
  <si>
    <t>So ri</t>
  </si>
  <si>
    <t>Dinh lang</t>
  </si>
  <si>
    <t>Sóc ăn, không thu hoạch được</t>
  </si>
  <si>
    <t>Giá trị cao</t>
  </si>
  <si>
    <t>Được nhà nước hỗ trợ giống</t>
  </si>
  <si>
    <t>Ton dien tich, lau thu hoach</t>
  </si>
  <si>
    <t>Kỹ thuật về cây ăn quả</t>
  </si>
  <si>
    <t>Lê Hồng Thái</t>
  </si>
  <si>
    <t>Võ Thị Nới</t>
  </si>
  <si>
    <t>buồng</t>
  </si>
  <si>
    <t>Chuối có hiệu quả</t>
  </si>
  <si>
    <t>Măng và chuối dễ bán</t>
  </si>
  <si>
    <t>Sản phẩm ổn định</t>
  </si>
  <si>
    <t>Giới tiệu cây bơ</t>
  </si>
  <si>
    <t>Nước sạch</t>
  </si>
  <si>
    <t>Nguyễn Văn Mừng</t>
  </si>
  <si>
    <t>Nguồn thu chính</t>
  </si>
  <si>
    <t>Chủ lực</t>
  </si>
  <si>
    <t xml:space="preserve">Thu được nhiều lần </t>
  </si>
  <si>
    <t>Có thể bán được thân và măng</t>
  </si>
  <si>
    <t>Thiết kế vườn</t>
  </si>
  <si>
    <t>Nguyễn Văn Út</t>
  </si>
  <si>
    <t>Cây dễ trồng</t>
  </si>
  <si>
    <t>Bán giá cao</t>
  </si>
  <si>
    <t>Thieu ky thuat trong</t>
  </si>
  <si>
    <t>Trần Thanh Tùng</t>
  </si>
  <si>
    <t>Trần Văn Thảo</t>
  </si>
  <si>
    <t>Con</t>
  </si>
  <si>
    <t>AQcm</t>
  </si>
  <si>
    <t>Cam, quýt</t>
  </si>
  <si>
    <t>Vũ Quang Lộc</t>
  </si>
  <si>
    <t>Chôm chôm</t>
  </si>
  <si>
    <t>Lấy ngắn nuôi dài</t>
  </si>
  <si>
    <t>Huỳnh Văn Bảo</t>
  </si>
  <si>
    <t>Gỗ đỏ</t>
  </si>
  <si>
    <t xml:space="preserve">Lâm nghiệp khuyến cáo trồng để kiểm lâm cấp sổ </t>
  </si>
  <si>
    <t>Luôn có măng, bơ, tiêu để bán cho khách du lịch</t>
  </si>
  <si>
    <t>Đầu tư ít</t>
  </si>
  <si>
    <t>Tre làm đũa</t>
  </si>
  <si>
    <t>Bán tết có giá</t>
  </si>
  <si>
    <t>Phạm Văn Út</t>
  </si>
  <si>
    <t>Ít tốn công</t>
  </si>
  <si>
    <t>Lo ngại lãi suất vốn</t>
  </si>
  <si>
    <t>Lê Văn Thảo</t>
  </si>
  <si>
    <t>nải</t>
  </si>
  <si>
    <t>Không tốn chi phí nhiều</t>
  </si>
  <si>
    <t>Nguyễn Thị Ngoan</t>
  </si>
  <si>
    <t>Trần Văn Sóc</t>
  </si>
  <si>
    <t>Không có kỹ thuật chăm sóc quýt</t>
  </si>
  <si>
    <t>Không đầu tư</t>
  </si>
  <si>
    <t>Năng suất tốt</t>
  </si>
  <si>
    <t>Trồng đất khô không bị chết</t>
  </si>
  <si>
    <t>Nguyễn Thị Tiền</t>
  </si>
  <si>
    <t>Tiêu</t>
  </si>
  <si>
    <t>Giá trị kinh tế cao</t>
  </si>
  <si>
    <t>Không tốn chi phí</t>
  </si>
  <si>
    <t>De bi sau benh hai</t>
  </si>
  <si>
    <t>Phạm Thị Lợi</t>
  </si>
  <si>
    <t>không chăm sóc</t>
  </si>
  <si>
    <t>Làm đũa</t>
  </si>
  <si>
    <t>Có lúc giá cao</t>
  </si>
  <si>
    <t>Võ Hoàng Phương</t>
  </si>
  <si>
    <t>Võ Trí Đức</t>
  </si>
  <si>
    <t>Hong quan</t>
  </si>
  <si>
    <t>Do đặc thù đất thích hợp các loại trồng xen canh</t>
  </si>
  <si>
    <t>Số lần thu hoạch nhiều</t>
  </si>
  <si>
    <t>Tốn chi phí ít</t>
  </si>
  <si>
    <t>Khong du dieu kien, ky thuat</t>
  </si>
  <si>
    <t>Kinh nghiệm bản thân, gia đình truyền lại</t>
  </si>
  <si>
    <t>Nguyễn Văn Sử</t>
  </si>
  <si>
    <t>Bán dễ</t>
  </si>
  <si>
    <t>Trồng, chiết, ghép, sâu bệnh hai</t>
  </si>
  <si>
    <t>Đặng Quốc Kiệt</t>
  </si>
  <si>
    <t>Thu hoạch nhiều, đều</t>
  </si>
  <si>
    <t>Thu hoạch nhiều, dài</t>
  </si>
  <si>
    <t>Sản lượng nhiều</t>
  </si>
  <si>
    <t>Kỹ thuật trồng và chăm sóc cây bơ</t>
  </si>
  <si>
    <t>Bùi Văn Thông</t>
  </si>
  <si>
    <t>Giá thành cao</t>
  </si>
  <si>
    <t>Giá cả cao</t>
  </si>
  <si>
    <t>Không tốn chi phí chăm sóc</t>
  </si>
  <si>
    <t xml:space="preserve">Mở rộng đường để tiện vận chuyển </t>
  </si>
  <si>
    <t>Nguyễn Văn Lớn</t>
  </si>
  <si>
    <t>Phù hợp với vùng đất</t>
  </si>
  <si>
    <t>Phù hợp đất núi, dốc</t>
  </si>
  <si>
    <t>Phù hợp đất đá</t>
  </si>
  <si>
    <t>Thuốc BVTV, giống, kỹ thuật</t>
  </si>
  <si>
    <t>Trần Huy Dũng</t>
  </si>
  <si>
    <t>Vồ Đầu</t>
  </si>
  <si>
    <t>Chặt dần để trụ sống trồng tiêu, hiệu quả không cao</t>
  </si>
  <si>
    <t>Ít tốn thời gian</t>
  </si>
  <si>
    <t>Chính sách của địa phương (quy hoạch)</t>
  </si>
  <si>
    <t>Nguyễn Văn Dưỡng</t>
  </si>
  <si>
    <t>Thời gian sống lâu</t>
  </si>
  <si>
    <t>Đất không bị suy thoái</t>
  </si>
  <si>
    <t>Trần Văn Phong</t>
  </si>
  <si>
    <t>Go do</t>
  </si>
  <si>
    <t>Tăng thu nhập</t>
  </si>
  <si>
    <t>Cây xanh tốt</t>
  </si>
  <si>
    <t>Có hiệu quả kinh tế</t>
  </si>
  <si>
    <t>Bưởi</t>
  </si>
  <si>
    <t>Dễ thu</t>
  </si>
  <si>
    <t>Giao thong kho khan</t>
  </si>
  <si>
    <t>Kỹ thuật ghép bơ</t>
  </si>
  <si>
    <t>Nguyễn Văn Quận</t>
  </si>
  <si>
    <t>Không có trái</t>
  </si>
  <si>
    <t>Không có quả, sâu hại</t>
  </si>
  <si>
    <t>Không có giá trị kinh tế, trồng theo chính sách nhà nước</t>
  </si>
  <si>
    <t>Cho thu hoạch các mùa trong năm</t>
  </si>
  <si>
    <t>Thu nhập ổn</t>
  </si>
  <si>
    <t>Dễ chăm sóc</t>
  </si>
  <si>
    <t>Lê Tấn Lộc</t>
  </si>
  <si>
    <t>An Hòa</t>
  </si>
  <si>
    <t>Mat meo</t>
  </si>
  <si>
    <t>DL</t>
  </si>
  <si>
    <t>Xoai</t>
  </si>
  <si>
    <t>AQ+VL+DL</t>
  </si>
  <si>
    <t>Cây rừng</t>
  </si>
  <si>
    <t>Trồng cây khác có nguồn thu</t>
  </si>
  <si>
    <t>Phù hợp thổ nhưỡng</t>
  </si>
  <si>
    <t>Năng suất cao, ổn định</t>
  </si>
  <si>
    <t>Trần Thị Thúy Diễm</t>
  </si>
  <si>
    <t>Nghe</t>
  </si>
  <si>
    <t>mãng cầu</t>
  </si>
  <si>
    <t>Sâu bệnh, giá không cao</t>
  </si>
  <si>
    <t>Thời tiết khó khăn</t>
  </si>
  <si>
    <t>Không cần chăm sóc</t>
  </si>
  <si>
    <t>Bi mat trom</t>
  </si>
  <si>
    <t>không nhu cầu vay vốn</t>
  </si>
  <si>
    <t>Đinh Văn Tươi</t>
  </si>
  <si>
    <t>Cây ăn trái có giá cao</t>
  </si>
  <si>
    <t>Co kinh nghiem trong</t>
  </si>
  <si>
    <t>Không học do tuổi cao</t>
  </si>
  <si>
    <t>già, tuổi cao, không được vay</t>
  </si>
  <si>
    <t>Lê Văn Đôn</t>
  </si>
  <si>
    <t>Cho thu nhập, ít đầu tư</t>
  </si>
  <si>
    <t>Quy trình chăm sóc cây sầu riêng</t>
  </si>
  <si>
    <t>Tống Văn Sơn</t>
  </si>
  <si>
    <t>Thích nghi địa hình</t>
  </si>
  <si>
    <t>Loại cây trồng cho giá cao</t>
  </si>
  <si>
    <t>Sách vở</t>
  </si>
  <si>
    <t>Đỗ Minh Hưng</t>
  </si>
  <si>
    <t>Dua</t>
  </si>
  <si>
    <t>trái</t>
  </si>
  <si>
    <t>Ổn định</t>
  </si>
  <si>
    <t>Giá bán ổn định</t>
  </si>
  <si>
    <t>Nguyễn Văn Cò</t>
  </si>
  <si>
    <t>Không có nước tưới nên dâu chết</t>
  </si>
  <si>
    <t>B ơ</t>
  </si>
  <si>
    <t>Trồng tre không tốn công chăm sóc và thời gian nhiều</t>
  </si>
  <si>
    <t>Có thời gian làm công việc khác có thêm thu nhập</t>
  </si>
  <si>
    <t>Hiện tại đem lại nguồn thu nhập</t>
  </si>
  <si>
    <t>Muốn trồng cây lâu năm để lại cho con cháu hưởng thu nhập</t>
  </si>
  <si>
    <t>Không có nhu cầu vay vốn</t>
  </si>
  <si>
    <t>Nguồn nước</t>
  </si>
  <si>
    <t>Nguyễn Huệ Thọ</t>
  </si>
  <si>
    <t>Trần Thị Dung</t>
  </si>
  <si>
    <t>Đinh lăng</t>
  </si>
  <si>
    <t>Ít tốn công chăm sóc</t>
  </si>
  <si>
    <t>Cây nào cũng đem lại hiệu quả kinh tế cao</t>
  </si>
  <si>
    <t>Lúc nào cũng có cái để bán</t>
  </si>
  <si>
    <t>Trần Văn Phương</t>
  </si>
  <si>
    <t>Tăng thêm thu nhập</t>
  </si>
  <si>
    <t>Thu hoạch nhiều</t>
  </si>
  <si>
    <t>Cay che bong cay khac</t>
  </si>
  <si>
    <t>Kỹ thuật chiết ghép</t>
  </si>
  <si>
    <t>Võ Minh Trung</t>
  </si>
  <si>
    <t xml:space="preserve">Tre </t>
  </si>
  <si>
    <t>Tấn</t>
  </si>
  <si>
    <t>Thu nhập ổn định</t>
  </si>
  <si>
    <t>Hướng dẫn kỹ thuật trồng xoài</t>
  </si>
  <si>
    <t>Thuốc nam</t>
  </si>
  <si>
    <t>Không có thu nhập</t>
  </si>
  <si>
    <t>Thích nghi vùng núi</t>
  </si>
  <si>
    <t>Thích hợp vùng đất</t>
  </si>
  <si>
    <t>Dễ trồng, không chăm sóc</t>
  </si>
  <si>
    <t>Phù hợp vùng đất</t>
  </si>
  <si>
    <t>Hà Văn Trí</t>
  </si>
  <si>
    <t>Có thời gian nhàn nhiều</t>
  </si>
  <si>
    <t>Mang lại thu nhập chính</t>
  </si>
  <si>
    <t>Đinh Ngọc Đáng</t>
  </si>
  <si>
    <t>Cây phát triển tốt</t>
  </si>
  <si>
    <t>Số lượng nhiều</t>
  </si>
  <si>
    <t>Không được vay</t>
  </si>
  <si>
    <t>Nguyễn Thị Chừa</t>
  </si>
  <si>
    <t>Do bị chết yểu</t>
  </si>
  <si>
    <t>Thu hoạch đều</t>
  </si>
  <si>
    <t>Có thu nhập thường xuyên</t>
  </si>
  <si>
    <t>Trần Văn Tài</t>
  </si>
  <si>
    <t>Huỳnh Thị Hà</t>
  </si>
  <si>
    <t>Đất đai phù hợp cây trồng</t>
  </si>
  <si>
    <t>Chi phí chăm sóc ít</t>
  </si>
  <si>
    <t>Nguyễn Văn Hoa</t>
  </si>
  <si>
    <t>Ít tưới</t>
  </si>
  <si>
    <t>Cây dâu phù hợp với vùng đất</t>
  </si>
  <si>
    <t>Dễ bán, luôn cho măng đều</t>
  </si>
  <si>
    <t>Kỹ thuật trồng cây</t>
  </si>
  <si>
    <t>Nguyễn Văn Hai</t>
  </si>
  <si>
    <t>Không tốn công nhiều</t>
  </si>
  <si>
    <t>Do bơ mới trồng chưa thu</t>
  </si>
  <si>
    <t>Tập huấn</t>
  </si>
  <si>
    <t>Kỹ thuật trồng cây có múi, ghép cây</t>
  </si>
  <si>
    <t>Trương An Đông</t>
  </si>
  <si>
    <t>Nguyễn Thị Kim Loan</t>
  </si>
  <si>
    <t>Hầm (đào)</t>
  </si>
  <si>
    <t>Cây sống lâu</t>
  </si>
  <si>
    <t>Giá cả ổn định</t>
  </si>
  <si>
    <t>Không có thời gian</t>
  </si>
  <si>
    <t>Nguyễn Văn Lợi</t>
  </si>
  <si>
    <t>Phạm Thị Chín</t>
  </si>
  <si>
    <t>Võ Thanh Hùng</t>
  </si>
  <si>
    <t>Không có nguồn nước</t>
  </si>
  <si>
    <t>Côn trùng và động vật hại</t>
  </si>
  <si>
    <t>Không cho hiệu quả kinh tế</t>
  </si>
  <si>
    <t>Thu hoạch được sản lượng ổn</t>
  </si>
  <si>
    <t>Tự thân làm</t>
  </si>
  <si>
    <t>Võ Văn Thắm</t>
  </si>
  <si>
    <t>Trần Bạch Huệ</t>
  </si>
  <si>
    <t>Sầu riêng không hạt</t>
  </si>
  <si>
    <t>Trồng dặm vào chỗ cây chết</t>
  </si>
  <si>
    <t>Cây giống mới</t>
  </si>
  <si>
    <t>Ít tưới nước</t>
  </si>
  <si>
    <t>Ít chăm</t>
  </si>
  <si>
    <t>Huỳnh Quốc Nam</t>
  </si>
  <si>
    <t>Chỉ để ăn</t>
  </si>
  <si>
    <t>Sản lượng  nhiều</t>
  </si>
  <si>
    <t>Trần Hữu Lộc</t>
  </si>
  <si>
    <t>Đất đai màu mỡ</t>
  </si>
  <si>
    <t>Cây có năng suất</t>
  </si>
  <si>
    <t>Không có quỹ vốn để vay</t>
  </si>
  <si>
    <t>Trần Thị Hạnh</t>
  </si>
  <si>
    <t>Thu nhập chủ yếu từ quýt</t>
  </si>
  <si>
    <t>Phu thuoc vao thoi tiet</t>
  </si>
  <si>
    <t>Nguyễn Văn Tư</t>
  </si>
  <si>
    <t>Thời tiết không thuận lợi (do thời tiết ít lạnh không phù hợp). Bỏ không trồng nữa</t>
  </si>
  <si>
    <t>Có thu nhập quanh năm vì có nhiều loại sản phẩm các mùa</t>
  </si>
  <si>
    <t>Nước ít</t>
  </si>
  <si>
    <t xml:space="preserve">Đoàn Văn Tuyền </t>
  </si>
  <si>
    <t>Nguyễn Thanh Tùng</t>
  </si>
  <si>
    <t>Ổi</t>
  </si>
  <si>
    <t>Thấy có giá cao nên trồng</t>
  </si>
  <si>
    <t>Cây trồng đa dạng</t>
  </si>
  <si>
    <t>Lượng thu cao</t>
  </si>
  <si>
    <t>Thiết kế vườn cây ăn trái. Kỹ thuật trồng cây có múi</t>
  </si>
  <si>
    <t>Phan Văn Đực</t>
  </si>
  <si>
    <t>Trần Thị Bích Thủy</t>
  </si>
  <si>
    <t>Vu sua</t>
  </si>
  <si>
    <t>Điều</t>
  </si>
  <si>
    <t>Không có giá</t>
  </si>
  <si>
    <t>Cây trồng thích hợp</t>
  </si>
  <si>
    <t>ít tốn công</t>
  </si>
  <si>
    <t>Kéo dài</t>
  </si>
  <si>
    <t>Trồng ít nên không cần vay</t>
  </si>
  <si>
    <t>Nguyễn Hữu Hạnh</t>
  </si>
  <si>
    <t>Không tốn nhiều công lao động</t>
  </si>
  <si>
    <t>Kỹ thuật sử dụng thuốc BVTV, Ghép cây có múi</t>
  </si>
  <si>
    <t>Võ Thị Kim Huê</t>
  </si>
  <si>
    <t>Khó trồng được cây khác</t>
  </si>
  <si>
    <t>Phạm Văn My</t>
  </si>
  <si>
    <t>Dương Xuân Hòa</t>
  </si>
  <si>
    <t>Coi giữ vườn</t>
  </si>
  <si>
    <t>Sâu bệnh</t>
  </si>
  <si>
    <t>Thích hợp thổ nhưỡng</t>
  </si>
  <si>
    <t>Dễ thích nghi, ít chăm bón</t>
  </si>
  <si>
    <t>Trần Văn Tùng</t>
  </si>
  <si>
    <t>Ít thu nhập (Bỏ không trồng nữa)</t>
  </si>
  <si>
    <t>Không tốn nhiều thời gian</t>
  </si>
  <si>
    <t>Thu nhập chính</t>
  </si>
  <si>
    <t>Không chuyên về sản xuất nông nghiệp nên không đầu tư nhiều</t>
  </si>
  <si>
    <t>Nguyễn Văn Thái</t>
  </si>
  <si>
    <t>Có áp dụng ký thuật nên năng suất cao</t>
  </si>
  <si>
    <t>Chiết, ghép, sử dụng phân bón, thuốc BVTV</t>
  </si>
  <si>
    <t xml:space="preserve">Phù hợp đất </t>
  </si>
  <si>
    <t>Giao thông</t>
  </si>
  <si>
    <t>Mở đường lớn</t>
  </si>
  <si>
    <t>Nguyễn Minh Toàn</t>
  </si>
  <si>
    <t>Phù hợp đất, khí hậu</t>
  </si>
  <si>
    <t>bán được giá</t>
  </si>
  <si>
    <t>Nguyễn Văn Đầy</t>
  </si>
  <si>
    <t>Nguyễn Thị Dòn</t>
  </si>
  <si>
    <t>Đa dạng cây</t>
  </si>
  <si>
    <t>Dừa xiêm lùn</t>
  </si>
  <si>
    <t>Ít chăm, thêm nhiều cây</t>
  </si>
  <si>
    <t>Tre trồng ngoài ranh</t>
  </si>
  <si>
    <t>Ít phân</t>
  </si>
  <si>
    <t>Dễ có trái</t>
  </si>
  <si>
    <t>De bi rung trai</t>
  </si>
  <si>
    <t>Phạm Thanh Liêm</t>
  </si>
  <si>
    <t>Sapoche</t>
  </si>
  <si>
    <t>Giá thấp (không trồng nữa)</t>
  </si>
  <si>
    <t>Đem lại thu nhập</t>
  </si>
  <si>
    <t>Thu tiền nhiều nhất</t>
  </si>
  <si>
    <t>Lê Văn Hai</t>
  </si>
  <si>
    <t>Không có thời gian chăm sóc, cây còi cọc, bệnh</t>
  </si>
  <si>
    <t>Tuổi cao, không trồng được nhiều</t>
  </si>
  <si>
    <t>Hồng Văn Minh</t>
  </si>
  <si>
    <t>Nguyễn Thị Cầu</t>
  </si>
  <si>
    <t>phù hợp vùng đất này</t>
  </si>
  <si>
    <t>Lê Văn Lợi</t>
  </si>
  <si>
    <t>Bỏ đi do chết dây</t>
  </si>
  <si>
    <t>Có giá, có năng suất</t>
  </si>
  <si>
    <t>Phù hợp đất đai, khí hậu</t>
  </si>
  <si>
    <t>Phạm Thị Ánh</t>
  </si>
  <si>
    <t>Trồng vào cây quýt chết</t>
  </si>
  <si>
    <t>ID</t>
  </si>
  <si>
    <t>role</t>
  </si>
  <si>
    <t>HO</t>
  </si>
  <si>
    <t>ans</t>
  </si>
  <si>
    <t>huyen</t>
  </si>
  <si>
    <t>ma_huyen</t>
  </si>
  <si>
    <t>Xa</t>
  </si>
  <si>
    <t>Ma_xa</t>
  </si>
  <si>
    <t>ap</t>
  </si>
  <si>
    <t>gender</t>
  </si>
  <si>
    <t>age</t>
  </si>
  <si>
    <t>ethnic</t>
  </si>
  <si>
    <t>tongiao</t>
  </si>
  <si>
    <t>hocvan</t>
  </si>
  <si>
    <t>nhankhau</t>
  </si>
  <si>
    <t>laodong</t>
  </si>
  <si>
    <t>lamdongNN</t>
  </si>
  <si>
    <t>kinhnghiem</t>
  </si>
  <si>
    <t>thoi gian</t>
  </si>
  <si>
    <t>thu_nhap</t>
  </si>
  <si>
    <t>Phan_tram</t>
  </si>
  <si>
    <t>Tongdientich</t>
  </si>
  <si>
    <t>DTdatNLKH</t>
  </si>
  <si>
    <t>DtdatLN</t>
  </si>
  <si>
    <t>Dttang</t>
  </si>
  <si>
    <t>nguonnuoc</t>
  </si>
  <si>
    <t>tongmohinh</t>
  </si>
  <si>
    <t>tongloaicay</t>
  </si>
  <si>
    <t>m1c1</t>
  </si>
  <si>
    <t>m1nhon1</t>
  </si>
  <si>
    <t>m1socay1</t>
  </si>
  <si>
    <t>mh1</t>
  </si>
  <si>
    <t>namtrongc1</t>
  </si>
  <si>
    <t>Nscc1</t>
  </si>
  <si>
    <t>MH1C2</t>
  </si>
  <si>
    <t>MH1socay2</t>
  </si>
  <si>
    <t>namtrongc2</t>
  </si>
  <si>
    <t>NScc2</t>
  </si>
  <si>
    <t>CAYXEN1</t>
  </si>
  <si>
    <t>nhomcayxen1</t>
  </si>
  <si>
    <t>Socayxen1</t>
  </si>
  <si>
    <t>Namtrongcayxen1</t>
  </si>
  <si>
    <t>Nsuatcx1</t>
  </si>
  <si>
    <t>Cayxen2</t>
  </si>
  <si>
    <t>socayxen2</t>
  </si>
  <si>
    <t>namtrongcx2</t>
  </si>
  <si>
    <t>Nsuatcxen2</t>
  </si>
  <si>
    <t>cayxen3</t>
  </si>
  <si>
    <t>Socayxen3</t>
  </si>
  <si>
    <t>namtrongcx3</t>
  </si>
  <si>
    <t>Nsuatcx3</t>
  </si>
  <si>
    <t>Cayxen4</t>
  </si>
  <si>
    <t>Socayxen4</t>
  </si>
  <si>
    <t>Namtrongcayxen4</t>
  </si>
  <si>
    <t>Nsuatcx4</t>
  </si>
  <si>
    <t>Cayxen5</t>
  </si>
  <si>
    <t>Socayxen5</t>
  </si>
  <si>
    <t>Namtrongcx5</t>
  </si>
  <si>
    <t>Nsuatcx5</t>
  </si>
  <si>
    <t>Cayxen6</t>
  </si>
  <si>
    <t>Socayxen6</t>
  </si>
  <si>
    <t>namtrongcx6</t>
  </si>
  <si>
    <t>Nsuatcx6</t>
  </si>
  <si>
    <t>3D</t>
  </si>
  <si>
    <t>DDDH</t>
  </si>
  <si>
    <t>DDN</t>
  </si>
  <si>
    <t>THUCHINH18</t>
  </si>
  <si>
    <t>THUXEN18</t>
  </si>
  <si>
    <t>CHICHINH18</t>
  </si>
  <si>
    <t>CHIXEN18</t>
  </si>
  <si>
    <t>TONGTHU18</t>
  </si>
  <si>
    <t>TONGCHI18</t>
  </si>
  <si>
    <t>LOINHUAN18</t>
  </si>
  <si>
    <t>CTTRONGMH1</t>
  </si>
  <si>
    <t>CTTRONGMH2</t>
  </si>
  <si>
    <t>DTMH2</t>
  </si>
  <si>
    <t>MH2CC1</t>
  </si>
  <si>
    <t>MH2SOCC1</t>
  </si>
  <si>
    <t>MH2NAMCC1</t>
  </si>
  <si>
    <t>MH2NSCC1</t>
  </si>
  <si>
    <t>MH2CX1</t>
  </si>
  <si>
    <t>MH2SOCX1</t>
  </si>
  <si>
    <t>MH2NAMTRONGCX1</t>
  </si>
  <si>
    <t>MH2NSCX1</t>
  </si>
  <si>
    <t>MH2CX2</t>
  </si>
  <si>
    <t>MH2SOCX2</t>
  </si>
  <si>
    <t>MH2NAMTRONGCX2</t>
  </si>
  <si>
    <t>MH2NSCX2</t>
  </si>
  <si>
    <t>MH2CX3</t>
  </si>
  <si>
    <t>MH2SOCX3</t>
  </si>
  <si>
    <t>MH2NAMTRONGCX3</t>
  </si>
  <si>
    <t>MH2NSCX3</t>
  </si>
  <si>
    <t>LOAI1</t>
  </si>
  <si>
    <t>LIDO1</t>
  </si>
  <si>
    <t>LIDO2</t>
  </si>
  <si>
    <t>LOAI2</t>
  </si>
  <si>
    <t>LOAI3</t>
  </si>
  <si>
    <t>LIDO3</t>
  </si>
  <si>
    <t>HIEUQUA1</t>
  </si>
  <si>
    <t>HQ1</t>
  </si>
  <si>
    <t>HQ2</t>
  </si>
  <si>
    <t>HQ3</t>
  </si>
  <si>
    <t>TenMHHQ2</t>
  </si>
  <si>
    <t>LIDOHQ1</t>
  </si>
  <si>
    <t>LIDOHQ2</t>
  </si>
  <si>
    <t>LIDOHQ3</t>
  </si>
  <si>
    <t>TENLOAICAYKT1</t>
  </si>
  <si>
    <t>LIDOKT1</t>
  </si>
  <si>
    <t>LIDOKT2</t>
  </si>
  <si>
    <t>LIDOKT3</t>
  </si>
  <si>
    <t>TENLOAICAYKT2</t>
  </si>
  <si>
    <t>TENLOAICAYKT3</t>
  </si>
  <si>
    <t>THUANLOI1</t>
  </si>
  <si>
    <t>KHOKHANMH1</t>
  </si>
  <si>
    <t>CAYTHAYDOI1</t>
  </si>
  <si>
    <t>CAYTHAYDOI2</t>
  </si>
  <si>
    <t>16.1LIDO1</t>
  </si>
  <si>
    <t>16.2LIDO2</t>
  </si>
  <si>
    <t>MH1Namthietlap</t>
  </si>
  <si>
    <t>MH1chiphithietlap</t>
  </si>
  <si>
    <t>GIONGMH1</t>
  </si>
  <si>
    <t>LAMDATMH1</t>
  </si>
  <si>
    <t>PHANTHUOCMH1</t>
  </si>
  <si>
    <t>CONGTRONGMH1</t>
  </si>
  <si>
    <t>CHIPHITHIETLAPMH1</t>
  </si>
  <si>
    <t>MH2NAMTHIETLAP</t>
  </si>
  <si>
    <t>MH2CHI PHITHIETLAP</t>
  </si>
  <si>
    <t>MH2GIONG</t>
  </si>
  <si>
    <t>MH2LAMDAT</t>
  </si>
  <si>
    <t>MH2PHANTHUOC</t>
  </si>
  <si>
    <t>MH2CONGTRONG</t>
  </si>
  <si>
    <t>TIEN</t>
  </si>
  <si>
    <t>17.2MH1PHANTHUOC</t>
  </si>
  <si>
    <t>17.2MH1CONGCS</t>
  </si>
  <si>
    <t>17.2MH1CONGTH</t>
  </si>
  <si>
    <t>17.2MH2PHANTHUOC</t>
  </si>
  <si>
    <t>17.2MH2CONGCS</t>
  </si>
  <si>
    <t>17.2MH2CONGTH</t>
  </si>
  <si>
    <t>MH3PHANTHUOC</t>
  </si>
  <si>
    <t>MH3CONGCS</t>
  </si>
  <si>
    <t>MH3CONGTH</t>
  </si>
  <si>
    <t>HINHTHUCTC</t>
  </si>
  <si>
    <t>SO/LAN</t>
  </si>
  <si>
    <t>NOIDUNG</t>
  </si>
  <si>
    <t>MUCAPDUNG</t>
  </si>
  <si>
    <t>HINHTHUCTC2</t>
  </si>
  <si>
    <t>LAN/NAM2</t>
  </si>
  <si>
    <t>ND2</t>
  </si>
  <si>
    <t>MUCAPDUNG2</t>
  </si>
  <si>
    <t>NGUONTHKT</t>
  </si>
  <si>
    <t>VAYVON</t>
  </si>
  <si>
    <t>TOCHUCTUNHAN</t>
  </si>
  <si>
    <t>TONGTIENVAY</t>
  </si>
  <si>
    <t>THOIHANVAY</t>
  </si>
  <si>
    <t>LAISUATTB</t>
  </si>
  <si>
    <t>TINHTRANGTRA</t>
  </si>
  <si>
    <t>LIDOKV</t>
  </si>
  <si>
    <t>KCS</t>
  </si>
  <si>
    <t>SVCT</t>
  </si>
  <si>
    <t>MUCDICHVAYTRUOC</t>
  </si>
  <si>
    <t>THUANLOI</t>
  </si>
  <si>
    <t>KHOKHAN</t>
  </si>
  <si>
    <t>MONGMUON</t>
  </si>
  <si>
    <t>CHIENLUOCSX</t>
  </si>
  <si>
    <t>Đơn vị3</t>
  </si>
  <si>
    <t>Đơn vị4</t>
  </si>
  <si>
    <t>Đơn vị5</t>
  </si>
  <si>
    <t>Đơn vị6</t>
  </si>
  <si>
    <t>Đơn vị7</t>
  </si>
  <si>
    <t>Đơn vị8</t>
  </si>
  <si>
    <t>Đơn vị9</t>
  </si>
  <si>
    <t>Đơn vị10</t>
  </si>
  <si>
    <t>Đơn vị11</t>
  </si>
  <si>
    <t>Đơn vị12</t>
  </si>
  <si>
    <t>Đơn vị13</t>
  </si>
  <si>
    <t>14.2. Lý do KT 114</t>
  </si>
  <si>
    <t>14.2.Lý do KT 215</t>
  </si>
  <si>
    <t>5.2. Số năm làm nông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</si>
</sst>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b/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1" fontId="0" fillId="0" borderId="0" xfId="0" applyNumberFormat="1"/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9" borderId="0" xfId="0" applyFill="1"/>
    <xf numFmtId="0" fontId="3" fillId="9" borderId="0" xfId="0" applyFont="1" applyFill="1"/>
    <xf numFmtId="0" fontId="0" fillId="9" borderId="0" xfId="0" applyFill="1" applyAlignment="1">
      <alignment wrapText="1"/>
    </xf>
    <xf numFmtId="1" fontId="0" fillId="9" borderId="0" xfId="0" applyNumberFormat="1" applyFill="1"/>
    <xf numFmtId="164" fontId="0" fillId="9" borderId="0" xfId="0" applyNumberFormat="1" applyFill="1"/>
    <xf numFmtId="0" fontId="0" fillId="10" borderId="0" xfId="0" applyFill="1"/>
    <xf numFmtId="0" fontId="3" fillId="10" borderId="0" xfId="0" applyFont="1" applyFill="1"/>
    <xf numFmtId="0" fontId="0" fillId="10" borderId="0" xfId="0" applyFill="1" applyAlignment="1">
      <alignment wrapText="1"/>
    </xf>
    <xf numFmtId="1" fontId="0" fillId="10" borderId="0" xfId="0" applyNumberFormat="1" applyFill="1"/>
    <xf numFmtId="164" fontId="0" fillId="10" borderId="0" xfId="0" applyNumberFormat="1" applyFill="1"/>
    <xf numFmtId="0" fontId="6" fillId="10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F93" totalsRowShown="0" headerRowDxfId="0">
  <autoFilter ref="A1:GF93" xr:uid="{00000000-0009-0000-0100-000001000000}"/>
  <sortState xmlns:xlrd2="http://schemas.microsoft.com/office/spreadsheetml/2017/richdata2" ref="A5:GF93">
    <sortCondition ref="A1:A93"/>
  </sortState>
  <tableColumns count="188">
    <tableColumn id="1" xr3:uid="{00000000-0010-0000-0000-000001000000}" name="STT hộ"/>
    <tableColumn id="2" xr3:uid="{00000000-0010-0000-0000-000002000000}" name="Họ Tên Chủ hộ"/>
    <tableColumn id="3" xr3:uid="{00000000-0010-0000-0000-000003000000}" name="Họ tên người trả lời"/>
    <tableColumn id="4" xr3:uid="{00000000-0010-0000-0000-000004000000}" name="Quan hệ với chủ hộ"/>
    <tableColumn id="5" xr3:uid="{00000000-0010-0000-0000-000005000000}" name="Tên huyện"/>
    <tableColumn id="6" xr3:uid="{00000000-0010-0000-0000-000006000000}" name="Mã huyện"/>
    <tableColumn id="7" xr3:uid="{00000000-0010-0000-0000-000007000000}" name="Tên xã "/>
    <tableColumn id="8" xr3:uid="{00000000-0010-0000-0000-000008000000}" name="Mã xã"/>
    <tableColumn id="9" xr3:uid="{00000000-0010-0000-0000-000009000000}" name="Ấp"/>
    <tableColumn id="10" xr3:uid="{00000000-0010-0000-0000-00000A000000}" name="Giới tính"/>
    <tableColumn id="11" xr3:uid="{00000000-0010-0000-0000-00000B000000}" name="Tuổi"/>
    <tableColumn id="12" xr3:uid="{00000000-0010-0000-0000-00000C000000}" name="1. Dân tộc"/>
    <tableColumn id="13" xr3:uid="{00000000-0010-0000-0000-00000D000000}" name="2. Tôn giáo"/>
    <tableColumn id="14" xr3:uid="{00000000-0010-0000-0000-00000E000000}" name="3. Học vấn người TL"/>
    <tableColumn id="15" xr3:uid="{00000000-0010-0000-0000-00000F000000}" name="4. Số nhân khẩu"/>
    <tableColumn id="16" xr3:uid="{00000000-0010-0000-0000-000010000000}" name="4.1. Số lao động chính"/>
    <tableColumn id="17" xr3:uid="{00000000-0010-0000-0000-000011000000}" name="4.2. LĐ nông nghiệp"/>
    <tableColumn id="18" xr3:uid="{00000000-0010-0000-0000-000012000000}" name="5.1. Số năm lao động"/>
    <tableColumn id="19" xr3:uid="{00000000-0010-0000-0000-000013000000}" name="5.2. Số năm làm nông nghiệp"/>
    <tableColumn id="20" xr3:uid="{00000000-0010-0000-0000-000014000000}" name="6. Thu nhập 2018 (triệu)"/>
    <tableColumn id="22" xr3:uid="{00000000-0010-0000-0000-000016000000}" name="7. Phần trăm thu từ NLKH (%)"/>
    <tableColumn id="23" xr3:uid="{00000000-0010-0000-0000-000017000000}" name="8. Tổng DT đất (ha)"/>
    <tableColumn id="24" xr3:uid="{00000000-0010-0000-0000-000018000000}" name="8.1. DT đất NLKH (ha)"/>
    <tableColumn id="25" xr3:uid="{00000000-0010-0000-0000-000019000000}" name="8.2. DT đất LN (ha)"/>
    <tableColumn id="26" xr3:uid="{00000000-0010-0000-0000-00001A000000}" name="8a. DT tăng/giảm"/>
    <tableColumn id="27" xr3:uid="{00000000-0010-0000-0000-00001B000000}" name="8a.Lý do tăng/giảm"/>
    <tableColumn id="28" xr3:uid="{00000000-0010-0000-0000-00001C000000}" name="Diện tích tăng (giảm)"/>
    <tableColumn id="29" xr3:uid="{00000000-0010-0000-0000-00001D000000}" name="8b. Nguồn nước"/>
    <tableColumn id="30" xr3:uid="{00000000-0010-0000-0000-00001E000000}" name="Ghi rõ (nếu chọn 5)"/>
    <tableColumn id="31" xr3:uid="{00000000-0010-0000-0000-00001F000000}" name="9-11. Tổng số mô hình"/>
    <tableColumn id="32" xr3:uid="{00000000-0010-0000-0000-000020000000}" name="9-11.Tổng số loài cây trong các MH"/>
    <tableColumn id="33" xr3:uid="{00000000-0010-0000-0000-000021000000}" name="11.1 MH1: DT (ha)"/>
    <tableColumn id="34" xr3:uid="{00000000-0010-0000-0000-000022000000}" name="11.1 MH1: Cây chính1"/>
    <tableColumn id="35" xr3:uid="{00000000-0010-0000-0000-000023000000}" name="11.1 MH1: Nhóm cây chính1"/>
    <tableColumn id="36" xr3:uid="{00000000-0010-0000-0000-000024000000}" name="11.1 MH1: Số cây chính 1"/>
    <tableColumn id="37" xr3:uid="{00000000-0010-0000-0000-000025000000}" name="Đơn vị"/>
    <tableColumn id="38" xr3:uid="{00000000-0010-0000-0000-000026000000}" name="11.1 MH1: Năm trồng  cây chính1 (DVT)"/>
    <tableColumn id="39" xr3:uid="{00000000-0010-0000-0000-000027000000}" name="11.1 MH1: Nsuất  cây chính1 (DVT)"/>
    <tableColumn id="40" xr3:uid="{00000000-0010-0000-0000-000028000000}" name="Đơn vị3"/>
    <tableColumn id="41" xr3:uid="{00000000-0010-0000-0000-000029000000}" name="11.1 MH1: Cây chính2"/>
    <tableColumn id="42" xr3:uid="{00000000-0010-0000-0000-00002A000000}" name="11.1 MH1: Số cây chính 2"/>
    <tableColumn id="43" xr3:uid="{00000000-0010-0000-0000-00002B000000}" name="11.1 MH1: Năm trồng  cây chính2"/>
    <tableColumn id="44" xr3:uid="{00000000-0010-0000-0000-00002C000000}" name="11.1 MH1: Nsuất  cây chính2 (DVT)"/>
    <tableColumn id="45" xr3:uid="{00000000-0010-0000-0000-00002D000000}" name="Đơn vị4"/>
    <tableColumn id="46" xr3:uid="{00000000-0010-0000-0000-00002E000000}" name="11.1 MH1: Cây xen1"/>
    <tableColumn id="47" xr3:uid="{00000000-0010-0000-0000-00002F000000}" name="11.1 MH1: Nhóm cây xen1"/>
    <tableColumn id="48" xr3:uid="{00000000-0010-0000-0000-000030000000}" name="11.1 MH1: Số cây Xen1"/>
    <tableColumn id="49" xr3:uid="{00000000-0010-0000-0000-000031000000}" name="ĐVT"/>
    <tableColumn id="50" xr3:uid="{00000000-0010-0000-0000-000032000000}" name="11.1 MH1: Năm trồng cây Xen1"/>
    <tableColumn id="51" xr3:uid="{00000000-0010-0000-0000-000033000000}" name="11.1 MH1: Nsuất cây Xen1 (DVT)"/>
    <tableColumn id="52" xr3:uid="{00000000-0010-0000-0000-000034000000}" name="11.1 MH1: Đơn vị"/>
    <tableColumn id="53" xr3:uid="{00000000-0010-0000-0000-000035000000}" name="11.1 MH1: Cây Xen2"/>
    <tableColumn id="54" xr3:uid="{00000000-0010-0000-0000-000036000000}" name="11.1 MH1: Số cây Xen2"/>
    <tableColumn id="55" xr3:uid="{00000000-0010-0000-0000-000037000000}" name="11.1 MH1: Năm trồng cây Xen2"/>
    <tableColumn id="56" xr3:uid="{00000000-0010-0000-0000-000038000000}" name="11.1 MH1: NSuất cây Xen2 (DVT)"/>
    <tableColumn id="57" xr3:uid="{00000000-0010-0000-0000-000039000000}" name="Đơn vị5"/>
    <tableColumn id="58" xr3:uid="{00000000-0010-0000-0000-00003A000000}" name="11.1 MH1: Cây Xen3"/>
    <tableColumn id="59" xr3:uid="{00000000-0010-0000-0000-00003B000000}" name="11.1 MH1: Số cây Xen3"/>
    <tableColumn id="60" xr3:uid="{00000000-0010-0000-0000-00003C000000}" name="11.1 MH1: Năm trồng cây Xen3"/>
    <tableColumn id="61" xr3:uid="{00000000-0010-0000-0000-00003D000000}" name="11.1 MH1: NSuất cây Xen3 (DVT)"/>
    <tableColumn id="62" xr3:uid="{00000000-0010-0000-0000-00003E000000}" name="Đơn vị6"/>
    <tableColumn id="63" xr3:uid="{00000000-0010-0000-0000-00003F000000}" name="11.1 MH1: Cây Xen4"/>
    <tableColumn id="64" xr3:uid="{00000000-0010-0000-0000-000040000000}" name="11.1 MH1: Số cây Xen4"/>
    <tableColumn id="65" xr3:uid="{00000000-0010-0000-0000-000041000000}" name="11.1 MH1: Năm trồng cây Xen4"/>
    <tableColumn id="66" xr3:uid="{00000000-0010-0000-0000-000042000000}" name="11.1 MH1: NSuất cây Xen4 (DVT)"/>
    <tableColumn id="67" xr3:uid="{00000000-0010-0000-0000-000043000000}" name="Đơn vị7"/>
    <tableColumn id="68" xr3:uid="{00000000-0010-0000-0000-000044000000}" name="11.1 MH1: Cây Xen5"/>
    <tableColumn id="69" xr3:uid="{00000000-0010-0000-0000-000045000000}" name="11.1 MH1: Số cây Xen5"/>
    <tableColumn id="70" xr3:uid="{00000000-0010-0000-0000-000046000000}" name="11.1 MH1: Năm trồng cây Xen5"/>
    <tableColumn id="71" xr3:uid="{00000000-0010-0000-0000-000047000000}" name="11.1 MH1: NSuất cây Xen5 (DVT)"/>
    <tableColumn id="72" xr3:uid="{00000000-0010-0000-0000-000048000000}" name="Đơn vị8"/>
    <tableColumn id="73" xr3:uid="{00000000-0010-0000-0000-000049000000}" name="11.1 MH1: Cây Xen6"/>
    <tableColumn id="74" xr3:uid="{00000000-0010-0000-0000-00004A000000}" name="11.1 MH1: Số cây Xen6"/>
    <tableColumn id="75" xr3:uid="{00000000-0010-0000-0000-00004B000000}" name="11.1 MH1: Năm trồng cây Xen6"/>
    <tableColumn id="76" xr3:uid="{00000000-0010-0000-0000-00004C000000}" name="11.1 MH1: NSuất cây Xen6 (DVT)"/>
    <tableColumn id="77" xr3:uid="{00000000-0010-0000-0000-00004D000000}" name="Đơn vị9"/>
    <tableColumn id="78" xr3:uid="{00000000-0010-0000-0000-00004E000000}" name="MH1_x000a_CT trồng"/>
    <tableColumn id="79" xr3:uid="{00000000-0010-0000-0000-00004F000000}" name="11.1. MH1._x000a_ Đặc điểm _x000a_đất"/>
    <tableColumn id="80" xr3:uid="{00000000-0010-0000-0000-000050000000}" name="11.1. MH1. Đặc điểm địa hình"/>
    <tableColumn id="81" xr3:uid="{00000000-0010-0000-0000-000051000000}" name="11.1. MH1. Đặc điểm nước "/>
    <tableColumn id="82" xr3:uid="{00000000-0010-0000-0000-000052000000}" name="12.MH1. Thu chính 2018"/>
    <tableColumn id="83" xr3:uid="{00000000-0010-0000-0000-000053000000}" name="12.MH1. Thu xen 2018"/>
    <tableColumn id="84" xr3:uid="{00000000-0010-0000-0000-000054000000}" name="12.MH1. Chi chính 2018"/>
    <tableColumn id="85" xr3:uid="{00000000-0010-0000-0000-000055000000}" name="12.MH1. Chi xen 2018"/>
    <tableColumn id="86" xr3:uid="{00000000-0010-0000-0000-000056000000}" name="12.MH1. Tổng thu 2018"/>
    <tableColumn id="87" xr3:uid="{00000000-0010-0000-0000-000057000000}" name="12.MH1. Tổng chi 2018"/>
    <tableColumn id="88" xr3:uid="{00000000-0010-0000-0000-000058000000}" name="12.MH1. Lợi nhuận 2018"/>
    <tableColumn id="89" xr3:uid="{00000000-0010-0000-0000-000059000000}" name="MH1:_x000a_Công thức trồng"/>
    <tableColumn id="90" xr3:uid="{00000000-0010-0000-0000-00005A000000}" name="11.1 MH2: DT (ha)"/>
    <tableColumn id="91" xr3:uid="{00000000-0010-0000-0000-00005B000000}" name="11.1 MH2: Cây chính1"/>
    <tableColumn id="92" xr3:uid="{00000000-0010-0000-0000-00005C000000}" name="11.1 MH2: Số cây chính 1"/>
    <tableColumn id="93" xr3:uid="{00000000-0010-0000-0000-00005D000000}" name="11.1 MH2: Năm trồng  _x000a_cây chính1"/>
    <tableColumn id="94" xr3:uid="{00000000-0010-0000-0000-00005E000000}" name="11.1 MH2: Nsuất _x000a_cây chính1(DVT)"/>
    <tableColumn id="95" xr3:uid="{00000000-0010-0000-0000-00005F000000}" name="Đơn vị10"/>
    <tableColumn id="96" xr3:uid="{00000000-0010-0000-0000-000060000000}" name="11.1 MH2: Cây xen1"/>
    <tableColumn id="97" xr3:uid="{00000000-0010-0000-0000-000061000000}" name="11.1 MH2: Số cây xen1"/>
    <tableColumn id="98" xr3:uid="{00000000-0010-0000-0000-000062000000}" name="11.1 MH2: Năm trồng cây Xen1"/>
    <tableColumn id="99" xr3:uid="{00000000-0010-0000-0000-000063000000}" name="11.1 MH2: Nsuất cây xen1 (DVT)"/>
    <tableColumn id="100" xr3:uid="{00000000-0010-0000-0000-000064000000}" name="Đơn vị11"/>
    <tableColumn id="101" xr3:uid="{00000000-0010-0000-0000-000065000000}" name="11.1 MH2: Cây xen2"/>
    <tableColumn id="102" xr3:uid="{00000000-0010-0000-0000-000066000000}" name="11.1 MH2: Số cây xen2"/>
    <tableColumn id="103" xr3:uid="{00000000-0010-0000-0000-000067000000}" name="11.1 MH2: Năm trồng cây Xen2"/>
    <tableColumn id="104" xr3:uid="{00000000-0010-0000-0000-000068000000}" name="11.1 MH2: NSuất cây xen2(DVT)"/>
    <tableColumn id="105" xr3:uid="{00000000-0010-0000-0000-000069000000}" name="Đơn vị12"/>
    <tableColumn id="106" xr3:uid="{00000000-0010-0000-0000-00006A000000}" name="11.1 MH2: Cây Xen3"/>
    <tableColumn id="107" xr3:uid="{00000000-0010-0000-0000-00006B000000}" name="11.1 MH2: Số cây xen3"/>
    <tableColumn id="108" xr3:uid="{00000000-0010-0000-0000-00006C000000}" name="11.1 MH2: Năm trồng cây Xen3"/>
    <tableColumn id="109" xr3:uid="{00000000-0010-0000-0000-00006D000000}" name="11.1 MH2: NSuất cây xen3 (DVT)"/>
    <tableColumn id="110" xr3:uid="{00000000-0010-0000-0000-00006E000000}" name="Đơn vị13"/>
    <tableColumn id="111" xr3:uid="{00000000-0010-0000-0000-00006F000000}" name="10.1. Loài 1"/>
    <tableColumn id="112" xr3:uid="{00000000-0010-0000-0000-000070000000}" name="10.1. Lý do 1"/>
    <tableColumn id="113" xr3:uid="{00000000-0010-0000-0000-000071000000}" name="10.2. Loài 2"/>
    <tableColumn id="114" xr3:uid="{00000000-0010-0000-0000-000072000000}" name="10.2. Lý do 2"/>
    <tableColumn id="115" xr3:uid="{00000000-0010-0000-0000-000073000000}" name="10.3. Loài 3"/>
    <tableColumn id="116" xr3:uid="{00000000-0010-0000-0000-000074000000}" name="10.3. Lý do 3"/>
    <tableColumn id="117" xr3:uid="{00000000-0010-0000-0000-000075000000}" name="13. Tên MH hiệu quả 1"/>
    <tableColumn id="118" xr3:uid="{00000000-0010-0000-0000-000076000000}" name="13.1. Lý do HQ 1"/>
    <tableColumn id="119" xr3:uid="{00000000-0010-0000-0000-000077000000}" name="13.1.Lý do HQ 2"/>
    <tableColumn id="120" xr3:uid="{00000000-0010-0000-0000-000078000000}" name="13.1. Lý do HQ 3"/>
    <tableColumn id="121" xr3:uid="{00000000-0010-0000-0000-000079000000}" name="13. Tên MH hiệu quả 2"/>
    <tableColumn id="122" xr3:uid="{00000000-0010-0000-0000-00007A000000}" name="13.2. Lý do HQ 1"/>
    <tableColumn id="123" xr3:uid="{00000000-0010-0000-0000-00007B000000}" name="13.2.Lý do HQ 2"/>
    <tableColumn id="124" xr3:uid="{00000000-0010-0000-0000-00007C000000}" name="13.2. Lý do HQ 3"/>
    <tableColumn id="125" xr3:uid="{00000000-0010-0000-0000-00007D000000}" name="14. Tên loại cây KT 1"/>
    <tableColumn id="126" xr3:uid="{00000000-0010-0000-0000-00007E000000}" name="14.1. Lý do KT 1"/>
    <tableColumn id="127" xr3:uid="{00000000-0010-0000-0000-00007F000000}" name="14.1.Lý do KT 2"/>
    <tableColumn id="128" xr3:uid="{00000000-0010-0000-0000-000080000000}" name="14.1. Lý do KT 3"/>
    <tableColumn id="129" xr3:uid="{00000000-0010-0000-0000-000081000000}" name="14. Tên loại cây  KT 2"/>
    <tableColumn id="130" xr3:uid="{00000000-0010-0000-0000-000082000000}" name="14.2. Lý do KT 1"/>
    <tableColumn id="131" xr3:uid="{00000000-0010-0000-0000-000083000000}" name="14.2.Lý do KT 2"/>
    <tableColumn id="132" xr3:uid="{00000000-0010-0000-0000-000084000000}" name="14.2. Lý do KT 3"/>
    <tableColumn id="133" xr3:uid="{00000000-0010-0000-0000-000085000000}" name="14. Tên loại cây  KT 3"/>
    <tableColumn id="134" xr3:uid="{00000000-0010-0000-0000-000086000000}" name="14.2. Lý do KT 114"/>
    <tableColumn id="135" xr3:uid="{00000000-0010-0000-0000-000087000000}" name="14.2.Lý do KT 215"/>
    <tableColumn id="136" xr3:uid="{00000000-0010-0000-0000-000088000000}" name="15.1. Thuận lợi MH1"/>
    <tableColumn id="137" xr3:uid="{00000000-0010-0000-0000-000089000000}" name="15.2. Khó khăn MH1"/>
    <tableColumn id="138" xr3:uid="{00000000-0010-0000-0000-00008A000000}" name="16.1 Cây thay đổi 1"/>
    <tableColumn id="139" xr3:uid="{00000000-0010-0000-0000-00008B000000}" name="16.1. Lý do 1"/>
    <tableColumn id="140" xr3:uid="{00000000-0010-0000-0000-00008C000000}" name="16.2 Cây thay đổi 2"/>
    <tableColumn id="141" xr3:uid="{00000000-0010-0000-0000-00008D000000}" name="16.2. Lý do 1"/>
    <tableColumn id="142" xr3:uid="{00000000-0010-0000-0000-00008E000000}" name="17.1.MH1: Năm thiết lập"/>
    <tableColumn id="143" xr3:uid="{00000000-0010-0000-0000-00008F000000}" name="17.1 MH 1: Chi phí thiết lập/ha"/>
    <tableColumn id="144" xr3:uid="{00000000-0010-0000-0000-000090000000}" name="17.1 MH 1: CP thiết lập/ha: Giống"/>
    <tableColumn id="145" xr3:uid="{00000000-0010-0000-0000-000091000000}" name="17.1 MH 1: CP thiết lập/ha: Làm đất"/>
    <tableColumn id="146" xr3:uid="{00000000-0010-0000-0000-000092000000}" name="17.1 MH 1: CP thiết lập/ha: Phân-Thuốc"/>
    <tableColumn id="147" xr3:uid="{00000000-0010-0000-0000-000093000000}" name="17.1 MH 1: CP thiết lập/ha: Công trồng"/>
    <tableColumn id="148" xr3:uid="{00000000-0010-0000-0000-000094000000}" name="Cộng Chi phí thiết lập (triệu)"/>
    <tableColumn id="149" xr3:uid="{00000000-0010-0000-0000-000095000000}" name="17.1.MH2: Năm thiết lập"/>
    <tableColumn id="150" xr3:uid="{00000000-0010-0000-0000-000096000000}" name="17.1 MH 2: Chi phí thiết lập/ha"/>
    <tableColumn id="151" xr3:uid="{00000000-0010-0000-0000-000097000000}" name="17.1 MH 2: CP thiết lập/ha: Giống"/>
    <tableColumn id="152" xr3:uid="{00000000-0010-0000-0000-000098000000}" name="17.1 MH 2: CP thiết lập/ha: Làm đất"/>
    <tableColumn id="153" xr3:uid="{00000000-0010-0000-0000-000099000000}" name="17.1 MH 2: CP thiết lập/ha: Phân-Thuốc"/>
    <tableColumn id="154" xr3:uid="{00000000-0010-0000-0000-00009A000000}" name="17.1 MH 2: CP thiết lập/ha: Công trồng"/>
    <tableColumn id="155" xr3:uid="{00000000-0010-0000-0000-00009B000000}" name="Tiền"/>
    <tableColumn id="156" xr3:uid="{00000000-0010-0000-0000-00009C000000}" name="17.2 MH 1: CP CS-Ha/năm: Phân/Thuốc"/>
    <tableColumn id="157" xr3:uid="{00000000-0010-0000-0000-00009D000000}" name="17.2 MH 1: CP CS-Ha/năm: Công CS"/>
    <tableColumn id="158" xr3:uid="{00000000-0010-0000-0000-00009E000000}" name="17.2 MH 1: CP CS-Ha/năm: Công Thu hoạch"/>
    <tableColumn id="159" xr3:uid="{00000000-0010-0000-0000-00009F000000}" name="17.2 MH 2: CP CS-Ha/năm: Phân/Thuốc"/>
    <tableColumn id="160" xr3:uid="{00000000-0010-0000-0000-0000A0000000}" name="17.2 MH 2: CP CS-Ha/năm: Công CS"/>
    <tableColumn id="161" xr3:uid="{00000000-0010-0000-0000-0000A1000000}" name="17.2 MH 2: CP CS-Ha/năm: Công Thu hoạch"/>
    <tableColumn id="162" xr3:uid="{00000000-0010-0000-0000-0000A2000000}" name="17.2 MH 3: CP CS-Ha/năm: Phân/Thuốc"/>
    <tableColumn id="163" xr3:uid="{00000000-0010-0000-0000-0000A3000000}" name="17.2 MH 3: CP CS-Ha/năm: Công CS"/>
    <tableColumn id="164" xr3:uid="{00000000-0010-0000-0000-0000A4000000}" name="17.2 MH 3: CP CS-Ha/năm: Công Thu hoạch"/>
    <tableColumn id="165" xr3:uid="{00000000-0010-0000-0000-0000A5000000}" name="21.1 Hình thức tổ chức"/>
    <tableColumn id="166" xr3:uid="{00000000-0010-0000-0000-0000A6000000}" name="21.1 Số lần/03 năm"/>
    <tableColumn id="167" xr3:uid="{00000000-0010-0000-0000-0000A7000000}" name="21.1 Nội dung"/>
    <tableColumn id="168" xr3:uid="{00000000-0010-0000-0000-0000A8000000}" name="21.1 Mức áp dụng"/>
    <tableColumn id="169" xr3:uid="{00000000-0010-0000-0000-0000A9000000}" name="21.2 Hình thức tổ chức"/>
    <tableColumn id="170" xr3:uid="{00000000-0010-0000-0000-0000AA000000}" name="21.2 Số lần/03 năm"/>
    <tableColumn id="171" xr3:uid="{00000000-0010-0000-0000-0000AB000000}" name="21.2 Nội dung"/>
    <tableColumn id="172" xr3:uid="{00000000-0010-0000-0000-0000AC000000}" name="21.2 Mức áp dụng"/>
    <tableColumn id="173" xr3:uid="{00000000-0010-0000-0000-0000AD000000}" name="22. Nguồn tự học KT"/>
    <tableColumn id="174" xr3:uid="{00000000-0010-0000-0000-0000AE000000}" name="Ghi rõ (nếu chọn 4)"/>
    <tableColumn id="175" xr3:uid="{00000000-0010-0000-0000-0000AF000000}" name="23. Vay vốn"/>
    <tableColumn id="176" xr3:uid="{00000000-0010-0000-0000-0000B0000000}" name="23.1 Tên NH-Tổ chức-Tư nhân"/>
    <tableColumn id="177" xr3:uid="{00000000-0010-0000-0000-0000B1000000}" name="23.1 Tổng số tiền vay (triệu)"/>
    <tableColumn id="178" xr3:uid="{00000000-0010-0000-0000-0000B2000000}" name="23.1 Thời hạn vay (tháng)"/>
    <tableColumn id="179" xr3:uid="{00000000-0010-0000-0000-0000B3000000}" name="23.1 Lãi suất TB/tháng (%)"/>
    <tableColumn id="180" xr3:uid="{00000000-0010-0000-0000-0000B4000000}" name="23.1 Tình trạng trả"/>
    <tableColumn id="181" xr3:uid="{00000000-0010-0000-0000-0000B5000000}" name="23.2 Lý do không vay"/>
    <tableColumn id="182" xr3:uid="{00000000-0010-0000-0000-0000B6000000}" name="23.2 Ghi rõ (nếu chọn 5)"/>
    <tableColumn id="183" xr3:uid="{00000000-0010-0000-0000-0000B7000000}" name="23.2.2 Lý do không có sổ đỏ/xanh"/>
    <tableColumn id="184" xr3:uid="{00000000-0010-0000-0000-0000B8000000}" name="23.2.2.2 Số tiền vay chưa trả (triệu)"/>
    <tableColumn id="185" xr3:uid="{00000000-0010-0000-0000-0000B9000000}" name="23.2.2.2 Mục đích vay trước đây"/>
    <tableColumn id="186" xr3:uid="{00000000-0010-0000-0000-0000BA000000}" name="24. Thuận lợi"/>
    <tableColumn id="187" xr3:uid="{00000000-0010-0000-0000-0000BB000000}" name="24. Khó khăn"/>
    <tableColumn id="188" xr3:uid="{00000000-0010-0000-0000-0000BC000000}" name="24. Mong muốn"/>
    <tableColumn id="189" xr3:uid="{00000000-0010-0000-0000-0000BD000000}" name="25. Chiến lược S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93"/>
  <sheetViews>
    <sheetView topLeftCell="A16" zoomScale="71" zoomScaleNormal="71" workbookViewId="0">
      <pane xSplit="1" topLeftCell="CY1" activePane="topRight" state="frozen"/>
      <selection pane="topRight" activeCell="DG33" sqref="DG33"/>
    </sheetView>
  </sheetViews>
  <sheetFormatPr defaultRowHeight="15" x14ac:dyDescent="0.2"/>
  <cols>
    <col min="2" max="2" width="11.77734375" customWidth="1"/>
    <col min="3" max="3" width="15.33203125" customWidth="1"/>
    <col min="4" max="4" width="15.21875" customWidth="1"/>
    <col min="5" max="5" width="9.109375" customWidth="1"/>
    <col min="13" max="13" width="9.33203125" customWidth="1"/>
    <col min="14" max="14" width="15.21875" customWidth="1"/>
    <col min="15" max="15" width="12.77734375" customWidth="1"/>
    <col min="16" max="16" width="16.6640625" customWidth="1"/>
    <col min="17" max="17" width="15.21875" customWidth="1"/>
    <col min="18" max="18" width="15.88671875" customWidth="1"/>
    <col min="19" max="19" width="16.33203125" customWidth="1"/>
    <col min="20" max="20" width="18" customWidth="1"/>
    <col min="21" max="21" width="21.77734375" customWidth="1"/>
    <col min="22" max="22" width="14.6640625" customWidth="1"/>
    <col min="23" max="23" width="16.109375" customWidth="1"/>
    <col min="24" max="24" width="14.33203125" customWidth="1"/>
    <col min="25" max="25" width="13.44140625" customWidth="1"/>
    <col min="26" max="26" width="14.88671875" customWidth="1"/>
    <col min="27" max="27" width="15.88671875" customWidth="1"/>
    <col min="28" max="28" width="12.88671875" customWidth="1"/>
    <col min="29" max="29" width="18.33203125" bestFit="1" customWidth="1"/>
    <col min="30" max="30" width="16.6640625" customWidth="1"/>
    <col min="31" max="31" width="25.109375" customWidth="1"/>
    <col min="32" max="32" width="13.77734375" customWidth="1"/>
    <col min="33" max="33" width="16.21875" customWidth="1"/>
    <col min="34" max="34" width="20.5546875" customWidth="1"/>
    <col min="35" max="35" width="18.5546875" customWidth="1"/>
    <col min="37" max="37" width="28" customWidth="1"/>
    <col min="38" max="38" width="24.77734375" customWidth="1"/>
    <col min="40" max="40" width="16.21875" customWidth="1"/>
    <col min="41" max="41" width="18.5546875" customWidth="1"/>
    <col min="42" max="42" width="24.109375" customWidth="1"/>
    <col min="43" max="43" width="24.77734375" customWidth="1"/>
    <col min="45" max="45" width="14.88671875" customWidth="1"/>
    <col min="46" max="46" width="19.21875" customWidth="1"/>
    <col min="47" max="47" width="17" customWidth="1"/>
    <col min="49" max="49" width="22.5546875" customWidth="1"/>
    <col min="50" max="50" width="23.21875" customWidth="1"/>
    <col min="51" max="51" width="24.44140625" bestFit="1" customWidth="1"/>
    <col min="52" max="52" width="15.109375" customWidth="1"/>
    <col min="53" max="53" width="17" customWidth="1"/>
    <col min="54" max="54" width="22.5546875" customWidth="1"/>
    <col min="55" max="55" width="23.33203125" customWidth="1"/>
    <col min="57" max="57" width="15.109375" customWidth="1"/>
    <col min="58" max="58" width="17" customWidth="1"/>
    <col min="59" max="59" width="22.5546875" customWidth="1"/>
    <col min="60" max="60" width="23.33203125" customWidth="1"/>
    <col min="62" max="62" width="15.109375" customWidth="1"/>
    <col min="63" max="63" width="17" customWidth="1"/>
    <col min="64" max="64" width="22.5546875" customWidth="1"/>
    <col min="65" max="65" width="23.33203125" customWidth="1"/>
    <col min="67" max="67" width="15.109375" customWidth="1"/>
    <col min="68" max="68" width="17" customWidth="1"/>
    <col min="69" max="69" width="22.5546875" customWidth="1"/>
    <col min="70" max="70" width="23.33203125" customWidth="1"/>
    <col min="72" max="72" width="15.109375" customWidth="1"/>
    <col min="73" max="73" width="17" customWidth="1"/>
    <col min="74" max="74" width="22.5546875" customWidth="1"/>
    <col min="75" max="75" width="23.33203125" customWidth="1"/>
    <col min="79" max="79" width="21.33203125" customWidth="1"/>
    <col min="80" max="80" width="19.77734375" customWidth="1"/>
    <col min="81" max="81" width="18" customWidth="1"/>
    <col min="82" max="82" width="16.6640625" customWidth="1"/>
    <col min="83" max="83" width="17.44140625" customWidth="1"/>
    <col min="84" max="84" width="16.109375" customWidth="1"/>
    <col min="85" max="85" width="17.44140625" customWidth="1"/>
    <col min="86" max="86" width="17" customWidth="1"/>
    <col min="87" max="87" width="18.109375" customWidth="1"/>
    <col min="89" max="89" width="13.77734375" customWidth="1"/>
    <col min="90" max="90" width="16.21875" customWidth="1"/>
    <col min="91" max="91" width="18.5546875" customWidth="1"/>
    <col min="95" max="95" width="14.88671875" customWidth="1"/>
    <col min="96" max="96" width="16.77734375" customWidth="1"/>
    <col min="97" max="97" width="22.5546875" customWidth="1"/>
    <col min="98" max="98" width="23" customWidth="1"/>
    <col min="100" max="100" width="14.88671875" customWidth="1"/>
    <col min="101" max="101" width="16.77734375" customWidth="1"/>
    <col min="102" max="102" width="22.5546875" customWidth="1"/>
    <col min="103" max="103" width="22.77734375" customWidth="1"/>
    <col min="105" max="105" width="15.109375" customWidth="1"/>
    <col min="106" max="106" width="16.77734375" customWidth="1"/>
    <col min="107" max="107" width="22.5546875" customWidth="1"/>
    <col min="108" max="108" width="23.21875" customWidth="1"/>
    <col min="110" max="110" width="9.44140625" customWidth="1"/>
    <col min="111" max="111" width="10.33203125" customWidth="1"/>
    <col min="112" max="112" width="9.44140625" customWidth="1"/>
    <col min="113" max="113" width="10.33203125" customWidth="1"/>
    <col min="114" max="114" width="9.44140625" customWidth="1"/>
    <col min="115" max="115" width="10.33203125" customWidth="1"/>
    <col min="116" max="116" width="16.88671875" customWidth="1"/>
    <col min="117" max="117" width="12.77734375" customWidth="1"/>
    <col min="118" max="118" width="12.33203125" customWidth="1"/>
    <col min="119" max="119" width="12.77734375" customWidth="1"/>
    <col min="120" max="120" width="16.88671875" customWidth="1"/>
    <col min="121" max="121" width="12.77734375" customWidth="1"/>
    <col min="122" max="122" width="12.33203125" customWidth="1"/>
    <col min="123" max="123" width="12.77734375" customWidth="1"/>
    <col min="124" max="124" width="15.44140625" customWidth="1"/>
    <col min="125" max="125" width="12.33203125" customWidth="1"/>
    <col min="126" max="126" width="12" customWidth="1"/>
    <col min="127" max="127" width="12.33203125" customWidth="1"/>
    <col min="128" max="128" width="15.88671875" customWidth="1"/>
    <col min="129" max="129" width="12.33203125" customWidth="1"/>
    <col min="130" max="130" width="12" customWidth="1"/>
    <col min="131" max="131" width="12.33203125" customWidth="1"/>
    <col min="132" max="132" width="15.88671875" customWidth="1"/>
    <col min="133" max="133" width="13.88671875" customWidth="1"/>
    <col min="134" max="134" width="13.5546875" customWidth="1"/>
    <col min="135" max="136" width="15.33203125" customWidth="1"/>
    <col min="137" max="137" width="14.5546875" customWidth="1"/>
    <col min="138" max="138" width="10.33203125" customWidth="1"/>
    <col min="139" max="139" width="14.5546875" customWidth="1"/>
    <col min="140" max="140" width="10.33203125" customWidth="1"/>
    <col min="141" max="141" width="18.109375" customWidth="1"/>
    <col min="142" max="142" width="22.33203125" customWidth="1"/>
    <col min="143" max="143" width="24.109375" customWidth="1"/>
    <col min="144" max="144" width="25.5546875" customWidth="1"/>
    <col min="145" max="145" width="28.109375" customWidth="1"/>
    <col min="146" max="146" width="27.5546875" customWidth="1"/>
    <col min="147" max="147" width="20.88671875" customWidth="1"/>
    <col min="148" max="148" width="18.109375" customWidth="1"/>
    <col min="149" max="149" width="22.33203125" customWidth="1"/>
    <col min="150" max="150" width="24.109375" customWidth="1"/>
    <col min="151" max="151" width="25.5546875" customWidth="1"/>
    <col min="152" max="152" width="28.109375" customWidth="1"/>
    <col min="153" max="153" width="27.5546875" customWidth="1"/>
    <col min="155" max="155" width="27.77734375" customWidth="1"/>
    <col min="156" max="156" width="24.77734375" customWidth="1"/>
    <col min="157" max="157" width="30.21875" customWidth="1"/>
    <col min="158" max="158" width="27.77734375" customWidth="1"/>
    <col min="159" max="159" width="24.77734375" customWidth="1"/>
    <col min="160" max="160" width="30.21875" customWidth="1"/>
    <col min="161" max="161" width="27.77734375" customWidth="1"/>
    <col min="162" max="162" width="24.77734375" customWidth="1"/>
    <col min="163" max="163" width="30.21875" customWidth="1"/>
    <col min="164" max="164" width="17.21875" customWidth="1"/>
    <col min="165" max="165" width="14.77734375" customWidth="1"/>
    <col min="166" max="166" width="11.33203125" customWidth="1"/>
    <col min="167" max="167" width="14" customWidth="1"/>
    <col min="168" max="168" width="17.21875" customWidth="1"/>
    <col min="169" max="169" width="14.77734375" customWidth="1"/>
    <col min="170" max="170" width="11.33203125" customWidth="1"/>
    <col min="171" max="171" width="14" customWidth="1"/>
    <col min="172" max="172" width="15.6640625" customWidth="1"/>
    <col min="173" max="173" width="14.88671875" customWidth="1"/>
    <col min="174" max="174" width="9.77734375" customWidth="1"/>
    <col min="175" max="175" width="21.77734375" customWidth="1"/>
    <col min="176" max="176" width="20.5546875" customWidth="1"/>
    <col min="177" max="177" width="19" customWidth="1"/>
    <col min="178" max="178" width="19.33203125" customWidth="1"/>
    <col min="179" max="179" width="14.44140625" customWidth="1"/>
    <col min="180" max="180" width="16" customWidth="1"/>
    <col min="181" max="181" width="18" customWidth="1"/>
    <col min="182" max="182" width="24.21875" customWidth="1"/>
    <col min="183" max="183" width="25.44140625" customWidth="1"/>
    <col min="184" max="184" width="23.33203125" customWidth="1"/>
    <col min="185" max="186" width="10.77734375" customWidth="1"/>
    <col min="187" max="187" width="12.5546875" customWidth="1"/>
    <col min="188" max="188" width="13.5546875" customWidth="1"/>
  </cols>
  <sheetData>
    <row r="1" spans="1:215" ht="5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" t="s">
        <v>11</v>
      </c>
      <c r="M1" s="1" t="s">
        <v>12</v>
      </c>
      <c r="N1" s="13" t="s">
        <v>13</v>
      </c>
      <c r="O1" s="13" t="s">
        <v>14</v>
      </c>
      <c r="P1" s="13" t="s">
        <v>15</v>
      </c>
      <c r="Q1" s="1" t="s">
        <v>16</v>
      </c>
      <c r="R1" s="1" t="s">
        <v>17</v>
      </c>
      <c r="S1" s="1" t="s">
        <v>896</v>
      </c>
      <c r="T1" s="2" t="s">
        <v>18</v>
      </c>
      <c r="U1" s="13" t="s">
        <v>19</v>
      </c>
      <c r="V1" s="3" t="s">
        <v>20</v>
      </c>
      <c r="W1" s="3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4" t="s">
        <v>29</v>
      </c>
      <c r="AF1" s="3" t="s">
        <v>30</v>
      </c>
      <c r="AG1" s="4" t="s">
        <v>31</v>
      </c>
      <c r="AH1" s="4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883</v>
      </c>
      <c r="AN1" s="4" t="s">
        <v>37</v>
      </c>
      <c r="AO1" s="1" t="s">
        <v>38</v>
      </c>
      <c r="AP1" s="1" t="s">
        <v>39</v>
      </c>
      <c r="AQ1" s="1" t="s">
        <v>40</v>
      </c>
      <c r="AR1" s="1" t="s">
        <v>884</v>
      </c>
      <c r="AS1" s="4" t="s">
        <v>41</v>
      </c>
      <c r="AT1" s="4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4" t="s">
        <v>48</v>
      </c>
      <c r="BA1" s="1" t="s">
        <v>49</v>
      </c>
      <c r="BB1" s="1" t="s">
        <v>50</v>
      </c>
      <c r="BC1" s="1" t="s">
        <v>51</v>
      </c>
      <c r="BD1" s="1" t="s">
        <v>885</v>
      </c>
      <c r="BE1" s="4" t="s">
        <v>52</v>
      </c>
      <c r="BF1" s="1" t="s">
        <v>53</v>
      </c>
      <c r="BG1" s="1" t="s">
        <v>54</v>
      </c>
      <c r="BH1" s="1" t="s">
        <v>55</v>
      </c>
      <c r="BI1" s="1" t="s">
        <v>886</v>
      </c>
      <c r="BJ1" s="4" t="s">
        <v>56</v>
      </c>
      <c r="BK1" s="1" t="s">
        <v>57</v>
      </c>
      <c r="BL1" s="1" t="s">
        <v>58</v>
      </c>
      <c r="BM1" s="1" t="s">
        <v>59</v>
      </c>
      <c r="BN1" s="1" t="s">
        <v>887</v>
      </c>
      <c r="BO1" s="4" t="s">
        <v>60</v>
      </c>
      <c r="BP1" s="1" t="s">
        <v>61</v>
      </c>
      <c r="BQ1" s="1" t="s">
        <v>62</v>
      </c>
      <c r="BR1" s="1" t="s">
        <v>63</v>
      </c>
      <c r="BS1" s="1" t="s">
        <v>888</v>
      </c>
      <c r="BT1" s="4" t="s">
        <v>64</v>
      </c>
      <c r="BU1" s="1" t="s">
        <v>65</v>
      </c>
      <c r="BV1" s="1" t="s">
        <v>66</v>
      </c>
      <c r="BW1" s="1" t="s">
        <v>67</v>
      </c>
      <c r="BX1" s="1" t="s">
        <v>889</v>
      </c>
      <c r="BY1" s="3" t="s">
        <v>68</v>
      </c>
      <c r="BZ1" s="1" t="s">
        <v>69</v>
      </c>
      <c r="CA1" s="1" t="s">
        <v>70</v>
      </c>
      <c r="CB1" s="1" t="s">
        <v>71</v>
      </c>
      <c r="CC1" s="1" t="s">
        <v>72</v>
      </c>
      <c r="CD1" s="1" t="s">
        <v>73</v>
      </c>
      <c r="CE1" s="1" t="s">
        <v>74</v>
      </c>
      <c r="CF1" s="1" t="s">
        <v>75</v>
      </c>
      <c r="CG1" s="5" t="s">
        <v>76</v>
      </c>
      <c r="CH1" s="5" t="s">
        <v>77</v>
      </c>
      <c r="CI1" s="5" t="s">
        <v>78</v>
      </c>
      <c r="CJ1" s="6" t="s">
        <v>79</v>
      </c>
      <c r="CK1" s="3" t="s">
        <v>80</v>
      </c>
      <c r="CL1" s="3" t="s">
        <v>81</v>
      </c>
      <c r="CM1" s="1" t="s">
        <v>82</v>
      </c>
      <c r="CN1" s="1" t="s">
        <v>83</v>
      </c>
      <c r="CO1" s="1" t="s">
        <v>84</v>
      </c>
      <c r="CP1" s="1" t="s">
        <v>890</v>
      </c>
      <c r="CQ1" s="3" t="s">
        <v>85</v>
      </c>
      <c r="CR1" s="1" t="s">
        <v>86</v>
      </c>
      <c r="CS1" s="1" t="s">
        <v>87</v>
      </c>
      <c r="CT1" s="1" t="s">
        <v>88</v>
      </c>
      <c r="CU1" s="1" t="s">
        <v>891</v>
      </c>
      <c r="CV1" s="3" t="s">
        <v>89</v>
      </c>
      <c r="CW1" s="1" t="s">
        <v>90</v>
      </c>
      <c r="CX1" s="1" t="s">
        <v>91</v>
      </c>
      <c r="CY1" s="1" t="s">
        <v>92</v>
      </c>
      <c r="CZ1" s="1" t="s">
        <v>892</v>
      </c>
      <c r="DA1" s="3" t="s">
        <v>93</v>
      </c>
      <c r="DB1" s="1" t="s">
        <v>94</v>
      </c>
      <c r="DC1" s="1" t="s">
        <v>95</v>
      </c>
      <c r="DD1" s="1" t="s">
        <v>96</v>
      </c>
      <c r="DE1" s="1" t="s">
        <v>893</v>
      </c>
      <c r="DF1" s="1" t="s">
        <v>97</v>
      </c>
      <c r="DG1" s="1" t="s">
        <v>98</v>
      </c>
      <c r="DH1" s="1" t="s">
        <v>99</v>
      </c>
      <c r="DI1" s="1" t="s">
        <v>100</v>
      </c>
      <c r="DJ1" s="1" t="s">
        <v>101</v>
      </c>
      <c r="DK1" s="1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108</v>
      </c>
      <c r="DR1" s="1" t="s">
        <v>109</v>
      </c>
      <c r="DS1" s="1" t="s">
        <v>110</v>
      </c>
      <c r="DT1" s="1" t="s">
        <v>111</v>
      </c>
      <c r="DU1" s="1" t="s">
        <v>112</v>
      </c>
      <c r="DV1" s="1" t="s">
        <v>113</v>
      </c>
      <c r="DW1" s="1" t="s">
        <v>114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894</v>
      </c>
      <c r="ED1" s="1" t="s">
        <v>895</v>
      </c>
      <c r="EE1" s="1" t="s">
        <v>120</v>
      </c>
      <c r="EF1" s="1" t="s">
        <v>121</v>
      </c>
      <c r="EG1" s="1" t="s">
        <v>122</v>
      </c>
      <c r="EH1" s="1" t="s">
        <v>123</v>
      </c>
      <c r="EI1" s="1" t="s">
        <v>124</v>
      </c>
      <c r="EJ1" s="1" t="s">
        <v>125</v>
      </c>
      <c r="EK1" s="3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3" t="s">
        <v>132</v>
      </c>
      <c r="ER1" s="1" t="s">
        <v>133</v>
      </c>
      <c r="ES1" s="1" t="s">
        <v>134</v>
      </c>
      <c r="ET1" s="1" t="s">
        <v>135</v>
      </c>
      <c r="EU1" s="1" t="s">
        <v>136</v>
      </c>
      <c r="EV1" s="1" t="s">
        <v>137</v>
      </c>
      <c r="EW1" s="1" t="s">
        <v>138</v>
      </c>
      <c r="EX1" s="1" t="s">
        <v>139</v>
      </c>
      <c r="EY1" s="1" t="s">
        <v>140</v>
      </c>
      <c r="EZ1" s="1" t="s">
        <v>141</v>
      </c>
      <c r="FA1" s="1" t="s">
        <v>142</v>
      </c>
      <c r="FB1" s="1" t="s">
        <v>143</v>
      </c>
      <c r="FC1" s="1" t="s">
        <v>144</v>
      </c>
      <c r="FD1" s="1" t="s">
        <v>145</v>
      </c>
      <c r="FE1" s="1" t="s">
        <v>146</v>
      </c>
      <c r="FF1" s="1" t="s">
        <v>147</v>
      </c>
      <c r="FG1" s="1" t="s">
        <v>148</v>
      </c>
      <c r="FH1" s="1" t="s">
        <v>149</v>
      </c>
      <c r="FI1" s="1" t="s">
        <v>150</v>
      </c>
      <c r="FJ1" s="1" t="s">
        <v>151</v>
      </c>
      <c r="FK1" s="1" t="s">
        <v>152</v>
      </c>
      <c r="FL1" s="1" t="s">
        <v>153</v>
      </c>
      <c r="FM1" s="1" t="s">
        <v>154</v>
      </c>
      <c r="FN1" s="1" t="s">
        <v>155</v>
      </c>
      <c r="FO1" s="1" t="s">
        <v>156</v>
      </c>
      <c r="FP1" s="1" t="s">
        <v>157</v>
      </c>
      <c r="FQ1" s="1" t="s">
        <v>158</v>
      </c>
      <c r="FR1" s="1" t="s">
        <v>159</v>
      </c>
      <c r="FS1" s="1" t="s">
        <v>160</v>
      </c>
      <c r="FT1" s="1" t="s">
        <v>161</v>
      </c>
      <c r="FU1" s="1" t="s">
        <v>162</v>
      </c>
      <c r="FV1" s="1" t="s">
        <v>163</v>
      </c>
      <c r="FW1" s="1" t="s">
        <v>164</v>
      </c>
      <c r="FX1" s="1" t="s">
        <v>165</v>
      </c>
      <c r="FY1" s="1" t="s">
        <v>166</v>
      </c>
      <c r="FZ1" s="1" t="s">
        <v>167</v>
      </c>
      <c r="GA1" s="1" t="s">
        <v>168</v>
      </c>
      <c r="GB1" s="1" t="s">
        <v>169</v>
      </c>
      <c r="GC1" s="1" t="s">
        <v>170</v>
      </c>
      <c r="GD1" s="1" t="s">
        <v>171</v>
      </c>
      <c r="GE1" s="1" t="s">
        <v>172</v>
      </c>
      <c r="GF1" s="1" t="s">
        <v>173</v>
      </c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</row>
    <row r="2" spans="1:215" ht="28.5" x14ac:dyDescent="0.25">
      <c r="A2" s="1" t="s">
        <v>719</v>
      </c>
      <c r="B2" s="1" t="s">
        <v>721</v>
      </c>
      <c r="C2" s="1" t="s">
        <v>722</v>
      </c>
      <c r="D2" s="1" t="s">
        <v>720</v>
      </c>
      <c r="E2" s="1" t="s">
        <v>723</v>
      </c>
      <c r="F2" s="1" t="s">
        <v>724</v>
      </c>
      <c r="G2" s="1" t="s">
        <v>725</v>
      </c>
      <c r="H2" s="1" t="s">
        <v>726</v>
      </c>
      <c r="I2" s="1" t="s">
        <v>727</v>
      </c>
      <c r="J2" s="1" t="s">
        <v>728</v>
      </c>
      <c r="K2" s="1" t="s">
        <v>729</v>
      </c>
      <c r="L2" s="1" t="s">
        <v>730</v>
      </c>
      <c r="M2" s="1" t="s">
        <v>731</v>
      </c>
      <c r="N2" s="1" t="s">
        <v>732</v>
      </c>
      <c r="O2" s="1" t="s">
        <v>733</v>
      </c>
      <c r="P2" s="1" t="s">
        <v>734</v>
      </c>
      <c r="Q2" s="1" t="s">
        <v>735</v>
      </c>
      <c r="R2" s="1" t="s">
        <v>736</v>
      </c>
      <c r="S2" s="1" t="s">
        <v>737</v>
      </c>
      <c r="T2" s="2" t="s">
        <v>738</v>
      </c>
      <c r="U2" s="1" t="s">
        <v>739</v>
      </c>
      <c r="V2" s="3" t="s">
        <v>740</v>
      </c>
      <c r="W2" s="3" t="s">
        <v>741</v>
      </c>
      <c r="X2" s="1" t="s">
        <v>742</v>
      </c>
      <c r="Y2" s="1" t="s">
        <v>743</v>
      </c>
      <c r="Z2" s="1"/>
      <c r="AA2" s="1"/>
      <c r="AB2" s="1" t="s">
        <v>744</v>
      </c>
      <c r="AC2" s="1"/>
      <c r="AD2" s="1" t="s">
        <v>745</v>
      </c>
      <c r="AE2" s="1" t="s">
        <v>746</v>
      </c>
      <c r="AF2" s="3" t="s">
        <v>750</v>
      </c>
      <c r="AG2" s="4" t="s">
        <v>747</v>
      </c>
      <c r="AH2" s="4" t="s">
        <v>748</v>
      </c>
      <c r="AI2" s="1" t="s">
        <v>749</v>
      </c>
      <c r="AJ2" s="1"/>
      <c r="AK2" s="1" t="s">
        <v>751</v>
      </c>
      <c r="AL2" s="1" t="s">
        <v>752</v>
      </c>
      <c r="AM2" s="1"/>
      <c r="AN2" s="4" t="s">
        <v>753</v>
      </c>
      <c r="AO2" s="1" t="s">
        <v>754</v>
      </c>
      <c r="AP2" s="1" t="s">
        <v>755</v>
      </c>
      <c r="AQ2" s="1" t="s">
        <v>756</v>
      </c>
      <c r="AR2" s="1"/>
      <c r="AS2" s="4" t="s">
        <v>757</v>
      </c>
      <c r="AT2" s="4" t="s">
        <v>758</v>
      </c>
      <c r="AU2" s="1" t="s">
        <v>759</v>
      </c>
      <c r="AV2" s="1"/>
      <c r="AW2" s="1" t="s">
        <v>760</v>
      </c>
      <c r="AX2" s="1" t="s">
        <v>761</v>
      </c>
      <c r="AY2" s="1">
        <f>11*1*150</f>
        <v>1650</v>
      </c>
      <c r="AZ2" s="4" t="s">
        <v>762</v>
      </c>
      <c r="BA2" s="1" t="s">
        <v>763</v>
      </c>
      <c r="BB2" s="1" t="s">
        <v>764</v>
      </c>
      <c r="BC2" s="1" t="s">
        <v>765</v>
      </c>
      <c r="BD2" s="1"/>
      <c r="BE2" s="4" t="s">
        <v>766</v>
      </c>
      <c r="BF2" s="1" t="s">
        <v>767</v>
      </c>
      <c r="BG2" s="1" t="s">
        <v>768</v>
      </c>
      <c r="BH2" s="1" t="s">
        <v>769</v>
      </c>
      <c r="BI2" s="1"/>
      <c r="BJ2" s="4" t="s">
        <v>770</v>
      </c>
      <c r="BK2" s="1" t="s">
        <v>771</v>
      </c>
      <c r="BL2" s="1" t="s">
        <v>772</v>
      </c>
      <c r="BM2" s="1" t="s">
        <v>773</v>
      </c>
      <c r="BN2" s="1"/>
      <c r="BO2" s="4" t="s">
        <v>774</v>
      </c>
      <c r="BP2" s="1" t="s">
        <v>775</v>
      </c>
      <c r="BQ2" s="1" t="s">
        <v>776</v>
      </c>
      <c r="BR2" s="1" t="s">
        <v>777</v>
      </c>
      <c r="BS2" s="1"/>
      <c r="BT2" s="4" t="s">
        <v>778</v>
      </c>
      <c r="BU2" s="1" t="s">
        <v>779</v>
      </c>
      <c r="BV2" s="1" t="s">
        <v>780</v>
      </c>
      <c r="BW2" s="1" t="s">
        <v>781</v>
      </c>
      <c r="BX2" s="1"/>
      <c r="BY2" s="3" t="s">
        <v>792</v>
      </c>
      <c r="BZ2" s="1" t="s">
        <v>782</v>
      </c>
      <c r="CA2" s="1" t="s">
        <v>783</v>
      </c>
      <c r="CB2" s="1" t="s">
        <v>784</v>
      </c>
      <c r="CC2" s="1" t="s">
        <v>785</v>
      </c>
      <c r="CD2" s="1" t="s">
        <v>786</v>
      </c>
      <c r="CE2" s="1" t="s">
        <v>787</v>
      </c>
      <c r="CF2" s="1" t="s">
        <v>788</v>
      </c>
      <c r="CG2" s="5" t="s">
        <v>789</v>
      </c>
      <c r="CH2" s="5" t="s">
        <v>790</v>
      </c>
      <c r="CI2" s="5" t="s">
        <v>791</v>
      </c>
      <c r="CJ2" s="6" t="s">
        <v>793</v>
      </c>
      <c r="CK2" s="3" t="s">
        <v>794</v>
      </c>
      <c r="CL2" s="3" t="s">
        <v>795</v>
      </c>
      <c r="CM2" s="1" t="s">
        <v>796</v>
      </c>
      <c r="CN2" s="1" t="s">
        <v>797</v>
      </c>
      <c r="CO2" s="1" t="s">
        <v>798</v>
      </c>
      <c r="CP2" s="1"/>
      <c r="CQ2" s="3" t="s">
        <v>799</v>
      </c>
      <c r="CR2" s="1" t="s">
        <v>800</v>
      </c>
      <c r="CS2" s="1" t="s">
        <v>801</v>
      </c>
      <c r="CT2" s="1" t="s">
        <v>802</v>
      </c>
      <c r="CU2" s="1"/>
      <c r="CV2" s="3" t="s">
        <v>803</v>
      </c>
      <c r="CW2" s="1" t="s">
        <v>804</v>
      </c>
      <c r="CX2" s="1" t="s">
        <v>805</v>
      </c>
      <c r="CY2" s="1" t="s">
        <v>806</v>
      </c>
      <c r="CZ2" s="1"/>
      <c r="DA2" s="3" t="s">
        <v>807</v>
      </c>
      <c r="DB2" s="1" t="s">
        <v>808</v>
      </c>
      <c r="DC2" s="1" t="s">
        <v>809</v>
      </c>
      <c r="DD2" s="1" t="s">
        <v>810</v>
      </c>
      <c r="DE2" s="1"/>
      <c r="DF2" s="1" t="s">
        <v>811</v>
      </c>
      <c r="DG2" s="1" t="s">
        <v>812</v>
      </c>
      <c r="DH2" s="1" t="s">
        <v>814</v>
      </c>
      <c r="DI2" s="1" t="s">
        <v>813</v>
      </c>
      <c r="DJ2" s="1" t="s">
        <v>815</v>
      </c>
      <c r="DK2" s="1" t="s">
        <v>816</v>
      </c>
      <c r="DL2" s="1" t="s">
        <v>817</v>
      </c>
      <c r="DM2" s="1" t="s">
        <v>818</v>
      </c>
      <c r="DN2" s="1" t="s">
        <v>819</v>
      </c>
      <c r="DO2" s="1" t="s">
        <v>820</v>
      </c>
      <c r="DP2" s="1" t="s">
        <v>821</v>
      </c>
      <c r="DQ2" s="1" t="s">
        <v>822</v>
      </c>
      <c r="DR2" s="1" t="s">
        <v>823</v>
      </c>
      <c r="DS2" s="1" t="s">
        <v>824</v>
      </c>
      <c r="DT2" s="1" t="s">
        <v>825</v>
      </c>
      <c r="DU2" s="1" t="s">
        <v>826</v>
      </c>
      <c r="DV2" s="1" t="s">
        <v>827</v>
      </c>
      <c r="DW2" s="1" t="s">
        <v>828</v>
      </c>
      <c r="DX2" s="1" t="s">
        <v>829</v>
      </c>
      <c r="DY2" s="1" t="s">
        <v>826</v>
      </c>
      <c r="DZ2" s="1" t="s">
        <v>827</v>
      </c>
      <c r="EA2" s="1" t="s">
        <v>828</v>
      </c>
      <c r="EB2" s="1" t="s">
        <v>830</v>
      </c>
      <c r="EC2" s="1" t="s">
        <v>826</v>
      </c>
      <c r="ED2" s="1" t="s">
        <v>827</v>
      </c>
      <c r="EE2" s="1" t="s">
        <v>831</v>
      </c>
      <c r="EF2" s="1" t="s">
        <v>832</v>
      </c>
      <c r="EG2" s="1" t="s">
        <v>833</v>
      </c>
      <c r="EH2" s="1" t="s">
        <v>835</v>
      </c>
      <c r="EI2" s="1" t="s">
        <v>834</v>
      </c>
      <c r="EJ2" s="1" t="s">
        <v>836</v>
      </c>
      <c r="EK2" s="3" t="s">
        <v>837</v>
      </c>
      <c r="EL2" s="1" t="s">
        <v>838</v>
      </c>
      <c r="EM2" s="1" t="s">
        <v>839</v>
      </c>
      <c r="EN2" s="1" t="s">
        <v>840</v>
      </c>
      <c r="EO2" s="1" t="s">
        <v>841</v>
      </c>
      <c r="EP2" s="1" t="s">
        <v>842</v>
      </c>
      <c r="EQ2" s="3" t="s">
        <v>843</v>
      </c>
      <c r="ER2" s="1" t="s">
        <v>844</v>
      </c>
      <c r="ES2" s="1" t="s">
        <v>845</v>
      </c>
      <c r="ET2" s="1" t="s">
        <v>846</v>
      </c>
      <c r="EU2" s="1" t="s">
        <v>847</v>
      </c>
      <c r="EV2" s="1" t="s">
        <v>848</v>
      </c>
      <c r="EW2" s="1" t="s">
        <v>849</v>
      </c>
      <c r="EX2" s="1" t="s">
        <v>850</v>
      </c>
      <c r="EY2" s="1" t="s">
        <v>851</v>
      </c>
      <c r="EZ2" s="1" t="s">
        <v>852</v>
      </c>
      <c r="FA2" s="1" t="s">
        <v>853</v>
      </c>
      <c r="FB2" s="1" t="s">
        <v>854</v>
      </c>
      <c r="FC2" s="1" t="s">
        <v>855</v>
      </c>
      <c r="FD2" s="1" t="s">
        <v>856</v>
      </c>
      <c r="FE2" s="1" t="s">
        <v>857</v>
      </c>
      <c r="FF2" s="1" t="s">
        <v>858</v>
      </c>
      <c r="FG2" s="1" t="s">
        <v>859</v>
      </c>
      <c r="FH2" s="1" t="s">
        <v>860</v>
      </c>
      <c r="FI2" s="1" t="s">
        <v>861</v>
      </c>
      <c r="FJ2" s="1" t="s">
        <v>862</v>
      </c>
      <c r="FK2" s="1" t="s">
        <v>863</v>
      </c>
      <c r="FL2" s="1" t="s">
        <v>864</v>
      </c>
      <c r="FM2" s="1" t="s">
        <v>865</v>
      </c>
      <c r="FN2" s="1" t="s">
        <v>866</v>
      </c>
      <c r="FO2" s="1" t="s">
        <v>867</v>
      </c>
      <c r="FP2" s="1" t="s">
        <v>868</v>
      </c>
      <c r="FQ2" s="1"/>
      <c r="FR2" s="1" t="s">
        <v>869</v>
      </c>
      <c r="FS2" s="1" t="s">
        <v>870</v>
      </c>
      <c r="FT2" s="1" t="s">
        <v>871</v>
      </c>
      <c r="FU2" s="1" t="s">
        <v>872</v>
      </c>
      <c r="FV2" s="1" t="s">
        <v>873</v>
      </c>
      <c r="FW2" s="1" t="s">
        <v>874</v>
      </c>
      <c r="FX2" s="1" t="s">
        <v>875</v>
      </c>
      <c r="FY2" s="1"/>
      <c r="FZ2" s="1" t="s">
        <v>876</v>
      </c>
      <c r="GA2" s="1" t="s">
        <v>877</v>
      </c>
      <c r="GB2" s="1" t="s">
        <v>878</v>
      </c>
      <c r="GC2" s="1" t="s">
        <v>879</v>
      </c>
      <c r="GD2" s="1" t="s">
        <v>880</v>
      </c>
      <c r="GE2" s="1" t="s">
        <v>881</v>
      </c>
      <c r="GF2" s="1" t="s">
        <v>882</v>
      </c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</row>
    <row r="3" spans="1:215" ht="15.75" x14ac:dyDescent="0.25">
      <c r="A3">
        <v>1</v>
      </c>
      <c r="B3" t="s">
        <v>174</v>
      </c>
      <c r="C3" t="str">
        <f>B3</f>
        <v>Trương Văn Hậu</v>
      </c>
      <c r="D3" t="s">
        <v>175</v>
      </c>
      <c r="E3" t="s">
        <v>176</v>
      </c>
      <c r="F3" s="8">
        <v>2</v>
      </c>
      <c r="G3" t="s">
        <v>177</v>
      </c>
      <c r="H3" s="8">
        <v>4</v>
      </c>
      <c r="I3" t="s">
        <v>178</v>
      </c>
      <c r="J3">
        <v>1</v>
      </c>
      <c r="K3">
        <f>2019-1951</f>
        <v>68</v>
      </c>
      <c r="L3">
        <v>1</v>
      </c>
      <c r="M3">
        <v>2</v>
      </c>
      <c r="N3">
        <v>2</v>
      </c>
      <c r="O3">
        <v>5</v>
      </c>
      <c r="P3">
        <v>2</v>
      </c>
      <c r="Q3">
        <v>1</v>
      </c>
      <c r="R3">
        <v>25</v>
      </c>
      <c r="S3">
        <v>1</v>
      </c>
      <c r="T3">
        <v>40</v>
      </c>
      <c r="U3">
        <v>100</v>
      </c>
      <c r="V3" s="9">
        <v>2.5</v>
      </c>
      <c r="W3" s="9">
        <f>V3</f>
        <v>2.5</v>
      </c>
      <c r="Y3">
        <v>3</v>
      </c>
      <c r="AB3">
        <v>3</v>
      </c>
      <c r="AD3" s="10">
        <v>1</v>
      </c>
      <c r="AE3" s="10">
        <v>3</v>
      </c>
      <c r="AF3" s="9">
        <f>V3</f>
        <v>2.5</v>
      </c>
      <c r="AG3" t="s">
        <v>179</v>
      </c>
      <c r="AH3" t="s">
        <v>180</v>
      </c>
      <c r="AI3">
        <v>625</v>
      </c>
      <c r="AJ3" t="s">
        <v>181</v>
      </c>
      <c r="AK3">
        <v>1999</v>
      </c>
      <c r="AL3" t="s">
        <v>182</v>
      </c>
      <c r="AN3" t="s">
        <v>183</v>
      </c>
      <c r="AO3">
        <v>625</v>
      </c>
      <c r="AP3">
        <v>1999</v>
      </c>
      <c r="AQ3" t="s">
        <v>182</v>
      </c>
      <c r="AS3" t="s">
        <v>184</v>
      </c>
      <c r="AT3" t="s">
        <v>185</v>
      </c>
      <c r="AU3">
        <v>300</v>
      </c>
      <c r="AW3">
        <v>2005</v>
      </c>
      <c r="AX3">
        <v>10</v>
      </c>
      <c r="AY3" t="s">
        <v>186</v>
      </c>
      <c r="BZ3" s="11" t="s">
        <v>187</v>
      </c>
      <c r="CA3" s="11" t="s">
        <v>188</v>
      </c>
      <c r="CB3" s="11" t="s">
        <v>189</v>
      </c>
      <c r="CC3" s="17">
        <v>0</v>
      </c>
      <c r="CD3">
        <v>40</v>
      </c>
      <c r="CE3" s="17">
        <v>0</v>
      </c>
      <c r="CF3">
        <v>11.2</v>
      </c>
      <c r="CG3" s="12">
        <f>SUM(CC3:CD3)</f>
        <v>40</v>
      </c>
      <c r="CH3" s="15">
        <f>SUM(CE3:CF3)</f>
        <v>11.2</v>
      </c>
      <c r="CI3" s="15">
        <f>CG3-CH3</f>
        <v>28.8</v>
      </c>
      <c r="CJ3" t="s">
        <v>190</v>
      </c>
      <c r="DM3" t="s">
        <v>191</v>
      </c>
      <c r="DT3" t="s">
        <v>192</v>
      </c>
      <c r="DU3" t="s">
        <v>193</v>
      </c>
      <c r="EE3" t="s">
        <v>194</v>
      </c>
      <c r="EK3">
        <v>1999</v>
      </c>
      <c r="EQ3" s="12"/>
      <c r="EY3">
        <v>1.5</v>
      </c>
      <c r="FA3">
        <v>10</v>
      </c>
      <c r="FP3">
        <v>3</v>
      </c>
      <c r="FR3">
        <v>2</v>
      </c>
      <c r="FX3">
        <v>1</v>
      </c>
      <c r="GF3">
        <v>4</v>
      </c>
    </row>
    <row r="4" spans="1:215" ht="15.75" x14ac:dyDescent="0.25">
      <c r="A4">
        <v>2</v>
      </c>
      <c r="B4" t="s">
        <v>195</v>
      </c>
      <c r="C4" t="str">
        <f>B4</f>
        <v>Võ Thị Xuyến</v>
      </c>
      <c r="D4" t="s">
        <v>175</v>
      </c>
      <c r="E4" t="s">
        <v>176</v>
      </c>
      <c r="F4" s="8">
        <v>2</v>
      </c>
      <c r="G4" t="s">
        <v>177</v>
      </c>
      <c r="H4" s="8">
        <v>4</v>
      </c>
      <c r="I4" t="s">
        <v>178</v>
      </c>
      <c r="J4">
        <v>2</v>
      </c>
      <c r="K4">
        <v>57</v>
      </c>
      <c r="L4">
        <v>1</v>
      </c>
      <c r="M4">
        <v>2</v>
      </c>
      <c r="N4">
        <v>1</v>
      </c>
      <c r="O4">
        <v>4</v>
      </c>
      <c r="P4">
        <v>4</v>
      </c>
      <c r="Q4">
        <v>3</v>
      </c>
      <c r="R4">
        <v>35</v>
      </c>
      <c r="S4">
        <v>2</v>
      </c>
      <c r="T4">
        <v>30</v>
      </c>
      <c r="U4">
        <v>60</v>
      </c>
      <c r="V4" s="9">
        <v>0.1</v>
      </c>
      <c r="W4" s="9">
        <f>V4</f>
        <v>0.1</v>
      </c>
      <c r="Y4">
        <v>3</v>
      </c>
      <c r="AB4">
        <v>3</v>
      </c>
      <c r="AD4" s="10">
        <v>1</v>
      </c>
      <c r="AE4" s="10">
        <v>4</v>
      </c>
      <c r="AF4" s="9">
        <f>V4</f>
        <v>0.1</v>
      </c>
      <c r="AG4" t="s">
        <v>179</v>
      </c>
      <c r="AH4" t="s">
        <v>180</v>
      </c>
      <c r="AI4">
        <v>13</v>
      </c>
      <c r="AJ4" t="s">
        <v>181</v>
      </c>
      <c r="AK4">
        <v>2014</v>
      </c>
      <c r="AS4" t="s">
        <v>184</v>
      </c>
      <c r="AT4" t="s">
        <v>185</v>
      </c>
      <c r="AU4">
        <v>25</v>
      </c>
      <c r="AW4" s="16">
        <v>1007</v>
      </c>
      <c r="AX4" s="16">
        <v>0</v>
      </c>
      <c r="AZ4" t="s">
        <v>196</v>
      </c>
      <c r="BA4">
        <v>5</v>
      </c>
      <c r="BB4">
        <v>2019</v>
      </c>
      <c r="BC4" s="16">
        <v>0</v>
      </c>
      <c r="BE4" t="s">
        <v>197</v>
      </c>
      <c r="BF4">
        <v>20</v>
      </c>
      <c r="BG4">
        <v>2019</v>
      </c>
      <c r="BZ4" s="11"/>
      <c r="CA4" s="11" t="s">
        <v>188</v>
      </c>
      <c r="CB4" s="11" t="s">
        <v>198</v>
      </c>
      <c r="CC4" s="17">
        <v>0</v>
      </c>
      <c r="CD4">
        <v>15</v>
      </c>
      <c r="CE4" s="17">
        <v>0</v>
      </c>
      <c r="CF4">
        <v>10</v>
      </c>
      <c r="CG4" s="12">
        <f t="shared" ref="CG4" si="0">SUM(CC4:CD4)</f>
        <v>15</v>
      </c>
      <c r="CH4" s="15">
        <f t="shared" ref="CH4:CH67" si="1">SUM(CE4:CF4)</f>
        <v>10</v>
      </c>
      <c r="CI4" s="15">
        <f t="shared" ref="CI4:CI67" si="2">CG4-CH4</f>
        <v>5</v>
      </c>
      <c r="CJ4" t="s">
        <v>190</v>
      </c>
      <c r="DF4" t="s">
        <v>199</v>
      </c>
      <c r="DG4" t="s">
        <v>200</v>
      </c>
      <c r="DH4" t="s">
        <v>201</v>
      </c>
      <c r="DI4" t="s">
        <v>200</v>
      </c>
      <c r="DM4" t="s">
        <v>202</v>
      </c>
      <c r="DT4" t="s">
        <v>203</v>
      </c>
      <c r="DU4" t="s">
        <v>204</v>
      </c>
      <c r="DV4" t="s">
        <v>205</v>
      </c>
      <c r="EE4" t="s">
        <v>206</v>
      </c>
      <c r="EF4" t="s">
        <v>207</v>
      </c>
      <c r="EK4">
        <v>2019</v>
      </c>
      <c r="EM4">
        <v>1.75</v>
      </c>
      <c r="EN4">
        <v>1.5</v>
      </c>
      <c r="EO4">
        <v>5</v>
      </c>
      <c r="EQ4" s="12">
        <f t="shared" ref="EQ4" si="3">SUM(EL4:EP4)</f>
        <v>8.25</v>
      </c>
      <c r="EY4">
        <v>0.5</v>
      </c>
      <c r="FA4">
        <v>5</v>
      </c>
      <c r="FP4">
        <v>4</v>
      </c>
      <c r="FQ4" t="s">
        <v>208</v>
      </c>
      <c r="FR4">
        <v>2</v>
      </c>
      <c r="FX4">
        <v>1</v>
      </c>
      <c r="GC4">
        <v>3</v>
      </c>
      <c r="GD4">
        <v>2</v>
      </c>
      <c r="GE4">
        <v>2</v>
      </c>
      <c r="GF4">
        <v>11</v>
      </c>
    </row>
    <row r="5" spans="1:215" ht="30.75" x14ac:dyDescent="0.25">
      <c r="A5">
        <v>3</v>
      </c>
      <c r="B5" t="s">
        <v>209</v>
      </c>
      <c r="C5" t="s">
        <v>209</v>
      </c>
      <c r="D5" t="s">
        <v>175</v>
      </c>
      <c r="E5" t="s">
        <v>176</v>
      </c>
      <c r="F5" s="8">
        <v>2</v>
      </c>
      <c r="G5" t="s">
        <v>177</v>
      </c>
      <c r="H5" s="8">
        <v>4</v>
      </c>
      <c r="I5" t="s">
        <v>178</v>
      </c>
      <c r="J5">
        <v>1</v>
      </c>
      <c r="K5">
        <v>52</v>
      </c>
      <c r="L5">
        <v>1</v>
      </c>
      <c r="M5">
        <v>2</v>
      </c>
      <c r="N5">
        <v>1</v>
      </c>
      <c r="O5">
        <v>4</v>
      </c>
      <c r="P5">
        <v>4</v>
      </c>
      <c r="Q5">
        <v>3</v>
      </c>
      <c r="R5">
        <v>8</v>
      </c>
      <c r="S5">
        <v>2</v>
      </c>
      <c r="T5">
        <v>100</v>
      </c>
      <c r="U5">
        <v>60</v>
      </c>
      <c r="V5" s="9">
        <v>0.45</v>
      </c>
      <c r="W5" s="9">
        <v>0.45</v>
      </c>
      <c r="Y5">
        <v>3</v>
      </c>
      <c r="AB5">
        <v>1</v>
      </c>
      <c r="AD5" s="10">
        <v>1</v>
      </c>
      <c r="AE5" s="10">
        <v>4</v>
      </c>
      <c r="AF5" s="9">
        <f>4500/10000</f>
        <v>0.45</v>
      </c>
      <c r="AG5" t="s">
        <v>184</v>
      </c>
      <c r="AH5" t="s">
        <v>185</v>
      </c>
      <c r="AI5">
        <v>100</v>
      </c>
      <c r="AJ5" t="s">
        <v>211</v>
      </c>
      <c r="AK5">
        <v>2013</v>
      </c>
      <c r="AL5">
        <v>0.4</v>
      </c>
      <c r="AM5" t="s">
        <v>186</v>
      </c>
      <c r="AS5" t="s">
        <v>213</v>
      </c>
      <c r="AT5" t="s">
        <v>214</v>
      </c>
      <c r="AU5">
        <v>50</v>
      </c>
      <c r="AW5">
        <v>2014</v>
      </c>
      <c r="AX5">
        <v>150</v>
      </c>
      <c r="AY5" s="16" t="s">
        <v>215</v>
      </c>
      <c r="AZ5" t="s">
        <v>197</v>
      </c>
      <c r="BA5">
        <v>150</v>
      </c>
      <c r="BB5">
        <v>2015</v>
      </c>
      <c r="BC5">
        <v>2</v>
      </c>
      <c r="BD5" t="s">
        <v>186</v>
      </c>
      <c r="BE5" t="s">
        <v>216</v>
      </c>
      <c r="BF5">
        <v>20</v>
      </c>
      <c r="BG5">
        <v>2013</v>
      </c>
      <c r="BH5">
        <v>0.75</v>
      </c>
      <c r="BI5" t="s">
        <v>186</v>
      </c>
      <c r="BZ5" s="11" t="s">
        <v>217</v>
      </c>
      <c r="CA5" s="11" t="s">
        <v>188</v>
      </c>
      <c r="CB5" s="11" t="s">
        <v>189</v>
      </c>
      <c r="CC5">
        <v>3</v>
      </c>
      <c r="CD5">
        <v>70</v>
      </c>
      <c r="CE5">
        <v>1</v>
      </c>
      <c r="CF5">
        <v>2</v>
      </c>
      <c r="CG5" s="12">
        <f t="shared" ref="CG5:CG36" si="4">SUM(CC5:CD5)</f>
        <v>73</v>
      </c>
      <c r="CH5" s="15">
        <f t="shared" si="1"/>
        <v>3</v>
      </c>
      <c r="CI5" s="15">
        <f t="shared" si="2"/>
        <v>70</v>
      </c>
      <c r="CJ5" t="s">
        <v>218</v>
      </c>
      <c r="DM5" t="s">
        <v>219</v>
      </c>
      <c r="DT5" t="s">
        <v>220</v>
      </c>
      <c r="DU5" t="s">
        <v>221</v>
      </c>
      <c r="DV5" t="s">
        <v>222</v>
      </c>
      <c r="EF5" t="s">
        <v>207</v>
      </c>
      <c r="EK5">
        <v>2013</v>
      </c>
      <c r="EM5">
        <v>3</v>
      </c>
      <c r="EO5">
        <v>1.5</v>
      </c>
      <c r="EP5">
        <v>0.5</v>
      </c>
      <c r="EQ5" s="12">
        <f>SUM(EL5:EP5)</f>
        <v>5</v>
      </c>
      <c r="EZ5">
        <v>0.75</v>
      </c>
      <c r="FA5">
        <v>0.45</v>
      </c>
      <c r="FP5">
        <v>3</v>
      </c>
      <c r="FR5">
        <v>2</v>
      </c>
      <c r="FX5">
        <v>1</v>
      </c>
      <c r="GD5">
        <v>4</v>
      </c>
      <c r="GF5">
        <v>4</v>
      </c>
    </row>
    <row r="6" spans="1:215" ht="30.75" x14ac:dyDescent="0.25">
      <c r="A6">
        <v>4</v>
      </c>
      <c r="B6" t="s">
        <v>223</v>
      </c>
      <c r="C6" t="s">
        <v>223</v>
      </c>
      <c r="D6" t="s">
        <v>175</v>
      </c>
      <c r="E6" t="s">
        <v>176</v>
      </c>
      <c r="F6" s="8">
        <v>2</v>
      </c>
      <c r="G6" t="s">
        <v>177</v>
      </c>
      <c r="H6" s="8">
        <v>4</v>
      </c>
      <c r="I6" t="s">
        <v>178</v>
      </c>
      <c r="J6">
        <v>1</v>
      </c>
      <c r="K6">
        <v>65</v>
      </c>
      <c r="L6">
        <v>1</v>
      </c>
      <c r="M6">
        <v>2</v>
      </c>
      <c r="N6">
        <v>2</v>
      </c>
      <c r="O6">
        <v>3</v>
      </c>
      <c r="P6">
        <v>3</v>
      </c>
      <c r="Q6">
        <v>2</v>
      </c>
      <c r="R6">
        <v>50</v>
      </c>
      <c r="S6">
        <v>1</v>
      </c>
      <c r="T6">
        <v>50</v>
      </c>
      <c r="U6">
        <v>80</v>
      </c>
      <c r="V6" s="9">
        <v>0.2</v>
      </c>
      <c r="W6" s="9">
        <v>0.2</v>
      </c>
      <c r="Y6">
        <v>3</v>
      </c>
      <c r="AB6">
        <v>1</v>
      </c>
      <c r="AD6" s="10">
        <v>1</v>
      </c>
      <c r="AE6" s="10">
        <v>2</v>
      </c>
      <c r="AF6" s="9">
        <v>0.2</v>
      </c>
      <c r="AG6" t="s">
        <v>196</v>
      </c>
      <c r="AH6" t="s">
        <v>224</v>
      </c>
      <c r="AI6">
        <v>30</v>
      </c>
      <c r="AJ6" t="s">
        <v>181</v>
      </c>
      <c r="AK6">
        <v>2014</v>
      </c>
      <c r="AL6">
        <v>0.2</v>
      </c>
      <c r="AM6" t="s">
        <v>186</v>
      </c>
      <c r="AS6" t="s">
        <v>213</v>
      </c>
      <c r="AT6" t="s">
        <v>214</v>
      </c>
      <c r="AU6">
        <v>30</v>
      </c>
      <c r="AW6">
        <v>2014</v>
      </c>
      <c r="AX6">
        <v>0.5</v>
      </c>
      <c r="AY6" t="s">
        <v>186</v>
      </c>
      <c r="BY6" t="s">
        <v>225</v>
      </c>
      <c r="BZ6" s="11" t="s">
        <v>226</v>
      </c>
      <c r="CA6" s="11" t="s">
        <v>188</v>
      </c>
      <c r="CB6" s="11" t="s">
        <v>189</v>
      </c>
      <c r="CC6">
        <v>25</v>
      </c>
      <c r="CD6">
        <v>25</v>
      </c>
      <c r="CE6">
        <v>5</v>
      </c>
      <c r="CF6">
        <v>5</v>
      </c>
      <c r="CG6" s="12">
        <f t="shared" si="4"/>
        <v>50</v>
      </c>
      <c r="CH6" s="15">
        <f t="shared" si="1"/>
        <v>10</v>
      </c>
      <c r="CI6" s="15">
        <f t="shared" si="2"/>
        <v>40</v>
      </c>
      <c r="CJ6" t="s">
        <v>225</v>
      </c>
      <c r="DM6" t="s">
        <v>227</v>
      </c>
      <c r="DT6" t="s">
        <v>201</v>
      </c>
      <c r="DU6" t="s">
        <v>227</v>
      </c>
      <c r="EE6" t="s">
        <v>228</v>
      </c>
      <c r="EF6" t="s">
        <v>229</v>
      </c>
      <c r="EK6">
        <v>2014</v>
      </c>
      <c r="EM6">
        <v>0.1</v>
      </c>
      <c r="EO6">
        <v>10</v>
      </c>
      <c r="EP6">
        <v>0</v>
      </c>
      <c r="EQ6" s="12">
        <f>SUM(EL6:EP6)</f>
        <v>10.1</v>
      </c>
      <c r="EY6">
        <v>10</v>
      </c>
      <c r="EZ6">
        <v>0</v>
      </c>
      <c r="FA6">
        <v>0</v>
      </c>
      <c r="FP6">
        <v>1</v>
      </c>
      <c r="FR6">
        <v>2</v>
      </c>
      <c r="FX6">
        <v>1</v>
      </c>
      <c r="GD6">
        <v>4</v>
      </c>
      <c r="GF6">
        <v>4</v>
      </c>
    </row>
    <row r="7" spans="1:215" ht="30.75" x14ac:dyDescent="0.25">
      <c r="A7">
        <v>5</v>
      </c>
      <c r="B7" t="s">
        <v>230</v>
      </c>
      <c r="C7" t="str">
        <f>B7</f>
        <v>Lê Thanh Hiền</v>
      </c>
      <c r="D7" t="s">
        <v>175</v>
      </c>
      <c r="E7" t="s">
        <v>176</v>
      </c>
      <c r="F7" s="8">
        <v>2</v>
      </c>
      <c r="G7" t="s">
        <v>177</v>
      </c>
      <c r="H7" s="8">
        <v>4</v>
      </c>
      <c r="I7" t="s">
        <v>231</v>
      </c>
      <c r="J7">
        <v>1</v>
      </c>
      <c r="K7">
        <v>28</v>
      </c>
      <c r="L7">
        <v>1</v>
      </c>
      <c r="M7">
        <v>2</v>
      </c>
      <c r="N7">
        <v>1</v>
      </c>
      <c r="O7">
        <v>3</v>
      </c>
      <c r="P7">
        <v>2</v>
      </c>
      <c r="Q7">
        <v>2</v>
      </c>
      <c r="R7">
        <v>20</v>
      </c>
      <c r="S7">
        <v>1</v>
      </c>
      <c r="T7">
        <v>80</v>
      </c>
      <c r="U7">
        <v>80</v>
      </c>
      <c r="V7" s="9">
        <v>0.8</v>
      </c>
      <c r="W7" s="9">
        <f>V7</f>
        <v>0.8</v>
      </c>
      <c r="Y7">
        <v>3</v>
      </c>
      <c r="AB7">
        <v>3</v>
      </c>
      <c r="AD7" s="10">
        <v>1</v>
      </c>
      <c r="AE7" s="10">
        <v>6</v>
      </c>
      <c r="AF7" s="9">
        <f>V7</f>
        <v>0.8</v>
      </c>
      <c r="AG7" t="s">
        <v>232</v>
      </c>
      <c r="AH7" t="s">
        <v>180</v>
      </c>
      <c r="AI7">
        <v>2000</v>
      </c>
      <c r="AJ7" t="s">
        <v>181</v>
      </c>
      <c r="AK7">
        <v>2000</v>
      </c>
      <c r="AL7" s="17">
        <v>0</v>
      </c>
      <c r="AM7" t="s">
        <v>186</v>
      </c>
      <c r="AN7" t="s">
        <v>233</v>
      </c>
      <c r="AO7">
        <v>700</v>
      </c>
      <c r="AQ7">
        <v>10</v>
      </c>
      <c r="AR7" t="s">
        <v>186</v>
      </c>
      <c r="AS7" t="s">
        <v>234</v>
      </c>
      <c r="AT7" t="s">
        <v>224</v>
      </c>
      <c r="AU7">
        <v>100</v>
      </c>
      <c r="AW7">
        <v>2012</v>
      </c>
      <c r="AX7">
        <v>0.5</v>
      </c>
      <c r="AY7" t="s">
        <v>186</v>
      </c>
      <c r="AZ7" t="s">
        <v>197</v>
      </c>
      <c r="BA7">
        <v>50</v>
      </c>
      <c r="BB7">
        <v>2012</v>
      </c>
      <c r="BC7">
        <v>0.2</v>
      </c>
      <c r="BD7" t="s">
        <v>186</v>
      </c>
      <c r="BE7" t="s">
        <v>235</v>
      </c>
      <c r="BF7">
        <v>50</v>
      </c>
      <c r="BG7">
        <v>2014</v>
      </c>
      <c r="BH7">
        <v>0.2</v>
      </c>
      <c r="BI7" t="s">
        <v>186</v>
      </c>
      <c r="BJ7" t="s">
        <v>236</v>
      </c>
      <c r="BK7">
        <v>80</v>
      </c>
      <c r="BL7">
        <v>2019</v>
      </c>
      <c r="BM7">
        <v>0.5</v>
      </c>
      <c r="BN7" t="s">
        <v>186</v>
      </c>
      <c r="BY7" t="s">
        <v>237</v>
      </c>
      <c r="BZ7" s="11" t="s">
        <v>226</v>
      </c>
      <c r="CA7" s="11" t="s">
        <v>238</v>
      </c>
      <c r="CB7" s="11" t="s">
        <v>198</v>
      </c>
      <c r="CC7">
        <v>6</v>
      </c>
      <c r="CD7">
        <v>10</v>
      </c>
      <c r="CE7" s="16">
        <v>0</v>
      </c>
      <c r="CF7" s="16">
        <v>0</v>
      </c>
      <c r="CG7" s="12">
        <f t="shared" si="4"/>
        <v>16</v>
      </c>
      <c r="CH7" s="15">
        <f t="shared" si="1"/>
        <v>0</v>
      </c>
      <c r="CI7" s="15">
        <f t="shared" si="2"/>
        <v>16</v>
      </c>
      <c r="CJ7" t="s">
        <v>237</v>
      </c>
      <c r="DM7" t="s">
        <v>239</v>
      </c>
      <c r="DT7" t="s">
        <v>240</v>
      </c>
      <c r="DU7" t="s">
        <v>241</v>
      </c>
      <c r="DV7" t="s">
        <v>242</v>
      </c>
      <c r="EE7" t="s">
        <v>243</v>
      </c>
      <c r="EF7" t="s">
        <v>207</v>
      </c>
      <c r="EK7">
        <v>2019</v>
      </c>
      <c r="EM7">
        <v>10</v>
      </c>
      <c r="EP7">
        <v>2</v>
      </c>
      <c r="EQ7" s="12">
        <f>SUM(EL7:EP7)</f>
        <v>12</v>
      </c>
      <c r="EY7">
        <v>7.5</v>
      </c>
      <c r="EZ7">
        <v>2</v>
      </c>
      <c r="FA7">
        <v>2</v>
      </c>
      <c r="FH7">
        <v>1</v>
      </c>
      <c r="FI7">
        <v>2</v>
      </c>
      <c r="FJ7" t="s">
        <v>244</v>
      </c>
      <c r="FK7">
        <v>2</v>
      </c>
      <c r="FP7">
        <v>4</v>
      </c>
      <c r="FQ7" t="s">
        <v>208</v>
      </c>
      <c r="FR7">
        <v>2</v>
      </c>
      <c r="FX7">
        <v>1</v>
      </c>
      <c r="GC7">
        <v>34</v>
      </c>
      <c r="GD7">
        <v>34</v>
      </c>
      <c r="GE7">
        <v>4</v>
      </c>
      <c r="GF7">
        <v>26</v>
      </c>
    </row>
    <row r="8" spans="1:215" ht="15.75" x14ac:dyDescent="0.25">
      <c r="A8">
        <v>6</v>
      </c>
      <c r="B8" t="s">
        <v>245</v>
      </c>
      <c r="C8" t="str">
        <f>B8</f>
        <v>Nguyễn Văn Luật</v>
      </c>
      <c r="D8" t="s">
        <v>175</v>
      </c>
      <c r="E8" t="s">
        <v>176</v>
      </c>
      <c r="F8" s="8">
        <v>2</v>
      </c>
      <c r="G8" t="s">
        <v>177</v>
      </c>
      <c r="H8" s="8">
        <v>4</v>
      </c>
      <c r="I8" t="s">
        <v>178</v>
      </c>
      <c r="J8">
        <v>1</v>
      </c>
      <c r="K8">
        <v>68</v>
      </c>
      <c r="L8">
        <v>1</v>
      </c>
      <c r="M8">
        <v>2</v>
      </c>
      <c r="N8">
        <v>1</v>
      </c>
      <c r="O8">
        <v>3</v>
      </c>
      <c r="P8">
        <v>2</v>
      </c>
      <c r="Q8">
        <v>2</v>
      </c>
      <c r="R8">
        <v>10</v>
      </c>
      <c r="S8">
        <v>1</v>
      </c>
      <c r="T8">
        <v>25</v>
      </c>
      <c r="U8">
        <v>50</v>
      </c>
      <c r="V8" s="9">
        <v>0.8</v>
      </c>
      <c r="W8" s="9">
        <f>V8</f>
        <v>0.8</v>
      </c>
      <c r="Y8">
        <v>3</v>
      </c>
      <c r="AB8">
        <v>3</v>
      </c>
      <c r="AD8" s="10">
        <v>1</v>
      </c>
      <c r="AE8" s="10">
        <v>3</v>
      </c>
      <c r="AF8" s="9">
        <f>V8</f>
        <v>0.8</v>
      </c>
      <c r="AG8" t="s">
        <v>246</v>
      </c>
      <c r="AH8" t="s">
        <v>180</v>
      </c>
      <c r="AI8">
        <v>300</v>
      </c>
      <c r="AJ8" t="s">
        <v>181</v>
      </c>
      <c r="AK8">
        <v>2009</v>
      </c>
      <c r="AL8" t="s">
        <v>182</v>
      </c>
      <c r="AS8" t="s">
        <v>247</v>
      </c>
      <c r="AT8" t="s">
        <v>214</v>
      </c>
      <c r="AW8">
        <v>2009</v>
      </c>
      <c r="AX8">
        <v>0.1</v>
      </c>
      <c r="AY8" t="s">
        <v>186</v>
      </c>
      <c r="AZ8" t="s">
        <v>236</v>
      </c>
      <c r="BB8">
        <v>2009</v>
      </c>
      <c r="BC8">
        <v>0.1</v>
      </c>
      <c r="BD8" t="s">
        <v>186</v>
      </c>
      <c r="BZ8" s="11" t="s">
        <v>187</v>
      </c>
      <c r="CA8" s="11" t="s">
        <v>188</v>
      </c>
      <c r="CB8" s="11" t="s">
        <v>198</v>
      </c>
      <c r="CC8" s="17">
        <v>0</v>
      </c>
      <c r="CD8">
        <v>10</v>
      </c>
      <c r="CE8" s="17">
        <v>0</v>
      </c>
      <c r="CF8">
        <v>5</v>
      </c>
      <c r="CG8" s="12">
        <f t="shared" si="4"/>
        <v>10</v>
      </c>
      <c r="CH8" s="15">
        <f t="shared" si="1"/>
        <v>5</v>
      </c>
      <c r="CI8" s="15">
        <f t="shared" si="2"/>
        <v>5</v>
      </c>
      <c r="CJ8" t="s">
        <v>190</v>
      </c>
      <c r="DT8" t="s">
        <v>248</v>
      </c>
      <c r="DU8" t="s">
        <v>249</v>
      </c>
      <c r="DV8" t="s">
        <v>250</v>
      </c>
      <c r="DW8" t="s">
        <v>251</v>
      </c>
      <c r="EE8" t="s">
        <v>252</v>
      </c>
      <c r="EF8" t="s">
        <v>253</v>
      </c>
      <c r="EK8">
        <v>2009</v>
      </c>
      <c r="EQ8" s="12"/>
      <c r="EY8">
        <v>1</v>
      </c>
      <c r="FA8">
        <v>2.5</v>
      </c>
      <c r="FP8">
        <v>134</v>
      </c>
      <c r="FQ8" t="s">
        <v>208</v>
      </c>
      <c r="FR8">
        <v>2</v>
      </c>
      <c r="FX8">
        <v>1</v>
      </c>
      <c r="GF8">
        <v>4</v>
      </c>
    </row>
    <row r="9" spans="1:215" ht="15.75" x14ac:dyDescent="0.25">
      <c r="A9">
        <v>7</v>
      </c>
      <c r="B9" t="s">
        <v>254</v>
      </c>
      <c r="C9" t="str">
        <f>B9</f>
        <v>Chung Thị Ngọc Tường</v>
      </c>
      <c r="D9" t="s">
        <v>175</v>
      </c>
      <c r="E9" t="s">
        <v>176</v>
      </c>
      <c r="F9" s="8">
        <v>2</v>
      </c>
      <c r="G9" t="s">
        <v>177</v>
      </c>
      <c r="H9" s="8">
        <v>4</v>
      </c>
      <c r="I9" t="s">
        <v>178</v>
      </c>
      <c r="J9">
        <v>2</v>
      </c>
      <c r="K9">
        <v>42</v>
      </c>
      <c r="L9">
        <v>1</v>
      </c>
      <c r="M9">
        <v>2</v>
      </c>
      <c r="N9">
        <v>2</v>
      </c>
      <c r="O9">
        <v>4</v>
      </c>
      <c r="P9">
        <v>2</v>
      </c>
      <c r="Q9">
        <v>2</v>
      </c>
      <c r="R9">
        <v>20</v>
      </c>
      <c r="S9">
        <v>2</v>
      </c>
      <c r="T9">
        <v>125</v>
      </c>
      <c r="U9">
        <v>70</v>
      </c>
      <c r="V9" s="9">
        <v>0.4</v>
      </c>
      <c r="W9" s="9">
        <f>V9</f>
        <v>0.4</v>
      </c>
      <c r="Y9">
        <v>3</v>
      </c>
      <c r="AB9">
        <v>34</v>
      </c>
      <c r="AD9" s="10">
        <v>1</v>
      </c>
      <c r="AE9" s="10">
        <v>4</v>
      </c>
      <c r="AF9" s="9">
        <f>V9</f>
        <v>0.4</v>
      </c>
      <c r="AG9" t="s">
        <v>184</v>
      </c>
      <c r="AH9" t="s">
        <v>210</v>
      </c>
      <c r="AI9">
        <v>50</v>
      </c>
      <c r="AJ9" t="s">
        <v>211</v>
      </c>
      <c r="AK9">
        <v>2000</v>
      </c>
      <c r="AL9">
        <v>3</v>
      </c>
      <c r="AM9" t="s">
        <v>186</v>
      </c>
      <c r="AS9" t="s">
        <v>197</v>
      </c>
      <c r="AT9" t="s">
        <v>224</v>
      </c>
      <c r="AU9">
        <v>10</v>
      </c>
      <c r="AW9">
        <v>2015</v>
      </c>
      <c r="AX9">
        <v>1</v>
      </c>
      <c r="AY9" t="s">
        <v>186</v>
      </c>
      <c r="AZ9" t="s">
        <v>196</v>
      </c>
      <c r="BA9">
        <v>10</v>
      </c>
      <c r="BB9">
        <v>2015</v>
      </c>
      <c r="BC9" s="17">
        <v>0</v>
      </c>
      <c r="BE9" t="s">
        <v>216</v>
      </c>
      <c r="BF9" s="16">
        <v>20</v>
      </c>
      <c r="BG9">
        <v>2010</v>
      </c>
      <c r="BH9" s="16">
        <v>10000</v>
      </c>
      <c r="BI9" t="s">
        <v>212</v>
      </c>
      <c r="BY9" t="s">
        <v>255</v>
      </c>
      <c r="BZ9" s="11"/>
      <c r="CA9" s="11" t="s">
        <v>188</v>
      </c>
      <c r="CB9" s="11" t="s">
        <v>198</v>
      </c>
      <c r="CC9">
        <v>15</v>
      </c>
      <c r="CD9">
        <v>95</v>
      </c>
      <c r="CE9">
        <v>10</v>
      </c>
      <c r="CF9">
        <v>7.5</v>
      </c>
      <c r="CG9" s="12">
        <f t="shared" si="4"/>
        <v>110</v>
      </c>
      <c r="CH9" s="15">
        <f t="shared" si="1"/>
        <v>17.5</v>
      </c>
      <c r="CI9" s="15">
        <f t="shared" si="2"/>
        <v>92.5</v>
      </c>
      <c r="CJ9" t="s">
        <v>255</v>
      </c>
      <c r="DM9" t="s">
        <v>256</v>
      </c>
      <c r="DT9" t="s">
        <v>203</v>
      </c>
      <c r="DU9" t="s">
        <v>257</v>
      </c>
      <c r="DX9" t="s">
        <v>258</v>
      </c>
      <c r="DY9" t="s">
        <v>257</v>
      </c>
      <c r="EE9" t="s">
        <v>243</v>
      </c>
      <c r="EK9">
        <v>2015</v>
      </c>
      <c r="EM9">
        <v>2</v>
      </c>
      <c r="EN9">
        <v>2</v>
      </c>
      <c r="EO9">
        <v>7</v>
      </c>
      <c r="EP9">
        <v>1.5</v>
      </c>
      <c r="EQ9" s="12">
        <f>SUM(EL9:EP9)</f>
        <v>12.5</v>
      </c>
      <c r="EY9">
        <v>5</v>
      </c>
      <c r="FA9">
        <v>2.5</v>
      </c>
      <c r="FP9">
        <v>4</v>
      </c>
      <c r="FQ9" t="s">
        <v>208</v>
      </c>
      <c r="FR9">
        <v>2</v>
      </c>
      <c r="FX9">
        <v>1</v>
      </c>
      <c r="GC9">
        <v>3</v>
      </c>
      <c r="GD9">
        <v>4</v>
      </c>
      <c r="GF9">
        <v>11</v>
      </c>
    </row>
    <row r="10" spans="1:215" ht="30.75" x14ac:dyDescent="0.25">
      <c r="A10">
        <v>8</v>
      </c>
      <c r="B10" t="s">
        <v>259</v>
      </c>
      <c r="C10" t="s">
        <v>259</v>
      </c>
      <c r="D10" t="s">
        <v>175</v>
      </c>
      <c r="E10" t="s">
        <v>176</v>
      </c>
      <c r="F10" s="8">
        <v>2</v>
      </c>
      <c r="G10" t="s">
        <v>177</v>
      </c>
      <c r="H10" s="8">
        <v>4</v>
      </c>
      <c r="I10" t="s">
        <v>178</v>
      </c>
      <c r="J10">
        <v>2</v>
      </c>
      <c r="K10">
        <v>63</v>
      </c>
      <c r="L10">
        <v>1</v>
      </c>
      <c r="M10">
        <v>3</v>
      </c>
      <c r="N10">
        <v>1</v>
      </c>
      <c r="O10">
        <v>6</v>
      </c>
      <c r="P10">
        <v>5</v>
      </c>
      <c r="Q10">
        <v>2</v>
      </c>
      <c r="R10">
        <v>30</v>
      </c>
      <c r="S10">
        <v>1</v>
      </c>
      <c r="T10">
        <v>230</v>
      </c>
      <c r="U10">
        <v>80</v>
      </c>
      <c r="V10" s="9">
        <v>3</v>
      </c>
      <c r="W10" s="9">
        <v>3</v>
      </c>
      <c r="Y10">
        <v>3</v>
      </c>
      <c r="AB10">
        <v>1</v>
      </c>
      <c r="AD10" s="10">
        <v>1</v>
      </c>
      <c r="AE10" s="10">
        <v>5</v>
      </c>
      <c r="AF10" s="9">
        <v>3</v>
      </c>
      <c r="AG10" t="s">
        <v>179</v>
      </c>
      <c r="AH10" t="s">
        <v>180</v>
      </c>
      <c r="AI10">
        <v>100</v>
      </c>
      <c r="AJ10" t="s">
        <v>181</v>
      </c>
      <c r="AK10">
        <v>1997</v>
      </c>
      <c r="AL10" t="s">
        <v>260</v>
      </c>
      <c r="AS10" t="s">
        <v>261</v>
      </c>
      <c r="AT10" t="s">
        <v>224</v>
      </c>
      <c r="AU10">
        <v>200</v>
      </c>
      <c r="AW10">
        <v>1997</v>
      </c>
      <c r="AX10" s="16">
        <v>0</v>
      </c>
      <c r="AZ10" t="s">
        <v>196</v>
      </c>
      <c r="BA10">
        <v>200</v>
      </c>
      <c r="BB10">
        <v>2000</v>
      </c>
      <c r="BC10">
        <v>4.5</v>
      </c>
      <c r="BD10" t="s">
        <v>186</v>
      </c>
      <c r="BE10" t="s">
        <v>262</v>
      </c>
      <c r="BF10">
        <v>35</v>
      </c>
      <c r="BG10">
        <v>2000</v>
      </c>
      <c r="BH10">
        <v>0.1</v>
      </c>
      <c r="BI10" t="s">
        <v>186</v>
      </c>
      <c r="BJ10" t="s">
        <v>263</v>
      </c>
      <c r="BK10">
        <v>100</v>
      </c>
      <c r="BL10">
        <v>2008</v>
      </c>
      <c r="BM10">
        <v>0.3</v>
      </c>
      <c r="BN10" t="s">
        <v>186</v>
      </c>
      <c r="BY10" t="s">
        <v>237</v>
      </c>
      <c r="BZ10" s="11" t="s">
        <v>217</v>
      </c>
      <c r="CA10" s="11" t="s">
        <v>188</v>
      </c>
      <c r="CB10" s="11" t="s">
        <v>189</v>
      </c>
      <c r="CC10" s="17">
        <v>0</v>
      </c>
      <c r="CD10">
        <v>230</v>
      </c>
      <c r="CE10" s="17">
        <v>0</v>
      </c>
      <c r="CF10">
        <v>90</v>
      </c>
      <c r="CG10" s="12">
        <f t="shared" si="4"/>
        <v>230</v>
      </c>
      <c r="CH10" s="15">
        <f t="shared" si="1"/>
        <v>90</v>
      </c>
      <c r="CI10" s="15">
        <f t="shared" si="2"/>
        <v>140</v>
      </c>
      <c r="CJ10" t="s">
        <v>237</v>
      </c>
      <c r="DM10" t="s">
        <v>264</v>
      </c>
      <c r="DT10" t="s">
        <v>263</v>
      </c>
      <c r="DU10" t="s">
        <v>249</v>
      </c>
      <c r="DV10" t="s">
        <v>265</v>
      </c>
      <c r="DX10" t="s">
        <v>258</v>
      </c>
      <c r="DY10" t="s">
        <v>249</v>
      </c>
      <c r="DZ10" t="s">
        <v>265</v>
      </c>
      <c r="EE10" t="s">
        <v>206</v>
      </c>
      <c r="EF10" t="s">
        <v>207</v>
      </c>
      <c r="EK10">
        <v>2000</v>
      </c>
      <c r="EM10">
        <v>20</v>
      </c>
      <c r="EO10">
        <v>2.5</v>
      </c>
      <c r="EP10">
        <v>2</v>
      </c>
      <c r="EQ10" s="12">
        <f>SUM(EL10:EP10)</f>
        <v>24.5</v>
      </c>
      <c r="EY10">
        <v>3</v>
      </c>
      <c r="EZ10">
        <v>0.5</v>
      </c>
      <c r="FA10">
        <v>0.75</v>
      </c>
      <c r="FP10">
        <v>2</v>
      </c>
      <c r="FR10">
        <v>2</v>
      </c>
      <c r="FX10">
        <v>5</v>
      </c>
      <c r="FY10" t="s">
        <v>266</v>
      </c>
      <c r="GD10">
        <v>4</v>
      </c>
      <c r="GF10">
        <v>4</v>
      </c>
    </row>
    <row r="11" spans="1:215" ht="30.75" x14ac:dyDescent="0.25">
      <c r="A11">
        <v>9</v>
      </c>
      <c r="B11" t="s">
        <v>267</v>
      </c>
      <c r="C11" t="s">
        <v>267</v>
      </c>
      <c r="D11" t="s">
        <v>175</v>
      </c>
      <c r="E11" t="s">
        <v>176</v>
      </c>
      <c r="F11" s="8">
        <v>2</v>
      </c>
      <c r="G11" t="s">
        <v>177</v>
      </c>
      <c r="H11" s="8">
        <v>4</v>
      </c>
      <c r="I11" t="s">
        <v>231</v>
      </c>
      <c r="J11">
        <v>1</v>
      </c>
      <c r="K11">
        <v>49</v>
      </c>
      <c r="L11">
        <v>2</v>
      </c>
      <c r="M11">
        <v>2</v>
      </c>
      <c r="N11">
        <v>1</v>
      </c>
      <c r="O11">
        <v>6</v>
      </c>
      <c r="P11">
        <v>2</v>
      </c>
      <c r="Q11">
        <v>2</v>
      </c>
      <c r="R11">
        <v>30</v>
      </c>
      <c r="S11">
        <v>1</v>
      </c>
      <c r="T11">
        <v>120</v>
      </c>
      <c r="U11">
        <v>100</v>
      </c>
      <c r="V11" s="9">
        <v>2.5</v>
      </c>
      <c r="W11" s="9">
        <v>2.5</v>
      </c>
      <c r="Y11">
        <v>3</v>
      </c>
      <c r="AB11">
        <v>1</v>
      </c>
      <c r="AD11" s="10">
        <v>1</v>
      </c>
      <c r="AE11" s="10">
        <v>2</v>
      </c>
      <c r="AF11" s="9">
        <v>2.5</v>
      </c>
      <c r="AG11" t="s">
        <v>184</v>
      </c>
      <c r="AH11" t="s">
        <v>210</v>
      </c>
      <c r="AI11">
        <v>1000</v>
      </c>
      <c r="AJ11" t="s">
        <v>211</v>
      </c>
      <c r="AK11">
        <v>1990</v>
      </c>
      <c r="AL11">
        <v>25</v>
      </c>
      <c r="AM11" t="s">
        <v>186</v>
      </c>
      <c r="AS11" t="s">
        <v>268</v>
      </c>
      <c r="AT11" t="s">
        <v>224</v>
      </c>
      <c r="AU11">
        <f>SUM(150,250)</f>
        <v>400</v>
      </c>
      <c r="AW11">
        <v>2016</v>
      </c>
      <c r="AX11" t="s">
        <v>269</v>
      </c>
      <c r="BY11" t="s">
        <v>255</v>
      </c>
      <c r="BZ11" s="11" t="s">
        <v>217</v>
      </c>
      <c r="CA11" s="11" t="s">
        <v>188</v>
      </c>
      <c r="CB11" s="11" t="s">
        <v>189</v>
      </c>
      <c r="CC11">
        <v>180</v>
      </c>
      <c r="CD11">
        <v>0</v>
      </c>
      <c r="CE11">
        <v>0</v>
      </c>
      <c r="CF11">
        <v>80</v>
      </c>
      <c r="CG11" s="12">
        <f t="shared" si="4"/>
        <v>180</v>
      </c>
      <c r="CH11" s="15">
        <f t="shared" si="1"/>
        <v>80</v>
      </c>
      <c r="CI11" s="15">
        <f t="shared" si="2"/>
        <v>100</v>
      </c>
      <c r="CJ11" t="s">
        <v>255</v>
      </c>
      <c r="DF11" t="s">
        <v>270</v>
      </c>
      <c r="DG11" t="s">
        <v>271</v>
      </c>
      <c r="DH11" t="s">
        <v>272</v>
      </c>
      <c r="DI11" t="s">
        <v>271</v>
      </c>
      <c r="DM11" t="s">
        <v>273</v>
      </c>
      <c r="DT11" t="s">
        <v>274</v>
      </c>
      <c r="DU11" t="s">
        <v>227</v>
      </c>
      <c r="EF11" t="s">
        <v>207</v>
      </c>
      <c r="EK11">
        <v>2016</v>
      </c>
      <c r="EM11">
        <v>20</v>
      </c>
      <c r="EO11">
        <v>60</v>
      </c>
      <c r="EP11">
        <v>0</v>
      </c>
      <c r="EQ11" s="12">
        <f>SUM(EL11:EP11)</f>
        <v>80</v>
      </c>
      <c r="EY11">
        <v>100</v>
      </c>
      <c r="EZ11">
        <v>0</v>
      </c>
      <c r="FA11">
        <v>5</v>
      </c>
      <c r="FH11">
        <v>1</v>
      </c>
      <c r="FI11">
        <v>1</v>
      </c>
      <c r="FJ11" t="s">
        <v>275</v>
      </c>
      <c r="FK11">
        <v>2</v>
      </c>
      <c r="FP11">
        <v>3</v>
      </c>
      <c r="FR11">
        <v>2</v>
      </c>
      <c r="FX11">
        <v>1</v>
      </c>
      <c r="GD11">
        <v>4</v>
      </c>
      <c r="GE11">
        <v>2</v>
      </c>
      <c r="GF11">
        <v>4</v>
      </c>
    </row>
    <row r="12" spans="1:215" ht="30.75" x14ac:dyDescent="0.25">
      <c r="A12">
        <v>10</v>
      </c>
      <c r="B12" t="s">
        <v>276</v>
      </c>
      <c r="C12" t="str">
        <f>B12</f>
        <v>Nguyễn Văn Năm</v>
      </c>
      <c r="D12" t="s">
        <v>175</v>
      </c>
      <c r="E12" t="s">
        <v>176</v>
      </c>
      <c r="F12" s="8">
        <v>2</v>
      </c>
      <c r="G12" t="s">
        <v>177</v>
      </c>
      <c r="H12" s="8">
        <v>4</v>
      </c>
      <c r="I12" t="s">
        <v>231</v>
      </c>
      <c r="J12">
        <v>1</v>
      </c>
      <c r="K12">
        <v>53</v>
      </c>
      <c r="L12">
        <v>1</v>
      </c>
      <c r="M12">
        <v>2</v>
      </c>
      <c r="N12">
        <v>2</v>
      </c>
      <c r="O12">
        <v>4</v>
      </c>
      <c r="P12">
        <v>4</v>
      </c>
      <c r="Q12">
        <v>2</v>
      </c>
      <c r="R12">
        <v>29</v>
      </c>
      <c r="S12">
        <v>1</v>
      </c>
      <c r="T12">
        <v>100</v>
      </c>
      <c r="U12">
        <v>100</v>
      </c>
      <c r="V12" s="9">
        <v>3</v>
      </c>
      <c r="W12" s="9">
        <v>3</v>
      </c>
      <c r="Y12">
        <v>3</v>
      </c>
      <c r="AB12">
        <v>3</v>
      </c>
      <c r="AD12" s="10">
        <v>1</v>
      </c>
      <c r="AE12" s="10">
        <v>5</v>
      </c>
      <c r="AF12" s="9">
        <f>V12</f>
        <v>3</v>
      </c>
      <c r="AG12" t="s">
        <v>184</v>
      </c>
      <c r="AH12" t="s">
        <v>210</v>
      </c>
      <c r="AI12">
        <v>300</v>
      </c>
      <c r="AJ12" t="s">
        <v>211</v>
      </c>
      <c r="AK12">
        <v>1985</v>
      </c>
      <c r="AL12">
        <v>10</v>
      </c>
      <c r="AM12" t="s">
        <v>186</v>
      </c>
      <c r="AS12" t="s">
        <v>197</v>
      </c>
      <c r="AT12" t="s">
        <v>224</v>
      </c>
      <c r="AW12">
        <v>1980</v>
      </c>
      <c r="AX12">
        <v>600</v>
      </c>
      <c r="AY12" t="s">
        <v>212</v>
      </c>
      <c r="AZ12" t="s">
        <v>262</v>
      </c>
      <c r="BA12">
        <v>200</v>
      </c>
      <c r="BB12">
        <v>2002</v>
      </c>
      <c r="BC12">
        <v>700</v>
      </c>
      <c r="BD12" t="s">
        <v>212</v>
      </c>
      <c r="BE12" t="s">
        <v>235</v>
      </c>
      <c r="BF12">
        <f>SUM(300+100)</f>
        <v>400</v>
      </c>
      <c r="BG12">
        <v>2016</v>
      </c>
      <c r="BH12">
        <v>1000</v>
      </c>
      <c r="BI12" t="s">
        <v>212</v>
      </c>
      <c r="BO12" t="s">
        <v>277</v>
      </c>
      <c r="BP12">
        <v>40</v>
      </c>
      <c r="BR12">
        <v>300</v>
      </c>
      <c r="BS12" t="s">
        <v>212</v>
      </c>
      <c r="BY12" t="s">
        <v>255</v>
      </c>
      <c r="BZ12" s="11" t="s">
        <v>217</v>
      </c>
      <c r="CA12" s="11" t="s">
        <v>188</v>
      </c>
      <c r="CB12" s="11" t="s">
        <v>198</v>
      </c>
      <c r="CC12">
        <v>80</v>
      </c>
      <c r="CD12">
        <v>35</v>
      </c>
      <c r="CE12">
        <v>15</v>
      </c>
      <c r="CF12">
        <v>5</v>
      </c>
      <c r="CG12" s="12">
        <f t="shared" si="4"/>
        <v>115</v>
      </c>
      <c r="CH12" s="15">
        <f t="shared" si="1"/>
        <v>20</v>
      </c>
      <c r="CI12" s="15">
        <f t="shared" si="2"/>
        <v>95</v>
      </c>
      <c r="CJ12" t="s">
        <v>255</v>
      </c>
      <c r="DF12" t="s">
        <v>278</v>
      </c>
      <c r="DG12" t="s">
        <v>279</v>
      </c>
      <c r="DM12" t="s">
        <v>280</v>
      </c>
      <c r="DT12" t="s">
        <v>281</v>
      </c>
      <c r="DU12" t="s">
        <v>249</v>
      </c>
      <c r="DV12" t="s">
        <v>282</v>
      </c>
      <c r="DW12" t="s">
        <v>283</v>
      </c>
      <c r="EE12" t="s">
        <v>243</v>
      </c>
      <c r="EF12" t="s">
        <v>207</v>
      </c>
      <c r="EK12">
        <v>2019</v>
      </c>
      <c r="EM12">
        <v>17.600000000000001</v>
      </c>
      <c r="EO12">
        <v>4.5</v>
      </c>
      <c r="EP12">
        <v>2</v>
      </c>
      <c r="EQ12" s="12">
        <f>SUM(EL12:EP12)</f>
        <v>24.1</v>
      </c>
      <c r="EY12">
        <v>4.5</v>
      </c>
      <c r="EZ12">
        <v>2</v>
      </c>
      <c r="FA12">
        <v>2</v>
      </c>
      <c r="FH12">
        <v>1</v>
      </c>
      <c r="FI12">
        <v>3</v>
      </c>
      <c r="FJ12" t="s">
        <v>284</v>
      </c>
      <c r="FK12">
        <v>1</v>
      </c>
      <c r="FP12">
        <v>3</v>
      </c>
      <c r="FR12">
        <v>2</v>
      </c>
      <c r="FX12">
        <v>1</v>
      </c>
      <c r="GC12">
        <v>34</v>
      </c>
      <c r="GD12">
        <v>34</v>
      </c>
      <c r="GE12">
        <v>4</v>
      </c>
      <c r="GF12">
        <v>4</v>
      </c>
    </row>
    <row r="13" spans="1:215" ht="30.75" x14ac:dyDescent="0.25">
      <c r="A13">
        <v>11</v>
      </c>
      <c r="B13" t="s">
        <v>285</v>
      </c>
      <c r="C13" t="str">
        <f>B13</f>
        <v>Lê Văn Cường</v>
      </c>
      <c r="D13" t="s">
        <v>175</v>
      </c>
      <c r="E13" t="s">
        <v>176</v>
      </c>
      <c r="F13" s="8">
        <v>2</v>
      </c>
      <c r="G13" t="s">
        <v>177</v>
      </c>
      <c r="H13" s="8">
        <v>4</v>
      </c>
      <c r="I13" t="s">
        <v>178</v>
      </c>
      <c r="J13">
        <v>1</v>
      </c>
      <c r="K13">
        <v>47</v>
      </c>
      <c r="L13">
        <v>1</v>
      </c>
      <c r="M13">
        <v>2</v>
      </c>
      <c r="N13">
        <v>1</v>
      </c>
      <c r="O13">
        <v>3</v>
      </c>
      <c r="P13">
        <v>3</v>
      </c>
      <c r="Q13">
        <v>1</v>
      </c>
      <c r="R13">
        <v>7</v>
      </c>
      <c r="S13">
        <v>2</v>
      </c>
      <c r="T13">
        <v>50</v>
      </c>
      <c r="U13">
        <v>10</v>
      </c>
      <c r="V13" s="9">
        <v>0.2</v>
      </c>
      <c r="W13" s="9">
        <f>V13</f>
        <v>0.2</v>
      </c>
      <c r="Y13">
        <v>3</v>
      </c>
      <c r="AB13">
        <v>3</v>
      </c>
      <c r="AD13" s="10">
        <v>1</v>
      </c>
      <c r="AE13" s="10">
        <v>4</v>
      </c>
      <c r="AF13" s="9">
        <f>V13</f>
        <v>0.2</v>
      </c>
      <c r="AG13" t="s">
        <v>286</v>
      </c>
      <c r="AH13" t="s">
        <v>180</v>
      </c>
      <c r="AI13">
        <v>50</v>
      </c>
      <c r="AJ13" t="s">
        <v>181</v>
      </c>
      <c r="AK13">
        <v>2003</v>
      </c>
      <c r="AL13" t="s">
        <v>182</v>
      </c>
      <c r="AS13" t="s">
        <v>196</v>
      </c>
      <c r="AT13" t="s">
        <v>224</v>
      </c>
      <c r="AU13">
        <v>20</v>
      </c>
      <c r="AW13">
        <v>2018</v>
      </c>
      <c r="AX13" t="s">
        <v>182</v>
      </c>
      <c r="AZ13" t="s">
        <v>197</v>
      </c>
      <c r="BA13">
        <v>20</v>
      </c>
      <c r="BB13">
        <v>2010</v>
      </c>
      <c r="BC13">
        <v>250</v>
      </c>
      <c r="BD13" t="s">
        <v>212</v>
      </c>
      <c r="BE13" t="s">
        <v>261</v>
      </c>
      <c r="BF13">
        <v>20</v>
      </c>
      <c r="BG13">
        <v>2010</v>
      </c>
      <c r="BH13">
        <v>100</v>
      </c>
      <c r="BI13" t="s">
        <v>212</v>
      </c>
      <c r="BY13" t="s">
        <v>237</v>
      </c>
      <c r="BZ13" s="11" t="s">
        <v>217</v>
      </c>
      <c r="CA13" s="11" t="s">
        <v>188</v>
      </c>
      <c r="CB13" s="11" t="s">
        <v>198</v>
      </c>
      <c r="CD13">
        <v>5</v>
      </c>
      <c r="CG13" s="12">
        <f t="shared" si="4"/>
        <v>5</v>
      </c>
      <c r="CH13" s="15">
        <f t="shared" si="1"/>
        <v>0</v>
      </c>
      <c r="CI13" s="15">
        <f t="shared" si="2"/>
        <v>5</v>
      </c>
      <c r="CJ13" t="s">
        <v>237</v>
      </c>
      <c r="DF13" t="s">
        <v>287</v>
      </c>
      <c r="DG13" t="s">
        <v>288</v>
      </c>
      <c r="DH13" t="s">
        <v>278</v>
      </c>
      <c r="DI13" t="s">
        <v>289</v>
      </c>
      <c r="DM13" t="s">
        <v>290</v>
      </c>
      <c r="DT13" t="s">
        <v>291</v>
      </c>
      <c r="DU13" t="s">
        <v>292</v>
      </c>
      <c r="EE13" t="s">
        <v>252</v>
      </c>
      <c r="EF13" t="s">
        <v>207</v>
      </c>
      <c r="EK13">
        <v>2003</v>
      </c>
      <c r="EQ13" s="12"/>
      <c r="FP13">
        <v>134</v>
      </c>
      <c r="FQ13" t="s">
        <v>208</v>
      </c>
      <c r="FR13">
        <v>2</v>
      </c>
      <c r="FX13">
        <v>1</v>
      </c>
      <c r="GF13">
        <v>4</v>
      </c>
    </row>
    <row r="14" spans="1:215" ht="30.75" x14ac:dyDescent="0.25">
      <c r="A14">
        <v>12</v>
      </c>
      <c r="B14" t="s">
        <v>293</v>
      </c>
      <c r="C14" t="s">
        <v>294</v>
      </c>
      <c r="D14" t="s">
        <v>295</v>
      </c>
      <c r="E14" t="s">
        <v>176</v>
      </c>
      <c r="F14" s="8">
        <v>2</v>
      </c>
      <c r="G14" t="s">
        <v>177</v>
      </c>
      <c r="H14" s="8">
        <v>4</v>
      </c>
      <c r="I14" t="s">
        <v>178</v>
      </c>
      <c r="J14">
        <v>1</v>
      </c>
      <c r="K14">
        <v>25</v>
      </c>
      <c r="L14">
        <v>1</v>
      </c>
      <c r="M14">
        <v>2</v>
      </c>
      <c r="N14">
        <v>3</v>
      </c>
      <c r="O14">
        <v>7</v>
      </c>
      <c r="P14">
        <v>6</v>
      </c>
      <c r="Q14">
        <v>4</v>
      </c>
      <c r="R14">
        <v>9</v>
      </c>
      <c r="S14">
        <v>2</v>
      </c>
      <c r="T14">
        <v>125</v>
      </c>
      <c r="U14">
        <v>25</v>
      </c>
      <c r="V14" s="9">
        <v>0.35</v>
      </c>
      <c r="W14" s="9">
        <f>V14</f>
        <v>0.35</v>
      </c>
      <c r="Y14">
        <v>2</v>
      </c>
      <c r="Z14">
        <v>2.1</v>
      </c>
      <c r="AA14">
        <v>0.2</v>
      </c>
      <c r="AB14">
        <v>34</v>
      </c>
      <c r="AD14" s="10">
        <v>1</v>
      </c>
      <c r="AE14" s="10">
        <v>5</v>
      </c>
      <c r="AF14" s="9">
        <f>V14</f>
        <v>0.35</v>
      </c>
      <c r="AG14" t="s">
        <v>179</v>
      </c>
      <c r="AH14" t="s">
        <v>180</v>
      </c>
      <c r="AI14">
        <v>25</v>
      </c>
      <c r="AJ14" t="s">
        <v>181</v>
      </c>
      <c r="AK14">
        <v>2009</v>
      </c>
      <c r="AN14" t="s">
        <v>296</v>
      </c>
      <c r="AO14">
        <v>15</v>
      </c>
      <c r="AP14">
        <v>2009</v>
      </c>
      <c r="AS14" t="s">
        <v>262</v>
      </c>
      <c r="AT14" t="s">
        <v>224</v>
      </c>
      <c r="AU14">
        <v>40</v>
      </c>
      <c r="AW14">
        <v>2013</v>
      </c>
      <c r="AX14">
        <v>2</v>
      </c>
      <c r="AY14" t="s">
        <v>186</v>
      </c>
      <c r="AZ14" t="s">
        <v>261</v>
      </c>
      <c r="BA14">
        <v>10</v>
      </c>
      <c r="BB14">
        <v>2009</v>
      </c>
      <c r="BE14" t="s">
        <v>184</v>
      </c>
      <c r="BF14">
        <v>13</v>
      </c>
      <c r="BG14">
        <v>2000</v>
      </c>
      <c r="BH14">
        <v>3</v>
      </c>
      <c r="BI14" t="s">
        <v>186</v>
      </c>
      <c r="BY14" t="s">
        <v>237</v>
      </c>
      <c r="BZ14" s="11" t="s">
        <v>217</v>
      </c>
      <c r="CA14" s="11" t="s">
        <v>188</v>
      </c>
      <c r="CB14" s="11" t="s">
        <v>198</v>
      </c>
      <c r="CD14">
        <v>50</v>
      </c>
      <c r="CF14">
        <v>8</v>
      </c>
      <c r="CG14" s="12">
        <f t="shared" si="4"/>
        <v>50</v>
      </c>
      <c r="CH14" s="15">
        <f t="shared" si="1"/>
        <v>8</v>
      </c>
      <c r="CI14" s="15">
        <f t="shared" si="2"/>
        <v>42</v>
      </c>
      <c r="CJ14" t="s">
        <v>237</v>
      </c>
      <c r="DF14" t="s">
        <v>278</v>
      </c>
      <c r="DG14" t="s">
        <v>297</v>
      </c>
      <c r="DH14" t="s">
        <v>199</v>
      </c>
      <c r="DI14" t="s">
        <v>298</v>
      </c>
      <c r="DJ14" t="s">
        <v>201</v>
      </c>
      <c r="DK14" t="s">
        <v>298</v>
      </c>
      <c r="DM14" t="s">
        <v>202</v>
      </c>
      <c r="DT14" t="s">
        <v>203</v>
      </c>
      <c r="DU14" t="s">
        <v>299</v>
      </c>
      <c r="DV14" t="s">
        <v>300</v>
      </c>
      <c r="EE14" t="s">
        <v>206</v>
      </c>
      <c r="EF14" t="s">
        <v>207</v>
      </c>
      <c r="EK14">
        <v>2019</v>
      </c>
      <c r="EM14">
        <v>1.5</v>
      </c>
      <c r="EO14">
        <v>9</v>
      </c>
      <c r="EQ14" s="12">
        <f>SUM(EL14:EP14)</f>
        <v>10.5</v>
      </c>
      <c r="EY14">
        <v>10</v>
      </c>
      <c r="FP14">
        <v>4</v>
      </c>
      <c r="FQ14" t="s">
        <v>208</v>
      </c>
      <c r="FR14">
        <v>2</v>
      </c>
      <c r="FX14">
        <v>1</v>
      </c>
      <c r="GC14">
        <v>3</v>
      </c>
      <c r="GD14">
        <v>4</v>
      </c>
      <c r="GE14">
        <v>3</v>
      </c>
      <c r="GF14">
        <v>11</v>
      </c>
    </row>
    <row r="15" spans="1:215" ht="30.75" x14ac:dyDescent="0.25">
      <c r="A15">
        <v>13</v>
      </c>
      <c r="B15" t="s">
        <v>301</v>
      </c>
      <c r="C15" t="s">
        <v>301</v>
      </c>
      <c r="D15" t="s">
        <v>175</v>
      </c>
      <c r="E15" t="s">
        <v>176</v>
      </c>
      <c r="F15" s="8">
        <v>2</v>
      </c>
      <c r="G15" t="s">
        <v>177</v>
      </c>
      <c r="H15" s="8">
        <v>4</v>
      </c>
      <c r="I15" t="s">
        <v>178</v>
      </c>
      <c r="J15">
        <v>1</v>
      </c>
      <c r="K15">
        <v>63</v>
      </c>
      <c r="L15">
        <v>1</v>
      </c>
      <c r="M15">
        <v>2</v>
      </c>
      <c r="N15">
        <v>1</v>
      </c>
      <c r="O15">
        <v>5</v>
      </c>
      <c r="P15">
        <v>3</v>
      </c>
      <c r="Q15">
        <v>2</v>
      </c>
      <c r="R15">
        <v>30</v>
      </c>
      <c r="S15">
        <v>2</v>
      </c>
      <c r="T15">
        <v>120</v>
      </c>
      <c r="U15">
        <v>80</v>
      </c>
      <c r="V15" s="9">
        <v>1.71</v>
      </c>
      <c r="W15" s="9">
        <v>1.71</v>
      </c>
      <c r="Y15">
        <v>3</v>
      </c>
      <c r="AB15">
        <v>1</v>
      </c>
      <c r="AD15" s="10">
        <v>1</v>
      </c>
      <c r="AE15" s="10">
        <v>3</v>
      </c>
      <c r="AF15" s="9">
        <f>17100/10000</f>
        <v>1.71</v>
      </c>
      <c r="AG15" t="s">
        <v>184</v>
      </c>
      <c r="AH15" t="s">
        <v>210</v>
      </c>
      <c r="AI15">
        <v>280</v>
      </c>
      <c r="AJ15" t="s">
        <v>211</v>
      </c>
      <c r="AK15">
        <v>1998</v>
      </c>
      <c r="AL15">
        <v>5.5</v>
      </c>
      <c r="AM15" t="s">
        <v>186</v>
      </c>
      <c r="AN15" t="s">
        <v>302</v>
      </c>
      <c r="AO15">
        <v>650</v>
      </c>
      <c r="AP15">
        <v>1997</v>
      </c>
      <c r="AQ15" t="s">
        <v>182</v>
      </c>
      <c r="AS15" t="s">
        <v>197</v>
      </c>
      <c r="AT15" t="s">
        <v>224</v>
      </c>
      <c r="AU15">
        <v>55</v>
      </c>
      <c r="AW15">
        <v>2018</v>
      </c>
      <c r="AX15" t="s">
        <v>182</v>
      </c>
      <c r="BY15" t="s">
        <v>255</v>
      </c>
      <c r="BZ15" s="11" t="s">
        <v>217</v>
      </c>
      <c r="CA15" s="11" t="s">
        <v>238</v>
      </c>
      <c r="CB15" s="11" t="s">
        <v>189</v>
      </c>
      <c r="CC15">
        <v>50</v>
      </c>
      <c r="CD15">
        <v>60</v>
      </c>
      <c r="CE15">
        <v>20</v>
      </c>
      <c r="CF15">
        <v>15</v>
      </c>
      <c r="CG15" s="12">
        <f t="shared" si="4"/>
        <v>110</v>
      </c>
      <c r="CH15" s="15">
        <f t="shared" si="1"/>
        <v>35</v>
      </c>
      <c r="CI15" s="15">
        <f t="shared" si="2"/>
        <v>75</v>
      </c>
      <c r="CJ15" t="s">
        <v>255</v>
      </c>
      <c r="DF15" t="s">
        <v>278</v>
      </c>
      <c r="DG15" t="s">
        <v>303</v>
      </c>
      <c r="DM15" t="s">
        <v>304</v>
      </c>
      <c r="DT15" t="s">
        <v>302</v>
      </c>
      <c r="DU15" t="s">
        <v>305</v>
      </c>
      <c r="DV15" t="s">
        <v>306</v>
      </c>
      <c r="EE15" t="s">
        <v>243</v>
      </c>
      <c r="EF15" t="s">
        <v>207</v>
      </c>
      <c r="EG15" t="s">
        <v>263</v>
      </c>
      <c r="EH15" t="s">
        <v>307</v>
      </c>
      <c r="EK15">
        <v>1997</v>
      </c>
      <c r="EL15">
        <v>1</v>
      </c>
      <c r="EQ15" s="12">
        <f>SUM(EL15:EP15)</f>
        <v>1</v>
      </c>
      <c r="FA15">
        <v>2</v>
      </c>
      <c r="FH15">
        <v>1</v>
      </c>
      <c r="FI15">
        <v>1</v>
      </c>
      <c r="FJ15" t="s">
        <v>308</v>
      </c>
      <c r="FK15" t="s">
        <v>309</v>
      </c>
      <c r="FP15">
        <v>123</v>
      </c>
      <c r="FR15">
        <v>2</v>
      </c>
      <c r="FX15">
        <v>5</v>
      </c>
      <c r="FY15" t="s">
        <v>310</v>
      </c>
      <c r="GF15">
        <v>11</v>
      </c>
    </row>
    <row r="16" spans="1:215" ht="30.75" x14ac:dyDescent="0.25">
      <c r="A16">
        <v>14</v>
      </c>
      <c r="B16" t="s">
        <v>311</v>
      </c>
      <c r="C16" t="s">
        <v>311</v>
      </c>
      <c r="D16" t="s">
        <v>175</v>
      </c>
      <c r="E16" t="s">
        <v>176</v>
      </c>
      <c r="F16" s="8">
        <v>2</v>
      </c>
      <c r="G16" t="s">
        <v>177</v>
      </c>
      <c r="H16" s="8">
        <v>4</v>
      </c>
      <c r="I16" t="s">
        <v>231</v>
      </c>
      <c r="J16">
        <v>1</v>
      </c>
      <c r="K16">
        <v>49</v>
      </c>
      <c r="L16">
        <v>1</v>
      </c>
      <c r="M16">
        <v>2</v>
      </c>
      <c r="N16">
        <v>1</v>
      </c>
      <c r="O16">
        <v>5</v>
      </c>
      <c r="P16">
        <v>2</v>
      </c>
      <c r="Q16">
        <v>2</v>
      </c>
      <c r="R16">
        <v>40</v>
      </c>
      <c r="S16">
        <v>1</v>
      </c>
      <c r="T16">
        <v>20</v>
      </c>
      <c r="U16">
        <v>100</v>
      </c>
      <c r="V16" s="9">
        <v>0.3</v>
      </c>
      <c r="W16" s="9">
        <v>0.3</v>
      </c>
      <c r="Y16">
        <v>3</v>
      </c>
      <c r="AB16">
        <v>4</v>
      </c>
      <c r="AD16" s="10">
        <v>1</v>
      </c>
      <c r="AE16" s="10">
        <v>2</v>
      </c>
      <c r="AF16" s="9">
        <v>0.3</v>
      </c>
      <c r="AG16" t="s">
        <v>236</v>
      </c>
      <c r="AH16" t="s">
        <v>214</v>
      </c>
      <c r="AI16">
        <v>60</v>
      </c>
      <c r="AJ16" t="s">
        <v>181</v>
      </c>
      <c r="AK16">
        <v>1999</v>
      </c>
      <c r="AL16">
        <v>3</v>
      </c>
      <c r="AM16" t="s">
        <v>186</v>
      </c>
      <c r="AS16" t="s">
        <v>184</v>
      </c>
      <c r="AT16" t="s">
        <v>185</v>
      </c>
      <c r="AU16">
        <v>50</v>
      </c>
      <c r="AW16">
        <v>1999</v>
      </c>
      <c r="AX16">
        <v>600</v>
      </c>
      <c r="AY16" t="s">
        <v>212</v>
      </c>
      <c r="BZ16" s="11" t="s">
        <v>217</v>
      </c>
      <c r="CA16" s="11" t="s">
        <v>188</v>
      </c>
      <c r="CB16" s="11" t="s">
        <v>198</v>
      </c>
      <c r="CC16">
        <v>30</v>
      </c>
      <c r="CD16">
        <v>4</v>
      </c>
      <c r="CE16">
        <v>5</v>
      </c>
      <c r="CF16">
        <v>3</v>
      </c>
      <c r="CG16" s="12">
        <f t="shared" si="4"/>
        <v>34</v>
      </c>
      <c r="CH16" s="15">
        <f t="shared" si="1"/>
        <v>8</v>
      </c>
      <c r="CI16" s="15">
        <f t="shared" si="2"/>
        <v>26</v>
      </c>
      <c r="CJ16" t="s">
        <v>218</v>
      </c>
      <c r="DF16" t="s">
        <v>199</v>
      </c>
      <c r="DG16" t="s">
        <v>312</v>
      </c>
      <c r="DH16" t="s">
        <v>201</v>
      </c>
      <c r="DI16" t="s">
        <v>313</v>
      </c>
      <c r="DJ16" t="s">
        <v>277</v>
      </c>
      <c r="DK16" t="s">
        <v>314</v>
      </c>
      <c r="DM16" t="s">
        <v>315</v>
      </c>
      <c r="DN16" t="s">
        <v>205</v>
      </c>
      <c r="DT16" t="s">
        <v>316</v>
      </c>
      <c r="DU16" t="s">
        <v>271</v>
      </c>
      <c r="DV16" t="s">
        <v>317</v>
      </c>
      <c r="EF16" t="s">
        <v>318</v>
      </c>
      <c r="EK16">
        <v>1999</v>
      </c>
      <c r="EM16">
        <v>2</v>
      </c>
      <c r="EO16">
        <v>7</v>
      </c>
      <c r="EP16">
        <v>0</v>
      </c>
      <c r="EQ16" s="12">
        <f>SUM(EL16:EP16)</f>
        <v>9</v>
      </c>
      <c r="EY16">
        <v>8</v>
      </c>
      <c r="EZ16">
        <v>0</v>
      </c>
      <c r="FA16">
        <v>0</v>
      </c>
      <c r="FH16">
        <v>1</v>
      </c>
      <c r="FI16">
        <v>1</v>
      </c>
      <c r="FJ16" t="s">
        <v>244</v>
      </c>
      <c r="FK16">
        <v>2</v>
      </c>
      <c r="FP16">
        <v>3</v>
      </c>
      <c r="FR16">
        <v>2</v>
      </c>
      <c r="FX16">
        <v>1</v>
      </c>
      <c r="GD16">
        <v>3</v>
      </c>
      <c r="GF16">
        <v>4</v>
      </c>
    </row>
    <row r="17" spans="1:188" ht="30.75" x14ac:dyDescent="0.25">
      <c r="A17">
        <v>15</v>
      </c>
      <c r="B17" t="s">
        <v>319</v>
      </c>
      <c r="C17" t="str">
        <f>B17</f>
        <v>Nguyễn Văn Đời</v>
      </c>
      <c r="D17" t="s">
        <v>175</v>
      </c>
      <c r="E17" t="s">
        <v>176</v>
      </c>
      <c r="F17" s="8">
        <v>2</v>
      </c>
      <c r="G17" t="s">
        <v>177</v>
      </c>
      <c r="H17" s="8">
        <v>4</v>
      </c>
      <c r="I17" t="s">
        <v>231</v>
      </c>
      <c r="J17">
        <v>1</v>
      </c>
      <c r="K17">
        <v>53</v>
      </c>
      <c r="L17">
        <v>1</v>
      </c>
      <c r="M17">
        <v>2</v>
      </c>
      <c r="N17">
        <v>2</v>
      </c>
      <c r="O17">
        <v>2</v>
      </c>
      <c r="P17">
        <v>2</v>
      </c>
      <c r="Q17">
        <v>2</v>
      </c>
      <c r="R17">
        <v>35</v>
      </c>
      <c r="S17">
        <v>1</v>
      </c>
      <c r="T17">
        <v>30</v>
      </c>
      <c r="U17">
        <v>100</v>
      </c>
      <c r="V17" s="9">
        <v>1.8</v>
      </c>
      <c r="W17" s="9">
        <f>V17</f>
        <v>1.8</v>
      </c>
      <c r="Y17">
        <v>3</v>
      </c>
      <c r="AB17">
        <v>3</v>
      </c>
      <c r="AD17" s="10">
        <v>1</v>
      </c>
      <c r="AE17" s="10">
        <v>5</v>
      </c>
      <c r="AF17" s="9">
        <f>V17</f>
        <v>1.8</v>
      </c>
      <c r="AG17" t="s">
        <v>184</v>
      </c>
      <c r="AH17" t="s">
        <v>210</v>
      </c>
      <c r="AI17">
        <v>150</v>
      </c>
      <c r="AJ17" t="s">
        <v>211</v>
      </c>
      <c r="AK17">
        <v>1985</v>
      </c>
      <c r="AL17">
        <v>3</v>
      </c>
      <c r="AM17" t="s">
        <v>186</v>
      </c>
      <c r="AS17" t="s">
        <v>197</v>
      </c>
      <c r="AT17" t="s">
        <v>224</v>
      </c>
      <c r="AU17">
        <v>30</v>
      </c>
      <c r="AW17">
        <v>2010</v>
      </c>
      <c r="AX17">
        <v>600</v>
      </c>
      <c r="AY17" t="s">
        <v>212</v>
      </c>
      <c r="AZ17" t="s">
        <v>234</v>
      </c>
      <c r="BA17">
        <v>70</v>
      </c>
      <c r="BB17">
        <v>200</v>
      </c>
      <c r="BC17">
        <v>300</v>
      </c>
      <c r="BD17" t="s">
        <v>212</v>
      </c>
      <c r="BE17" t="s">
        <v>235</v>
      </c>
      <c r="BF17">
        <v>70</v>
      </c>
      <c r="BG17">
        <v>2016</v>
      </c>
      <c r="BJ17" t="s">
        <v>258</v>
      </c>
      <c r="BK17">
        <v>20</v>
      </c>
      <c r="BL17">
        <v>2012</v>
      </c>
      <c r="BM17">
        <v>500</v>
      </c>
      <c r="BN17" t="s">
        <v>212</v>
      </c>
      <c r="BY17" t="s">
        <v>255</v>
      </c>
      <c r="BZ17" s="11" t="s">
        <v>226</v>
      </c>
      <c r="CA17" s="11" t="s">
        <v>188</v>
      </c>
      <c r="CB17" s="11" t="s">
        <v>189</v>
      </c>
      <c r="CC17">
        <v>18</v>
      </c>
      <c r="CD17">
        <v>10</v>
      </c>
      <c r="CF17">
        <v>2</v>
      </c>
      <c r="CG17" s="12">
        <f t="shared" si="4"/>
        <v>28</v>
      </c>
      <c r="CH17" s="15">
        <f t="shared" si="1"/>
        <v>2</v>
      </c>
      <c r="CI17" s="15">
        <f t="shared" si="2"/>
        <v>26</v>
      </c>
      <c r="CJ17" t="s">
        <v>255</v>
      </c>
      <c r="DM17" t="s">
        <v>239</v>
      </c>
      <c r="DT17" t="s">
        <v>192</v>
      </c>
      <c r="DU17" t="s">
        <v>320</v>
      </c>
      <c r="DV17" t="s">
        <v>321</v>
      </c>
      <c r="EE17" t="s">
        <v>194</v>
      </c>
      <c r="EF17" t="s">
        <v>207</v>
      </c>
      <c r="EK17">
        <v>2019</v>
      </c>
      <c r="EM17">
        <v>2.5</v>
      </c>
      <c r="EP17">
        <v>2</v>
      </c>
      <c r="EQ17" s="12">
        <f>SUM(EL17:EP17)</f>
        <v>4.5</v>
      </c>
      <c r="EY17">
        <v>2</v>
      </c>
      <c r="EZ17">
        <v>2</v>
      </c>
      <c r="FA17">
        <v>2</v>
      </c>
      <c r="FP17">
        <v>4</v>
      </c>
      <c r="FQ17" t="s">
        <v>322</v>
      </c>
      <c r="FR17">
        <v>2</v>
      </c>
      <c r="FX17">
        <v>1</v>
      </c>
      <c r="GC17">
        <v>34</v>
      </c>
      <c r="GD17">
        <v>34</v>
      </c>
      <c r="GF17">
        <v>4</v>
      </c>
    </row>
    <row r="18" spans="1:188" ht="15.75" x14ac:dyDescent="0.25">
      <c r="A18">
        <v>16</v>
      </c>
      <c r="B18" t="s">
        <v>323</v>
      </c>
      <c r="C18" t="str">
        <f>B18</f>
        <v>Trần Hữu Phước</v>
      </c>
      <c r="D18" t="s">
        <v>175</v>
      </c>
      <c r="E18" t="s">
        <v>176</v>
      </c>
      <c r="F18" s="8">
        <v>2</v>
      </c>
      <c r="G18" t="s">
        <v>177</v>
      </c>
      <c r="H18" s="8">
        <v>4</v>
      </c>
      <c r="I18" t="s">
        <v>178</v>
      </c>
      <c r="J18">
        <v>1</v>
      </c>
      <c r="K18">
        <v>60</v>
      </c>
      <c r="L18">
        <v>1</v>
      </c>
      <c r="M18">
        <v>2</v>
      </c>
      <c r="N18">
        <v>3</v>
      </c>
      <c r="O18">
        <v>5</v>
      </c>
      <c r="P18">
        <v>3</v>
      </c>
      <c r="Q18">
        <v>2</v>
      </c>
      <c r="R18">
        <v>25</v>
      </c>
      <c r="S18">
        <v>1</v>
      </c>
      <c r="T18">
        <v>100</v>
      </c>
      <c r="U18">
        <v>20</v>
      </c>
      <c r="V18" s="9">
        <v>0.35</v>
      </c>
      <c r="W18" s="9">
        <f>V18</f>
        <v>0.35</v>
      </c>
      <c r="Y18">
        <v>3</v>
      </c>
      <c r="AB18">
        <v>34</v>
      </c>
      <c r="AD18" s="10">
        <v>1</v>
      </c>
      <c r="AE18" s="10">
        <v>4</v>
      </c>
      <c r="AF18" s="9">
        <f>V18</f>
        <v>0.35</v>
      </c>
      <c r="AG18" t="s">
        <v>179</v>
      </c>
      <c r="AH18" t="s">
        <v>180</v>
      </c>
      <c r="AI18">
        <v>20</v>
      </c>
      <c r="AJ18" t="s">
        <v>181</v>
      </c>
      <c r="AK18">
        <v>1999</v>
      </c>
      <c r="AL18" t="s">
        <v>182</v>
      </c>
      <c r="AN18" t="s">
        <v>324</v>
      </c>
      <c r="AO18">
        <v>10</v>
      </c>
      <c r="AP18">
        <v>1999</v>
      </c>
      <c r="AQ18" t="s">
        <v>182</v>
      </c>
      <c r="AS18" t="s">
        <v>262</v>
      </c>
      <c r="AT18" t="s">
        <v>224</v>
      </c>
      <c r="AU18">
        <v>100</v>
      </c>
      <c r="AW18">
        <v>2009</v>
      </c>
      <c r="AX18">
        <v>1</v>
      </c>
      <c r="AY18" t="s">
        <v>186</v>
      </c>
      <c r="AZ18" t="s">
        <v>325</v>
      </c>
      <c r="BA18">
        <v>150</v>
      </c>
      <c r="BB18">
        <v>2010</v>
      </c>
      <c r="BC18">
        <v>30</v>
      </c>
      <c r="BD18" t="s">
        <v>212</v>
      </c>
      <c r="BY18" t="s">
        <v>237</v>
      </c>
      <c r="BZ18" s="11"/>
      <c r="CA18" s="11" t="s">
        <v>188</v>
      </c>
      <c r="CB18" s="11" t="s">
        <v>198</v>
      </c>
      <c r="CD18">
        <v>10</v>
      </c>
      <c r="CF18">
        <v>1</v>
      </c>
      <c r="CG18" s="12">
        <f t="shared" si="4"/>
        <v>10</v>
      </c>
      <c r="CH18" s="15">
        <f t="shared" si="1"/>
        <v>1</v>
      </c>
      <c r="CI18" s="15">
        <f t="shared" si="2"/>
        <v>9</v>
      </c>
      <c r="CJ18" t="s">
        <v>237</v>
      </c>
      <c r="DF18" t="s">
        <v>287</v>
      </c>
      <c r="DG18" t="s">
        <v>326</v>
      </c>
      <c r="DM18" t="s">
        <v>327</v>
      </c>
      <c r="DN18" t="s">
        <v>328</v>
      </c>
      <c r="DT18" t="s">
        <v>258</v>
      </c>
      <c r="DU18" t="s">
        <v>249</v>
      </c>
      <c r="DV18" t="s">
        <v>329</v>
      </c>
      <c r="DW18" t="s">
        <v>330</v>
      </c>
      <c r="DX18" t="s">
        <v>201</v>
      </c>
      <c r="DY18" t="s">
        <v>331</v>
      </c>
      <c r="DZ18" t="s">
        <v>330</v>
      </c>
      <c r="EE18" t="s">
        <v>194</v>
      </c>
      <c r="EF18" t="s">
        <v>207</v>
      </c>
      <c r="EK18">
        <v>2009</v>
      </c>
      <c r="EQ18" s="12"/>
      <c r="EY18">
        <v>1</v>
      </c>
      <c r="FH18">
        <v>1</v>
      </c>
      <c r="FI18">
        <v>1</v>
      </c>
      <c r="FJ18" t="s">
        <v>332</v>
      </c>
      <c r="FK18">
        <v>1</v>
      </c>
      <c r="FP18">
        <v>34</v>
      </c>
      <c r="FQ18" t="s">
        <v>208</v>
      </c>
      <c r="FR18">
        <v>2</v>
      </c>
      <c r="FX18">
        <v>1</v>
      </c>
      <c r="GF18">
        <v>411</v>
      </c>
    </row>
    <row r="19" spans="1:188" ht="30.75" x14ac:dyDescent="0.25">
      <c r="A19">
        <v>17</v>
      </c>
      <c r="B19" t="s">
        <v>333</v>
      </c>
      <c r="C19" t="s">
        <v>334</v>
      </c>
      <c r="D19" t="s">
        <v>335</v>
      </c>
      <c r="E19" t="s">
        <v>176</v>
      </c>
      <c r="F19" s="8">
        <v>2</v>
      </c>
      <c r="G19" t="s">
        <v>177</v>
      </c>
      <c r="H19" s="8">
        <v>4</v>
      </c>
      <c r="I19" t="s">
        <v>178</v>
      </c>
      <c r="J19">
        <v>2</v>
      </c>
      <c r="K19">
        <v>53</v>
      </c>
      <c r="L19">
        <v>1</v>
      </c>
      <c r="M19">
        <v>2</v>
      </c>
      <c r="N19">
        <v>2</v>
      </c>
      <c r="O19">
        <v>4</v>
      </c>
      <c r="P19">
        <v>1</v>
      </c>
      <c r="Q19">
        <v>1</v>
      </c>
      <c r="R19">
        <v>30</v>
      </c>
      <c r="S19">
        <v>2</v>
      </c>
      <c r="T19">
        <v>100</v>
      </c>
      <c r="U19">
        <v>80</v>
      </c>
      <c r="V19" s="9">
        <v>3.5</v>
      </c>
      <c r="W19" s="9">
        <f>V19</f>
        <v>3.5</v>
      </c>
      <c r="Y19">
        <v>3</v>
      </c>
      <c r="AB19">
        <v>35</v>
      </c>
      <c r="AC19" t="s">
        <v>336</v>
      </c>
      <c r="AD19" s="10">
        <v>1</v>
      </c>
      <c r="AE19" s="10">
        <v>8</v>
      </c>
      <c r="AF19" s="9">
        <f>V19</f>
        <v>3.5</v>
      </c>
      <c r="AG19" t="s">
        <v>246</v>
      </c>
      <c r="AH19" t="s">
        <v>180</v>
      </c>
      <c r="AI19">
        <v>200</v>
      </c>
      <c r="AJ19" t="s">
        <v>181</v>
      </c>
      <c r="AK19">
        <v>1990</v>
      </c>
      <c r="AL19" t="s">
        <v>182</v>
      </c>
      <c r="AN19" t="s">
        <v>302</v>
      </c>
      <c r="AO19">
        <v>300</v>
      </c>
      <c r="AP19">
        <v>1990</v>
      </c>
      <c r="AQ19" t="s">
        <v>182</v>
      </c>
      <c r="AS19" t="s">
        <v>197</v>
      </c>
      <c r="AT19" t="s">
        <v>224</v>
      </c>
      <c r="AU19">
        <v>20</v>
      </c>
      <c r="AW19">
        <v>2009</v>
      </c>
      <c r="AX19">
        <v>100</v>
      </c>
      <c r="AY19" t="s">
        <v>212</v>
      </c>
      <c r="AZ19" t="s">
        <v>184</v>
      </c>
      <c r="BB19">
        <v>2009</v>
      </c>
      <c r="BC19">
        <v>20</v>
      </c>
      <c r="BD19" t="s">
        <v>186</v>
      </c>
      <c r="BE19" t="s">
        <v>262</v>
      </c>
      <c r="BF19">
        <v>300</v>
      </c>
      <c r="BG19">
        <v>2009</v>
      </c>
      <c r="BH19">
        <v>700</v>
      </c>
      <c r="BI19" t="s">
        <v>212</v>
      </c>
      <c r="BJ19" t="s">
        <v>201</v>
      </c>
      <c r="BL19">
        <v>2009</v>
      </c>
      <c r="BM19">
        <v>250</v>
      </c>
      <c r="BN19" t="s">
        <v>212</v>
      </c>
      <c r="BO19" t="s">
        <v>337</v>
      </c>
      <c r="BQ19">
        <v>2009</v>
      </c>
      <c r="BT19" t="s">
        <v>338</v>
      </c>
      <c r="BU19">
        <v>500</v>
      </c>
      <c r="BV19">
        <v>2019</v>
      </c>
      <c r="BY19" t="s">
        <v>237</v>
      </c>
      <c r="BZ19" s="11" t="s">
        <v>217</v>
      </c>
      <c r="CA19" s="11" t="s">
        <v>188</v>
      </c>
      <c r="CB19" s="11" t="s">
        <v>198</v>
      </c>
      <c r="CD19">
        <v>130</v>
      </c>
      <c r="CF19">
        <v>20</v>
      </c>
      <c r="CG19" s="12">
        <f t="shared" si="4"/>
        <v>130</v>
      </c>
      <c r="CH19" s="15">
        <f t="shared" si="1"/>
        <v>20</v>
      </c>
      <c r="CI19" s="15">
        <f t="shared" si="2"/>
        <v>110</v>
      </c>
      <c r="CJ19" t="s">
        <v>237</v>
      </c>
      <c r="DF19" t="s">
        <v>338</v>
      </c>
      <c r="DG19" t="s">
        <v>339</v>
      </c>
      <c r="DM19" t="s">
        <v>340</v>
      </c>
      <c r="DT19" t="s">
        <v>203</v>
      </c>
      <c r="DU19" t="s">
        <v>341</v>
      </c>
      <c r="DV19" t="s">
        <v>300</v>
      </c>
      <c r="DX19" t="s">
        <v>201</v>
      </c>
      <c r="DY19" t="s">
        <v>342</v>
      </c>
      <c r="EF19" t="s">
        <v>207</v>
      </c>
      <c r="EK19">
        <v>2019</v>
      </c>
      <c r="EM19">
        <v>10</v>
      </c>
      <c r="EN19">
        <v>2.5</v>
      </c>
      <c r="EO19">
        <v>5</v>
      </c>
      <c r="EQ19" s="12">
        <f t="shared" ref="EQ19:EQ32" si="5">SUM(EL19:EP19)</f>
        <v>17.5</v>
      </c>
      <c r="EY19">
        <v>15</v>
      </c>
      <c r="EZ19">
        <v>6</v>
      </c>
      <c r="FA19">
        <v>1.5</v>
      </c>
      <c r="FP19">
        <v>4</v>
      </c>
      <c r="FQ19" t="s">
        <v>343</v>
      </c>
      <c r="FR19">
        <v>2</v>
      </c>
      <c r="FX19">
        <v>5</v>
      </c>
      <c r="FY19" t="s">
        <v>344</v>
      </c>
      <c r="GC19">
        <v>3</v>
      </c>
      <c r="GD19">
        <v>2</v>
      </c>
      <c r="GF19">
        <v>4</v>
      </c>
    </row>
    <row r="20" spans="1:188" ht="30.75" x14ac:dyDescent="0.25">
      <c r="A20">
        <v>18</v>
      </c>
      <c r="B20" t="s">
        <v>345</v>
      </c>
      <c r="C20" t="s">
        <v>345</v>
      </c>
      <c r="D20" t="s">
        <v>175</v>
      </c>
      <c r="E20" t="s">
        <v>176</v>
      </c>
      <c r="F20" s="8">
        <v>2</v>
      </c>
      <c r="G20" t="s">
        <v>177</v>
      </c>
      <c r="H20" s="8">
        <v>4</v>
      </c>
      <c r="I20" t="s">
        <v>178</v>
      </c>
      <c r="J20">
        <v>1</v>
      </c>
      <c r="K20">
        <v>60</v>
      </c>
      <c r="L20">
        <v>1</v>
      </c>
      <c r="M20">
        <v>2</v>
      </c>
      <c r="N20">
        <v>1</v>
      </c>
      <c r="O20">
        <v>6</v>
      </c>
      <c r="P20">
        <v>3</v>
      </c>
      <c r="Q20">
        <v>2</v>
      </c>
      <c r="R20">
        <v>10</v>
      </c>
      <c r="S20">
        <v>2</v>
      </c>
      <c r="T20">
        <v>150</v>
      </c>
      <c r="U20">
        <v>10</v>
      </c>
      <c r="V20" s="9">
        <v>0.09</v>
      </c>
      <c r="W20" s="9">
        <v>0.09</v>
      </c>
      <c r="Y20">
        <v>3</v>
      </c>
      <c r="AB20">
        <v>3</v>
      </c>
      <c r="AD20" s="10">
        <v>1</v>
      </c>
      <c r="AE20" s="10">
        <v>2</v>
      </c>
      <c r="AF20" s="9">
        <f>900/10000</f>
        <v>0.09</v>
      </c>
      <c r="AG20" t="s">
        <v>179</v>
      </c>
      <c r="AH20" t="s">
        <v>180</v>
      </c>
      <c r="AI20">
        <v>20</v>
      </c>
      <c r="AJ20" t="s">
        <v>181</v>
      </c>
      <c r="AK20">
        <v>1995</v>
      </c>
      <c r="AL20" t="s">
        <v>260</v>
      </c>
      <c r="AS20" t="s">
        <v>184</v>
      </c>
      <c r="AT20" t="s">
        <v>185</v>
      </c>
      <c r="AU20">
        <v>65</v>
      </c>
      <c r="AW20">
        <v>2000</v>
      </c>
      <c r="AX20">
        <v>1.5</v>
      </c>
      <c r="AY20" t="s">
        <v>186</v>
      </c>
      <c r="BZ20" s="11" t="s">
        <v>217</v>
      </c>
      <c r="CA20" s="11" t="s">
        <v>238</v>
      </c>
      <c r="CB20" s="11" t="s">
        <v>198</v>
      </c>
      <c r="CC20">
        <v>10</v>
      </c>
      <c r="CD20">
        <v>100</v>
      </c>
      <c r="CF20">
        <v>50</v>
      </c>
      <c r="CG20" s="12">
        <f t="shared" si="4"/>
        <v>110</v>
      </c>
      <c r="CH20" s="15">
        <f t="shared" si="1"/>
        <v>50</v>
      </c>
      <c r="CI20" s="15">
        <f t="shared" si="2"/>
        <v>60</v>
      </c>
      <c r="CJ20" t="s">
        <v>190</v>
      </c>
      <c r="DM20" t="s">
        <v>264</v>
      </c>
      <c r="DT20" t="s">
        <v>203</v>
      </c>
      <c r="DU20" t="s">
        <v>227</v>
      </c>
      <c r="EK20">
        <v>2000</v>
      </c>
      <c r="EM20">
        <v>2</v>
      </c>
      <c r="EO20">
        <v>1</v>
      </c>
      <c r="EP20">
        <v>0.5</v>
      </c>
      <c r="EQ20" s="12">
        <f t="shared" si="5"/>
        <v>3.5</v>
      </c>
      <c r="EY20">
        <v>2</v>
      </c>
      <c r="EZ20">
        <v>2</v>
      </c>
      <c r="FA20">
        <v>0.75</v>
      </c>
      <c r="FP20">
        <v>2</v>
      </c>
      <c r="FR20">
        <v>2</v>
      </c>
      <c r="FX20">
        <v>1</v>
      </c>
      <c r="GF20">
        <v>4</v>
      </c>
    </row>
    <row r="21" spans="1:188" ht="30.75" x14ac:dyDescent="0.25">
      <c r="A21">
        <v>19</v>
      </c>
      <c r="B21" t="s">
        <v>346</v>
      </c>
      <c r="C21" t="s">
        <v>346</v>
      </c>
      <c r="D21" t="s">
        <v>175</v>
      </c>
      <c r="E21" t="s">
        <v>176</v>
      </c>
      <c r="F21" s="8">
        <v>2</v>
      </c>
      <c r="G21" t="s">
        <v>177</v>
      </c>
      <c r="H21" s="8">
        <v>4</v>
      </c>
      <c r="I21" t="s">
        <v>178</v>
      </c>
      <c r="J21">
        <v>2</v>
      </c>
      <c r="K21">
        <v>31</v>
      </c>
      <c r="L21">
        <v>1</v>
      </c>
      <c r="M21">
        <v>3</v>
      </c>
      <c r="N21">
        <v>1</v>
      </c>
      <c r="O21">
        <v>5</v>
      </c>
      <c r="P21">
        <v>2</v>
      </c>
      <c r="Q21">
        <v>1</v>
      </c>
      <c r="R21">
        <v>11</v>
      </c>
      <c r="S21">
        <v>2</v>
      </c>
      <c r="T21">
        <v>40</v>
      </c>
      <c r="U21">
        <v>70</v>
      </c>
      <c r="V21" s="9">
        <v>1</v>
      </c>
      <c r="W21" s="9">
        <v>1</v>
      </c>
      <c r="Y21">
        <v>3</v>
      </c>
      <c r="AB21">
        <v>3</v>
      </c>
      <c r="AD21" s="10">
        <v>1</v>
      </c>
      <c r="AE21" s="10">
        <v>4</v>
      </c>
      <c r="AF21" s="9">
        <v>1</v>
      </c>
      <c r="AG21" t="s">
        <v>197</v>
      </c>
      <c r="AH21" t="s">
        <v>224</v>
      </c>
      <c r="AI21">
        <v>300</v>
      </c>
      <c r="AJ21" t="s">
        <v>181</v>
      </c>
      <c r="AK21">
        <v>2008</v>
      </c>
      <c r="AL21">
        <v>1</v>
      </c>
      <c r="AM21" t="s">
        <v>186</v>
      </c>
      <c r="AS21" t="s">
        <v>347</v>
      </c>
      <c r="AT21" t="s">
        <v>224</v>
      </c>
      <c r="AU21">
        <v>200</v>
      </c>
      <c r="AW21">
        <v>2008</v>
      </c>
      <c r="AX21">
        <v>500</v>
      </c>
      <c r="AY21" t="s">
        <v>212</v>
      </c>
      <c r="AZ21" t="s">
        <v>184</v>
      </c>
      <c r="BA21">
        <v>100</v>
      </c>
      <c r="BB21">
        <v>2018</v>
      </c>
      <c r="BC21" t="s">
        <v>269</v>
      </c>
      <c r="BE21" t="s">
        <v>325</v>
      </c>
      <c r="BF21">
        <v>80</v>
      </c>
      <c r="BG21">
        <v>2008</v>
      </c>
      <c r="BH21">
        <v>50</v>
      </c>
      <c r="BI21" t="s">
        <v>212</v>
      </c>
      <c r="BY21" t="s">
        <v>224</v>
      </c>
      <c r="BZ21" s="11" t="s">
        <v>226</v>
      </c>
      <c r="CA21" s="11" t="s">
        <v>188</v>
      </c>
      <c r="CB21" s="11" t="s">
        <v>189</v>
      </c>
      <c r="CC21">
        <v>30</v>
      </c>
      <c r="CD21">
        <v>10</v>
      </c>
      <c r="CE21">
        <v>6</v>
      </c>
      <c r="CF21">
        <v>4</v>
      </c>
      <c r="CG21" s="12">
        <f t="shared" si="4"/>
        <v>40</v>
      </c>
      <c r="CH21" s="15">
        <f t="shared" si="1"/>
        <v>10</v>
      </c>
      <c r="CI21" s="15">
        <f t="shared" si="2"/>
        <v>30</v>
      </c>
      <c r="CJ21" t="s">
        <v>224</v>
      </c>
      <c r="DF21" t="s">
        <v>258</v>
      </c>
      <c r="DG21" t="s">
        <v>348</v>
      </c>
      <c r="DM21" t="s">
        <v>349</v>
      </c>
      <c r="DT21" t="s">
        <v>199</v>
      </c>
      <c r="DU21" t="s">
        <v>350</v>
      </c>
      <c r="EF21" t="s">
        <v>207</v>
      </c>
      <c r="EK21">
        <v>2008</v>
      </c>
      <c r="EM21">
        <v>2</v>
      </c>
      <c r="EO21">
        <v>2.6</v>
      </c>
      <c r="EP21">
        <v>0</v>
      </c>
      <c r="EQ21" s="12">
        <f t="shared" si="5"/>
        <v>4.5999999999999996</v>
      </c>
      <c r="EY21">
        <v>8</v>
      </c>
      <c r="EZ21">
        <v>0</v>
      </c>
      <c r="FA21">
        <v>0</v>
      </c>
      <c r="FP21">
        <v>4</v>
      </c>
      <c r="FQ21" t="s">
        <v>208</v>
      </c>
      <c r="FR21">
        <v>2</v>
      </c>
      <c r="FX21">
        <v>1</v>
      </c>
      <c r="GC21">
        <v>4</v>
      </c>
      <c r="GD21">
        <v>3</v>
      </c>
      <c r="GE21">
        <v>3</v>
      </c>
      <c r="GF21">
        <v>4</v>
      </c>
    </row>
    <row r="22" spans="1:188" ht="30.75" x14ac:dyDescent="0.25">
      <c r="A22">
        <v>20</v>
      </c>
      <c r="B22" t="s">
        <v>351</v>
      </c>
      <c r="C22" t="str">
        <f>B22</f>
        <v>Nguyễn Văn Liêm</v>
      </c>
      <c r="D22" t="s">
        <v>175</v>
      </c>
      <c r="E22" t="s">
        <v>176</v>
      </c>
      <c r="F22" s="8">
        <v>2</v>
      </c>
      <c r="G22" t="s">
        <v>177</v>
      </c>
      <c r="H22" s="8">
        <v>4</v>
      </c>
      <c r="I22" t="s">
        <v>352</v>
      </c>
      <c r="J22">
        <v>1</v>
      </c>
      <c r="K22">
        <v>45</v>
      </c>
      <c r="L22">
        <v>1</v>
      </c>
      <c r="M22">
        <v>2</v>
      </c>
      <c r="N22">
        <v>1</v>
      </c>
      <c r="O22">
        <v>3</v>
      </c>
      <c r="P22">
        <v>3</v>
      </c>
      <c r="Q22">
        <v>1</v>
      </c>
      <c r="R22">
        <v>20</v>
      </c>
      <c r="S22">
        <v>1</v>
      </c>
      <c r="T22">
        <v>40</v>
      </c>
      <c r="U22">
        <v>100</v>
      </c>
      <c r="V22" s="9">
        <v>1.3</v>
      </c>
      <c r="W22" s="9">
        <f>V22</f>
        <v>1.3</v>
      </c>
      <c r="Y22">
        <v>1</v>
      </c>
      <c r="Z22">
        <v>1.1000000000000001</v>
      </c>
      <c r="AA22">
        <v>0.5</v>
      </c>
      <c r="AB22">
        <v>2</v>
      </c>
      <c r="AD22" s="10">
        <v>1</v>
      </c>
      <c r="AE22" s="10">
        <v>4</v>
      </c>
      <c r="AF22" s="9">
        <f>V22</f>
        <v>1.3</v>
      </c>
      <c r="AG22" t="s">
        <v>184</v>
      </c>
      <c r="AH22" t="s">
        <v>210</v>
      </c>
      <c r="AI22">
        <v>200</v>
      </c>
      <c r="AJ22" t="s">
        <v>211</v>
      </c>
      <c r="AL22">
        <v>3</v>
      </c>
      <c r="AM22" t="s">
        <v>186</v>
      </c>
      <c r="AS22" t="s">
        <v>325</v>
      </c>
      <c r="AT22" t="s">
        <v>224</v>
      </c>
      <c r="AU22">
        <v>200</v>
      </c>
      <c r="AW22">
        <v>2009</v>
      </c>
      <c r="AX22">
        <v>100</v>
      </c>
      <c r="AY22" t="s">
        <v>212</v>
      </c>
      <c r="AZ22" t="s">
        <v>262</v>
      </c>
      <c r="BA22">
        <v>40</v>
      </c>
      <c r="BB22">
        <v>2009</v>
      </c>
      <c r="BC22">
        <v>300</v>
      </c>
      <c r="BD22" t="s">
        <v>212</v>
      </c>
      <c r="BE22" t="s">
        <v>196</v>
      </c>
      <c r="BF22">
        <v>10</v>
      </c>
      <c r="BG22">
        <v>2000</v>
      </c>
      <c r="BH22">
        <v>30</v>
      </c>
      <c r="BI22" t="s">
        <v>212</v>
      </c>
      <c r="BY22" t="s">
        <v>255</v>
      </c>
      <c r="BZ22" s="11" t="s">
        <v>217</v>
      </c>
      <c r="CA22" s="11" t="s">
        <v>238</v>
      </c>
      <c r="CB22" s="11" t="s">
        <v>198</v>
      </c>
      <c r="CC22">
        <v>36</v>
      </c>
      <c r="CD22">
        <v>14</v>
      </c>
      <c r="CE22">
        <v>4</v>
      </c>
      <c r="CF22">
        <v>2</v>
      </c>
      <c r="CG22" s="12">
        <f t="shared" si="4"/>
        <v>50</v>
      </c>
      <c r="CH22" s="15">
        <f t="shared" si="1"/>
        <v>6</v>
      </c>
      <c r="CI22" s="15">
        <f t="shared" si="2"/>
        <v>44</v>
      </c>
      <c r="CJ22" t="s">
        <v>255</v>
      </c>
      <c r="DF22" t="s">
        <v>278</v>
      </c>
      <c r="DG22" t="s">
        <v>353</v>
      </c>
      <c r="DH22" t="s">
        <v>287</v>
      </c>
      <c r="DI22" t="s">
        <v>353</v>
      </c>
      <c r="DM22" t="s">
        <v>249</v>
      </c>
      <c r="DN22" t="s">
        <v>354</v>
      </c>
      <c r="DO22" t="s">
        <v>355</v>
      </c>
      <c r="DT22" t="s">
        <v>281</v>
      </c>
      <c r="DU22" t="s">
        <v>356</v>
      </c>
      <c r="EE22" t="s">
        <v>206</v>
      </c>
      <c r="EF22" t="s">
        <v>207</v>
      </c>
      <c r="EK22">
        <v>2019</v>
      </c>
      <c r="EM22">
        <v>4.8</v>
      </c>
      <c r="EP22">
        <v>2</v>
      </c>
      <c r="EQ22" s="12">
        <f t="shared" si="5"/>
        <v>6.8</v>
      </c>
      <c r="EY22">
        <v>4</v>
      </c>
      <c r="EZ22">
        <v>1</v>
      </c>
      <c r="FA22">
        <v>2</v>
      </c>
      <c r="FH22">
        <v>1</v>
      </c>
      <c r="FI22">
        <v>1</v>
      </c>
      <c r="FJ22" t="s">
        <v>357</v>
      </c>
      <c r="FK22">
        <v>3</v>
      </c>
      <c r="FP22">
        <v>4</v>
      </c>
      <c r="FQ22" t="s">
        <v>358</v>
      </c>
      <c r="FR22">
        <v>2</v>
      </c>
      <c r="FX22">
        <v>1</v>
      </c>
      <c r="GC22">
        <v>34</v>
      </c>
      <c r="GD22">
        <v>4</v>
      </c>
      <c r="GF22">
        <v>6</v>
      </c>
    </row>
    <row r="23" spans="1:188" ht="30.75" x14ac:dyDescent="0.25">
      <c r="A23">
        <v>21</v>
      </c>
      <c r="B23" t="s">
        <v>359</v>
      </c>
      <c r="C23" t="str">
        <f>B23</f>
        <v>Phan Ngọc Đức</v>
      </c>
      <c r="D23" t="s">
        <v>175</v>
      </c>
      <c r="E23" t="s">
        <v>176</v>
      </c>
      <c r="F23" s="8">
        <v>2</v>
      </c>
      <c r="G23" t="s">
        <v>177</v>
      </c>
      <c r="H23" s="8">
        <v>4</v>
      </c>
      <c r="I23" t="s">
        <v>352</v>
      </c>
      <c r="J23">
        <v>1</v>
      </c>
      <c r="K23">
        <v>45</v>
      </c>
      <c r="L23">
        <v>1</v>
      </c>
      <c r="M23">
        <v>2</v>
      </c>
      <c r="N23">
        <v>3</v>
      </c>
      <c r="O23">
        <v>3</v>
      </c>
      <c r="P23">
        <v>2</v>
      </c>
      <c r="Q23">
        <v>2</v>
      </c>
      <c r="R23">
        <v>20</v>
      </c>
      <c r="S23">
        <v>2</v>
      </c>
      <c r="T23">
        <v>100</v>
      </c>
      <c r="U23">
        <v>60</v>
      </c>
      <c r="V23" s="9">
        <v>0.55000000000000004</v>
      </c>
      <c r="W23" s="9">
        <f>V23</f>
        <v>0.55000000000000004</v>
      </c>
      <c r="Y23">
        <v>3</v>
      </c>
      <c r="AB23">
        <v>1</v>
      </c>
      <c r="AD23" s="10">
        <v>1</v>
      </c>
      <c r="AE23" s="10">
        <v>3</v>
      </c>
      <c r="AF23" s="9">
        <f>V23</f>
        <v>0.55000000000000004</v>
      </c>
      <c r="AG23" t="s">
        <v>184</v>
      </c>
      <c r="AH23" t="s">
        <v>210</v>
      </c>
      <c r="AI23">
        <v>60</v>
      </c>
      <c r="AJ23" t="s">
        <v>211</v>
      </c>
      <c r="AK23">
        <v>1999</v>
      </c>
      <c r="AL23">
        <v>3</v>
      </c>
      <c r="AM23" t="s">
        <v>186</v>
      </c>
      <c r="AS23" t="s">
        <v>196</v>
      </c>
      <c r="AT23" t="s">
        <v>224</v>
      </c>
      <c r="AU23">
        <v>45</v>
      </c>
      <c r="AW23">
        <v>2009</v>
      </c>
      <c r="AX23">
        <v>6</v>
      </c>
      <c r="AY23" t="s">
        <v>186</v>
      </c>
      <c r="AZ23" t="s">
        <v>235</v>
      </c>
      <c r="BA23">
        <v>30</v>
      </c>
      <c r="BB23">
        <v>2010</v>
      </c>
      <c r="BC23">
        <v>900</v>
      </c>
      <c r="BD23" t="s">
        <v>212</v>
      </c>
      <c r="BY23" t="s">
        <v>255</v>
      </c>
      <c r="BZ23" s="11" t="s">
        <v>226</v>
      </c>
      <c r="CA23" s="11" t="s">
        <v>360</v>
      </c>
      <c r="CB23" s="11" t="s">
        <v>189</v>
      </c>
      <c r="CC23">
        <v>20</v>
      </c>
      <c r="CD23">
        <v>50</v>
      </c>
      <c r="CE23">
        <v>3</v>
      </c>
      <c r="CF23">
        <v>10</v>
      </c>
      <c r="CG23" s="12">
        <f t="shared" si="4"/>
        <v>70</v>
      </c>
      <c r="CH23" s="15">
        <f t="shared" si="1"/>
        <v>13</v>
      </c>
      <c r="CI23" s="15">
        <f t="shared" si="2"/>
        <v>57</v>
      </c>
      <c r="CJ23" t="s">
        <v>255</v>
      </c>
      <c r="DM23" t="s">
        <v>361</v>
      </c>
      <c r="DN23" t="s">
        <v>362</v>
      </c>
      <c r="DT23" t="s">
        <v>201</v>
      </c>
      <c r="DU23" t="s">
        <v>227</v>
      </c>
      <c r="DV23" t="s">
        <v>363</v>
      </c>
      <c r="EE23" t="s">
        <v>364</v>
      </c>
      <c r="EF23" t="s">
        <v>207</v>
      </c>
      <c r="EK23">
        <v>1989</v>
      </c>
      <c r="EQ23" s="12">
        <f t="shared" si="5"/>
        <v>0</v>
      </c>
      <c r="EY23">
        <v>6</v>
      </c>
      <c r="FP23">
        <v>134</v>
      </c>
      <c r="FQ23" t="s">
        <v>208</v>
      </c>
      <c r="FR23">
        <v>2</v>
      </c>
      <c r="FX23">
        <v>1</v>
      </c>
      <c r="GD23">
        <v>3</v>
      </c>
      <c r="GF23">
        <v>4</v>
      </c>
    </row>
    <row r="24" spans="1:188" ht="15.75" x14ac:dyDescent="0.25">
      <c r="A24">
        <v>22</v>
      </c>
      <c r="B24" t="s">
        <v>365</v>
      </c>
      <c r="C24" t="s">
        <v>366</v>
      </c>
      <c r="D24" t="s">
        <v>367</v>
      </c>
      <c r="E24" t="s">
        <v>176</v>
      </c>
      <c r="F24" s="8">
        <v>2</v>
      </c>
      <c r="G24" t="s">
        <v>177</v>
      </c>
      <c r="H24" s="8">
        <v>4</v>
      </c>
      <c r="I24" t="s">
        <v>352</v>
      </c>
      <c r="J24">
        <v>2</v>
      </c>
      <c r="K24">
        <v>41</v>
      </c>
      <c r="L24">
        <v>1</v>
      </c>
      <c r="M24">
        <v>1</v>
      </c>
      <c r="N24">
        <v>2</v>
      </c>
      <c r="O24">
        <v>5</v>
      </c>
      <c r="P24">
        <v>2</v>
      </c>
      <c r="Q24">
        <v>2</v>
      </c>
      <c r="R24">
        <v>20</v>
      </c>
      <c r="S24">
        <v>2</v>
      </c>
      <c r="T24">
        <v>15</v>
      </c>
      <c r="U24">
        <v>70</v>
      </c>
      <c r="V24" s="9">
        <v>0.6</v>
      </c>
      <c r="W24" s="9">
        <f>V24</f>
        <v>0.6</v>
      </c>
      <c r="Y24">
        <v>3</v>
      </c>
      <c r="AB24">
        <v>3</v>
      </c>
      <c r="AD24" s="10">
        <v>1</v>
      </c>
      <c r="AE24" s="10">
        <v>2</v>
      </c>
      <c r="AF24" s="9">
        <f>V24</f>
        <v>0.6</v>
      </c>
      <c r="AG24" t="s">
        <v>184</v>
      </c>
      <c r="AH24" t="s">
        <v>210</v>
      </c>
      <c r="AI24">
        <v>70</v>
      </c>
      <c r="AJ24" t="s">
        <v>211</v>
      </c>
      <c r="AK24">
        <v>2002</v>
      </c>
      <c r="AL24">
        <v>1</v>
      </c>
      <c r="AM24" t="s">
        <v>186</v>
      </c>
      <c r="AS24" t="s">
        <v>368</v>
      </c>
      <c r="AT24" t="s">
        <v>224</v>
      </c>
      <c r="AU24">
        <v>40</v>
      </c>
      <c r="AW24">
        <v>2019</v>
      </c>
      <c r="BY24" t="s">
        <v>255</v>
      </c>
      <c r="BZ24" s="11"/>
      <c r="CA24" s="11" t="s">
        <v>188</v>
      </c>
      <c r="CB24" s="11" t="s">
        <v>189</v>
      </c>
      <c r="CC24">
        <v>20</v>
      </c>
      <c r="CE24">
        <v>5</v>
      </c>
      <c r="CG24" s="12">
        <f t="shared" si="4"/>
        <v>20</v>
      </c>
      <c r="CH24" s="15">
        <f t="shared" si="1"/>
        <v>5</v>
      </c>
      <c r="CI24" s="15">
        <f t="shared" si="2"/>
        <v>15</v>
      </c>
      <c r="CJ24" t="s">
        <v>255</v>
      </c>
      <c r="DF24" t="s">
        <v>369</v>
      </c>
      <c r="DG24" t="s">
        <v>370</v>
      </c>
      <c r="DM24" t="s">
        <v>371</v>
      </c>
      <c r="DT24" t="s">
        <v>203</v>
      </c>
      <c r="DU24" t="s">
        <v>372</v>
      </c>
      <c r="DV24" t="s">
        <v>265</v>
      </c>
      <c r="EE24" t="s">
        <v>243</v>
      </c>
      <c r="EG24" t="s">
        <v>369</v>
      </c>
      <c r="EH24" t="s">
        <v>373</v>
      </c>
      <c r="EK24">
        <v>2019</v>
      </c>
      <c r="EN24">
        <v>1.5</v>
      </c>
      <c r="EO24">
        <v>1.6</v>
      </c>
      <c r="EQ24" s="12">
        <f t="shared" si="5"/>
        <v>3.1</v>
      </c>
      <c r="FA24">
        <v>5</v>
      </c>
      <c r="FP24">
        <v>24</v>
      </c>
      <c r="FQ24" t="s">
        <v>208</v>
      </c>
      <c r="FR24">
        <v>2</v>
      </c>
      <c r="FX24">
        <v>5</v>
      </c>
      <c r="FY24" t="s">
        <v>374</v>
      </c>
      <c r="GC24">
        <v>3</v>
      </c>
      <c r="GD24">
        <v>24</v>
      </c>
      <c r="GE24">
        <v>24</v>
      </c>
      <c r="GF24">
        <v>4</v>
      </c>
    </row>
    <row r="25" spans="1:188" ht="30.75" x14ac:dyDescent="0.25">
      <c r="A25">
        <v>23</v>
      </c>
      <c r="B25" t="s">
        <v>375</v>
      </c>
      <c r="C25" t="s">
        <v>376</v>
      </c>
      <c r="D25" t="s">
        <v>175</v>
      </c>
      <c r="E25" t="s">
        <v>176</v>
      </c>
      <c r="F25" s="8">
        <v>2</v>
      </c>
      <c r="G25" t="s">
        <v>177</v>
      </c>
      <c r="H25" s="8">
        <v>4</v>
      </c>
      <c r="I25" t="s">
        <v>352</v>
      </c>
      <c r="J25">
        <v>1</v>
      </c>
      <c r="K25">
        <v>59</v>
      </c>
      <c r="L25">
        <v>1</v>
      </c>
      <c r="M25">
        <v>3</v>
      </c>
      <c r="N25">
        <v>1</v>
      </c>
      <c r="O25">
        <v>5</v>
      </c>
      <c r="P25">
        <v>2</v>
      </c>
      <c r="Q25">
        <v>2</v>
      </c>
      <c r="R25">
        <v>25</v>
      </c>
      <c r="S25">
        <v>1</v>
      </c>
      <c r="T25">
        <v>30</v>
      </c>
      <c r="U25">
        <v>100</v>
      </c>
      <c r="V25" s="9">
        <v>1.38</v>
      </c>
      <c r="W25" s="9">
        <v>1.38</v>
      </c>
      <c r="Y25">
        <v>3</v>
      </c>
      <c r="AB25">
        <v>1</v>
      </c>
      <c r="AD25" s="10">
        <v>1</v>
      </c>
      <c r="AE25" s="10">
        <v>6</v>
      </c>
      <c r="AF25" s="9">
        <f>7200/10000</f>
        <v>0.72</v>
      </c>
      <c r="AG25" t="s">
        <v>184</v>
      </c>
      <c r="AH25" t="s">
        <v>210</v>
      </c>
      <c r="AI25">
        <v>100</v>
      </c>
      <c r="AJ25" t="s">
        <v>211</v>
      </c>
      <c r="AK25">
        <v>1994</v>
      </c>
      <c r="AL25">
        <v>200</v>
      </c>
      <c r="AM25" t="s">
        <v>212</v>
      </c>
      <c r="AS25" t="s">
        <v>197</v>
      </c>
      <c r="AT25" t="s">
        <v>224</v>
      </c>
      <c r="AU25">
        <v>25</v>
      </c>
      <c r="AW25">
        <v>2013</v>
      </c>
      <c r="AX25">
        <v>100</v>
      </c>
      <c r="AY25" t="s">
        <v>212</v>
      </c>
      <c r="AZ25" t="s">
        <v>234</v>
      </c>
      <c r="BA25">
        <v>4</v>
      </c>
      <c r="BB25">
        <v>2012</v>
      </c>
      <c r="BC25">
        <v>50</v>
      </c>
      <c r="BD25" t="s">
        <v>212</v>
      </c>
      <c r="BE25" t="s">
        <v>196</v>
      </c>
      <c r="BF25">
        <v>7</v>
      </c>
      <c r="BG25">
        <v>2012</v>
      </c>
      <c r="BH25">
        <v>100</v>
      </c>
      <c r="BI25" t="s">
        <v>212</v>
      </c>
      <c r="BJ25" t="s">
        <v>274</v>
      </c>
      <c r="BK25">
        <v>500</v>
      </c>
      <c r="BL25">
        <v>2017</v>
      </c>
      <c r="BO25" t="s">
        <v>337</v>
      </c>
      <c r="BP25">
        <v>10</v>
      </c>
      <c r="BQ25">
        <v>2017</v>
      </c>
      <c r="BY25" t="s">
        <v>255</v>
      </c>
      <c r="BZ25" s="11" t="s">
        <v>217</v>
      </c>
      <c r="CA25" s="11" t="s">
        <v>238</v>
      </c>
      <c r="CB25" s="11" t="s">
        <v>189</v>
      </c>
      <c r="CC25">
        <v>14</v>
      </c>
      <c r="CD25">
        <v>7</v>
      </c>
      <c r="CE25">
        <v>1</v>
      </c>
      <c r="CF25">
        <v>2</v>
      </c>
      <c r="CG25" s="12">
        <f t="shared" si="4"/>
        <v>21</v>
      </c>
      <c r="CH25" s="15">
        <f t="shared" si="1"/>
        <v>3</v>
      </c>
      <c r="CI25" s="15">
        <f t="shared" si="2"/>
        <v>18</v>
      </c>
      <c r="CJ25" t="s">
        <v>255</v>
      </c>
      <c r="DM25" t="s">
        <v>377</v>
      </c>
      <c r="DT25" t="s">
        <v>203</v>
      </c>
      <c r="DU25" t="s">
        <v>378</v>
      </c>
      <c r="EF25" t="s">
        <v>207</v>
      </c>
      <c r="EK25">
        <v>2012</v>
      </c>
      <c r="EM25">
        <v>5</v>
      </c>
      <c r="EO25">
        <v>1</v>
      </c>
      <c r="EQ25" s="12">
        <f t="shared" si="5"/>
        <v>6</v>
      </c>
      <c r="EY25">
        <v>2</v>
      </c>
      <c r="FA25">
        <v>1</v>
      </c>
      <c r="FP25">
        <v>4</v>
      </c>
      <c r="FQ25" t="s">
        <v>379</v>
      </c>
      <c r="FR25">
        <v>2</v>
      </c>
      <c r="FX25">
        <v>1</v>
      </c>
      <c r="GD25">
        <v>3</v>
      </c>
      <c r="GF25">
        <v>4</v>
      </c>
    </row>
    <row r="26" spans="1:188" ht="30.75" x14ac:dyDescent="0.25">
      <c r="A26">
        <v>24</v>
      </c>
      <c r="B26" t="s">
        <v>380</v>
      </c>
      <c r="C26" t="s">
        <v>381</v>
      </c>
      <c r="D26" t="s">
        <v>367</v>
      </c>
      <c r="E26" t="s">
        <v>176</v>
      </c>
      <c r="F26" s="8">
        <v>2</v>
      </c>
      <c r="G26" t="s">
        <v>177</v>
      </c>
      <c r="H26" s="8">
        <v>4</v>
      </c>
      <c r="I26" t="s">
        <v>352</v>
      </c>
      <c r="J26">
        <v>2</v>
      </c>
      <c r="K26">
        <v>40</v>
      </c>
      <c r="L26">
        <v>1</v>
      </c>
      <c r="M26">
        <v>3</v>
      </c>
      <c r="N26">
        <v>2</v>
      </c>
      <c r="O26">
        <v>4</v>
      </c>
      <c r="P26">
        <v>2</v>
      </c>
      <c r="Q26">
        <v>2</v>
      </c>
      <c r="R26">
        <v>18</v>
      </c>
      <c r="S26">
        <v>2</v>
      </c>
      <c r="T26">
        <v>60</v>
      </c>
      <c r="U26">
        <v>50</v>
      </c>
      <c r="V26" s="9">
        <v>2</v>
      </c>
      <c r="W26" s="9">
        <v>2</v>
      </c>
      <c r="Y26">
        <v>3</v>
      </c>
      <c r="AB26">
        <v>3</v>
      </c>
      <c r="AD26" s="10">
        <v>1</v>
      </c>
      <c r="AE26" s="10">
        <v>5</v>
      </c>
      <c r="AF26" s="9">
        <v>2</v>
      </c>
      <c r="AG26" t="s">
        <v>184</v>
      </c>
      <c r="AH26" t="s">
        <v>210</v>
      </c>
      <c r="AI26">
        <v>300</v>
      </c>
      <c r="AJ26" t="s">
        <v>181</v>
      </c>
      <c r="AK26">
        <v>2001</v>
      </c>
      <c r="AL26">
        <v>10</v>
      </c>
      <c r="AM26" t="s">
        <v>186</v>
      </c>
      <c r="AN26" t="s">
        <v>278</v>
      </c>
      <c r="AO26">
        <v>100</v>
      </c>
      <c r="AP26">
        <v>1980</v>
      </c>
      <c r="AQ26">
        <v>0</v>
      </c>
      <c r="AS26" t="s">
        <v>197</v>
      </c>
      <c r="AT26" t="s">
        <v>224</v>
      </c>
      <c r="AU26">
        <v>60</v>
      </c>
      <c r="AW26">
        <v>2001</v>
      </c>
      <c r="AX26">
        <v>500</v>
      </c>
      <c r="AY26" t="s">
        <v>212</v>
      </c>
      <c r="AZ26" t="s">
        <v>196</v>
      </c>
      <c r="BA26">
        <v>40</v>
      </c>
      <c r="BB26">
        <v>2001</v>
      </c>
      <c r="BC26">
        <v>0</v>
      </c>
      <c r="BE26" t="s">
        <v>235</v>
      </c>
      <c r="BF26">
        <v>400</v>
      </c>
      <c r="BG26">
        <v>2001</v>
      </c>
      <c r="BH26">
        <v>0</v>
      </c>
      <c r="BY26" t="s">
        <v>255</v>
      </c>
      <c r="BZ26" s="11" t="s">
        <v>226</v>
      </c>
      <c r="CA26" s="11" t="s">
        <v>188</v>
      </c>
      <c r="CB26" s="11" t="s">
        <v>198</v>
      </c>
      <c r="CC26">
        <v>30</v>
      </c>
      <c r="CD26">
        <v>5</v>
      </c>
      <c r="CE26">
        <v>2</v>
      </c>
      <c r="CF26">
        <v>3</v>
      </c>
      <c r="CG26" s="12">
        <f t="shared" si="4"/>
        <v>35</v>
      </c>
      <c r="CH26" s="15">
        <f t="shared" si="1"/>
        <v>5</v>
      </c>
      <c r="CI26" s="15">
        <f t="shared" si="2"/>
        <v>30</v>
      </c>
      <c r="CJ26" t="s">
        <v>255</v>
      </c>
      <c r="DM26" t="s">
        <v>382</v>
      </c>
      <c r="DT26" t="s">
        <v>192</v>
      </c>
      <c r="DU26" t="s">
        <v>383</v>
      </c>
      <c r="EE26" t="s">
        <v>384</v>
      </c>
      <c r="EF26" t="s">
        <v>385</v>
      </c>
      <c r="EK26">
        <v>2001</v>
      </c>
      <c r="EM26">
        <v>0</v>
      </c>
      <c r="EO26">
        <v>4</v>
      </c>
      <c r="EP26">
        <v>0</v>
      </c>
      <c r="EQ26" s="12">
        <f t="shared" si="5"/>
        <v>4</v>
      </c>
      <c r="EY26">
        <v>5</v>
      </c>
      <c r="EZ26">
        <v>0</v>
      </c>
      <c r="FA26">
        <v>0</v>
      </c>
      <c r="FH26">
        <v>1</v>
      </c>
      <c r="FI26">
        <v>1</v>
      </c>
      <c r="FJ26" t="s">
        <v>386</v>
      </c>
      <c r="FK26">
        <v>1</v>
      </c>
      <c r="FP26">
        <v>3</v>
      </c>
      <c r="FR26">
        <v>1</v>
      </c>
      <c r="FS26">
        <v>1</v>
      </c>
      <c r="FT26">
        <v>12</v>
      </c>
      <c r="FU26">
        <v>60</v>
      </c>
      <c r="FV26">
        <v>0.75</v>
      </c>
      <c r="FW26">
        <v>1</v>
      </c>
      <c r="GC26">
        <v>4</v>
      </c>
      <c r="GD26">
        <v>234</v>
      </c>
      <c r="GE26">
        <v>24</v>
      </c>
      <c r="GF26">
        <v>111</v>
      </c>
    </row>
    <row r="27" spans="1:188" ht="30.75" x14ac:dyDescent="0.25">
      <c r="A27">
        <v>25</v>
      </c>
      <c r="B27" t="s">
        <v>387</v>
      </c>
      <c r="C27" t="str">
        <f>B27</f>
        <v>Trần Thị Yến</v>
      </c>
      <c r="D27" t="s">
        <v>175</v>
      </c>
      <c r="E27" t="s">
        <v>176</v>
      </c>
      <c r="F27" s="8">
        <v>2</v>
      </c>
      <c r="G27" t="s">
        <v>177</v>
      </c>
      <c r="H27" s="8">
        <v>4</v>
      </c>
      <c r="I27" t="s">
        <v>352</v>
      </c>
      <c r="J27">
        <v>2</v>
      </c>
      <c r="K27">
        <v>41</v>
      </c>
      <c r="L27">
        <v>1</v>
      </c>
      <c r="M27">
        <v>2</v>
      </c>
      <c r="N27">
        <v>1</v>
      </c>
      <c r="O27">
        <v>3</v>
      </c>
      <c r="P27">
        <v>3</v>
      </c>
      <c r="Q27">
        <v>2</v>
      </c>
      <c r="R27">
        <v>20</v>
      </c>
      <c r="S27">
        <v>2</v>
      </c>
      <c r="T27">
        <v>10</v>
      </c>
      <c r="U27">
        <v>30</v>
      </c>
      <c r="V27" s="9">
        <v>0.3</v>
      </c>
      <c r="W27" s="9">
        <f>V27</f>
        <v>0.3</v>
      </c>
      <c r="Y27">
        <v>3</v>
      </c>
      <c r="AB27">
        <v>2</v>
      </c>
      <c r="AD27" s="10">
        <v>1</v>
      </c>
      <c r="AE27" s="10">
        <v>4</v>
      </c>
      <c r="AF27" s="9">
        <f>V27</f>
        <v>0.3</v>
      </c>
      <c r="AG27" t="s">
        <v>232</v>
      </c>
      <c r="AH27" t="s">
        <v>180</v>
      </c>
      <c r="AI27">
        <v>30</v>
      </c>
      <c r="AJ27" t="s">
        <v>181</v>
      </c>
      <c r="AK27">
        <v>2019</v>
      </c>
      <c r="AN27" t="s">
        <v>233</v>
      </c>
      <c r="AO27">
        <v>50</v>
      </c>
      <c r="AP27">
        <v>2013</v>
      </c>
      <c r="AQ27">
        <v>350</v>
      </c>
      <c r="AR27" t="s">
        <v>212</v>
      </c>
      <c r="AS27" t="s">
        <v>197</v>
      </c>
      <c r="AT27" t="s">
        <v>224</v>
      </c>
      <c r="AU27">
        <v>10</v>
      </c>
      <c r="AW27">
        <v>2009</v>
      </c>
      <c r="AX27">
        <v>50</v>
      </c>
      <c r="AY27" t="s">
        <v>212</v>
      </c>
      <c r="AZ27" t="s">
        <v>325</v>
      </c>
      <c r="BA27">
        <v>10</v>
      </c>
      <c r="BB27">
        <v>2013</v>
      </c>
      <c r="BC27">
        <v>2.5</v>
      </c>
      <c r="BD27" t="s">
        <v>212</v>
      </c>
      <c r="BY27" t="s">
        <v>237</v>
      </c>
      <c r="BZ27" s="11" t="s">
        <v>226</v>
      </c>
      <c r="CA27" s="11" t="s">
        <v>238</v>
      </c>
      <c r="CB27" s="11" t="s">
        <v>198</v>
      </c>
      <c r="CC27">
        <v>5</v>
      </c>
      <c r="CD27">
        <v>1</v>
      </c>
      <c r="CG27" s="12">
        <f t="shared" si="4"/>
        <v>6</v>
      </c>
      <c r="CH27" s="15">
        <f t="shared" si="1"/>
        <v>0</v>
      </c>
      <c r="CI27" s="15">
        <f t="shared" si="2"/>
        <v>6</v>
      </c>
      <c r="CJ27" t="s">
        <v>237</v>
      </c>
      <c r="DF27" t="s">
        <v>278</v>
      </c>
      <c r="DG27" t="s">
        <v>353</v>
      </c>
      <c r="DM27" t="s">
        <v>388</v>
      </c>
      <c r="DT27" t="s">
        <v>192</v>
      </c>
      <c r="DU27" t="s">
        <v>361</v>
      </c>
      <c r="EE27" t="s">
        <v>194</v>
      </c>
      <c r="EK27">
        <v>2019</v>
      </c>
      <c r="EP27">
        <v>2</v>
      </c>
      <c r="EQ27" s="12">
        <f t="shared" si="5"/>
        <v>2</v>
      </c>
      <c r="EZ27">
        <v>2</v>
      </c>
      <c r="FA27">
        <v>2</v>
      </c>
      <c r="FP27">
        <v>4</v>
      </c>
      <c r="FQ27" t="s">
        <v>389</v>
      </c>
      <c r="FR27">
        <v>2</v>
      </c>
      <c r="FX27">
        <v>1</v>
      </c>
      <c r="GC27">
        <v>34</v>
      </c>
      <c r="GD27">
        <v>4</v>
      </c>
      <c r="GF27">
        <v>4</v>
      </c>
    </row>
    <row r="28" spans="1:188" ht="30.75" x14ac:dyDescent="0.25">
      <c r="A28">
        <v>26</v>
      </c>
      <c r="B28" t="s">
        <v>390</v>
      </c>
      <c r="C28" t="str">
        <f>B28</f>
        <v>Phạm Thị Út</v>
      </c>
      <c r="D28" t="s">
        <v>175</v>
      </c>
      <c r="E28" t="s">
        <v>176</v>
      </c>
      <c r="F28" s="8">
        <v>2</v>
      </c>
      <c r="G28" t="s">
        <v>177</v>
      </c>
      <c r="H28" s="8">
        <v>4</v>
      </c>
      <c r="I28" t="s">
        <v>352</v>
      </c>
      <c r="J28">
        <v>2</v>
      </c>
      <c r="K28">
        <v>62</v>
      </c>
      <c r="L28">
        <v>1</v>
      </c>
      <c r="M28">
        <v>2</v>
      </c>
      <c r="N28">
        <v>2</v>
      </c>
      <c r="O28">
        <v>2</v>
      </c>
      <c r="P28">
        <v>2</v>
      </c>
      <c r="Q28">
        <v>2</v>
      </c>
      <c r="R28">
        <v>44</v>
      </c>
      <c r="S28">
        <v>2</v>
      </c>
      <c r="T28">
        <v>80</v>
      </c>
      <c r="U28">
        <v>10</v>
      </c>
      <c r="V28" s="9">
        <v>0.2</v>
      </c>
      <c r="W28" s="9">
        <f>V28</f>
        <v>0.2</v>
      </c>
      <c r="Y28">
        <v>3</v>
      </c>
      <c r="AB28">
        <v>3</v>
      </c>
      <c r="AD28" s="10">
        <v>1</v>
      </c>
      <c r="AE28" s="10">
        <v>6</v>
      </c>
      <c r="AF28" s="9">
        <f>V28</f>
        <v>0.2</v>
      </c>
      <c r="AG28" t="s">
        <v>184</v>
      </c>
      <c r="AH28" t="s">
        <v>210</v>
      </c>
      <c r="AI28">
        <v>25</v>
      </c>
      <c r="AJ28" t="s">
        <v>211</v>
      </c>
      <c r="AK28">
        <v>1995</v>
      </c>
      <c r="AL28">
        <v>200</v>
      </c>
      <c r="AM28" t="s">
        <v>212</v>
      </c>
      <c r="AS28" t="s">
        <v>391</v>
      </c>
      <c r="AT28" t="s">
        <v>224</v>
      </c>
      <c r="AU28">
        <v>10</v>
      </c>
      <c r="AW28">
        <v>2002</v>
      </c>
      <c r="AX28">
        <v>100</v>
      </c>
      <c r="AY28" t="s">
        <v>212</v>
      </c>
      <c r="AZ28" t="s">
        <v>392</v>
      </c>
      <c r="BA28">
        <v>20</v>
      </c>
      <c r="BB28">
        <v>2009</v>
      </c>
      <c r="BE28" t="s">
        <v>235</v>
      </c>
      <c r="BF28">
        <v>100</v>
      </c>
      <c r="BG28">
        <v>2009</v>
      </c>
      <c r="BH28">
        <v>200</v>
      </c>
      <c r="BI28" t="s">
        <v>212</v>
      </c>
      <c r="BJ28" t="s">
        <v>199</v>
      </c>
      <c r="BK28">
        <v>20</v>
      </c>
      <c r="BL28">
        <v>2015</v>
      </c>
      <c r="BO28" t="s">
        <v>258</v>
      </c>
      <c r="BP28">
        <v>20</v>
      </c>
      <c r="BQ28">
        <v>2015</v>
      </c>
      <c r="BR28">
        <v>200</v>
      </c>
      <c r="BS28" t="s">
        <v>212</v>
      </c>
      <c r="BY28" t="s">
        <v>255</v>
      </c>
      <c r="BZ28" s="11" t="s">
        <v>226</v>
      </c>
      <c r="CA28" s="11" t="s">
        <v>188</v>
      </c>
      <c r="CB28" s="11" t="s">
        <v>198</v>
      </c>
      <c r="CC28">
        <v>12</v>
      </c>
      <c r="CD28">
        <v>7</v>
      </c>
      <c r="CG28" s="12">
        <f t="shared" si="4"/>
        <v>19</v>
      </c>
      <c r="CH28" s="15">
        <f t="shared" si="1"/>
        <v>0</v>
      </c>
      <c r="CI28" s="15">
        <f t="shared" si="2"/>
        <v>19</v>
      </c>
      <c r="CJ28" t="s">
        <v>255</v>
      </c>
      <c r="DF28" t="s">
        <v>393</v>
      </c>
      <c r="DG28" t="s">
        <v>394</v>
      </c>
      <c r="DH28" t="s">
        <v>278</v>
      </c>
      <c r="DI28" t="s">
        <v>394</v>
      </c>
      <c r="DJ28" t="s">
        <v>395</v>
      </c>
      <c r="DK28" t="s">
        <v>394</v>
      </c>
      <c r="DM28" t="s">
        <v>396</v>
      </c>
      <c r="DN28" t="s">
        <v>251</v>
      </c>
      <c r="DT28" t="s">
        <v>192</v>
      </c>
      <c r="DU28" t="s">
        <v>251</v>
      </c>
      <c r="DV28" t="s">
        <v>249</v>
      </c>
      <c r="DW28" t="s">
        <v>397</v>
      </c>
      <c r="EE28" t="s">
        <v>243</v>
      </c>
      <c r="EF28" t="s">
        <v>398</v>
      </c>
      <c r="EK28">
        <v>2015</v>
      </c>
      <c r="EM28">
        <v>2</v>
      </c>
      <c r="EO28">
        <v>2</v>
      </c>
      <c r="EQ28" s="12">
        <f t="shared" si="5"/>
        <v>4</v>
      </c>
      <c r="FP28">
        <v>3</v>
      </c>
      <c r="FR28">
        <v>1</v>
      </c>
      <c r="FS28">
        <v>1</v>
      </c>
      <c r="FT28">
        <v>30</v>
      </c>
      <c r="FU28">
        <v>60</v>
      </c>
      <c r="FV28">
        <v>0.6</v>
      </c>
      <c r="FW28">
        <v>2</v>
      </c>
      <c r="GE28">
        <v>4</v>
      </c>
      <c r="GF28">
        <v>4</v>
      </c>
    </row>
    <row r="29" spans="1:188" ht="15.75" x14ac:dyDescent="0.25">
      <c r="A29">
        <v>27</v>
      </c>
      <c r="B29" t="s">
        <v>399</v>
      </c>
      <c r="C29" t="str">
        <f>B29</f>
        <v>Ngô Thị Hai</v>
      </c>
      <c r="D29" t="s">
        <v>175</v>
      </c>
      <c r="E29" t="s">
        <v>176</v>
      </c>
      <c r="F29" s="8">
        <v>2</v>
      </c>
      <c r="G29" t="s">
        <v>177</v>
      </c>
      <c r="H29" s="8">
        <v>4</v>
      </c>
      <c r="I29" t="s">
        <v>352</v>
      </c>
      <c r="J29">
        <v>2</v>
      </c>
      <c r="K29">
        <v>56</v>
      </c>
      <c r="L29">
        <v>1</v>
      </c>
      <c r="M29">
        <v>2</v>
      </c>
      <c r="N29">
        <v>1</v>
      </c>
      <c r="O29">
        <v>8</v>
      </c>
      <c r="P29">
        <v>5</v>
      </c>
      <c r="Q29">
        <v>2</v>
      </c>
      <c r="R29">
        <v>15</v>
      </c>
      <c r="S29">
        <v>2</v>
      </c>
      <c r="T29">
        <v>100</v>
      </c>
      <c r="U29">
        <v>10</v>
      </c>
      <c r="V29" s="9">
        <v>0.1</v>
      </c>
      <c r="W29" s="9">
        <f>V29</f>
        <v>0.1</v>
      </c>
      <c r="Y29">
        <v>3</v>
      </c>
      <c r="AB29">
        <v>35</v>
      </c>
      <c r="AC29" t="s">
        <v>400</v>
      </c>
      <c r="AD29" s="10">
        <v>1</v>
      </c>
      <c r="AE29" s="10">
        <v>3</v>
      </c>
      <c r="AF29" s="9">
        <f>V29</f>
        <v>0.1</v>
      </c>
      <c r="AG29" t="s">
        <v>184</v>
      </c>
      <c r="AH29" t="s">
        <v>210</v>
      </c>
      <c r="AI29">
        <v>55</v>
      </c>
      <c r="AJ29" t="s">
        <v>211</v>
      </c>
      <c r="AK29">
        <v>1999</v>
      </c>
      <c r="AL29">
        <v>200</v>
      </c>
      <c r="AM29" t="s">
        <v>212</v>
      </c>
      <c r="AS29" t="s">
        <v>197</v>
      </c>
      <c r="AT29" t="s">
        <v>224</v>
      </c>
      <c r="AU29">
        <v>10</v>
      </c>
      <c r="AW29">
        <v>2015</v>
      </c>
      <c r="AX29">
        <v>1.5</v>
      </c>
      <c r="AY29" t="s">
        <v>186</v>
      </c>
      <c r="AZ29" t="s">
        <v>325</v>
      </c>
      <c r="BA29">
        <v>15</v>
      </c>
      <c r="BB29">
        <v>2015</v>
      </c>
      <c r="BC29">
        <v>8.5</v>
      </c>
      <c r="BD29" t="s">
        <v>186</v>
      </c>
      <c r="BY29" t="s">
        <v>255</v>
      </c>
      <c r="BZ29" s="11"/>
      <c r="CA29" s="11" t="s">
        <v>360</v>
      </c>
      <c r="CB29" s="11" t="s">
        <v>198</v>
      </c>
      <c r="CC29">
        <v>50</v>
      </c>
      <c r="CD29">
        <v>10</v>
      </c>
      <c r="CE29">
        <v>5</v>
      </c>
      <c r="CF29">
        <v>3</v>
      </c>
      <c r="CG29" s="12">
        <f t="shared" si="4"/>
        <v>60</v>
      </c>
      <c r="CH29" s="15">
        <f t="shared" si="1"/>
        <v>8</v>
      </c>
      <c r="CI29" s="15">
        <f t="shared" si="2"/>
        <v>52</v>
      </c>
      <c r="CJ29" t="s">
        <v>255</v>
      </c>
      <c r="DM29" t="s">
        <v>202</v>
      </c>
      <c r="DT29" t="s">
        <v>203</v>
      </c>
      <c r="DU29" t="s">
        <v>401</v>
      </c>
      <c r="EF29" t="s">
        <v>207</v>
      </c>
      <c r="EK29">
        <v>2015</v>
      </c>
      <c r="EM29">
        <v>0.5</v>
      </c>
      <c r="EO29">
        <v>1</v>
      </c>
      <c r="EQ29" s="12">
        <f t="shared" si="5"/>
        <v>1.5</v>
      </c>
      <c r="EY29">
        <v>2.5</v>
      </c>
      <c r="FP29">
        <v>4</v>
      </c>
      <c r="FQ29" t="s">
        <v>208</v>
      </c>
      <c r="FR29">
        <v>2</v>
      </c>
      <c r="FX29">
        <v>1</v>
      </c>
      <c r="GD29">
        <v>4</v>
      </c>
      <c r="GF29">
        <v>1</v>
      </c>
    </row>
    <row r="30" spans="1:188" ht="15.75" x14ac:dyDescent="0.25">
      <c r="A30">
        <v>28</v>
      </c>
      <c r="B30" t="s">
        <v>402</v>
      </c>
      <c r="C30" t="s">
        <v>402</v>
      </c>
      <c r="D30" t="s">
        <v>175</v>
      </c>
      <c r="E30" t="s">
        <v>176</v>
      </c>
      <c r="F30" s="8">
        <v>2</v>
      </c>
      <c r="G30" t="s">
        <v>177</v>
      </c>
      <c r="H30" s="8">
        <v>4</v>
      </c>
      <c r="I30" t="s">
        <v>352</v>
      </c>
      <c r="J30">
        <v>2</v>
      </c>
      <c r="K30">
        <v>55</v>
      </c>
      <c r="L30">
        <v>1</v>
      </c>
      <c r="M30">
        <v>2</v>
      </c>
      <c r="N30">
        <v>1</v>
      </c>
      <c r="O30">
        <v>3</v>
      </c>
      <c r="P30">
        <v>3</v>
      </c>
      <c r="Q30">
        <v>3</v>
      </c>
      <c r="R30">
        <v>16</v>
      </c>
      <c r="S30">
        <v>1</v>
      </c>
      <c r="T30">
        <v>75</v>
      </c>
      <c r="U30">
        <v>80</v>
      </c>
      <c r="V30" s="9">
        <v>7.65</v>
      </c>
      <c r="W30" s="9">
        <v>7.65</v>
      </c>
      <c r="Y30">
        <v>3</v>
      </c>
      <c r="AB30">
        <v>1</v>
      </c>
      <c r="AD30" s="10">
        <v>1</v>
      </c>
      <c r="AE30" s="10">
        <v>6</v>
      </c>
      <c r="AF30" s="9">
        <v>7.65</v>
      </c>
      <c r="AG30" t="s">
        <v>179</v>
      </c>
      <c r="AH30" t="s">
        <v>180</v>
      </c>
      <c r="AI30">
        <v>500</v>
      </c>
      <c r="AJ30" t="s">
        <v>181</v>
      </c>
      <c r="AK30">
        <v>1997</v>
      </c>
      <c r="AL30" t="s">
        <v>260</v>
      </c>
      <c r="AN30" t="s">
        <v>233</v>
      </c>
      <c r="AO30">
        <v>500</v>
      </c>
      <c r="AP30">
        <v>1997</v>
      </c>
      <c r="AQ30">
        <v>5</v>
      </c>
      <c r="AR30" t="s">
        <v>186</v>
      </c>
      <c r="AS30" t="s">
        <v>262</v>
      </c>
      <c r="AT30" t="s">
        <v>224</v>
      </c>
      <c r="AU30">
        <v>100</v>
      </c>
      <c r="AW30">
        <v>2014</v>
      </c>
      <c r="AX30">
        <v>550</v>
      </c>
      <c r="AY30" t="s">
        <v>212</v>
      </c>
      <c r="AZ30" t="s">
        <v>197</v>
      </c>
      <c r="BA30">
        <v>200</v>
      </c>
      <c r="BB30">
        <v>2014</v>
      </c>
      <c r="BC30">
        <v>500</v>
      </c>
      <c r="BD30" t="s">
        <v>212</v>
      </c>
      <c r="BE30" t="s">
        <v>325</v>
      </c>
      <c r="BF30">
        <v>200</v>
      </c>
      <c r="BG30">
        <v>1997</v>
      </c>
      <c r="BH30">
        <v>120</v>
      </c>
      <c r="BI30" t="s">
        <v>212</v>
      </c>
      <c r="BJ30" t="s">
        <v>403</v>
      </c>
      <c r="BL30">
        <v>2015</v>
      </c>
      <c r="BM30">
        <v>500</v>
      </c>
      <c r="BN30" t="s">
        <v>212</v>
      </c>
      <c r="BY30" t="s">
        <v>237</v>
      </c>
      <c r="BZ30" s="11" t="s">
        <v>187</v>
      </c>
      <c r="CA30" s="11" t="s">
        <v>360</v>
      </c>
      <c r="CB30" s="11" t="s">
        <v>189</v>
      </c>
      <c r="CC30">
        <v>15</v>
      </c>
      <c r="CD30">
        <v>23</v>
      </c>
      <c r="CE30">
        <v>1.5</v>
      </c>
      <c r="CF30">
        <v>2.5</v>
      </c>
      <c r="CG30" s="12">
        <f t="shared" si="4"/>
        <v>38</v>
      </c>
      <c r="CH30" s="15">
        <f t="shared" si="1"/>
        <v>4</v>
      </c>
      <c r="CI30" s="15">
        <f t="shared" si="2"/>
        <v>34</v>
      </c>
      <c r="CJ30" t="s">
        <v>237</v>
      </c>
      <c r="DF30" t="s">
        <v>278</v>
      </c>
      <c r="DG30" t="s">
        <v>404</v>
      </c>
      <c r="DM30" t="s">
        <v>405</v>
      </c>
      <c r="DN30" t="s">
        <v>264</v>
      </c>
      <c r="DT30" t="s">
        <v>199</v>
      </c>
      <c r="DU30" t="s">
        <v>406</v>
      </c>
      <c r="EE30" t="s">
        <v>206</v>
      </c>
      <c r="EK30">
        <v>2014</v>
      </c>
      <c r="EM30">
        <v>10</v>
      </c>
      <c r="EO30">
        <v>3</v>
      </c>
      <c r="EP30">
        <v>5</v>
      </c>
      <c r="EQ30" s="12">
        <f t="shared" si="5"/>
        <v>18</v>
      </c>
      <c r="EY30">
        <v>0.4</v>
      </c>
      <c r="FA30">
        <v>2.5</v>
      </c>
      <c r="FH30">
        <v>1</v>
      </c>
      <c r="FI30">
        <v>3</v>
      </c>
      <c r="FJ30" t="s">
        <v>407</v>
      </c>
      <c r="FK30">
        <v>2</v>
      </c>
      <c r="FP30">
        <v>2</v>
      </c>
      <c r="FR30">
        <v>2</v>
      </c>
      <c r="FX30">
        <v>5</v>
      </c>
      <c r="FY30" t="s">
        <v>408</v>
      </c>
      <c r="GC30">
        <v>3</v>
      </c>
      <c r="GF30">
        <v>311</v>
      </c>
    </row>
    <row r="31" spans="1:188" ht="15.75" x14ac:dyDescent="0.25">
      <c r="A31">
        <v>29</v>
      </c>
      <c r="B31" t="s">
        <v>409</v>
      </c>
      <c r="C31" t="s">
        <v>409</v>
      </c>
      <c r="D31" t="s">
        <v>175</v>
      </c>
      <c r="E31" t="s">
        <v>176</v>
      </c>
      <c r="F31" s="8">
        <v>2</v>
      </c>
      <c r="G31" t="s">
        <v>177</v>
      </c>
      <c r="H31" s="8">
        <v>4</v>
      </c>
      <c r="I31" t="s">
        <v>231</v>
      </c>
      <c r="J31">
        <v>1</v>
      </c>
      <c r="K31">
        <v>37</v>
      </c>
      <c r="L31">
        <v>1</v>
      </c>
      <c r="M31">
        <v>2</v>
      </c>
      <c r="N31">
        <v>1</v>
      </c>
      <c r="O31">
        <v>4</v>
      </c>
      <c r="P31">
        <v>2</v>
      </c>
      <c r="Q31">
        <v>1</v>
      </c>
      <c r="R31">
        <v>20</v>
      </c>
      <c r="S31">
        <v>2</v>
      </c>
      <c r="T31">
        <v>100</v>
      </c>
      <c r="U31">
        <v>50</v>
      </c>
      <c r="V31" s="9">
        <v>0.4</v>
      </c>
      <c r="W31" s="9">
        <v>0.4</v>
      </c>
      <c r="Y31">
        <v>3</v>
      </c>
      <c r="AB31">
        <v>13</v>
      </c>
      <c r="AD31" s="10">
        <v>1</v>
      </c>
      <c r="AE31" s="10">
        <v>4</v>
      </c>
      <c r="AF31" s="9">
        <v>0.4</v>
      </c>
      <c r="AG31" t="s">
        <v>184</v>
      </c>
      <c r="AH31" t="s">
        <v>210</v>
      </c>
      <c r="AI31">
        <v>30</v>
      </c>
      <c r="AJ31" t="s">
        <v>181</v>
      </c>
      <c r="AK31">
        <v>1990</v>
      </c>
      <c r="AL31">
        <v>1</v>
      </c>
      <c r="AM31" t="s">
        <v>186</v>
      </c>
      <c r="AN31" t="s">
        <v>316</v>
      </c>
      <c r="AO31">
        <v>40</v>
      </c>
      <c r="AP31">
        <v>2000</v>
      </c>
      <c r="AQ31">
        <v>1</v>
      </c>
      <c r="AR31" t="s">
        <v>186</v>
      </c>
      <c r="AS31" t="s">
        <v>261</v>
      </c>
      <c r="AT31" t="s">
        <v>224</v>
      </c>
      <c r="AU31">
        <v>20</v>
      </c>
      <c r="AW31">
        <v>2000</v>
      </c>
      <c r="AX31">
        <v>800</v>
      </c>
      <c r="AY31" t="s">
        <v>212</v>
      </c>
      <c r="AZ31" t="s">
        <v>262</v>
      </c>
      <c r="BA31">
        <v>20</v>
      </c>
      <c r="BB31">
        <v>2000</v>
      </c>
      <c r="BC31">
        <v>1</v>
      </c>
      <c r="BD31" t="s">
        <v>186</v>
      </c>
      <c r="BY31" t="s">
        <v>255</v>
      </c>
      <c r="BZ31" s="11" t="s">
        <v>187</v>
      </c>
      <c r="CA31" s="11" t="s">
        <v>188</v>
      </c>
      <c r="CB31" s="11" t="s">
        <v>198</v>
      </c>
      <c r="CC31">
        <v>25</v>
      </c>
      <c r="CD31">
        <v>30</v>
      </c>
      <c r="CE31">
        <v>2</v>
      </c>
      <c r="CF31">
        <v>5</v>
      </c>
      <c r="CG31" s="12">
        <f t="shared" si="4"/>
        <v>55</v>
      </c>
      <c r="CH31" s="15">
        <f t="shared" si="1"/>
        <v>7</v>
      </c>
      <c r="CI31" s="15">
        <f t="shared" si="2"/>
        <v>48</v>
      </c>
      <c r="CJ31" t="s">
        <v>255</v>
      </c>
      <c r="DM31" t="s">
        <v>410</v>
      </c>
      <c r="DN31" t="s">
        <v>411</v>
      </c>
      <c r="DT31" t="s">
        <v>258</v>
      </c>
      <c r="DU31" t="s">
        <v>349</v>
      </c>
      <c r="EE31" t="s">
        <v>412</v>
      </c>
      <c r="EF31" t="s">
        <v>413</v>
      </c>
      <c r="EK31">
        <v>2000</v>
      </c>
      <c r="EM31">
        <v>1.4</v>
      </c>
      <c r="EO31">
        <v>4</v>
      </c>
      <c r="EP31">
        <v>0</v>
      </c>
      <c r="EQ31" s="12">
        <f t="shared" si="5"/>
        <v>5.4</v>
      </c>
      <c r="EY31">
        <v>5</v>
      </c>
      <c r="EZ31">
        <v>0</v>
      </c>
      <c r="FA31">
        <v>0</v>
      </c>
      <c r="FP31">
        <v>4</v>
      </c>
      <c r="FQ31" t="s">
        <v>208</v>
      </c>
      <c r="FR31">
        <v>2</v>
      </c>
      <c r="FX31">
        <v>1</v>
      </c>
      <c r="GF31">
        <v>4</v>
      </c>
    </row>
    <row r="32" spans="1:188" ht="30.75" x14ac:dyDescent="0.25">
      <c r="A32">
        <v>30</v>
      </c>
      <c r="B32" t="s">
        <v>414</v>
      </c>
      <c r="C32" t="str">
        <f>B32</f>
        <v>Vũ Phát Đạt</v>
      </c>
      <c r="D32" t="s">
        <v>175</v>
      </c>
      <c r="E32" t="s">
        <v>176</v>
      </c>
      <c r="F32" s="8">
        <v>2</v>
      </c>
      <c r="G32" t="s">
        <v>177</v>
      </c>
      <c r="H32" s="8">
        <v>4</v>
      </c>
      <c r="I32" t="s">
        <v>352</v>
      </c>
      <c r="J32">
        <v>1</v>
      </c>
      <c r="K32">
        <v>72</v>
      </c>
      <c r="L32">
        <v>1</v>
      </c>
      <c r="M32">
        <v>3</v>
      </c>
      <c r="N32">
        <v>2</v>
      </c>
      <c r="O32">
        <v>4</v>
      </c>
      <c r="P32">
        <v>4</v>
      </c>
      <c r="Q32">
        <v>1</v>
      </c>
      <c r="R32">
        <v>20</v>
      </c>
      <c r="S32">
        <v>2</v>
      </c>
      <c r="T32">
        <v>15</v>
      </c>
      <c r="U32">
        <v>100</v>
      </c>
      <c r="V32" s="9">
        <v>1</v>
      </c>
      <c r="W32" s="9">
        <f>V32</f>
        <v>1</v>
      </c>
      <c r="Y32">
        <v>3</v>
      </c>
      <c r="AB32">
        <v>3</v>
      </c>
      <c r="AD32" s="10">
        <v>1</v>
      </c>
      <c r="AE32" s="10">
        <v>4</v>
      </c>
      <c r="AF32" s="9">
        <f>V32</f>
        <v>1</v>
      </c>
      <c r="AG32" t="s">
        <v>232</v>
      </c>
      <c r="AH32" t="s">
        <v>180</v>
      </c>
      <c r="AI32">
        <v>635</v>
      </c>
      <c r="AJ32" t="s">
        <v>181</v>
      </c>
      <c r="AK32">
        <v>2000</v>
      </c>
      <c r="AS32" t="s">
        <v>415</v>
      </c>
      <c r="AT32" t="s">
        <v>224</v>
      </c>
      <c r="AU32">
        <v>80</v>
      </c>
      <c r="AW32">
        <v>2005</v>
      </c>
      <c r="AX32">
        <v>80</v>
      </c>
      <c r="AY32" t="s">
        <v>212</v>
      </c>
      <c r="AZ32" t="s">
        <v>416</v>
      </c>
      <c r="BA32">
        <v>4000</v>
      </c>
      <c r="BB32">
        <v>2015</v>
      </c>
      <c r="BC32" t="s">
        <v>182</v>
      </c>
      <c r="BE32" t="s">
        <v>184</v>
      </c>
      <c r="BF32">
        <v>200</v>
      </c>
      <c r="BG32">
        <v>2000</v>
      </c>
      <c r="BH32">
        <v>3</v>
      </c>
      <c r="BI32" t="s">
        <v>186</v>
      </c>
      <c r="BY32" t="s">
        <v>237</v>
      </c>
      <c r="BZ32" s="11" t="s">
        <v>226</v>
      </c>
      <c r="CA32" s="11" t="s">
        <v>188</v>
      </c>
      <c r="CB32" s="11" t="s">
        <v>198</v>
      </c>
      <c r="CC32">
        <v>5</v>
      </c>
      <c r="CD32">
        <v>10</v>
      </c>
      <c r="CE32">
        <v>3</v>
      </c>
      <c r="CF32">
        <v>3</v>
      </c>
      <c r="CG32" s="12">
        <f t="shared" si="4"/>
        <v>15</v>
      </c>
      <c r="CH32" s="15">
        <f t="shared" si="1"/>
        <v>6</v>
      </c>
      <c r="CI32" s="15">
        <f t="shared" si="2"/>
        <v>9</v>
      </c>
      <c r="CJ32" t="s">
        <v>237</v>
      </c>
      <c r="DF32" t="s">
        <v>278</v>
      </c>
      <c r="DG32" t="s">
        <v>417</v>
      </c>
      <c r="DM32" t="s">
        <v>418</v>
      </c>
      <c r="DN32" t="s">
        <v>419</v>
      </c>
      <c r="DT32" t="s">
        <v>192</v>
      </c>
      <c r="DU32" t="s">
        <v>397</v>
      </c>
      <c r="DV32" t="s">
        <v>282</v>
      </c>
      <c r="EE32" t="s">
        <v>252</v>
      </c>
      <c r="EF32" t="s">
        <v>420</v>
      </c>
      <c r="EK32">
        <v>2019</v>
      </c>
      <c r="EM32">
        <v>5</v>
      </c>
      <c r="EP32">
        <v>1</v>
      </c>
      <c r="EQ32" s="12">
        <f t="shared" si="5"/>
        <v>6</v>
      </c>
      <c r="EY32">
        <v>4.2</v>
      </c>
      <c r="EZ32">
        <v>1</v>
      </c>
      <c r="FA32">
        <v>1</v>
      </c>
      <c r="FH32">
        <v>1</v>
      </c>
      <c r="FI32">
        <v>3</v>
      </c>
      <c r="FJ32" t="s">
        <v>421</v>
      </c>
      <c r="FK32">
        <v>2</v>
      </c>
      <c r="FP32">
        <v>4</v>
      </c>
      <c r="FQ32" t="s">
        <v>358</v>
      </c>
      <c r="FR32">
        <v>2</v>
      </c>
      <c r="FX32">
        <v>1</v>
      </c>
      <c r="GC32">
        <v>34</v>
      </c>
      <c r="GD32">
        <v>4</v>
      </c>
      <c r="GF32">
        <v>6</v>
      </c>
    </row>
    <row r="33" spans="1:188" ht="30.75" x14ac:dyDescent="0.25">
      <c r="A33">
        <v>31</v>
      </c>
      <c r="B33" t="s">
        <v>422</v>
      </c>
      <c r="C33" t="s">
        <v>423</v>
      </c>
      <c r="D33" t="s">
        <v>367</v>
      </c>
      <c r="E33" t="s">
        <v>176</v>
      </c>
      <c r="F33" s="8">
        <v>2</v>
      </c>
      <c r="G33" t="s">
        <v>177</v>
      </c>
      <c r="H33" s="8">
        <v>4</v>
      </c>
      <c r="I33" t="s">
        <v>352</v>
      </c>
      <c r="J33">
        <v>2</v>
      </c>
      <c r="K33">
        <v>41</v>
      </c>
      <c r="L33">
        <v>1</v>
      </c>
      <c r="M33">
        <v>3</v>
      </c>
      <c r="N33">
        <v>1</v>
      </c>
      <c r="O33">
        <v>4</v>
      </c>
      <c r="P33">
        <v>2</v>
      </c>
      <c r="Q33">
        <v>2</v>
      </c>
      <c r="R33">
        <v>8</v>
      </c>
      <c r="S33">
        <v>1</v>
      </c>
      <c r="T33">
        <v>80</v>
      </c>
      <c r="U33">
        <v>30</v>
      </c>
      <c r="V33" s="9">
        <v>2.2000000000000002</v>
      </c>
      <c r="W33" s="9">
        <f>V33</f>
        <v>2.2000000000000002</v>
      </c>
      <c r="Y33">
        <v>1</v>
      </c>
      <c r="Z33">
        <v>1.1000000000000001</v>
      </c>
      <c r="AA33">
        <v>0.7</v>
      </c>
      <c r="AB33">
        <v>3</v>
      </c>
      <c r="AD33" s="10">
        <v>2</v>
      </c>
      <c r="AE33" s="10">
        <v>1</v>
      </c>
      <c r="AF33" s="9">
        <v>0.7</v>
      </c>
      <c r="AG33" t="s">
        <v>184</v>
      </c>
      <c r="AH33" t="s">
        <v>210</v>
      </c>
      <c r="AI33">
        <v>100</v>
      </c>
      <c r="AJ33" t="s">
        <v>211</v>
      </c>
      <c r="AK33">
        <v>2011</v>
      </c>
      <c r="AL33">
        <v>3</v>
      </c>
      <c r="AM33" t="s">
        <v>186</v>
      </c>
      <c r="BZ33" s="11" t="s">
        <v>226</v>
      </c>
      <c r="CA33" s="11" t="s">
        <v>188</v>
      </c>
      <c r="CB33" s="11" t="s">
        <v>198</v>
      </c>
      <c r="CC33">
        <v>10</v>
      </c>
      <c r="CE33">
        <v>2</v>
      </c>
      <c r="CG33" s="12">
        <f t="shared" si="4"/>
        <v>10</v>
      </c>
      <c r="CH33" s="15">
        <f t="shared" si="1"/>
        <v>2</v>
      </c>
      <c r="CI33" s="15">
        <f t="shared" si="2"/>
        <v>8</v>
      </c>
      <c r="CJ33" t="s">
        <v>218</v>
      </c>
      <c r="CL33" t="s">
        <v>233</v>
      </c>
      <c r="CM33">
        <v>150</v>
      </c>
      <c r="CN33">
        <v>2015</v>
      </c>
      <c r="CQ33" t="s">
        <v>393</v>
      </c>
      <c r="CR33">
        <v>50</v>
      </c>
      <c r="CS33">
        <v>2015</v>
      </c>
      <c r="CT33">
        <v>50</v>
      </c>
      <c r="CU33" t="s">
        <v>424</v>
      </c>
      <c r="CV33" t="s">
        <v>277</v>
      </c>
      <c r="CW33">
        <v>100</v>
      </c>
      <c r="CX33">
        <v>2015</v>
      </c>
      <c r="DM33" t="s">
        <v>425</v>
      </c>
      <c r="DN33" t="s">
        <v>426</v>
      </c>
      <c r="DT33" t="s">
        <v>192</v>
      </c>
      <c r="DU33" t="s">
        <v>427</v>
      </c>
      <c r="DV33" t="s">
        <v>251</v>
      </c>
      <c r="DX33" t="s">
        <v>393</v>
      </c>
      <c r="DY33" t="s">
        <v>427</v>
      </c>
      <c r="DZ33" t="s">
        <v>251</v>
      </c>
      <c r="EE33" t="s">
        <v>252</v>
      </c>
      <c r="EQ33" s="12"/>
      <c r="ER33">
        <v>2015</v>
      </c>
      <c r="ET33">
        <v>1.2</v>
      </c>
      <c r="EW33">
        <v>5</v>
      </c>
      <c r="EY33">
        <v>2</v>
      </c>
      <c r="FB33">
        <v>3</v>
      </c>
      <c r="FC33">
        <v>3</v>
      </c>
      <c r="FL33">
        <v>1</v>
      </c>
      <c r="FM33">
        <v>1</v>
      </c>
      <c r="FN33" t="s">
        <v>428</v>
      </c>
      <c r="FO33">
        <v>2</v>
      </c>
      <c r="FP33">
        <v>134</v>
      </c>
      <c r="FQ33" t="s">
        <v>208</v>
      </c>
      <c r="FR33">
        <v>1</v>
      </c>
      <c r="FS33" t="s">
        <v>429</v>
      </c>
      <c r="FT33">
        <v>12</v>
      </c>
      <c r="FU33">
        <v>60</v>
      </c>
      <c r="FV33">
        <v>0.75</v>
      </c>
      <c r="FW33">
        <v>2</v>
      </c>
      <c r="GD33">
        <v>4</v>
      </c>
      <c r="GE33">
        <v>24</v>
      </c>
      <c r="GF33">
        <v>4</v>
      </c>
    </row>
    <row r="34" spans="1:188" ht="15.75" x14ac:dyDescent="0.25">
      <c r="A34">
        <v>32</v>
      </c>
      <c r="B34" t="s">
        <v>430</v>
      </c>
      <c r="C34" t="str">
        <f>B34</f>
        <v>Nguyễn Văn Mừng</v>
      </c>
      <c r="D34" t="s">
        <v>175</v>
      </c>
      <c r="E34" t="s">
        <v>176</v>
      </c>
      <c r="F34" s="8">
        <v>2</v>
      </c>
      <c r="G34" t="s">
        <v>177</v>
      </c>
      <c r="H34" s="8">
        <v>4</v>
      </c>
      <c r="I34" t="s">
        <v>352</v>
      </c>
      <c r="J34">
        <v>1</v>
      </c>
      <c r="K34">
        <v>37</v>
      </c>
      <c r="L34">
        <v>1</v>
      </c>
      <c r="M34">
        <v>3</v>
      </c>
      <c r="N34">
        <v>3</v>
      </c>
      <c r="O34">
        <v>4</v>
      </c>
      <c r="P34">
        <v>2</v>
      </c>
      <c r="Q34">
        <v>2</v>
      </c>
      <c r="R34">
        <v>15</v>
      </c>
      <c r="S34">
        <v>2</v>
      </c>
      <c r="T34">
        <v>40</v>
      </c>
      <c r="U34">
        <v>80</v>
      </c>
      <c r="V34" s="9">
        <v>1</v>
      </c>
      <c r="W34" s="9">
        <v>1</v>
      </c>
      <c r="Y34">
        <v>3</v>
      </c>
      <c r="AB34">
        <v>13</v>
      </c>
      <c r="AD34" s="10">
        <v>1</v>
      </c>
      <c r="AE34" s="10">
        <v>3</v>
      </c>
      <c r="AF34" s="9">
        <f>V34</f>
        <v>1</v>
      </c>
      <c r="AG34" t="s">
        <v>184</v>
      </c>
      <c r="AH34" t="s">
        <v>210</v>
      </c>
      <c r="AK34">
        <v>2009</v>
      </c>
      <c r="AL34">
        <v>5.5</v>
      </c>
      <c r="AM34" t="s">
        <v>186</v>
      </c>
      <c r="AS34" t="s">
        <v>325</v>
      </c>
      <c r="AT34" t="s">
        <v>224</v>
      </c>
      <c r="AU34">
        <v>150</v>
      </c>
      <c r="AW34">
        <v>2004</v>
      </c>
      <c r="AX34">
        <v>80</v>
      </c>
      <c r="AY34" t="s">
        <v>212</v>
      </c>
      <c r="AZ34" t="s">
        <v>197</v>
      </c>
      <c r="BA34">
        <v>30</v>
      </c>
      <c r="BB34">
        <v>2006</v>
      </c>
      <c r="BC34">
        <v>1</v>
      </c>
      <c r="BD34" t="s">
        <v>186</v>
      </c>
      <c r="BY34" t="s">
        <v>255</v>
      </c>
      <c r="BZ34" s="11"/>
      <c r="CA34" s="11" t="s">
        <v>188</v>
      </c>
      <c r="CB34" s="11" t="s">
        <v>198</v>
      </c>
      <c r="CC34">
        <v>25</v>
      </c>
      <c r="CD34">
        <v>14</v>
      </c>
      <c r="CE34">
        <v>2</v>
      </c>
      <c r="CF34">
        <v>2</v>
      </c>
      <c r="CG34" s="12">
        <f t="shared" si="4"/>
        <v>39</v>
      </c>
      <c r="CH34" s="15">
        <f t="shared" si="1"/>
        <v>4</v>
      </c>
      <c r="CI34" s="15">
        <f t="shared" si="2"/>
        <v>35</v>
      </c>
      <c r="CJ34" t="s">
        <v>255</v>
      </c>
      <c r="DM34" t="s">
        <v>431</v>
      </c>
      <c r="DN34" t="s">
        <v>432</v>
      </c>
      <c r="DT34" t="s">
        <v>192</v>
      </c>
      <c r="DU34" t="s">
        <v>433</v>
      </c>
      <c r="DV34" t="s">
        <v>434</v>
      </c>
      <c r="DW34" t="s">
        <v>227</v>
      </c>
      <c r="EE34" t="s">
        <v>194</v>
      </c>
      <c r="EF34" t="s">
        <v>253</v>
      </c>
      <c r="EK34">
        <v>2016</v>
      </c>
      <c r="EO34">
        <v>4.5</v>
      </c>
      <c r="EP34">
        <v>2.5</v>
      </c>
      <c r="EQ34" s="12">
        <f t="shared" ref="EQ34:EQ68" si="6">SUM(EL34:EP34)</f>
        <v>7</v>
      </c>
      <c r="EY34">
        <v>7</v>
      </c>
      <c r="FH34">
        <v>1</v>
      </c>
      <c r="FI34">
        <v>1</v>
      </c>
      <c r="FJ34" t="s">
        <v>435</v>
      </c>
      <c r="FK34">
        <v>2</v>
      </c>
      <c r="FP34">
        <v>4</v>
      </c>
      <c r="FQ34" t="s">
        <v>208</v>
      </c>
      <c r="FR34">
        <v>1</v>
      </c>
      <c r="FS34">
        <v>1</v>
      </c>
      <c r="FT34">
        <v>50</v>
      </c>
      <c r="FU34">
        <v>60</v>
      </c>
      <c r="FV34">
        <v>0.66</v>
      </c>
      <c r="FW34">
        <v>2</v>
      </c>
      <c r="GC34">
        <v>3</v>
      </c>
      <c r="GD34">
        <v>4</v>
      </c>
      <c r="GF34">
        <v>111</v>
      </c>
    </row>
    <row r="35" spans="1:188" ht="15.75" x14ac:dyDescent="0.25">
      <c r="A35">
        <v>33</v>
      </c>
      <c r="B35" t="s">
        <v>436</v>
      </c>
      <c r="C35" t="s">
        <v>436</v>
      </c>
      <c r="D35" t="s">
        <v>175</v>
      </c>
      <c r="E35" t="s">
        <v>176</v>
      </c>
      <c r="F35" s="8">
        <v>2</v>
      </c>
      <c r="G35" t="s">
        <v>177</v>
      </c>
      <c r="H35" s="8">
        <v>4</v>
      </c>
      <c r="I35" t="s">
        <v>352</v>
      </c>
      <c r="J35">
        <v>1</v>
      </c>
      <c r="K35">
        <v>56</v>
      </c>
      <c r="L35">
        <v>1</v>
      </c>
      <c r="M35">
        <v>3</v>
      </c>
      <c r="N35">
        <v>1</v>
      </c>
      <c r="O35">
        <v>2</v>
      </c>
      <c r="P35">
        <v>1</v>
      </c>
      <c r="Q35">
        <v>1</v>
      </c>
      <c r="R35">
        <v>4</v>
      </c>
      <c r="S35">
        <v>1</v>
      </c>
      <c r="T35">
        <v>50</v>
      </c>
      <c r="U35">
        <v>80</v>
      </c>
      <c r="V35" s="9">
        <v>0.22500000000000001</v>
      </c>
      <c r="W35" s="9">
        <v>0.22500000000000001</v>
      </c>
      <c r="Y35">
        <v>3</v>
      </c>
      <c r="AB35">
        <v>1</v>
      </c>
      <c r="AD35" s="10">
        <v>1</v>
      </c>
      <c r="AE35" s="10">
        <v>4</v>
      </c>
      <c r="AF35" s="9">
        <v>0.22500000000000001</v>
      </c>
      <c r="AG35" t="s">
        <v>184</v>
      </c>
      <c r="AH35" t="s">
        <v>210</v>
      </c>
      <c r="AI35">
        <v>50</v>
      </c>
      <c r="AJ35" t="s">
        <v>211</v>
      </c>
      <c r="AK35">
        <v>2016</v>
      </c>
      <c r="AL35">
        <v>300</v>
      </c>
      <c r="AM35" t="s">
        <v>212</v>
      </c>
      <c r="AS35" t="s">
        <v>196</v>
      </c>
      <c r="AT35" t="s">
        <v>224</v>
      </c>
      <c r="AU35">
        <v>20</v>
      </c>
      <c r="AW35">
        <v>2015</v>
      </c>
      <c r="AX35">
        <v>100</v>
      </c>
      <c r="AY35" t="s">
        <v>212</v>
      </c>
      <c r="AZ35" t="s">
        <v>262</v>
      </c>
      <c r="BA35">
        <v>40</v>
      </c>
      <c r="BB35">
        <v>2016</v>
      </c>
      <c r="BC35">
        <v>300</v>
      </c>
      <c r="BD35" t="s">
        <v>212</v>
      </c>
      <c r="BE35" t="s">
        <v>392</v>
      </c>
      <c r="BF35">
        <v>15</v>
      </c>
      <c r="BG35">
        <v>2016</v>
      </c>
      <c r="BH35">
        <v>100</v>
      </c>
      <c r="BI35" t="s">
        <v>212</v>
      </c>
      <c r="BY35" t="s">
        <v>255</v>
      </c>
      <c r="BZ35" s="11" t="s">
        <v>187</v>
      </c>
      <c r="CA35" s="11" t="s">
        <v>238</v>
      </c>
      <c r="CB35" s="11" t="s">
        <v>189</v>
      </c>
      <c r="CC35">
        <v>1.5</v>
      </c>
      <c r="CD35">
        <v>8</v>
      </c>
      <c r="CE35">
        <v>1</v>
      </c>
      <c r="CF35">
        <v>1</v>
      </c>
      <c r="CG35" s="12">
        <f t="shared" si="4"/>
        <v>9.5</v>
      </c>
      <c r="CH35" s="15">
        <f t="shared" si="1"/>
        <v>2</v>
      </c>
      <c r="CI35" s="15">
        <f t="shared" si="2"/>
        <v>7.5</v>
      </c>
      <c r="CJ35" t="s">
        <v>255</v>
      </c>
      <c r="DM35" t="s">
        <v>437</v>
      </c>
      <c r="DN35" t="s">
        <v>355</v>
      </c>
      <c r="DT35" t="s">
        <v>203</v>
      </c>
      <c r="DU35" t="s">
        <v>438</v>
      </c>
      <c r="DV35" t="s">
        <v>249</v>
      </c>
      <c r="EE35" t="s">
        <v>206</v>
      </c>
      <c r="EF35" t="s">
        <v>439</v>
      </c>
      <c r="EK35">
        <v>2016</v>
      </c>
      <c r="EM35">
        <v>2.125</v>
      </c>
      <c r="EO35">
        <v>1</v>
      </c>
      <c r="EQ35" s="12">
        <f t="shared" si="6"/>
        <v>3.125</v>
      </c>
      <c r="EY35">
        <v>1</v>
      </c>
      <c r="FA35">
        <v>0.5</v>
      </c>
      <c r="FP35">
        <v>2</v>
      </c>
      <c r="FR35">
        <v>2</v>
      </c>
      <c r="FX35">
        <v>1</v>
      </c>
      <c r="GC35">
        <v>3</v>
      </c>
      <c r="GF35">
        <v>4</v>
      </c>
    </row>
    <row r="36" spans="1:188" ht="30.75" x14ac:dyDescent="0.25">
      <c r="A36">
        <v>34</v>
      </c>
      <c r="B36" t="s">
        <v>440</v>
      </c>
      <c r="C36" t="s">
        <v>441</v>
      </c>
      <c r="D36" t="s">
        <v>442</v>
      </c>
      <c r="E36" t="s">
        <v>176</v>
      </c>
      <c r="F36" s="8">
        <v>2</v>
      </c>
      <c r="G36" t="s">
        <v>177</v>
      </c>
      <c r="H36" s="8">
        <v>4</v>
      </c>
      <c r="I36" t="s">
        <v>231</v>
      </c>
      <c r="J36">
        <v>1</v>
      </c>
      <c r="K36">
        <v>38</v>
      </c>
      <c r="L36">
        <v>1</v>
      </c>
      <c r="M36">
        <v>2</v>
      </c>
      <c r="N36">
        <v>2</v>
      </c>
      <c r="O36">
        <v>6</v>
      </c>
      <c r="P36">
        <v>2</v>
      </c>
      <c r="Q36">
        <v>2</v>
      </c>
      <c r="R36">
        <v>30</v>
      </c>
      <c r="S36">
        <v>1</v>
      </c>
      <c r="T36">
        <v>550</v>
      </c>
      <c r="U36">
        <v>100</v>
      </c>
      <c r="V36" s="9">
        <v>10</v>
      </c>
      <c r="W36" s="9">
        <v>10</v>
      </c>
      <c r="Y36">
        <v>1</v>
      </c>
      <c r="Z36">
        <v>1.1000000000000001</v>
      </c>
      <c r="AB36">
        <v>1</v>
      </c>
      <c r="AD36" s="10">
        <v>1</v>
      </c>
      <c r="AE36" s="10">
        <v>2</v>
      </c>
      <c r="AF36" s="9">
        <v>10</v>
      </c>
      <c r="AG36" t="s">
        <v>235</v>
      </c>
      <c r="AH36" t="s">
        <v>443</v>
      </c>
      <c r="AI36">
        <v>10000</v>
      </c>
      <c r="AJ36" t="s">
        <v>181</v>
      </c>
      <c r="AK36">
        <v>1990</v>
      </c>
      <c r="AL36">
        <v>50</v>
      </c>
      <c r="AM36" t="s">
        <v>186</v>
      </c>
      <c r="AS36" t="s">
        <v>184</v>
      </c>
      <c r="AT36" t="s">
        <v>185</v>
      </c>
      <c r="AU36">
        <v>50</v>
      </c>
      <c r="AW36">
        <v>1990</v>
      </c>
      <c r="AX36">
        <v>2</v>
      </c>
      <c r="AY36" t="s">
        <v>186</v>
      </c>
      <c r="BY36" t="s">
        <v>255</v>
      </c>
      <c r="BZ36" s="11" t="s">
        <v>217</v>
      </c>
      <c r="CA36" s="11" t="s">
        <v>188</v>
      </c>
      <c r="CB36" s="11" t="s">
        <v>189</v>
      </c>
      <c r="CC36">
        <v>380</v>
      </c>
      <c r="CD36">
        <v>60</v>
      </c>
      <c r="CE36">
        <v>250</v>
      </c>
      <c r="CF36">
        <v>10</v>
      </c>
      <c r="CG36" s="12">
        <f t="shared" si="4"/>
        <v>440</v>
      </c>
      <c r="CH36" s="15">
        <f t="shared" si="1"/>
        <v>260</v>
      </c>
      <c r="CI36" s="15">
        <f t="shared" si="2"/>
        <v>180</v>
      </c>
      <c r="CJ36" t="s">
        <v>255</v>
      </c>
      <c r="DM36" t="s">
        <v>204</v>
      </c>
      <c r="DN36" t="s">
        <v>250</v>
      </c>
      <c r="DT36" t="s">
        <v>444</v>
      </c>
      <c r="DU36" t="s">
        <v>298</v>
      </c>
      <c r="EF36" t="s">
        <v>207</v>
      </c>
      <c r="EK36">
        <v>1990</v>
      </c>
      <c r="EM36">
        <v>10</v>
      </c>
      <c r="EO36">
        <v>50</v>
      </c>
      <c r="EP36">
        <v>0</v>
      </c>
      <c r="EQ36" s="12">
        <f t="shared" si="6"/>
        <v>60</v>
      </c>
      <c r="EY36">
        <v>600</v>
      </c>
      <c r="EZ36">
        <v>0</v>
      </c>
      <c r="FA36">
        <v>200</v>
      </c>
      <c r="FP36">
        <v>3</v>
      </c>
      <c r="FR36">
        <v>2</v>
      </c>
      <c r="FX36">
        <v>1</v>
      </c>
      <c r="GD36">
        <v>24</v>
      </c>
      <c r="GF36">
        <v>4</v>
      </c>
    </row>
    <row r="37" spans="1:188" ht="30.75" x14ac:dyDescent="0.25">
      <c r="A37">
        <v>35</v>
      </c>
      <c r="B37" t="s">
        <v>445</v>
      </c>
      <c r="C37" t="str">
        <f>B37</f>
        <v>Vũ Quang Lộc</v>
      </c>
      <c r="D37" t="s">
        <v>175</v>
      </c>
      <c r="E37" t="s">
        <v>176</v>
      </c>
      <c r="F37" s="8">
        <v>2</v>
      </c>
      <c r="G37" t="s">
        <v>177</v>
      </c>
      <c r="H37" s="8">
        <v>4</v>
      </c>
      <c r="I37" t="s">
        <v>352</v>
      </c>
      <c r="J37">
        <v>1</v>
      </c>
      <c r="K37">
        <v>74</v>
      </c>
      <c r="L37">
        <v>1</v>
      </c>
      <c r="M37">
        <v>3</v>
      </c>
      <c r="N37">
        <v>1</v>
      </c>
      <c r="O37">
        <v>1</v>
      </c>
      <c r="P37">
        <v>1</v>
      </c>
      <c r="Q37">
        <v>1</v>
      </c>
      <c r="R37">
        <v>25</v>
      </c>
      <c r="S37">
        <v>2</v>
      </c>
      <c r="T37">
        <v>30</v>
      </c>
      <c r="U37">
        <v>20</v>
      </c>
      <c r="V37" s="9">
        <v>1.5</v>
      </c>
      <c r="W37" s="9">
        <v>1</v>
      </c>
      <c r="X37">
        <v>0.5</v>
      </c>
      <c r="Y37">
        <v>3</v>
      </c>
      <c r="AB37">
        <v>2</v>
      </c>
      <c r="AD37" s="10">
        <v>2</v>
      </c>
      <c r="AE37" s="10">
        <v>2</v>
      </c>
      <c r="AF37" s="9">
        <v>0.5</v>
      </c>
      <c r="AG37" t="s">
        <v>179</v>
      </c>
      <c r="AH37" t="s">
        <v>180</v>
      </c>
      <c r="AI37">
        <v>50</v>
      </c>
      <c r="AJ37" t="s">
        <v>181</v>
      </c>
      <c r="AK37">
        <v>1992</v>
      </c>
      <c r="AN37" t="s">
        <v>183</v>
      </c>
      <c r="AO37">
        <v>50</v>
      </c>
      <c r="AP37">
        <v>1994</v>
      </c>
      <c r="BZ37" s="11" t="s">
        <v>226</v>
      </c>
      <c r="CA37" s="11"/>
      <c r="CB37" s="11"/>
      <c r="CG37" s="12"/>
      <c r="CH37" s="15">
        <f t="shared" si="1"/>
        <v>0</v>
      </c>
      <c r="CI37" s="15">
        <f t="shared" si="2"/>
        <v>0</v>
      </c>
      <c r="CJ37" t="s">
        <v>180</v>
      </c>
      <c r="CK37">
        <v>1</v>
      </c>
      <c r="CL37" t="s">
        <v>233</v>
      </c>
      <c r="CM37">
        <v>100</v>
      </c>
      <c r="CO37">
        <v>1.5</v>
      </c>
      <c r="CP37" t="s">
        <v>186</v>
      </c>
      <c r="CQ37" t="s">
        <v>199</v>
      </c>
      <c r="CR37">
        <v>20</v>
      </c>
      <c r="CS37">
        <v>2008</v>
      </c>
      <c r="CT37">
        <v>400</v>
      </c>
      <c r="CU37" t="s">
        <v>212</v>
      </c>
      <c r="CV37" t="s">
        <v>446</v>
      </c>
      <c r="CW37">
        <v>40</v>
      </c>
      <c r="CX37">
        <v>2009</v>
      </c>
      <c r="CY37">
        <v>80</v>
      </c>
      <c r="CZ37" t="s">
        <v>212</v>
      </c>
      <c r="DM37" t="s">
        <v>241</v>
      </c>
      <c r="DN37" t="s">
        <v>447</v>
      </c>
      <c r="DT37" t="s">
        <v>192</v>
      </c>
      <c r="DU37" t="s">
        <v>397</v>
      </c>
      <c r="DV37" t="s">
        <v>418</v>
      </c>
      <c r="EE37" t="s">
        <v>206</v>
      </c>
      <c r="EF37" t="s">
        <v>207</v>
      </c>
      <c r="EK37">
        <v>2019</v>
      </c>
      <c r="EM37">
        <v>10</v>
      </c>
      <c r="EP37">
        <v>1</v>
      </c>
      <c r="EQ37" s="12">
        <f t="shared" si="6"/>
        <v>11</v>
      </c>
      <c r="EZ37">
        <v>1</v>
      </c>
      <c r="FA37">
        <v>3</v>
      </c>
      <c r="FP37">
        <v>3</v>
      </c>
      <c r="FR37">
        <v>2</v>
      </c>
      <c r="FX37">
        <v>1</v>
      </c>
      <c r="GC37">
        <v>34</v>
      </c>
      <c r="GD37">
        <v>4</v>
      </c>
      <c r="GF37">
        <v>11</v>
      </c>
    </row>
    <row r="38" spans="1:188" ht="30.75" x14ac:dyDescent="0.25">
      <c r="A38">
        <v>36</v>
      </c>
      <c r="B38" t="s">
        <v>448</v>
      </c>
      <c r="C38" t="str">
        <f>B38</f>
        <v>Huỳnh Văn Bảo</v>
      </c>
      <c r="D38" t="s">
        <v>175</v>
      </c>
      <c r="E38" t="s">
        <v>176</v>
      </c>
      <c r="F38" s="8">
        <v>2</v>
      </c>
      <c r="G38" t="s">
        <v>177</v>
      </c>
      <c r="H38" s="8">
        <v>4</v>
      </c>
      <c r="I38" t="s">
        <v>231</v>
      </c>
      <c r="J38">
        <v>1</v>
      </c>
      <c r="K38">
        <v>43</v>
      </c>
      <c r="L38">
        <v>1</v>
      </c>
      <c r="M38">
        <v>2</v>
      </c>
      <c r="N38">
        <v>3</v>
      </c>
      <c r="O38">
        <v>4</v>
      </c>
      <c r="P38">
        <v>2</v>
      </c>
      <c r="Q38">
        <v>2</v>
      </c>
      <c r="R38">
        <v>10</v>
      </c>
      <c r="S38">
        <v>2</v>
      </c>
      <c r="T38">
        <v>150</v>
      </c>
      <c r="U38">
        <v>40</v>
      </c>
      <c r="V38" s="9">
        <v>0.38</v>
      </c>
      <c r="W38" s="9">
        <f>V38</f>
        <v>0.38</v>
      </c>
      <c r="Y38">
        <v>3</v>
      </c>
      <c r="AB38">
        <v>3</v>
      </c>
      <c r="AD38" s="10">
        <v>1</v>
      </c>
      <c r="AE38" s="10">
        <v>4</v>
      </c>
      <c r="AF38" s="9">
        <f>V38</f>
        <v>0.38</v>
      </c>
      <c r="AG38" t="s">
        <v>184</v>
      </c>
      <c r="AH38" t="s">
        <v>210</v>
      </c>
      <c r="AI38">
        <v>100</v>
      </c>
      <c r="AJ38" t="s">
        <v>211</v>
      </c>
      <c r="AK38">
        <v>1999</v>
      </c>
      <c r="AL38">
        <v>4</v>
      </c>
      <c r="AM38" t="s">
        <v>186</v>
      </c>
      <c r="AN38" t="s">
        <v>449</v>
      </c>
      <c r="AO38">
        <v>200</v>
      </c>
      <c r="AP38">
        <v>2018</v>
      </c>
      <c r="AQ38" t="s">
        <v>182</v>
      </c>
      <c r="AS38" t="s">
        <v>325</v>
      </c>
      <c r="AT38" t="s">
        <v>224</v>
      </c>
      <c r="AU38">
        <v>200</v>
      </c>
      <c r="AW38">
        <v>2012</v>
      </c>
      <c r="AX38">
        <v>100</v>
      </c>
      <c r="AY38" t="s">
        <v>212</v>
      </c>
      <c r="AZ38" t="s">
        <v>197</v>
      </c>
      <c r="BA38">
        <v>100</v>
      </c>
      <c r="BB38">
        <v>2009</v>
      </c>
      <c r="BC38">
        <v>1</v>
      </c>
      <c r="BD38" t="s">
        <v>186</v>
      </c>
      <c r="BY38" t="s">
        <v>255</v>
      </c>
      <c r="BZ38" s="11" t="s">
        <v>217</v>
      </c>
      <c r="CA38" s="11" t="s">
        <v>188</v>
      </c>
      <c r="CB38" s="11" t="s">
        <v>198</v>
      </c>
      <c r="CC38">
        <v>20</v>
      </c>
      <c r="CD38">
        <v>30</v>
      </c>
      <c r="CE38">
        <v>1</v>
      </c>
      <c r="CF38">
        <v>1</v>
      </c>
      <c r="CG38" s="12">
        <f t="shared" ref="CG38:CG69" si="7">SUM(CC38:CD38)</f>
        <v>50</v>
      </c>
      <c r="CH38" s="15">
        <f t="shared" si="1"/>
        <v>2</v>
      </c>
      <c r="CI38" s="15">
        <f t="shared" si="2"/>
        <v>48</v>
      </c>
      <c r="CJ38" t="s">
        <v>255</v>
      </c>
      <c r="DF38" t="s">
        <v>449</v>
      </c>
      <c r="DG38" t="s">
        <v>450</v>
      </c>
      <c r="DM38" t="s">
        <v>249</v>
      </c>
      <c r="DN38" t="s">
        <v>451</v>
      </c>
      <c r="DT38" t="s">
        <v>192</v>
      </c>
      <c r="DU38" t="s">
        <v>328</v>
      </c>
      <c r="DV38" t="s">
        <v>452</v>
      </c>
      <c r="DW38" t="s">
        <v>453</v>
      </c>
      <c r="EE38" t="s">
        <v>206</v>
      </c>
      <c r="EF38" t="s">
        <v>207</v>
      </c>
      <c r="EG38" t="s">
        <v>274</v>
      </c>
      <c r="EH38" t="s">
        <v>454</v>
      </c>
      <c r="EO38">
        <v>2</v>
      </c>
      <c r="EQ38" s="12">
        <f t="shared" si="6"/>
        <v>2</v>
      </c>
      <c r="EY38">
        <v>2</v>
      </c>
      <c r="FP38">
        <v>134</v>
      </c>
      <c r="FQ38" t="s">
        <v>208</v>
      </c>
      <c r="FR38">
        <v>2</v>
      </c>
      <c r="FX38">
        <v>1</v>
      </c>
      <c r="GE38">
        <v>4</v>
      </c>
      <c r="GF38">
        <v>11</v>
      </c>
    </row>
    <row r="39" spans="1:188" ht="15.75" x14ac:dyDescent="0.25">
      <c r="A39">
        <v>37</v>
      </c>
      <c r="B39" t="s">
        <v>455</v>
      </c>
      <c r="C39" t="str">
        <f>B39</f>
        <v>Phạm Văn Út</v>
      </c>
      <c r="D39" t="s">
        <v>175</v>
      </c>
      <c r="E39" t="s">
        <v>176</v>
      </c>
      <c r="F39" s="8">
        <v>2</v>
      </c>
      <c r="G39" t="s">
        <v>177</v>
      </c>
      <c r="H39" s="8">
        <v>4</v>
      </c>
      <c r="I39" t="s">
        <v>352</v>
      </c>
      <c r="J39">
        <v>1</v>
      </c>
      <c r="K39">
        <v>40</v>
      </c>
      <c r="L39">
        <v>1</v>
      </c>
      <c r="M39">
        <v>3</v>
      </c>
      <c r="N39">
        <v>1</v>
      </c>
      <c r="O39">
        <v>6</v>
      </c>
      <c r="P39">
        <v>2</v>
      </c>
      <c r="Q39">
        <v>2</v>
      </c>
      <c r="R39">
        <v>30</v>
      </c>
      <c r="S39">
        <v>2</v>
      </c>
      <c r="T39">
        <v>100</v>
      </c>
      <c r="U39">
        <v>70</v>
      </c>
      <c r="V39" s="9">
        <v>2.5</v>
      </c>
      <c r="W39" s="9">
        <f>V39</f>
        <v>2.5</v>
      </c>
      <c r="Y39">
        <v>3</v>
      </c>
      <c r="AB39">
        <v>13</v>
      </c>
      <c r="AD39" s="10">
        <v>1</v>
      </c>
      <c r="AE39" s="10">
        <v>5</v>
      </c>
      <c r="AF39" s="9">
        <v>2.5</v>
      </c>
      <c r="AG39" t="s">
        <v>184</v>
      </c>
      <c r="AH39" t="s">
        <v>210</v>
      </c>
      <c r="AI39">
        <v>500</v>
      </c>
      <c r="AJ39" t="s">
        <v>211</v>
      </c>
      <c r="AK39">
        <v>2000</v>
      </c>
      <c r="AL39">
        <v>40</v>
      </c>
      <c r="AM39" t="s">
        <v>186</v>
      </c>
      <c r="AS39" t="s">
        <v>325</v>
      </c>
      <c r="AT39" t="s">
        <v>224</v>
      </c>
      <c r="AU39">
        <v>200</v>
      </c>
      <c r="AW39">
        <v>2000</v>
      </c>
      <c r="AX39">
        <v>100</v>
      </c>
      <c r="AY39" t="s">
        <v>212</v>
      </c>
      <c r="AZ39" t="s">
        <v>262</v>
      </c>
      <c r="BA39">
        <v>120</v>
      </c>
      <c r="BB39">
        <v>2000</v>
      </c>
      <c r="BC39">
        <v>300</v>
      </c>
      <c r="BD39" t="s">
        <v>212</v>
      </c>
      <c r="BE39" t="s">
        <v>235</v>
      </c>
      <c r="BF39">
        <v>100</v>
      </c>
      <c r="BG39">
        <v>2000</v>
      </c>
      <c r="BJ39" t="s">
        <v>201</v>
      </c>
      <c r="BK39">
        <v>20</v>
      </c>
      <c r="BL39">
        <v>2000</v>
      </c>
      <c r="BM39">
        <v>50</v>
      </c>
      <c r="BN39" t="s">
        <v>212</v>
      </c>
      <c r="BY39" t="s">
        <v>255</v>
      </c>
      <c r="BZ39" s="11"/>
      <c r="CA39" s="11" t="s">
        <v>188</v>
      </c>
      <c r="CB39" s="11" t="s">
        <v>198</v>
      </c>
      <c r="CC39">
        <v>180</v>
      </c>
      <c r="CD39">
        <v>15</v>
      </c>
      <c r="CE39">
        <v>60</v>
      </c>
      <c r="CF39">
        <v>10</v>
      </c>
      <c r="CG39" s="12">
        <f t="shared" si="7"/>
        <v>195</v>
      </c>
      <c r="CH39" s="15">
        <f t="shared" si="1"/>
        <v>70</v>
      </c>
      <c r="CI39" s="15">
        <f t="shared" si="2"/>
        <v>125</v>
      </c>
      <c r="CJ39" t="s">
        <v>255</v>
      </c>
      <c r="DM39" t="s">
        <v>354</v>
      </c>
      <c r="DT39" t="s">
        <v>203</v>
      </c>
      <c r="DU39" t="s">
        <v>456</v>
      </c>
      <c r="EE39" t="s">
        <v>194</v>
      </c>
      <c r="EF39" t="s">
        <v>253</v>
      </c>
      <c r="EK39">
        <v>2000</v>
      </c>
      <c r="EM39">
        <v>7</v>
      </c>
      <c r="EN39">
        <v>3.5</v>
      </c>
      <c r="EO39">
        <v>3.5</v>
      </c>
      <c r="EQ39" s="12">
        <f t="shared" si="6"/>
        <v>14</v>
      </c>
      <c r="EY39">
        <v>4</v>
      </c>
      <c r="FA39">
        <v>1</v>
      </c>
      <c r="FP39">
        <v>4</v>
      </c>
      <c r="FQ39" t="s">
        <v>208</v>
      </c>
      <c r="FR39">
        <v>2</v>
      </c>
      <c r="FX39">
        <v>15</v>
      </c>
      <c r="FY39" t="s">
        <v>457</v>
      </c>
      <c r="GC39">
        <v>3</v>
      </c>
      <c r="GD39">
        <v>4</v>
      </c>
      <c r="GF39">
        <v>4</v>
      </c>
    </row>
    <row r="40" spans="1:188" ht="15.75" x14ac:dyDescent="0.25">
      <c r="A40">
        <v>38</v>
      </c>
      <c r="B40" t="s">
        <v>458</v>
      </c>
      <c r="C40" t="s">
        <v>458</v>
      </c>
      <c r="D40" t="s">
        <v>175</v>
      </c>
      <c r="E40" t="s">
        <v>176</v>
      </c>
      <c r="F40" s="8">
        <v>2</v>
      </c>
      <c r="G40" t="s">
        <v>177</v>
      </c>
      <c r="H40" s="8">
        <v>4</v>
      </c>
      <c r="I40" t="s">
        <v>352</v>
      </c>
      <c r="J40">
        <v>1</v>
      </c>
      <c r="K40">
        <v>84</v>
      </c>
      <c r="L40">
        <v>1</v>
      </c>
      <c r="M40">
        <v>3</v>
      </c>
      <c r="N40">
        <v>1</v>
      </c>
      <c r="O40">
        <v>3</v>
      </c>
      <c r="P40">
        <v>3</v>
      </c>
      <c r="Q40">
        <v>1</v>
      </c>
      <c r="R40">
        <v>40</v>
      </c>
      <c r="S40">
        <v>1</v>
      </c>
      <c r="T40">
        <v>20</v>
      </c>
      <c r="U40">
        <v>100</v>
      </c>
      <c r="V40" s="9">
        <v>0.72</v>
      </c>
      <c r="W40" s="9">
        <v>0.72</v>
      </c>
      <c r="Y40">
        <v>3</v>
      </c>
      <c r="AB40">
        <v>1</v>
      </c>
      <c r="AD40" s="10">
        <v>1</v>
      </c>
      <c r="AE40" s="10">
        <v>5</v>
      </c>
      <c r="AF40" s="9">
        <f>V40</f>
        <v>0.72</v>
      </c>
      <c r="AG40" t="s">
        <v>179</v>
      </c>
      <c r="AH40" t="s">
        <v>180</v>
      </c>
      <c r="AI40">
        <v>15</v>
      </c>
      <c r="AJ40" t="s">
        <v>181</v>
      </c>
      <c r="AK40">
        <v>1994</v>
      </c>
      <c r="AL40" t="s">
        <v>260</v>
      </c>
      <c r="AN40" t="s">
        <v>233</v>
      </c>
      <c r="AO40">
        <v>120</v>
      </c>
      <c r="AP40">
        <v>1994</v>
      </c>
      <c r="AQ40">
        <v>650</v>
      </c>
      <c r="AR40" t="s">
        <v>212</v>
      </c>
      <c r="AS40" t="s">
        <v>197</v>
      </c>
      <c r="AT40" t="s">
        <v>224</v>
      </c>
      <c r="AU40">
        <v>17</v>
      </c>
      <c r="AW40">
        <v>1994</v>
      </c>
      <c r="AX40">
        <v>65</v>
      </c>
      <c r="AY40" t="s">
        <v>212</v>
      </c>
      <c r="AZ40" t="s">
        <v>196</v>
      </c>
      <c r="BA40">
        <v>16</v>
      </c>
      <c r="BB40">
        <v>1994</v>
      </c>
      <c r="BC40">
        <v>50</v>
      </c>
      <c r="BD40" t="s">
        <v>212</v>
      </c>
      <c r="BE40" t="s">
        <v>213</v>
      </c>
      <c r="BF40">
        <v>65</v>
      </c>
      <c r="BG40">
        <v>2015</v>
      </c>
      <c r="BH40">
        <v>25</v>
      </c>
      <c r="BI40" t="s">
        <v>459</v>
      </c>
      <c r="BY40" t="s">
        <v>237</v>
      </c>
      <c r="BZ40" s="11" t="s">
        <v>187</v>
      </c>
      <c r="CA40" s="11" t="s">
        <v>188</v>
      </c>
      <c r="CB40" s="11" t="s">
        <v>189</v>
      </c>
      <c r="CC40">
        <v>10</v>
      </c>
      <c r="CD40">
        <v>10</v>
      </c>
      <c r="CE40">
        <v>2</v>
      </c>
      <c r="CF40">
        <v>2</v>
      </c>
      <c r="CG40" s="12">
        <f t="shared" si="7"/>
        <v>20</v>
      </c>
      <c r="CH40" s="15">
        <f t="shared" si="1"/>
        <v>4</v>
      </c>
      <c r="CI40" s="15">
        <f t="shared" si="2"/>
        <v>16</v>
      </c>
      <c r="CJ40" t="s">
        <v>237</v>
      </c>
      <c r="DM40" t="s">
        <v>437</v>
      </c>
      <c r="DN40" t="s">
        <v>355</v>
      </c>
      <c r="DT40" t="s">
        <v>203</v>
      </c>
      <c r="DU40" t="s">
        <v>378</v>
      </c>
      <c r="EF40" t="s">
        <v>207</v>
      </c>
      <c r="EK40">
        <v>1995</v>
      </c>
      <c r="EM40">
        <v>3.5</v>
      </c>
      <c r="EO40">
        <v>1</v>
      </c>
      <c r="EP40">
        <v>1</v>
      </c>
      <c r="EQ40" s="12">
        <f t="shared" si="6"/>
        <v>5.5</v>
      </c>
      <c r="EY40">
        <v>3</v>
      </c>
      <c r="EZ40">
        <v>0.5</v>
      </c>
      <c r="FA40">
        <v>0.5</v>
      </c>
      <c r="FP40">
        <v>4</v>
      </c>
      <c r="FQ40" t="s">
        <v>379</v>
      </c>
      <c r="FR40">
        <v>2</v>
      </c>
      <c r="FX40">
        <v>5</v>
      </c>
      <c r="FY40" t="s">
        <v>460</v>
      </c>
      <c r="GD40">
        <v>34</v>
      </c>
      <c r="GE40">
        <v>4</v>
      </c>
      <c r="GF40">
        <v>4</v>
      </c>
    </row>
    <row r="41" spans="1:188" ht="30.75" x14ac:dyDescent="0.25">
      <c r="A41">
        <v>39</v>
      </c>
      <c r="B41" t="s">
        <v>461</v>
      </c>
      <c r="C41" t="s">
        <v>462</v>
      </c>
      <c r="D41" t="s">
        <v>442</v>
      </c>
      <c r="E41" t="s">
        <v>176</v>
      </c>
      <c r="F41" s="8">
        <v>2</v>
      </c>
      <c r="G41" t="s">
        <v>177</v>
      </c>
      <c r="H41" s="8">
        <v>4</v>
      </c>
      <c r="I41" t="s">
        <v>231</v>
      </c>
      <c r="J41">
        <v>1</v>
      </c>
      <c r="K41">
        <v>34</v>
      </c>
      <c r="L41">
        <v>1</v>
      </c>
      <c r="M41">
        <v>2</v>
      </c>
      <c r="N41">
        <v>1</v>
      </c>
      <c r="O41">
        <v>6</v>
      </c>
      <c r="P41">
        <v>2</v>
      </c>
      <c r="Q41">
        <v>2</v>
      </c>
      <c r="R41">
        <v>20</v>
      </c>
      <c r="S41">
        <v>1</v>
      </c>
      <c r="T41">
        <v>135</v>
      </c>
      <c r="U41">
        <v>100</v>
      </c>
      <c r="V41" s="9">
        <v>5</v>
      </c>
      <c r="W41" s="9">
        <v>5</v>
      </c>
      <c r="Y41">
        <v>1</v>
      </c>
      <c r="Z41">
        <v>1.1000000000000001</v>
      </c>
      <c r="AB41">
        <v>1</v>
      </c>
      <c r="AD41" s="10">
        <v>1</v>
      </c>
      <c r="AE41" s="10">
        <v>3</v>
      </c>
      <c r="AF41" s="9">
        <v>5</v>
      </c>
      <c r="AG41" t="s">
        <v>184</v>
      </c>
      <c r="AH41" t="s">
        <v>210</v>
      </c>
      <c r="AI41">
        <v>500</v>
      </c>
      <c r="AJ41" t="s">
        <v>211</v>
      </c>
      <c r="AK41">
        <v>1999</v>
      </c>
      <c r="AL41">
        <v>30</v>
      </c>
      <c r="AM41" t="s">
        <v>186</v>
      </c>
      <c r="AS41" t="s">
        <v>197</v>
      </c>
      <c r="AT41" t="s">
        <v>224</v>
      </c>
      <c r="AU41">
        <v>100</v>
      </c>
      <c r="AW41">
        <v>2004</v>
      </c>
      <c r="AX41">
        <v>4</v>
      </c>
      <c r="AY41" t="s">
        <v>186</v>
      </c>
      <c r="AZ41" t="s">
        <v>262</v>
      </c>
      <c r="BA41">
        <v>200</v>
      </c>
      <c r="BB41">
        <v>2004</v>
      </c>
      <c r="BC41">
        <v>600</v>
      </c>
      <c r="BD41" t="s">
        <v>212</v>
      </c>
      <c r="BY41" t="s">
        <v>255</v>
      </c>
      <c r="BZ41" s="11" t="s">
        <v>226</v>
      </c>
      <c r="CA41" s="11" t="s">
        <v>188</v>
      </c>
      <c r="CB41" s="11" t="s">
        <v>189</v>
      </c>
      <c r="CC41">
        <v>240</v>
      </c>
      <c r="CD41">
        <v>130</v>
      </c>
      <c r="CE41">
        <v>115</v>
      </c>
      <c r="CF41">
        <v>30</v>
      </c>
      <c r="CG41" s="12">
        <f t="shared" si="7"/>
        <v>370</v>
      </c>
      <c r="CH41" s="15">
        <f t="shared" si="1"/>
        <v>145</v>
      </c>
      <c r="CI41" s="15">
        <f t="shared" si="2"/>
        <v>225</v>
      </c>
      <c r="CJ41" t="s">
        <v>255</v>
      </c>
      <c r="DF41" t="s">
        <v>274</v>
      </c>
      <c r="DG41" t="s">
        <v>463</v>
      </c>
      <c r="DM41" t="s">
        <v>250</v>
      </c>
      <c r="DN41" t="s">
        <v>315</v>
      </c>
      <c r="DT41" t="s">
        <v>192</v>
      </c>
      <c r="DU41" t="s">
        <v>341</v>
      </c>
      <c r="DV41" t="s">
        <v>464</v>
      </c>
      <c r="DX41" t="s">
        <v>199</v>
      </c>
      <c r="DY41" t="s">
        <v>465</v>
      </c>
      <c r="EE41" t="s">
        <v>206</v>
      </c>
      <c r="EF41" t="s">
        <v>207</v>
      </c>
      <c r="EG41" t="s">
        <v>287</v>
      </c>
      <c r="EH41" t="s">
        <v>466</v>
      </c>
      <c r="EK41">
        <v>2004</v>
      </c>
      <c r="EM41">
        <v>2</v>
      </c>
      <c r="EO41">
        <v>0</v>
      </c>
      <c r="EP41">
        <v>0</v>
      </c>
      <c r="EQ41" s="12">
        <f t="shared" si="6"/>
        <v>2</v>
      </c>
      <c r="EY41">
        <v>20</v>
      </c>
      <c r="EZ41">
        <v>0</v>
      </c>
      <c r="FA41">
        <v>10</v>
      </c>
      <c r="FP41">
        <v>3</v>
      </c>
      <c r="FR41">
        <v>2</v>
      </c>
      <c r="FX41">
        <v>1</v>
      </c>
      <c r="GD41">
        <v>4</v>
      </c>
      <c r="GE41">
        <v>4</v>
      </c>
      <c r="GF41">
        <v>1</v>
      </c>
    </row>
    <row r="42" spans="1:188" ht="30.75" x14ac:dyDescent="0.25">
      <c r="A42">
        <v>40</v>
      </c>
      <c r="B42" t="s">
        <v>467</v>
      </c>
      <c r="C42" t="str">
        <f>B42</f>
        <v>Nguyễn Thị Tiền</v>
      </c>
      <c r="D42" t="s">
        <v>175</v>
      </c>
      <c r="E42" t="s">
        <v>176</v>
      </c>
      <c r="F42" s="8">
        <v>2</v>
      </c>
      <c r="G42" t="s">
        <v>177</v>
      </c>
      <c r="H42" s="8">
        <v>4</v>
      </c>
      <c r="I42" t="s">
        <v>352</v>
      </c>
      <c r="J42">
        <v>2</v>
      </c>
      <c r="K42">
        <v>39</v>
      </c>
      <c r="L42">
        <v>1</v>
      </c>
      <c r="M42">
        <v>2</v>
      </c>
      <c r="N42">
        <v>1</v>
      </c>
      <c r="O42">
        <v>5</v>
      </c>
      <c r="P42">
        <v>3</v>
      </c>
      <c r="Q42">
        <v>2</v>
      </c>
      <c r="R42">
        <v>23</v>
      </c>
      <c r="S42">
        <v>2</v>
      </c>
      <c r="T42">
        <v>50</v>
      </c>
      <c r="U42">
        <v>100</v>
      </c>
      <c r="V42" s="9">
        <v>1</v>
      </c>
      <c r="W42" s="9">
        <f>V42</f>
        <v>1</v>
      </c>
      <c r="Y42">
        <v>3</v>
      </c>
      <c r="AB42">
        <v>2</v>
      </c>
      <c r="AD42" s="10">
        <v>1</v>
      </c>
      <c r="AE42" s="10">
        <v>7</v>
      </c>
      <c r="AF42" s="9">
        <v>1</v>
      </c>
      <c r="AG42" t="s">
        <v>184</v>
      </c>
      <c r="AH42" t="s">
        <v>210</v>
      </c>
      <c r="AI42">
        <v>60</v>
      </c>
      <c r="AJ42" t="s">
        <v>211</v>
      </c>
      <c r="AK42">
        <v>1998</v>
      </c>
      <c r="AL42">
        <v>2</v>
      </c>
      <c r="AM42" t="s">
        <v>186</v>
      </c>
      <c r="AS42" t="s">
        <v>196</v>
      </c>
      <c r="AT42" t="s">
        <v>224</v>
      </c>
      <c r="AU42">
        <v>10</v>
      </c>
      <c r="AW42">
        <v>1998</v>
      </c>
      <c r="AX42">
        <v>25</v>
      </c>
      <c r="AY42" t="s">
        <v>212</v>
      </c>
      <c r="AZ42" t="s">
        <v>236</v>
      </c>
      <c r="BA42">
        <v>80</v>
      </c>
      <c r="BB42">
        <v>2018</v>
      </c>
      <c r="BE42" t="s">
        <v>197</v>
      </c>
      <c r="BF42">
        <v>10</v>
      </c>
      <c r="BG42">
        <v>1998</v>
      </c>
      <c r="BH42">
        <v>600</v>
      </c>
      <c r="BI42" t="s">
        <v>212</v>
      </c>
      <c r="BJ42" t="s">
        <v>274</v>
      </c>
      <c r="BK42">
        <v>20</v>
      </c>
      <c r="BL42">
        <v>2015</v>
      </c>
      <c r="BO42" t="s">
        <v>468</v>
      </c>
      <c r="BP42">
        <v>20</v>
      </c>
      <c r="BQ42">
        <v>2003</v>
      </c>
      <c r="BR42">
        <v>25</v>
      </c>
      <c r="BS42" t="s">
        <v>212</v>
      </c>
      <c r="BT42" t="s">
        <v>258</v>
      </c>
      <c r="BU42">
        <v>20</v>
      </c>
      <c r="BV42">
        <v>2003</v>
      </c>
      <c r="BW42">
        <v>200</v>
      </c>
      <c r="BX42" t="s">
        <v>212</v>
      </c>
      <c r="BY42" t="s">
        <v>255</v>
      </c>
      <c r="BZ42" s="11" t="s">
        <v>226</v>
      </c>
      <c r="CA42" s="11" t="s">
        <v>238</v>
      </c>
      <c r="CB42" s="11" t="s">
        <v>198</v>
      </c>
      <c r="CC42">
        <v>20</v>
      </c>
      <c r="CD42">
        <v>37</v>
      </c>
      <c r="CE42">
        <v>1</v>
      </c>
      <c r="CF42">
        <v>7.5</v>
      </c>
      <c r="CG42" s="12">
        <f t="shared" si="7"/>
        <v>57</v>
      </c>
      <c r="CH42" s="15">
        <f t="shared" si="1"/>
        <v>8.5</v>
      </c>
      <c r="CI42" s="15">
        <f t="shared" si="2"/>
        <v>48.5</v>
      </c>
      <c r="CJ42" t="s">
        <v>255</v>
      </c>
      <c r="DM42" t="s">
        <v>241</v>
      </c>
      <c r="DN42" t="s">
        <v>397</v>
      </c>
      <c r="DT42" t="s">
        <v>192</v>
      </c>
      <c r="DU42" t="s">
        <v>469</v>
      </c>
      <c r="DV42" t="s">
        <v>470</v>
      </c>
      <c r="EE42" t="s">
        <v>194</v>
      </c>
      <c r="EF42" t="s">
        <v>471</v>
      </c>
      <c r="EK42">
        <v>2019</v>
      </c>
      <c r="EM42">
        <v>7</v>
      </c>
      <c r="EP42">
        <v>2</v>
      </c>
      <c r="EQ42" s="12">
        <f t="shared" si="6"/>
        <v>9</v>
      </c>
      <c r="EY42">
        <v>2</v>
      </c>
      <c r="EZ42">
        <v>4</v>
      </c>
      <c r="FA42">
        <v>4</v>
      </c>
      <c r="FP42">
        <v>4</v>
      </c>
      <c r="FQ42" t="s">
        <v>358</v>
      </c>
      <c r="FR42">
        <v>2</v>
      </c>
      <c r="FX42">
        <v>1</v>
      </c>
      <c r="GC42">
        <v>34</v>
      </c>
      <c r="GD42">
        <v>34</v>
      </c>
      <c r="GF42">
        <v>4</v>
      </c>
    </row>
    <row r="43" spans="1:188" ht="30.75" x14ac:dyDescent="0.25">
      <c r="A43">
        <v>41</v>
      </c>
      <c r="B43" t="s">
        <v>472</v>
      </c>
      <c r="C43" t="str">
        <f>B43</f>
        <v>Phạm Thị Lợi</v>
      </c>
      <c r="D43" t="s">
        <v>175</v>
      </c>
      <c r="E43" t="s">
        <v>176</v>
      </c>
      <c r="F43" s="8">
        <v>2</v>
      </c>
      <c r="G43" t="s">
        <v>177</v>
      </c>
      <c r="H43" s="8">
        <v>4</v>
      </c>
      <c r="I43" t="s">
        <v>352</v>
      </c>
      <c r="J43">
        <v>2</v>
      </c>
      <c r="K43">
        <v>58</v>
      </c>
      <c r="L43">
        <v>1</v>
      </c>
      <c r="M43">
        <v>2</v>
      </c>
      <c r="N43">
        <v>1</v>
      </c>
      <c r="O43">
        <v>4</v>
      </c>
      <c r="P43">
        <v>4</v>
      </c>
      <c r="Q43">
        <v>2</v>
      </c>
      <c r="R43">
        <v>44</v>
      </c>
      <c r="S43">
        <v>1</v>
      </c>
      <c r="T43">
        <v>300</v>
      </c>
      <c r="U43">
        <v>90</v>
      </c>
      <c r="V43" s="9">
        <v>2</v>
      </c>
      <c r="W43" s="9">
        <f>V43</f>
        <v>2</v>
      </c>
      <c r="Y43">
        <v>3</v>
      </c>
      <c r="AB43">
        <v>3</v>
      </c>
      <c r="AD43" s="10">
        <v>1</v>
      </c>
      <c r="AE43" s="10">
        <v>7</v>
      </c>
      <c r="AF43" s="9">
        <f>V43</f>
        <v>2</v>
      </c>
      <c r="AG43" t="s">
        <v>184</v>
      </c>
      <c r="AH43" t="s">
        <v>210</v>
      </c>
      <c r="AI43">
        <v>400</v>
      </c>
      <c r="AJ43" t="s">
        <v>211</v>
      </c>
      <c r="AK43">
        <v>1990</v>
      </c>
      <c r="AL43">
        <v>10</v>
      </c>
      <c r="AM43" t="s">
        <v>186</v>
      </c>
      <c r="AS43" t="s">
        <v>197</v>
      </c>
      <c r="AT43" t="s">
        <v>224</v>
      </c>
      <c r="AU43">
        <v>100</v>
      </c>
      <c r="AW43">
        <v>2005</v>
      </c>
      <c r="AX43">
        <v>4</v>
      </c>
      <c r="AY43" t="s">
        <v>186</v>
      </c>
      <c r="AZ43" t="s">
        <v>196</v>
      </c>
      <c r="BA43">
        <v>40</v>
      </c>
      <c r="BB43">
        <v>2009</v>
      </c>
      <c r="BC43">
        <v>1</v>
      </c>
      <c r="BD43" t="s">
        <v>186</v>
      </c>
      <c r="BE43" t="s">
        <v>235</v>
      </c>
      <c r="BF43">
        <v>400</v>
      </c>
      <c r="BG43">
        <v>2014</v>
      </c>
      <c r="BH43" t="s">
        <v>182</v>
      </c>
      <c r="BJ43" t="s">
        <v>278</v>
      </c>
      <c r="BK43">
        <v>70</v>
      </c>
      <c r="BL43">
        <v>2010</v>
      </c>
      <c r="BO43" t="s">
        <v>468</v>
      </c>
      <c r="BP43">
        <v>100</v>
      </c>
      <c r="BQ43">
        <v>2012</v>
      </c>
      <c r="BR43">
        <v>150</v>
      </c>
      <c r="BS43" t="s">
        <v>212</v>
      </c>
      <c r="BT43" t="s">
        <v>277</v>
      </c>
      <c r="BU43">
        <v>20</v>
      </c>
      <c r="BV43">
        <v>2012</v>
      </c>
      <c r="BW43">
        <v>50</v>
      </c>
      <c r="BX43" t="s">
        <v>212</v>
      </c>
      <c r="BY43" t="s">
        <v>255</v>
      </c>
      <c r="BZ43" s="11" t="s">
        <v>226</v>
      </c>
      <c r="CA43" s="11" t="s">
        <v>188</v>
      </c>
      <c r="CB43" s="11" t="s">
        <v>198</v>
      </c>
      <c r="CC43">
        <v>120</v>
      </c>
      <c r="CD43">
        <v>115</v>
      </c>
      <c r="CE43">
        <v>25</v>
      </c>
      <c r="CF43">
        <v>15</v>
      </c>
      <c r="CG43" s="12">
        <f t="shared" si="7"/>
        <v>235</v>
      </c>
      <c r="CH43" s="15">
        <f t="shared" si="1"/>
        <v>40</v>
      </c>
      <c r="CI43" s="15">
        <f t="shared" si="2"/>
        <v>195</v>
      </c>
      <c r="CJ43" t="s">
        <v>255</v>
      </c>
      <c r="DM43" t="s">
        <v>249</v>
      </c>
      <c r="DN43" t="s">
        <v>251</v>
      </c>
      <c r="DT43" t="s">
        <v>192</v>
      </c>
      <c r="DU43" t="s">
        <v>249</v>
      </c>
      <c r="DV43" t="s">
        <v>473</v>
      </c>
      <c r="DW43" t="s">
        <v>474</v>
      </c>
      <c r="DX43" t="s">
        <v>201</v>
      </c>
      <c r="DY43" t="s">
        <v>251</v>
      </c>
      <c r="DZ43" t="s">
        <v>475</v>
      </c>
      <c r="EB43" t="s">
        <v>199</v>
      </c>
      <c r="EC43" t="s">
        <v>251</v>
      </c>
      <c r="EE43" t="s">
        <v>194</v>
      </c>
      <c r="EF43" t="s">
        <v>229</v>
      </c>
      <c r="EK43">
        <v>2012</v>
      </c>
      <c r="EM43">
        <v>3</v>
      </c>
      <c r="EO43">
        <v>5</v>
      </c>
      <c r="EQ43" s="12">
        <f t="shared" si="6"/>
        <v>8</v>
      </c>
      <c r="EY43">
        <v>10</v>
      </c>
      <c r="FP43">
        <v>34</v>
      </c>
      <c r="FQ43" t="s">
        <v>208</v>
      </c>
      <c r="FR43">
        <v>2</v>
      </c>
      <c r="FX43">
        <v>1</v>
      </c>
      <c r="GF43">
        <v>4</v>
      </c>
    </row>
    <row r="44" spans="1:188" ht="30.75" x14ac:dyDescent="0.25">
      <c r="A44">
        <v>42</v>
      </c>
      <c r="B44" t="s">
        <v>476</v>
      </c>
      <c r="C44" t="s">
        <v>477</v>
      </c>
      <c r="D44" t="s">
        <v>295</v>
      </c>
      <c r="E44" t="s">
        <v>176</v>
      </c>
      <c r="F44" s="8">
        <v>2</v>
      </c>
      <c r="G44" t="s">
        <v>177</v>
      </c>
      <c r="H44" s="8">
        <v>4</v>
      </c>
      <c r="I44" t="s">
        <v>352</v>
      </c>
      <c r="J44">
        <v>1</v>
      </c>
      <c r="K44">
        <v>24</v>
      </c>
      <c r="L44">
        <v>1</v>
      </c>
      <c r="M44">
        <v>1</v>
      </c>
      <c r="N44">
        <v>3</v>
      </c>
      <c r="O44">
        <v>5</v>
      </c>
      <c r="P44">
        <v>5</v>
      </c>
      <c r="Q44">
        <v>5</v>
      </c>
      <c r="R44">
        <v>10</v>
      </c>
      <c r="S44">
        <v>2</v>
      </c>
      <c r="T44">
        <v>100</v>
      </c>
      <c r="U44">
        <v>70</v>
      </c>
      <c r="V44" s="9">
        <v>4.5</v>
      </c>
      <c r="W44" s="9">
        <f>V44</f>
        <v>4.5</v>
      </c>
      <c r="Y44">
        <v>3</v>
      </c>
      <c r="AB44">
        <v>2</v>
      </c>
      <c r="AD44" s="10">
        <v>1</v>
      </c>
      <c r="AE44" s="10">
        <v>6</v>
      </c>
      <c r="AF44" s="9">
        <f>V44</f>
        <v>4.5</v>
      </c>
      <c r="AG44" t="s">
        <v>184</v>
      </c>
      <c r="AH44" t="s">
        <v>210</v>
      </c>
      <c r="AI44">
        <v>150</v>
      </c>
      <c r="AJ44" t="s">
        <v>211</v>
      </c>
      <c r="AK44">
        <v>1998</v>
      </c>
      <c r="AL44">
        <v>10</v>
      </c>
      <c r="AM44" t="s">
        <v>186</v>
      </c>
      <c r="AS44" t="s">
        <v>262</v>
      </c>
      <c r="AT44" t="s">
        <v>224</v>
      </c>
      <c r="AU44">
        <v>125</v>
      </c>
      <c r="AW44">
        <v>1998</v>
      </c>
      <c r="AZ44" t="s">
        <v>478</v>
      </c>
      <c r="BA44">
        <v>15</v>
      </c>
      <c r="BB44">
        <v>2004</v>
      </c>
      <c r="BC44">
        <v>350</v>
      </c>
      <c r="BD44" t="s">
        <v>212</v>
      </c>
      <c r="BE44" t="s">
        <v>261</v>
      </c>
      <c r="BF44">
        <v>15</v>
      </c>
      <c r="BG44">
        <v>2004</v>
      </c>
      <c r="BJ44" t="s">
        <v>403</v>
      </c>
      <c r="BL44">
        <v>2009</v>
      </c>
      <c r="BM44">
        <v>1</v>
      </c>
      <c r="BN44" t="s">
        <v>186</v>
      </c>
      <c r="BO44" t="s">
        <v>274</v>
      </c>
      <c r="BP44">
        <v>25</v>
      </c>
      <c r="BQ44">
        <v>2019</v>
      </c>
      <c r="BY44" t="s">
        <v>255</v>
      </c>
      <c r="BZ44" s="11" t="s">
        <v>226</v>
      </c>
      <c r="CA44" s="11" t="s">
        <v>188</v>
      </c>
      <c r="CB44" s="11" t="s">
        <v>198</v>
      </c>
      <c r="CC44">
        <v>30</v>
      </c>
      <c r="CD44">
        <v>350</v>
      </c>
      <c r="CE44">
        <v>10</v>
      </c>
      <c r="CF44">
        <v>35</v>
      </c>
      <c r="CG44" s="12">
        <f t="shared" si="7"/>
        <v>380</v>
      </c>
      <c r="CH44" s="15">
        <f t="shared" si="1"/>
        <v>45</v>
      </c>
      <c r="CI44" s="15">
        <f t="shared" si="2"/>
        <v>335</v>
      </c>
      <c r="CJ44" t="s">
        <v>255</v>
      </c>
      <c r="DM44" t="s">
        <v>479</v>
      </c>
      <c r="DT44" t="s">
        <v>203</v>
      </c>
      <c r="DU44" t="s">
        <v>480</v>
      </c>
      <c r="DV44" t="s">
        <v>481</v>
      </c>
      <c r="EF44" t="s">
        <v>482</v>
      </c>
      <c r="EK44">
        <v>2019</v>
      </c>
      <c r="EM44">
        <v>0.45</v>
      </c>
      <c r="EN44">
        <v>1</v>
      </c>
      <c r="EO44">
        <v>6</v>
      </c>
      <c r="EQ44" s="12">
        <f t="shared" si="6"/>
        <v>7.45</v>
      </c>
      <c r="EY44">
        <v>10</v>
      </c>
      <c r="FA44">
        <v>5</v>
      </c>
      <c r="FP44">
        <v>4</v>
      </c>
      <c r="FQ44" t="s">
        <v>483</v>
      </c>
      <c r="FR44">
        <v>2</v>
      </c>
      <c r="FX44">
        <v>1</v>
      </c>
      <c r="GC44">
        <v>3</v>
      </c>
      <c r="GF44">
        <v>4</v>
      </c>
    </row>
    <row r="45" spans="1:188" ht="30.75" x14ac:dyDescent="0.25">
      <c r="A45">
        <v>43</v>
      </c>
      <c r="B45" t="s">
        <v>484</v>
      </c>
      <c r="C45" t="str">
        <f>B45</f>
        <v>Nguyễn Văn Sử</v>
      </c>
      <c r="D45" t="s">
        <v>175</v>
      </c>
      <c r="E45" t="s">
        <v>176</v>
      </c>
      <c r="F45" s="8">
        <v>2</v>
      </c>
      <c r="G45" t="s">
        <v>177</v>
      </c>
      <c r="H45" s="8">
        <v>4</v>
      </c>
      <c r="I45" t="s">
        <v>352</v>
      </c>
      <c r="J45">
        <v>1</v>
      </c>
      <c r="K45">
        <v>42</v>
      </c>
      <c r="L45">
        <v>1</v>
      </c>
      <c r="M45">
        <v>2</v>
      </c>
      <c r="N45">
        <v>1</v>
      </c>
      <c r="O45">
        <v>5</v>
      </c>
      <c r="P45">
        <v>5</v>
      </c>
      <c r="Q45">
        <v>3</v>
      </c>
      <c r="R45">
        <v>34</v>
      </c>
      <c r="S45">
        <v>2</v>
      </c>
      <c r="T45">
        <v>150</v>
      </c>
      <c r="U45">
        <v>65</v>
      </c>
      <c r="V45" s="9">
        <v>0.45</v>
      </c>
      <c r="W45" s="9">
        <f>V45</f>
        <v>0.45</v>
      </c>
      <c r="Y45">
        <v>3</v>
      </c>
      <c r="AB45">
        <v>3</v>
      </c>
      <c r="AD45" s="10">
        <v>1</v>
      </c>
      <c r="AE45" s="10">
        <v>5</v>
      </c>
      <c r="AF45" s="9">
        <f>V45</f>
        <v>0.45</v>
      </c>
      <c r="AG45" t="s">
        <v>184</v>
      </c>
      <c r="AH45" t="s">
        <v>210</v>
      </c>
      <c r="AK45">
        <v>2009</v>
      </c>
      <c r="AL45">
        <v>7</v>
      </c>
      <c r="AM45" t="s">
        <v>186</v>
      </c>
      <c r="AS45" t="s">
        <v>368</v>
      </c>
      <c r="AT45" t="s">
        <v>224</v>
      </c>
      <c r="AU45">
        <v>200</v>
      </c>
      <c r="AW45">
        <v>2018</v>
      </c>
      <c r="AX45" t="s">
        <v>182</v>
      </c>
      <c r="AZ45" t="s">
        <v>235</v>
      </c>
      <c r="BB45">
        <v>2009</v>
      </c>
      <c r="BE45" t="s">
        <v>325</v>
      </c>
      <c r="BG45">
        <v>2009</v>
      </c>
      <c r="BH45">
        <v>250</v>
      </c>
      <c r="BI45" t="s">
        <v>212</v>
      </c>
      <c r="BJ45" t="s">
        <v>199</v>
      </c>
      <c r="BK45">
        <v>350</v>
      </c>
      <c r="BL45">
        <v>2018</v>
      </c>
      <c r="BM45">
        <v>1</v>
      </c>
      <c r="BN45" t="s">
        <v>186</v>
      </c>
      <c r="BY45" t="s">
        <v>255</v>
      </c>
      <c r="BZ45" s="11" t="s">
        <v>226</v>
      </c>
      <c r="CA45" s="11" t="s">
        <v>238</v>
      </c>
      <c r="CB45" s="11" t="s">
        <v>198</v>
      </c>
      <c r="CC45">
        <v>90</v>
      </c>
      <c r="CD45">
        <v>35</v>
      </c>
      <c r="CE45">
        <v>5</v>
      </c>
      <c r="CF45">
        <v>5</v>
      </c>
      <c r="CG45" s="12">
        <f t="shared" si="7"/>
        <v>125</v>
      </c>
      <c r="CH45" s="15">
        <f t="shared" si="1"/>
        <v>10</v>
      </c>
      <c r="CI45" s="15">
        <f t="shared" si="2"/>
        <v>115</v>
      </c>
      <c r="CJ45" t="s">
        <v>255</v>
      </c>
      <c r="DT45" t="s">
        <v>203</v>
      </c>
      <c r="DU45" t="s">
        <v>249</v>
      </c>
      <c r="DV45" t="s">
        <v>485</v>
      </c>
      <c r="DX45" t="s">
        <v>199</v>
      </c>
      <c r="DY45" t="s">
        <v>249</v>
      </c>
      <c r="DZ45" t="s">
        <v>485</v>
      </c>
      <c r="EF45" t="s">
        <v>207</v>
      </c>
      <c r="EK45">
        <v>2009</v>
      </c>
      <c r="EM45">
        <v>5</v>
      </c>
      <c r="EO45">
        <v>3</v>
      </c>
      <c r="EP45">
        <v>0.75</v>
      </c>
      <c r="EQ45" s="12">
        <f t="shared" si="6"/>
        <v>8.75</v>
      </c>
      <c r="EY45">
        <v>7</v>
      </c>
      <c r="FA45">
        <v>0.5</v>
      </c>
      <c r="FH45">
        <v>1</v>
      </c>
      <c r="FI45">
        <v>1</v>
      </c>
      <c r="FJ45" t="s">
        <v>486</v>
      </c>
      <c r="FK45">
        <v>3</v>
      </c>
      <c r="FP45">
        <v>4</v>
      </c>
      <c r="FQ45" t="s">
        <v>379</v>
      </c>
      <c r="FR45">
        <v>1</v>
      </c>
      <c r="FS45">
        <v>1</v>
      </c>
      <c r="FT45">
        <v>50</v>
      </c>
      <c r="FU45">
        <f>5*12</f>
        <v>60</v>
      </c>
      <c r="FV45">
        <v>0.6</v>
      </c>
      <c r="FW45">
        <v>2</v>
      </c>
      <c r="GC45">
        <v>2</v>
      </c>
      <c r="GD45">
        <v>4</v>
      </c>
      <c r="GF45">
        <v>4</v>
      </c>
    </row>
    <row r="46" spans="1:188" ht="30.75" x14ac:dyDescent="0.25">
      <c r="A46">
        <v>44</v>
      </c>
      <c r="B46" t="s">
        <v>487</v>
      </c>
      <c r="C46" t="s">
        <v>487</v>
      </c>
      <c r="D46" t="s">
        <v>175</v>
      </c>
      <c r="E46" t="s">
        <v>176</v>
      </c>
      <c r="F46" s="8">
        <v>2</v>
      </c>
      <c r="G46" t="s">
        <v>177</v>
      </c>
      <c r="H46" s="8">
        <v>4</v>
      </c>
      <c r="I46" t="s">
        <v>178</v>
      </c>
      <c r="J46">
        <v>1</v>
      </c>
      <c r="K46">
        <v>42</v>
      </c>
      <c r="L46">
        <v>1</v>
      </c>
      <c r="M46">
        <v>2</v>
      </c>
      <c r="N46">
        <v>3</v>
      </c>
      <c r="O46">
        <v>4</v>
      </c>
      <c r="P46">
        <v>2</v>
      </c>
      <c r="Q46">
        <v>1</v>
      </c>
      <c r="R46">
        <v>20</v>
      </c>
      <c r="S46">
        <v>1</v>
      </c>
      <c r="T46">
        <v>20</v>
      </c>
      <c r="U46">
        <v>50</v>
      </c>
      <c r="V46" s="9">
        <v>0.25</v>
      </c>
      <c r="W46" s="9">
        <v>0.25</v>
      </c>
      <c r="Y46">
        <v>2</v>
      </c>
      <c r="Z46">
        <v>2.4</v>
      </c>
      <c r="AB46">
        <v>1</v>
      </c>
      <c r="AD46" s="10">
        <v>1</v>
      </c>
      <c r="AE46" s="10">
        <v>4</v>
      </c>
      <c r="AF46" s="9">
        <v>0.25</v>
      </c>
      <c r="AG46" t="s">
        <v>184</v>
      </c>
      <c r="AH46" t="s">
        <v>210</v>
      </c>
      <c r="AI46">
        <v>100</v>
      </c>
      <c r="AJ46" t="s">
        <v>211</v>
      </c>
      <c r="AK46">
        <v>1999</v>
      </c>
      <c r="AL46">
        <v>1</v>
      </c>
      <c r="AM46" t="s">
        <v>186</v>
      </c>
      <c r="AS46" t="s">
        <v>196</v>
      </c>
      <c r="AT46" t="s">
        <v>224</v>
      </c>
      <c r="AU46">
        <v>50</v>
      </c>
      <c r="AW46">
        <v>1999</v>
      </c>
      <c r="AX46">
        <v>150</v>
      </c>
      <c r="AY46" t="s">
        <v>212</v>
      </c>
      <c r="AZ46" t="s">
        <v>197</v>
      </c>
      <c r="BA46">
        <v>50</v>
      </c>
      <c r="BB46">
        <v>1999</v>
      </c>
      <c r="BC46">
        <v>30</v>
      </c>
      <c r="BD46" t="s">
        <v>212</v>
      </c>
      <c r="BE46" t="s">
        <v>262</v>
      </c>
      <c r="BF46">
        <v>15</v>
      </c>
      <c r="BG46">
        <v>1999</v>
      </c>
      <c r="BH46">
        <v>500</v>
      </c>
      <c r="BI46" t="s">
        <v>212</v>
      </c>
      <c r="BY46" t="s">
        <v>255</v>
      </c>
      <c r="BZ46" s="11" t="s">
        <v>226</v>
      </c>
      <c r="CA46" s="11" t="s">
        <v>188</v>
      </c>
      <c r="CB46" s="11" t="s">
        <v>189</v>
      </c>
      <c r="CC46">
        <v>10</v>
      </c>
      <c r="CD46">
        <v>15</v>
      </c>
      <c r="CE46">
        <v>2</v>
      </c>
      <c r="CF46">
        <v>3</v>
      </c>
      <c r="CG46" s="12">
        <f t="shared" si="7"/>
        <v>25</v>
      </c>
      <c r="CH46" s="15">
        <f t="shared" si="1"/>
        <v>5</v>
      </c>
      <c r="CI46" s="15">
        <f t="shared" si="2"/>
        <v>20</v>
      </c>
      <c r="CJ46" t="s">
        <v>255</v>
      </c>
      <c r="DM46" t="s">
        <v>488</v>
      </c>
      <c r="DT46" t="s">
        <v>192</v>
      </c>
      <c r="DU46" t="s">
        <v>489</v>
      </c>
      <c r="DX46" t="s">
        <v>258</v>
      </c>
      <c r="DY46" t="s">
        <v>490</v>
      </c>
      <c r="EE46" t="s">
        <v>194</v>
      </c>
      <c r="EF46" t="s">
        <v>207</v>
      </c>
      <c r="EK46">
        <v>2000</v>
      </c>
      <c r="EM46">
        <v>7</v>
      </c>
      <c r="EO46">
        <v>2</v>
      </c>
      <c r="EP46">
        <v>2</v>
      </c>
      <c r="EQ46" s="12">
        <f t="shared" si="6"/>
        <v>11</v>
      </c>
      <c r="EY46">
        <v>2</v>
      </c>
      <c r="EZ46">
        <v>3</v>
      </c>
      <c r="FA46">
        <v>0</v>
      </c>
      <c r="FH46">
        <v>1</v>
      </c>
      <c r="FI46">
        <v>1</v>
      </c>
      <c r="FJ46" t="s">
        <v>491</v>
      </c>
      <c r="FK46">
        <v>2</v>
      </c>
      <c r="FP46">
        <v>4</v>
      </c>
      <c r="FQ46" t="s">
        <v>208</v>
      </c>
      <c r="FR46">
        <v>2</v>
      </c>
      <c r="FX46">
        <v>1</v>
      </c>
      <c r="GC46">
        <v>34</v>
      </c>
      <c r="GD46">
        <v>14</v>
      </c>
      <c r="GE46">
        <v>2</v>
      </c>
      <c r="GF46">
        <v>411</v>
      </c>
    </row>
    <row r="47" spans="1:188" ht="15.75" x14ac:dyDescent="0.25">
      <c r="A47">
        <v>45</v>
      </c>
      <c r="B47" t="s">
        <v>492</v>
      </c>
      <c r="C47" t="s">
        <v>195</v>
      </c>
      <c r="D47" t="s">
        <v>367</v>
      </c>
      <c r="E47" t="s">
        <v>176</v>
      </c>
      <c r="F47" s="8">
        <v>2</v>
      </c>
      <c r="G47" t="s">
        <v>177</v>
      </c>
      <c r="H47" s="8">
        <v>4</v>
      </c>
      <c r="I47" t="s">
        <v>178</v>
      </c>
      <c r="J47">
        <v>2</v>
      </c>
      <c r="K47">
        <v>57</v>
      </c>
      <c r="L47">
        <v>1</v>
      </c>
      <c r="M47">
        <v>2</v>
      </c>
      <c r="N47">
        <v>1</v>
      </c>
      <c r="O47">
        <v>4</v>
      </c>
      <c r="P47">
        <v>4</v>
      </c>
      <c r="Q47">
        <v>3</v>
      </c>
      <c r="R47">
        <v>36</v>
      </c>
      <c r="S47">
        <v>2</v>
      </c>
      <c r="T47">
        <v>30</v>
      </c>
      <c r="U47">
        <v>100</v>
      </c>
      <c r="V47" s="9">
        <v>2</v>
      </c>
      <c r="W47" s="9">
        <f>V47</f>
        <v>2</v>
      </c>
      <c r="Y47">
        <v>3</v>
      </c>
      <c r="AB47">
        <v>1</v>
      </c>
      <c r="AD47" s="10">
        <v>1</v>
      </c>
      <c r="AE47" s="10">
        <v>4</v>
      </c>
      <c r="AF47" s="9">
        <f>V47</f>
        <v>2</v>
      </c>
      <c r="AG47" t="s">
        <v>179</v>
      </c>
      <c r="AH47" t="s">
        <v>180</v>
      </c>
      <c r="AI47">
        <v>125</v>
      </c>
      <c r="AJ47" t="s">
        <v>181</v>
      </c>
      <c r="AK47">
        <v>2000</v>
      </c>
      <c r="AN47" t="s">
        <v>233</v>
      </c>
      <c r="AO47">
        <v>100</v>
      </c>
      <c r="AQ47">
        <v>4</v>
      </c>
      <c r="AR47" t="s">
        <v>186</v>
      </c>
      <c r="AS47" t="s">
        <v>196</v>
      </c>
      <c r="AT47" t="s">
        <v>224</v>
      </c>
      <c r="AU47">
        <v>90</v>
      </c>
      <c r="AW47">
        <v>2000</v>
      </c>
      <c r="AX47">
        <v>100</v>
      </c>
      <c r="AY47" t="s">
        <v>212</v>
      </c>
      <c r="AZ47" t="s">
        <v>197</v>
      </c>
      <c r="BA47">
        <v>90</v>
      </c>
      <c r="BB47">
        <v>2000</v>
      </c>
      <c r="BC47">
        <v>200</v>
      </c>
      <c r="BD47" t="s">
        <v>212</v>
      </c>
      <c r="BY47" t="s">
        <v>237</v>
      </c>
      <c r="BZ47" s="11" t="s">
        <v>187</v>
      </c>
      <c r="CA47" s="11" t="s">
        <v>188</v>
      </c>
      <c r="CB47" s="11" t="s">
        <v>189</v>
      </c>
      <c r="CC47">
        <v>20</v>
      </c>
      <c r="CD47">
        <v>10</v>
      </c>
      <c r="CE47">
        <v>8</v>
      </c>
      <c r="CF47">
        <v>5</v>
      </c>
      <c r="CG47" s="12">
        <f t="shared" si="7"/>
        <v>30</v>
      </c>
      <c r="CH47" s="15">
        <f t="shared" si="1"/>
        <v>13</v>
      </c>
      <c r="CI47" s="15">
        <f t="shared" si="2"/>
        <v>17</v>
      </c>
      <c r="CJ47" t="s">
        <v>237</v>
      </c>
      <c r="DM47" t="s">
        <v>447</v>
      </c>
      <c r="DT47" t="s">
        <v>201</v>
      </c>
      <c r="DU47" t="s">
        <v>249</v>
      </c>
      <c r="DV47" t="s">
        <v>493</v>
      </c>
      <c r="DX47" t="s">
        <v>192</v>
      </c>
      <c r="DY47" t="s">
        <v>494</v>
      </c>
      <c r="DZ47" t="s">
        <v>249</v>
      </c>
      <c r="EA47" t="s">
        <v>495</v>
      </c>
      <c r="EE47" t="s">
        <v>206</v>
      </c>
      <c r="EF47" t="s">
        <v>207</v>
      </c>
      <c r="EK47">
        <v>1999</v>
      </c>
      <c r="EQ47" s="12">
        <f t="shared" si="6"/>
        <v>0</v>
      </c>
      <c r="EY47">
        <v>13</v>
      </c>
      <c r="FA47">
        <v>15</v>
      </c>
      <c r="FP47">
        <v>134</v>
      </c>
      <c r="FQ47" t="s">
        <v>208</v>
      </c>
      <c r="FR47">
        <v>2</v>
      </c>
      <c r="FX47">
        <v>1</v>
      </c>
      <c r="GE47" t="s">
        <v>496</v>
      </c>
      <c r="GF47">
        <v>4</v>
      </c>
    </row>
    <row r="48" spans="1:188" ht="15.75" x14ac:dyDescent="0.25">
      <c r="A48">
        <v>46</v>
      </c>
      <c r="B48" t="s">
        <v>497</v>
      </c>
      <c r="C48" t="str">
        <f>B48</f>
        <v>Nguyễn Văn Lớn</v>
      </c>
      <c r="D48" t="s">
        <v>175</v>
      </c>
      <c r="E48" t="s">
        <v>176</v>
      </c>
      <c r="F48" s="8">
        <v>2</v>
      </c>
      <c r="G48" t="s">
        <v>177</v>
      </c>
      <c r="H48" s="8">
        <v>4</v>
      </c>
      <c r="I48" t="s">
        <v>231</v>
      </c>
      <c r="J48">
        <v>1</v>
      </c>
      <c r="K48">
        <v>50</v>
      </c>
      <c r="L48">
        <v>1</v>
      </c>
      <c r="M48">
        <v>2</v>
      </c>
      <c r="N48">
        <v>1</v>
      </c>
      <c r="O48">
        <v>3</v>
      </c>
      <c r="P48">
        <v>3</v>
      </c>
      <c r="Q48">
        <v>2</v>
      </c>
      <c r="R48">
        <v>30</v>
      </c>
      <c r="S48">
        <v>1</v>
      </c>
      <c r="T48">
        <v>40</v>
      </c>
      <c r="U48">
        <v>70</v>
      </c>
      <c r="V48" s="9">
        <v>1</v>
      </c>
      <c r="W48" s="9">
        <f>V48</f>
        <v>1</v>
      </c>
      <c r="Y48">
        <v>3</v>
      </c>
      <c r="AB48">
        <v>3</v>
      </c>
      <c r="AD48" s="10">
        <v>1</v>
      </c>
      <c r="AE48" s="10">
        <v>2</v>
      </c>
      <c r="AF48" s="9">
        <f>V48</f>
        <v>1</v>
      </c>
      <c r="AG48" t="s">
        <v>184</v>
      </c>
      <c r="AH48" t="s">
        <v>210</v>
      </c>
      <c r="AI48">
        <v>150</v>
      </c>
      <c r="AJ48" t="s">
        <v>211</v>
      </c>
      <c r="AK48">
        <v>1999</v>
      </c>
      <c r="AL48">
        <v>5</v>
      </c>
      <c r="AM48" t="s">
        <v>186</v>
      </c>
      <c r="AS48" t="s">
        <v>197</v>
      </c>
      <c r="AT48" t="s">
        <v>224</v>
      </c>
      <c r="AU48">
        <v>100</v>
      </c>
      <c r="AW48">
        <v>2012</v>
      </c>
      <c r="AX48">
        <v>100</v>
      </c>
      <c r="AY48" t="s">
        <v>212</v>
      </c>
      <c r="BY48" t="s">
        <v>255</v>
      </c>
      <c r="BZ48" s="11"/>
      <c r="CA48" s="11" t="s">
        <v>188</v>
      </c>
      <c r="CB48" s="11" t="s">
        <v>198</v>
      </c>
      <c r="CC48">
        <v>25</v>
      </c>
      <c r="CD48">
        <v>1</v>
      </c>
      <c r="CE48">
        <v>2</v>
      </c>
      <c r="CF48">
        <v>2</v>
      </c>
      <c r="CG48" s="12">
        <f t="shared" si="7"/>
        <v>26</v>
      </c>
      <c r="CH48" s="15">
        <f t="shared" si="1"/>
        <v>4</v>
      </c>
      <c r="CI48" s="15">
        <f t="shared" si="2"/>
        <v>22</v>
      </c>
      <c r="CJ48" t="s">
        <v>255</v>
      </c>
      <c r="DF48" t="s">
        <v>199</v>
      </c>
      <c r="DG48" t="s">
        <v>498</v>
      </c>
      <c r="DM48" t="s">
        <v>499</v>
      </c>
      <c r="DT48" t="s">
        <v>192</v>
      </c>
      <c r="DU48" t="s">
        <v>500</v>
      </c>
      <c r="DX48" t="s">
        <v>199</v>
      </c>
      <c r="DY48" t="s">
        <v>204</v>
      </c>
      <c r="EF48" t="s">
        <v>207</v>
      </c>
      <c r="EK48">
        <v>2012</v>
      </c>
      <c r="EO48">
        <v>3</v>
      </c>
      <c r="EQ48" s="12">
        <f t="shared" si="6"/>
        <v>3</v>
      </c>
      <c r="EY48">
        <v>4</v>
      </c>
      <c r="FH48">
        <v>1</v>
      </c>
      <c r="FI48">
        <v>3</v>
      </c>
      <c r="FJ48" t="s">
        <v>501</v>
      </c>
      <c r="FK48">
        <v>2</v>
      </c>
      <c r="FP48">
        <v>13</v>
      </c>
      <c r="FR48">
        <v>2</v>
      </c>
      <c r="FX48">
        <v>1</v>
      </c>
      <c r="GD48">
        <v>34</v>
      </c>
      <c r="GE48">
        <v>4</v>
      </c>
      <c r="GF48">
        <v>4</v>
      </c>
    </row>
    <row r="49" spans="1:188" ht="15.75" x14ac:dyDescent="0.25">
      <c r="A49">
        <v>47</v>
      </c>
      <c r="B49" t="s">
        <v>502</v>
      </c>
      <c r="C49" t="str">
        <f>B49</f>
        <v>Trần Huy Dũng</v>
      </c>
      <c r="D49" t="s">
        <v>175</v>
      </c>
      <c r="E49" t="s">
        <v>176</v>
      </c>
      <c r="F49" s="8">
        <v>2</v>
      </c>
      <c r="G49" t="s">
        <v>177</v>
      </c>
      <c r="H49" s="8">
        <v>4</v>
      </c>
      <c r="I49" t="s">
        <v>503</v>
      </c>
      <c r="J49">
        <v>1</v>
      </c>
      <c r="K49">
        <v>50</v>
      </c>
      <c r="L49">
        <v>1</v>
      </c>
      <c r="M49">
        <v>1</v>
      </c>
      <c r="N49">
        <v>1</v>
      </c>
      <c r="O49">
        <v>4</v>
      </c>
      <c r="P49">
        <v>4</v>
      </c>
      <c r="Q49">
        <v>2</v>
      </c>
      <c r="R49">
        <v>40</v>
      </c>
      <c r="S49">
        <v>2</v>
      </c>
      <c r="T49">
        <v>150</v>
      </c>
      <c r="U49">
        <v>30</v>
      </c>
      <c r="V49" s="9">
        <v>0.37</v>
      </c>
      <c r="W49" s="9">
        <f>V49</f>
        <v>0.37</v>
      </c>
      <c r="Y49">
        <v>3</v>
      </c>
      <c r="AB49">
        <v>3</v>
      </c>
      <c r="AD49" s="10">
        <v>1</v>
      </c>
      <c r="AE49" s="10">
        <v>4</v>
      </c>
      <c r="AF49" s="9">
        <f>V49</f>
        <v>0.37</v>
      </c>
      <c r="AG49" t="s">
        <v>179</v>
      </c>
      <c r="AH49" t="s">
        <v>180</v>
      </c>
      <c r="AI49">
        <v>250</v>
      </c>
      <c r="AJ49" t="s">
        <v>181</v>
      </c>
      <c r="AK49">
        <v>1998</v>
      </c>
      <c r="AN49" t="s">
        <v>233</v>
      </c>
      <c r="AO49">
        <v>35</v>
      </c>
      <c r="AP49">
        <v>1998</v>
      </c>
      <c r="AS49" t="s">
        <v>196</v>
      </c>
      <c r="AT49" t="s">
        <v>224</v>
      </c>
      <c r="AU49">
        <v>205</v>
      </c>
      <c r="AW49">
        <v>2003</v>
      </c>
      <c r="AX49">
        <v>400</v>
      </c>
      <c r="AY49" t="s">
        <v>212</v>
      </c>
      <c r="AZ49" t="s">
        <v>197</v>
      </c>
      <c r="BA49">
        <v>10</v>
      </c>
      <c r="BC49">
        <v>300</v>
      </c>
      <c r="BD49" t="s">
        <v>212</v>
      </c>
      <c r="BY49" t="s">
        <v>237</v>
      </c>
      <c r="BZ49" s="11"/>
      <c r="CA49" s="11" t="s">
        <v>360</v>
      </c>
      <c r="CB49" s="11" t="s">
        <v>198</v>
      </c>
      <c r="CC49">
        <v>10</v>
      </c>
      <c r="CD49">
        <v>30</v>
      </c>
      <c r="CF49">
        <v>5</v>
      </c>
      <c r="CG49" s="12">
        <f t="shared" si="7"/>
        <v>40</v>
      </c>
      <c r="CH49" s="15">
        <f t="shared" si="1"/>
        <v>5</v>
      </c>
      <c r="CI49" s="15">
        <f t="shared" si="2"/>
        <v>35</v>
      </c>
      <c r="CJ49" t="s">
        <v>237</v>
      </c>
      <c r="DF49" t="s">
        <v>258</v>
      </c>
      <c r="DG49" t="s">
        <v>504</v>
      </c>
      <c r="DM49" t="s">
        <v>505</v>
      </c>
      <c r="DT49" t="s">
        <v>201</v>
      </c>
      <c r="DU49" t="s">
        <v>370</v>
      </c>
      <c r="DV49" t="s">
        <v>227</v>
      </c>
      <c r="EE49" t="s">
        <v>243</v>
      </c>
      <c r="EQ49" s="12">
        <f t="shared" si="6"/>
        <v>0</v>
      </c>
      <c r="FP49">
        <v>4</v>
      </c>
      <c r="FQ49" t="s">
        <v>208</v>
      </c>
      <c r="FR49">
        <v>2</v>
      </c>
      <c r="FX49">
        <v>5</v>
      </c>
      <c r="FY49" t="s">
        <v>506</v>
      </c>
      <c r="GC49">
        <v>34</v>
      </c>
      <c r="GD49">
        <v>2</v>
      </c>
      <c r="GF49">
        <v>11</v>
      </c>
    </row>
    <row r="50" spans="1:188" ht="30.75" x14ac:dyDescent="0.25">
      <c r="A50">
        <v>48</v>
      </c>
      <c r="B50" t="s">
        <v>507</v>
      </c>
      <c r="C50" t="str">
        <f>B50</f>
        <v>Nguyễn Văn Dưỡng</v>
      </c>
      <c r="D50" t="s">
        <v>175</v>
      </c>
      <c r="E50" t="s">
        <v>176</v>
      </c>
      <c r="F50" s="8">
        <v>2</v>
      </c>
      <c r="G50" t="s">
        <v>177</v>
      </c>
      <c r="H50" s="8">
        <v>4</v>
      </c>
      <c r="I50" t="s">
        <v>352</v>
      </c>
      <c r="J50">
        <v>1</v>
      </c>
      <c r="K50">
        <v>54</v>
      </c>
      <c r="L50">
        <v>1</v>
      </c>
      <c r="M50">
        <v>3</v>
      </c>
      <c r="N50">
        <v>1</v>
      </c>
      <c r="O50">
        <v>4</v>
      </c>
      <c r="P50">
        <v>4</v>
      </c>
      <c r="Q50">
        <v>3</v>
      </c>
      <c r="R50">
        <v>20</v>
      </c>
      <c r="S50">
        <v>2</v>
      </c>
      <c r="T50">
        <v>180</v>
      </c>
      <c r="U50">
        <v>80</v>
      </c>
      <c r="V50" s="9">
        <v>5</v>
      </c>
      <c r="W50" s="9">
        <v>5</v>
      </c>
      <c r="Y50">
        <v>3</v>
      </c>
      <c r="AB50">
        <v>3</v>
      </c>
      <c r="AD50" s="10">
        <v>1</v>
      </c>
      <c r="AE50" s="10">
        <v>3</v>
      </c>
      <c r="AF50" s="9">
        <v>5</v>
      </c>
      <c r="AG50" t="s">
        <v>184</v>
      </c>
      <c r="AH50" t="s">
        <v>210</v>
      </c>
      <c r="AI50">
        <v>3500</v>
      </c>
      <c r="AJ50" t="s">
        <v>211</v>
      </c>
      <c r="AK50">
        <v>1994</v>
      </c>
      <c r="AL50">
        <v>9</v>
      </c>
      <c r="AM50" t="s">
        <v>186</v>
      </c>
      <c r="AS50" t="s">
        <v>197</v>
      </c>
      <c r="AT50" t="s">
        <v>224</v>
      </c>
      <c r="AU50">
        <v>500</v>
      </c>
      <c r="AW50">
        <v>2014</v>
      </c>
      <c r="AX50">
        <v>350</v>
      </c>
      <c r="AY50" t="s">
        <v>212</v>
      </c>
      <c r="AZ50" t="s">
        <v>235</v>
      </c>
      <c r="BA50">
        <v>6000</v>
      </c>
      <c r="BB50">
        <v>2014</v>
      </c>
      <c r="BC50" t="s">
        <v>182</v>
      </c>
      <c r="BY50" t="s">
        <v>255</v>
      </c>
      <c r="BZ50" s="11" t="s">
        <v>217</v>
      </c>
      <c r="CA50" s="11" t="s">
        <v>188</v>
      </c>
      <c r="CB50" s="11" t="s">
        <v>198</v>
      </c>
      <c r="CC50">
        <v>70</v>
      </c>
      <c r="CD50">
        <v>10</v>
      </c>
      <c r="CE50">
        <v>20</v>
      </c>
      <c r="CF50">
        <v>5</v>
      </c>
      <c r="CG50" s="12">
        <f t="shared" si="7"/>
        <v>80</v>
      </c>
      <c r="CH50" s="15">
        <f t="shared" si="1"/>
        <v>25</v>
      </c>
      <c r="CI50" s="15">
        <f t="shared" si="2"/>
        <v>55</v>
      </c>
      <c r="CJ50" t="s">
        <v>255</v>
      </c>
      <c r="DT50" t="s">
        <v>203</v>
      </c>
      <c r="DU50" t="s">
        <v>508</v>
      </c>
      <c r="DV50" t="s">
        <v>509</v>
      </c>
      <c r="EF50" t="s">
        <v>207</v>
      </c>
      <c r="EK50">
        <v>2014</v>
      </c>
      <c r="EM50">
        <v>100</v>
      </c>
      <c r="EO50">
        <v>5</v>
      </c>
      <c r="EP50">
        <v>2</v>
      </c>
      <c r="EQ50" s="12">
        <f t="shared" si="6"/>
        <v>107</v>
      </c>
      <c r="EY50">
        <v>5</v>
      </c>
      <c r="FA50">
        <v>5</v>
      </c>
      <c r="FP50">
        <v>4</v>
      </c>
      <c r="FQ50" t="s">
        <v>208</v>
      </c>
      <c r="FR50">
        <v>2</v>
      </c>
      <c r="FX50">
        <v>2</v>
      </c>
      <c r="FZ50">
        <v>3</v>
      </c>
      <c r="GC50">
        <v>3</v>
      </c>
      <c r="GF50">
        <v>4</v>
      </c>
    </row>
    <row r="51" spans="1:188" ht="30.75" x14ac:dyDescent="0.25">
      <c r="A51">
        <v>49</v>
      </c>
      <c r="B51" t="s">
        <v>510</v>
      </c>
      <c r="C51" t="s">
        <v>510</v>
      </c>
      <c r="D51" t="s">
        <v>175</v>
      </c>
      <c r="E51" t="s">
        <v>176</v>
      </c>
      <c r="F51" s="8">
        <v>2</v>
      </c>
      <c r="G51" t="s">
        <v>177</v>
      </c>
      <c r="H51" s="8">
        <v>4</v>
      </c>
      <c r="I51" t="s">
        <v>352</v>
      </c>
      <c r="J51">
        <v>1</v>
      </c>
      <c r="K51">
        <v>47</v>
      </c>
      <c r="L51">
        <v>1</v>
      </c>
      <c r="M51">
        <v>2</v>
      </c>
      <c r="N51">
        <v>2</v>
      </c>
      <c r="O51">
        <v>4</v>
      </c>
      <c r="P51">
        <v>4</v>
      </c>
      <c r="Q51">
        <v>2</v>
      </c>
      <c r="R51">
        <v>22</v>
      </c>
      <c r="S51">
        <v>2</v>
      </c>
      <c r="T51">
        <v>30</v>
      </c>
      <c r="U51">
        <v>80</v>
      </c>
      <c r="V51" s="9">
        <v>2.5</v>
      </c>
      <c r="W51" s="9">
        <v>2.5</v>
      </c>
      <c r="Y51">
        <v>3</v>
      </c>
      <c r="AB51">
        <v>2</v>
      </c>
      <c r="AD51" s="10">
        <v>1</v>
      </c>
      <c r="AE51" s="10">
        <v>5</v>
      </c>
      <c r="AF51" s="9">
        <v>2.5</v>
      </c>
      <c r="AG51" t="s">
        <v>511</v>
      </c>
      <c r="AH51" t="s">
        <v>180</v>
      </c>
      <c r="AI51">
        <v>400</v>
      </c>
      <c r="AJ51" t="s">
        <v>181</v>
      </c>
      <c r="AK51">
        <v>2018</v>
      </c>
      <c r="AS51" t="s">
        <v>392</v>
      </c>
      <c r="AT51" t="s">
        <v>443</v>
      </c>
      <c r="AU51">
        <v>150</v>
      </c>
      <c r="AW51">
        <v>2000</v>
      </c>
      <c r="AX51">
        <v>900</v>
      </c>
      <c r="AY51" t="s">
        <v>212</v>
      </c>
      <c r="AZ51" t="s">
        <v>235</v>
      </c>
      <c r="BA51">
        <v>200</v>
      </c>
      <c r="BB51">
        <v>2005</v>
      </c>
      <c r="BC51">
        <v>1</v>
      </c>
      <c r="BD51" t="s">
        <v>186</v>
      </c>
      <c r="BE51" t="s">
        <v>262</v>
      </c>
      <c r="BF51">
        <v>50</v>
      </c>
      <c r="BG51">
        <v>2005</v>
      </c>
      <c r="BH51">
        <v>5</v>
      </c>
      <c r="BI51" t="s">
        <v>186</v>
      </c>
      <c r="BJ51" t="s">
        <v>201</v>
      </c>
      <c r="BK51">
        <v>50</v>
      </c>
      <c r="BL51">
        <v>1997</v>
      </c>
      <c r="BM51">
        <v>250</v>
      </c>
      <c r="BN51" t="s">
        <v>212</v>
      </c>
      <c r="BY51" t="s">
        <v>237</v>
      </c>
      <c r="BZ51" s="11" t="s">
        <v>226</v>
      </c>
      <c r="CA51" s="11" t="s">
        <v>360</v>
      </c>
      <c r="CB51" s="11" t="s">
        <v>198</v>
      </c>
      <c r="CC51">
        <v>0</v>
      </c>
      <c r="CD51">
        <v>40</v>
      </c>
      <c r="CE51">
        <v>12</v>
      </c>
      <c r="CF51">
        <v>10</v>
      </c>
      <c r="CG51" s="12">
        <f t="shared" si="7"/>
        <v>40</v>
      </c>
      <c r="CH51" s="15">
        <f t="shared" si="1"/>
        <v>22</v>
      </c>
      <c r="CI51" s="15">
        <f t="shared" si="2"/>
        <v>18</v>
      </c>
      <c r="CJ51" t="s">
        <v>237</v>
      </c>
      <c r="DF51" t="s">
        <v>274</v>
      </c>
      <c r="DG51" t="s">
        <v>512</v>
      </c>
      <c r="DM51" t="s">
        <v>513</v>
      </c>
      <c r="DN51" t="s">
        <v>514</v>
      </c>
      <c r="DT51" t="s">
        <v>515</v>
      </c>
      <c r="DU51" t="s">
        <v>405</v>
      </c>
      <c r="DV51" t="s">
        <v>251</v>
      </c>
      <c r="DW51" t="s">
        <v>516</v>
      </c>
      <c r="EE51" t="s">
        <v>206</v>
      </c>
      <c r="EF51" t="s">
        <v>517</v>
      </c>
      <c r="EK51">
        <v>2005</v>
      </c>
      <c r="EM51">
        <v>25</v>
      </c>
      <c r="EO51">
        <v>10</v>
      </c>
      <c r="EP51">
        <v>0</v>
      </c>
      <c r="EQ51" s="12">
        <f t="shared" si="6"/>
        <v>35</v>
      </c>
      <c r="EY51">
        <v>22</v>
      </c>
      <c r="EZ51">
        <v>0</v>
      </c>
      <c r="FA51">
        <v>10</v>
      </c>
      <c r="FH51">
        <v>2</v>
      </c>
      <c r="FI51">
        <v>1</v>
      </c>
      <c r="FJ51" t="s">
        <v>518</v>
      </c>
      <c r="FK51">
        <v>1</v>
      </c>
      <c r="FP51">
        <v>3</v>
      </c>
      <c r="FR51">
        <v>1</v>
      </c>
      <c r="FS51">
        <v>1</v>
      </c>
      <c r="FT51">
        <v>12</v>
      </c>
      <c r="FU51">
        <v>60</v>
      </c>
      <c r="FV51">
        <v>0.75</v>
      </c>
      <c r="FW51">
        <v>3</v>
      </c>
      <c r="GD51">
        <v>4</v>
      </c>
      <c r="GF51">
        <v>1</v>
      </c>
    </row>
    <row r="52" spans="1:188" ht="30.75" x14ac:dyDescent="0.25">
      <c r="A52">
        <v>50</v>
      </c>
      <c r="B52" t="s">
        <v>519</v>
      </c>
      <c r="C52" t="str">
        <f>B52</f>
        <v>Nguyễn Văn Quận</v>
      </c>
      <c r="D52" t="s">
        <v>175</v>
      </c>
      <c r="E52" t="s">
        <v>176</v>
      </c>
      <c r="F52" s="8">
        <v>2</v>
      </c>
      <c r="G52" t="s">
        <v>177</v>
      </c>
      <c r="H52" s="8">
        <v>4</v>
      </c>
      <c r="I52" t="s">
        <v>178</v>
      </c>
      <c r="J52">
        <v>1</v>
      </c>
      <c r="K52">
        <v>54</v>
      </c>
      <c r="L52">
        <v>1</v>
      </c>
      <c r="M52">
        <v>2</v>
      </c>
      <c r="N52">
        <v>2</v>
      </c>
      <c r="O52">
        <v>5</v>
      </c>
      <c r="P52">
        <v>5</v>
      </c>
      <c r="Q52">
        <v>3</v>
      </c>
      <c r="R52">
        <v>42</v>
      </c>
      <c r="S52">
        <v>2</v>
      </c>
      <c r="T52">
        <v>70</v>
      </c>
      <c r="U52">
        <v>40</v>
      </c>
      <c r="V52" s="9">
        <v>0.46</v>
      </c>
      <c r="W52" s="9">
        <f>V52</f>
        <v>0.46</v>
      </c>
      <c r="Y52">
        <v>3</v>
      </c>
      <c r="AB52">
        <v>4</v>
      </c>
      <c r="AD52" s="10">
        <v>2</v>
      </c>
      <c r="AE52" s="10">
        <v>4</v>
      </c>
      <c r="AF52" s="9">
        <v>0.52</v>
      </c>
      <c r="AG52" t="s">
        <v>184</v>
      </c>
      <c r="AH52" t="s">
        <v>210</v>
      </c>
      <c r="AI52">
        <v>20</v>
      </c>
      <c r="AJ52" t="s">
        <v>211</v>
      </c>
      <c r="AK52">
        <v>2002</v>
      </c>
      <c r="AL52">
        <v>20</v>
      </c>
      <c r="AM52" t="s">
        <v>212</v>
      </c>
      <c r="AS52" t="s">
        <v>196</v>
      </c>
      <c r="AT52" t="s">
        <v>224</v>
      </c>
      <c r="AU52">
        <v>20</v>
      </c>
      <c r="AW52">
        <v>2009</v>
      </c>
      <c r="AX52">
        <v>75</v>
      </c>
      <c r="AY52" t="s">
        <v>212</v>
      </c>
      <c r="AZ52" t="s">
        <v>197</v>
      </c>
      <c r="BA52">
        <v>20</v>
      </c>
      <c r="BB52">
        <v>2009</v>
      </c>
      <c r="BC52">
        <v>120</v>
      </c>
      <c r="BD52" t="s">
        <v>212</v>
      </c>
      <c r="BE52" t="s">
        <v>262</v>
      </c>
      <c r="BF52">
        <v>150</v>
      </c>
      <c r="BG52">
        <v>2012</v>
      </c>
      <c r="BH52">
        <v>700</v>
      </c>
      <c r="BI52" t="s">
        <v>212</v>
      </c>
      <c r="BY52" t="s">
        <v>255</v>
      </c>
      <c r="BZ52" s="11" t="s">
        <v>226</v>
      </c>
      <c r="CA52" s="11" t="s">
        <v>188</v>
      </c>
      <c r="CB52" s="11" t="s">
        <v>198</v>
      </c>
      <c r="CC52">
        <v>10</v>
      </c>
      <c r="CD52">
        <v>16</v>
      </c>
      <c r="CE52">
        <v>3</v>
      </c>
      <c r="CF52">
        <v>6.4</v>
      </c>
      <c r="CG52" s="12">
        <f t="shared" si="7"/>
        <v>26</v>
      </c>
      <c r="CH52" s="15">
        <f t="shared" si="1"/>
        <v>9.4</v>
      </c>
      <c r="CI52" s="15">
        <f t="shared" si="2"/>
        <v>16.600000000000001</v>
      </c>
      <c r="CJ52" t="s">
        <v>255</v>
      </c>
      <c r="CK52">
        <v>0.14000000000000001</v>
      </c>
      <c r="CL52" t="s">
        <v>316</v>
      </c>
      <c r="CM52">
        <v>40</v>
      </c>
      <c r="CN52">
        <v>2019</v>
      </c>
      <c r="CO52">
        <v>600</v>
      </c>
      <c r="CP52" t="s">
        <v>212</v>
      </c>
      <c r="DF52" t="s">
        <v>287</v>
      </c>
      <c r="DG52" t="s">
        <v>520</v>
      </c>
      <c r="DH52" t="s">
        <v>278</v>
      </c>
      <c r="DI52" t="s">
        <v>521</v>
      </c>
      <c r="DJ52" t="s">
        <v>183</v>
      </c>
      <c r="DK52" t="s">
        <v>522</v>
      </c>
      <c r="DM52" t="s">
        <v>523</v>
      </c>
      <c r="DN52" t="s">
        <v>524</v>
      </c>
      <c r="DT52" t="s">
        <v>192</v>
      </c>
      <c r="DU52" t="s">
        <v>300</v>
      </c>
      <c r="DV52" t="s">
        <v>525</v>
      </c>
      <c r="DW52" t="s">
        <v>241</v>
      </c>
      <c r="EE52" t="s">
        <v>243</v>
      </c>
      <c r="EF52" t="s">
        <v>385</v>
      </c>
      <c r="EK52">
        <v>2018</v>
      </c>
      <c r="EM52">
        <v>4.5</v>
      </c>
      <c r="EP52">
        <v>3</v>
      </c>
      <c r="EQ52" s="12">
        <f t="shared" si="6"/>
        <v>7.5</v>
      </c>
      <c r="EY52">
        <v>7.8</v>
      </c>
      <c r="EZ52">
        <v>2</v>
      </c>
      <c r="FA52">
        <v>3</v>
      </c>
      <c r="FP52">
        <v>3</v>
      </c>
      <c r="FR52">
        <v>2</v>
      </c>
      <c r="FX52">
        <v>1</v>
      </c>
      <c r="GC52">
        <v>34</v>
      </c>
      <c r="GD52">
        <v>4</v>
      </c>
      <c r="GE52">
        <v>4</v>
      </c>
      <c r="GF52">
        <v>4</v>
      </c>
    </row>
    <row r="53" spans="1:188" ht="30.75" x14ac:dyDescent="0.25">
      <c r="A53">
        <v>51</v>
      </c>
      <c r="B53" t="s">
        <v>526</v>
      </c>
      <c r="C53" t="str">
        <f>B53</f>
        <v>Lê Tấn Lộc</v>
      </c>
      <c r="D53" t="s">
        <v>175</v>
      </c>
      <c r="E53" t="s">
        <v>176</v>
      </c>
      <c r="F53" s="8">
        <v>2</v>
      </c>
      <c r="G53" t="s">
        <v>177</v>
      </c>
      <c r="H53" s="8">
        <v>4</v>
      </c>
      <c r="I53" t="s">
        <v>527</v>
      </c>
      <c r="J53">
        <v>1</v>
      </c>
      <c r="K53">
        <v>45</v>
      </c>
      <c r="L53">
        <v>1</v>
      </c>
      <c r="M53">
        <v>2</v>
      </c>
      <c r="N53">
        <v>2</v>
      </c>
      <c r="O53">
        <v>4</v>
      </c>
      <c r="P53">
        <v>2</v>
      </c>
      <c r="Q53">
        <v>2</v>
      </c>
      <c r="R53">
        <v>13</v>
      </c>
      <c r="S53">
        <v>1</v>
      </c>
      <c r="T53">
        <v>100</v>
      </c>
      <c r="U53">
        <v>30</v>
      </c>
      <c r="V53" s="9">
        <v>0.5</v>
      </c>
      <c r="W53" s="9">
        <f>V53</f>
        <v>0.5</v>
      </c>
      <c r="Y53">
        <v>3</v>
      </c>
      <c r="AB53">
        <v>1</v>
      </c>
      <c r="AD53" s="10">
        <v>1</v>
      </c>
      <c r="AE53" s="10">
        <v>3</v>
      </c>
      <c r="AF53" s="9">
        <f>V53</f>
        <v>0.5</v>
      </c>
      <c r="AG53" t="s">
        <v>528</v>
      </c>
      <c r="AH53" t="s">
        <v>529</v>
      </c>
      <c r="AI53">
        <v>100</v>
      </c>
      <c r="AJ53" t="s">
        <v>181</v>
      </c>
      <c r="AK53">
        <v>1989</v>
      </c>
      <c r="AL53" t="s">
        <v>182</v>
      </c>
      <c r="AS53" t="s">
        <v>268</v>
      </c>
      <c r="AT53" t="s">
        <v>443</v>
      </c>
      <c r="AU53">
        <v>100</v>
      </c>
      <c r="AW53">
        <v>2014</v>
      </c>
      <c r="AX53">
        <v>1</v>
      </c>
      <c r="AY53" t="s">
        <v>186</v>
      </c>
      <c r="AZ53" t="s">
        <v>530</v>
      </c>
      <c r="BA53">
        <v>30</v>
      </c>
      <c r="BB53">
        <v>1989</v>
      </c>
      <c r="BC53">
        <v>1.5</v>
      </c>
      <c r="BD53" t="s">
        <v>186</v>
      </c>
      <c r="BY53" t="s">
        <v>531</v>
      </c>
      <c r="BZ53" s="11" t="s">
        <v>217</v>
      </c>
      <c r="CA53" s="11" t="s">
        <v>188</v>
      </c>
      <c r="CB53" s="11" t="s">
        <v>189</v>
      </c>
      <c r="CD53">
        <v>35</v>
      </c>
      <c r="CF53">
        <v>6.2</v>
      </c>
      <c r="CG53" s="12">
        <f t="shared" si="7"/>
        <v>35</v>
      </c>
      <c r="CH53" s="15">
        <f t="shared" si="1"/>
        <v>6.2</v>
      </c>
      <c r="CI53" s="15">
        <f t="shared" si="2"/>
        <v>28.8</v>
      </c>
      <c r="CJ53" t="s">
        <v>531</v>
      </c>
      <c r="DF53" t="s">
        <v>532</v>
      </c>
      <c r="DG53" t="s">
        <v>533</v>
      </c>
      <c r="DM53" t="s">
        <v>534</v>
      </c>
      <c r="DT53" t="s">
        <v>274</v>
      </c>
      <c r="DU53" t="s">
        <v>535</v>
      </c>
      <c r="EF53" t="s">
        <v>207</v>
      </c>
      <c r="EK53">
        <v>2016</v>
      </c>
      <c r="EM53">
        <v>10</v>
      </c>
      <c r="EN53">
        <v>5</v>
      </c>
      <c r="EO53">
        <v>2</v>
      </c>
      <c r="EQ53" s="12">
        <f t="shared" si="6"/>
        <v>17</v>
      </c>
      <c r="EY53">
        <v>11.2</v>
      </c>
      <c r="EZ53">
        <v>6</v>
      </c>
      <c r="FA53">
        <v>5</v>
      </c>
      <c r="FP53">
        <v>13</v>
      </c>
      <c r="FR53">
        <v>2</v>
      </c>
      <c r="FX53">
        <v>3</v>
      </c>
      <c r="GD53">
        <v>24</v>
      </c>
      <c r="GE53">
        <v>24</v>
      </c>
      <c r="GF53">
        <v>4</v>
      </c>
    </row>
    <row r="54" spans="1:188" ht="15.75" x14ac:dyDescent="0.25">
      <c r="A54">
        <v>52</v>
      </c>
      <c r="B54" t="s">
        <v>536</v>
      </c>
      <c r="C54" t="str">
        <f>B54</f>
        <v>Trần Thị Thúy Diễm</v>
      </c>
      <c r="D54" t="s">
        <v>175</v>
      </c>
      <c r="E54" t="s">
        <v>176</v>
      </c>
      <c r="F54" s="8">
        <v>2</v>
      </c>
      <c r="G54" t="s">
        <v>177</v>
      </c>
      <c r="H54" s="8">
        <v>4</v>
      </c>
      <c r="I54" t="s">
        <v>503</v>
      </c>
      <c r="J54">
        <v>2</v>
      </c>
      <c r="K54">
        <v>46</v>
      </c>
      <c r="L54">
        <v>1</v>
      </c>
      <c r="M54">
        <v>3</v>
      </c>
      <c r="N54">
        <v>1</v>
      </c>
      <c r="O54">
        <v>5</v>
      </c>
      <c r="P54">
        <v>2</v>
      </c>
      <c r="Q54">
        <v>2</v>
      </c>
      <c r="R54">
        <v>8</v>
      </c>
      <c r="S54">
        <v>2</v>
      </c>
      <c r="T54">
        <v>100</v>
      </c>
      <c r="U54">
        <v>10</v>
      </c>
      <c r="V54" s="9">
        <v>1.31</v>
      </c>
      <c r="W54" s="9">
        <f>V54</f>
        <v>1.31</v>
      </c>
      <c r="Y54">
        <v>2</v>
      </c>
      <c r="Z54">
        <v>2.1</v>
      </c>
      <c r="AB54">
        <v>34</v>
      </c>
      <c r="AD54" s="10">
        <v>2</v>
      </c>
      <c r="AE54" s="10">
        <v>5</v>
      </c>
      <c r="AF54" s="9">
        <v>0.97</v>
      </c>
      <c r="AG54" t="s">
        <v>184</v>
      </c>
      <c r="AH54" t="s">
        <v>210</v>
      </c>
      <c r="AI54">
        <v>200</v>
      </c>
      <c r="AJ54" t="s">
        <v>211</v>
      </c>
      <c r="AK54">
        <v>1999</v>
      </c>
      <c r="AN54" t="s">
        <v>302</v>
      </c>
      <c r="AO54">
        <v>20</v>
      </c>
      <c r="AP54">
        <v>1993</v>
      </c>
      <c r="AS54" t="s">
        <v>196</v>
      </c>
      <c r="AT54" t="s">
        <v>224</v>
      </c>
      <c r="AU54">
        <v>10</v>
      </c>
      <c r="AW54">
        <v>2000</v>
      </c>
      <c r="AX54">
        <v>100</v>
      </c>
      <c r="AY54" t="s">
        <v>212</v>
      </c>
      <c r="AZ54" t="s">
        <v>537</v>
      </c>
      <c r="BA54">
        <v>20</v>
      </c>
      <c r="BB54">
        <v>2010</v>
      </c>
      <c r="BE54" t="s">
        <v>235</v>
      </c>
      <c r="BF54">
        <v>200</v>
      </c>
      <c r="BY54" t="s">
        <v>255</v>
      </c>
      <c r="BZ54" s="11"/>
      <c r="CA54" s="11" t="s">
        <v>360</v>
      </c>
      <c r="CB54" s="11" t="s">
        <v>198</v>
      </c>
      <c r="CC54">
        <v>5</v>
      </c>
      <c r="CD54">
        <v>20</v>
      </c>
      <c r="CE54">
        <v>0.5</v>
      </c>
      <c r="CG54" s="12">
        <f t="shared" si="7"/>
        <v>25</v>
      </c>
      <c r="CH54" s="15">
        <f t="shared" si="1"/>
        <v>0.5</v>
      </c>
      <c r="CI54" s="15">
        <f t="shared" si="2"/>
        <v>24.5</v>
      </c>
      <c r="CJ54" t="s">
        <v>255</v>
      </c>
      <c r="CK54">
        <v>0.34</v>
      </c>
      <c r="CL54" t="s">
        <v>233</v>
      </c>
      <c r="CN54">
        <v>1999</v>
      </c>
      <c r="CQ54" t="s">
        <v>199</v>
      </c>
      <c r="CR54">
        <v>10</v>
      </c>
      <c r="CS54">
        <v>2016</v>
      </c>
      <c r="CT54">
        <v>500</v>
      </c>
      <c r="CU54" t="s">
        <v>212</v>
      </c>
      <c r="CV54" t="s">
        <v>538</v>
      </c>
      <c r="CW54">
        <v>30</v>
      </c>
      <c r="CX54">
        <v>2017</v>
      </c>
      <c r="CY54">
        <v>50</v>
      </c>
      <c r="CZ54" t="s">
        <v>212</v>
      </c>
      <c r="DA54" t="s">
        <v>258</v>
      </c>
      <c r="DB54">
        <v>30</v>
      </c>
      <c r="DC54">
        <v>2009</v>
      </c>
      <c r="DD54">
        <v>100</v>
      </c>
      <c r="DE54" t="s">
        <v>212</v>
      </c>
      <c r="DF54" t="s">
        <v>278</v>
      </c>
      <c r="DG54" t="s">
        <v>539</v>
      </c>
      <c r="DH54" t="s">
        <v>316</v>
      </c>
      <c r="DI54" t="s">
        <v>540</v>
      </c>
      <c r="DM54" t="s">
        <v>541</v>
      </c>
      <c r="DT54" t="s">
        <v>192</v>
      </c>
      <c r="DU54" t="s">
        <v>227</v>
      </c>
      <c r="DX54" t="s">
        <v>201</v>
      </c>
      <c r="DY54" t="s">
        <v>227</v>
      </c>
      <c r="EF54" t="s">
        <v>542</v>
      </c>
      <c r="EK54">
        <v>2018</v>
      </c>
      <c r="EQ54" s="12">
        <f t="shared" si="6"/>
        <v>0</v>
      </c>
      <c r="EY54">
        <v>0.5</v>
      </c>
      <c r="FP54">
        <v>4</v>
      </c>
      <c r="FQ54" t="s">
        <v>208</v>
      </c>
      <c r="FR54">
        <v>2</v>
      </c>
      <c r="FX54">
        <v>15</v>
      </c>
      <c r="FY54" t="s">
        <v>543</v>
      </c>
      <c r="GD54">
        <v>3</v>
      </c>
      <c r="GF54">
        <v>4</v>
      </c>
    </row>
    <row r="55" spans="1:188" ht="15.75" x14ac:dyDescent="0.25">
      <c r="A55">
        <v>53</v>
      </c>
      <c r="B55" t="s">
        <v>544</v>
      </c>
      <c r="C55" t="str">
        <f>B55</f>
        <v>Đinh Văn Tươi</v>
      </c>
      <c r="D55" t="s">
        <v>175</v>
      </c>
      <c r="E55" t="s">
        <v>176</v>
      </c>
      <c r="F55" s="8">
        <v>2</v>
      </c>
      <c r="G55" t="s">
        <v>177</v>
      </c>
      <c r="H55" s="8">
        <v>4</v>
      </c>
      <c r="I55" t="s">
        <v>178</v>
      </c>
      <c r="J55">
        <v>1</v>
      </c>
      <c r="K55">
        <v>87</v>
      </c>
      <c r="L55">
        <v>1</v>
      </c>
      <c r="M55">
        <v>2</v>
      </c>
      <c r="N55">
        <v>1</v>
      </c>
      <c r="O55">
        <v>3</v>
      </c>
      <c r="P55">
        <v>3</v>
      </c>
      <c r="Q55">
        <v>2</v>
      </c>
      <c r="R55">
        <v>30</v>
      </c>
      <c r="S55">
        <v>1</v>
      </c>
      <c r="T55">
        <v>200</v>
      </c>
      <c r="U55">
        <v>80</v>
      </c>
      <c r="V55" s="9">
        <v>1.17</v>
      </c>
      <c r="W55" s="9">
        <f>V55</f>
        <v>1.17</v>
      </c>
      <c r="Y55">
        <v>3</v>
      </c>
      <c r="AB55">
        <v>1</v>
      </c>
      <c r="AD55" s="10">
        <v>1</v>
      </c>
      <c r="AE55" s="10">
        <v>6</v>
      </c>
      <c r="AF55" s="9">
        <f>V55</f>
        <v>1.17</v>
      </c>
      <c r="AG55" t="s">
        <v>184</v>
      </c>
      <c r="AH55" t="s">
        <v>210</v>
      </c>
      <c r="AI55">
        <v>200</v>
      </c>
      <c r="AJ55" t="s">
        <v>211</v>
      </c>
      <c r="AK55">
        <v>1985</v>
      </c>
      <c r="AL55">
        <v>5</v>
      </c>
      <c r="AM55" t="s">
        <v>186</v>
      </c>
      <c r="AS55" t="s">
        <v>196</v>
      </c>
      <c r="AT55" t="s">
        <v>224</v>
      </c>
      <c r="AU55">
        <v>30</v>
      </c>
      <c r="AW55">
        <v>1989</v>
      </c>
      <c r="AX55">
        <v>500</v>
      </c>
      <c r="AY55" t="s">
        <v>212</v>
      </c>
      <c r="AZ55" t="s">
        <v>262</v>
      </c>
      <c r="BA55">
        <v>50</v>
      </c>
      <c r="BB55">
        <v>1989</v>
      </c>
      <c r="BC55">
        <v>1</v>
      </c>
      <c r="BD55" t="s">
        <v>186</v>
      </c>
      <c r="BE55" t="s">
        <v>416</v>
      </c>
      <c r="BF55">
        <v>60</v>
      </c>
      <c r="BG55">
        <v>2009</v>
      </c>
      <c r="BH55">
        <v>200</v>
      </c>
      <c r="BI55" t="s">
        <v>212</v>
      </c>
      <c r="BJ55" t="s">
        <v>199</v>
      </c>
      <c r="BK55">
        <v>50</v>
      </c>
      <c r="BL55">
        <v>1989</v>
      </c>
      <c r="BM55">
        <v>2</v>
      </c>
      <c r="BN55" t="s">
        <v>186</v>
      </c>
      <c r="BO55" t="s">
        <v>468</v>
      </c>
      <c r="BP55">
        <v>100</v>
      </c>
      <c r="BQ55">
        <v>2009</v>
      </c>
      <c r="BR55">
        <v>350</v>
      </c>
      <c r="BS55" t="s">
        <v>212</v>
      </c>
      <c r="BY55" t="s">
        <v>255</v>
      </c>
      <c r="BZ55" s="11"/>
      <c r="CA55" s="11" t="s">
        <v>238</v>
      </c>
      <c r="CB55" s="11" t="s">
        <v>189</v>
      </c>
      <c r="CC55">
        <v>70</v>
      </c>
      <c r="CD55">
        <v>130</v>
      </c>
      <c r="CE55">
        <v>45</v>
      </c>
      <c r="CF55">
        <v>10</v>
      </c>
      <c r="CG55" s="12">
        <f t="shared" si="7"/>
        <v>200</v>
      </c>
      <c r="CH55" s="15">
        <f t="shared" si="1"/>
        <v>55</v>
      </c>
      <c r="CI55" s="15">
        <f t="shared" si="2"/>
        <v>145</v>
      </c>
      <c r="CJ55" t="s">
        <v>255</v>
      </c>
      <c r="DM55" t="s">
        <v>545</v>
      </c>
      <c r="DT55" t="s">
        <v>199</v>
      </c>
      <c r="DU55" t="s">
        <v>205</v>
      </c>
      <c r="EE55" t="s">
        <v>546</v>
      </c>
      <c r="EF55" t="s">
        <v>318</v>
      </c>
      <c r="EK55">
        <v>2009</v>
      </c>
      <c r="EM55">
        <v>3</v>
      </c>
      <c r="EO55">
        <v>5</v>
      </c>
      <c r="EP55">
        <v>1</v>
      </c>
      <c r="EQ55" s="12">
        <f t="shared" si="6"/>
        <v>9</v>
      </c>
      <c r="EY55">
        <v>10</v>
      </c>
      <c r="FA55">
        <v>5</v>
      </c>
      <c r="FP55">
        <v>4</v>
      </c>
      <c r="FQ55" t="s">
        <v>547</v>
      </c>
      <c r="FR55">
        <v>2</v>
      </c>
      <c r="FX55">
        <v>5</v>
      </c>
      <c r="FY55" t="s">
        <v>548</v>
      </c>
      <c r="GE55">
        <v>2</v>
      </c>
      <c r="GF55">
        <v>4</v>
      </c>
    </row>
    <row r="56" spans="1:188" ht="30.75" x14ac:dyDescent="0.25">
      <c r="A56">
        <v>54</v>
      </c>
      <c r="B56" t="s">
        <v>549</v>
      </c>
      <c r="C56" t="s">
        <v>549</v>
      </c>
      <c r="D56" t="s">
        <v>175</v>
      </c>
      <c r="E56" t="s">
        <v>176</v>
      </c>
      <c r="F56" s="8">
        <v>2</v>
      </c>
      <c r="G56" t="s">
        <v>177</v>
      </c>
      <c r="H56" s="8">
        <v>4</v>
      </c>
      <c r="I56" t="s">
        <v>231</v>
      </c>
      <c r="J56">
        <v>1</v>
      </c>
      <c r="K56">
        <v>43</v>
      </c>
      <c r="L56">
        <v>1</v>
      </c>
      <c r="M56">
        <v>2</v>
      </c>
      <c r="N56">
        <v>1</v>
      </c>
      <c r="O56">
        <v>4</v>
      </c>
      <c r="P56">
        <v>1</v>
      </c>
      <c r="Q56">
        <v>1</v>
      </c>
      <c r="R56">
        <v>10</v>
      </c>
      <c r="S56">
        <v>1</v>
      </c>
      <c r="T56">
        <v>25</v>
      </c>
      <c r="U56">
        <v>50</v>
      </c>
      <c r="V56" s="9">
        <v>0.24</v>
      </c>
      <c r="W56" s="9">
        <v>0.24</v>
      </c>
      <c r="Y56">
        <v>3</v>
      </c>
      <c r="AB56">
        <v>3</v>
      </c>
      <c r="AD56" s="10">
        <v>1</v>
      </c>
      <c r="AE56" s="10">
        <v>2</v>
      </c>
      <c r="AF56" s="9">
        <v>0.24</v>
      </c>
      <c r="AG56" t="s">
        <v>262</v>
      </c>
      <c r="AH56" t="s">
        <v>224</v>
      </c>
      <c r="AI56">
        <v>85</v>
      </c>
      <c r="AJ56" t="s">
        <v>181</v>
      </c>
      <c r="AK56">
        <v>2008</v>
      </c>
      <c r="AL56">
        <v>900</v>
      </c>
      <c r="AM56" t="s">
        <v>212</v>
      </c>
      <c r="AS56" t="s">
        <v>184</v>
      </c>
      <c r="AT56" t="s">
        <v>185</v>
      </c>
      <c r="AU56">
        <v>150</v>
      </c>
      <c r="AW56">
        <v>1994</v>
      </c>
      <c r="AX56">
        <v>100</v>
      </c>
      <c r="AY56" t="s">
        <v>212</v>
      </c>
      <c r="BY56" t="s">
        <v>255</v>
      </c>
      <c r="BZ56" s="11" t="s">
        <v>226</v>
      </c>
      <c r="CA56" s="11" t="s">
        <v>360</v>
      </c>
      <c r="CB56" s="11" t="s">
        <v>198</v>
      </c>
      <c r="CC56">
        <v>10</v>
      </c>
      <c r="CD56">
        <v>5</v>
      </c>
      <c r="CE56">
        <v>1</v>
      </c>
      <c r="CF56">
        <v>0</v>
      </c>
      <c r="CG56" s="12">
        <f t="shared" si="7"/>
        <v>15</v>
      </c>
      <c r="CH56" s="15">
        <f t="shared" si="1"/>
        <v>1</v>
      </c>
      <c r="CI56" s="15">
        <f t="shared" si="2"/>
        <v>14</v>
      </c>
      <c r="CJ56" t="s">
        <v>255</v>
      </c>
      <c r="DM56" t="s">
        <v>525</v>
      </c>
      <c r="DT56" t="s">
        <v>258</v>
      </c>
      <c r="DU56" t="s">
        <v>204</v>
      </c>
      <c r="DX56" t="s">
        <v>203</v>
      </c>
      <c r="DY56" t="s">
        <v>550</v>
      </c>
      <c r="EK56">
        <v>2008</v>
      </c>
      <c r="EM56">
        <v>1</v>
      </c>
      <c r="EO56">
        <v>0.4</v>
      </c>
      <c r="EP56">
        <v>0</v>
      </c>
      <c r="EQ56" s="12">
        <f t="shared" si="6"/>
        <v>1.4</v>
      </c>
      <c r="EY56">
        <v>0.5</v>
      </c>
      <c r="EZ56">
        <v>0</v>
      </c>
      <c r="FA56">
        <v>0</v>
      </c>
      <c r="FH56">
        <v>1</v>
      </c>
      <c r="FI56">
        <v>1</v>
      </c>
      <c r="FJ56" t="s">
        <v>551</v>
      </c>
      <c r="FK56">
        <v>3</v>
      </c>
      <c r="FP56">
        <v>4</v>
      </c>
      <c r="FQ56" t="s">
        <v>208</v>
      </c>
      <c r="FR56">
        <v>1</v>
      </c>
      <c r="FS56">
        <v>1</v>
      </c>
      <c r="FT56">
        <v>50</v>
      </c>
      <c r="FU56">
        <v>60</v>
      </c>
      <c r="FV56">
        <v>0.72</v>
      </c>
      <c r="FW56">
        <v>3</v>
      </c>
      <c r="GD56">
        <v>4</v>
      </c>
      <c r="GF56">
        <v>6</v>
      </c>
    </row>
    <row r="57" spans="1:188" ht="30.75" x14ac:dyDescent="0.25">
      <c r="A57">
        <v>55</v>
      </c>
      <c r="B57" t="s">
        <v>552</v>
      </c>
      <c r="C57" t="str">
        <f>B57</f>
        <v>Tống Văn Sơn</v>
      </c>
      <c r="D57" t="s">
        <v>175</v>
      </c>
      <c r="E57" t="s">
        <v>176</v>
      </c>
      <c r="F57" s="8">
        <v>2</v>
      </c>
      <c r="G57" t="s">
        <v>177</v>
      </c>
      <c r="H57" s="8">
        <v>4</v>
      </c>
      <c r="I57" t="s">
        <v>178</v>
      </c>
      <c r="J57">
        <v>1</v>
      </c>
      <c r="K57">
        <v>40</v>
      </c>
      <c r="L57">
        <v>1</v>
      </c>
      <c r="M57">
        <v>2</v>
      </c>
      <c r="N57">
        <v>4</v>
      </c>
      <c r="O57">
        <v>4</v>
      </c>
      <c r="P57">
        <v>2</v>
      </c>
      <c r="Q57">
        <v>2</v>
      </c>
      <c r="R57">
        <v>24</v>
      </c>
      <c r="S57">
        <v>2</v>
      </c>
      <c r="T57">
        <v>250</v>
      </c>
      <c r="U57">
        <v>100</v>
      </c>
      <c r="V57" s="9">
        <v>2.1</v>
      </c>
      <c r="W57" s="9">
        <f>V57</f>
        <v>2.1</v>
      </c>
      <c r="Y57">
        <v>3</v>
      </c>
      <c r="AB57">
        <v>1</v>
      </c>
      <c r="AD57" s="10">
        <v>2</v>
      </c>
      <c r="AE57" s="10">
        <v>3</v>
      </c>
      <c r="AF57" s="9">
        <v>1.6</v>
      </c>
      <c r="AG57" t="s">
        <v>478</v>
      </c>
      <c r="AH57" t="s">
        <v>224</v>
      </c>
      <c r="AI57">
        <v>100</v>
      </c>
      <c r="AJ57" t="s">
        <v>181</v>
      </c>
      <c r="AK57">
        <v>2012</v>
      </c>
      <c r="AL57">
        <v>900</v>
      </c>
      <c r="AM57" t="s">
        <v>212</v>
      </c>
      <c r="AS57" t="s">
        <v>197</v>
      </c>
      <c r="AT57" t="s">
        <v>224</v>
      </c>
      <c r="AU57">
        <v>200</v>
      </c>
      <c r="AW57">
        <v>2017</v>
      </c>
      <c r="AZ57" t="s">
        <v>235</v>
      </c>
      <c r="BA57">
        <v>300</v>
      </c>
      <c r="BB57">
        <v>2018</v>
      </c>
      <c r="BY57" t="s">
        <v>224</v>
      </c>
      <c r="BZ57" s="11" t="s">
        <v>226</v>
      </c>
      <c r="CA57" s="11" t="s">
        <v>238</v>
      </c>
      <c r="CB57" s="11" t="s">
        <v>189</v>
      </c>
      <c r="CC57">
        <v>150</v>
      </c>
      <c r="CD57">
        <v>50</v>
      </c>
      <c r="CE57">
        <v>70</v>
      </c>
      <c r="CF57">
        <v>7</v>
      </c>
      <c r="CG57" s="12">
        <f t="shared" si="7"/>
        <v>200</v>
      </c>
      <c r="CH57" s="15">
        <f t="shared" si="1"/>
        <v>77</v>
      </c>
      <c r="CI57" s="15">
        <f t="shared" si="2"/>
        <v>123</v>
      </c>
      <c r="CJ57" t="s">
        <v>224</v>
      </c>
      <c r="CK57">
        <v>0.5</v>
      </c>
      <c r="CL57" t="s">
        <v>316</v>
      </c>
      <c r="CM57">
        <v>200</v>
      </c>
      <c r="CN57">
        <v>2018</v>
      </c>
      <c r="CO57">
        <v>10</v>
      </c>
      <c r="CP57" t="s">
        <v>186</v>
      </c>
      <c r="DM57" t="s">
        <v>307</v>
      </c>
      <c r="DN57" t="s">
        <v>553</v>
      </c>
      <c r="DO57" t="s">
        <v>554</v>
      </c>
      <c r="DT57" t="s">
        <v>263</v>
      </c>
      <c r="DU57" t="s">
        <v>307</v>
      </c>
      <c r="DV57" t="s">
        <v>553</v>
      </c>
      <c r="DW57" t="s">
        <v>554</v>
      </c>
      <c r="EE57" t="s">
        <v>384</v>
      </c>
      <c r="EF57" t="s">
        <v>207</v>
      </c>
      <c r="EK57">
        <v>2019</v>
      </c>
      <c r="EO57">
        <v>2</v>
      </c>
      <c r="EP57">
        <v>2</v>
      </c>
      <c r="EQ57" s="12">
        <f t="shared" si="6"/>
        <v>4</v>
      </c>
      <c r="ER57">
        <v>2019</v>
      </c>
      <c r="ET57">
        <v>10</v>
      </c>
      <c r="EV57">
        <v>10</v>
      </c>
      <c r="EW57">
        <v>2</v>
      </c>
      <c r="EX57">
        <v>25</v>
      </c>
      <c r="EY57">
        <v>2</v>
      </c>
      <c r="EZ57">
        <v>2</v>
      </c>
      <c r="FA57">
        <v>2</v>
      </c>
      <c r="FB57">
        <v>10</v>
      </c>
      <c r="FC57">
        <v>2</v>
      </c>
      <c r="FD57">
        <v>2</v>
      </c>
      <c r="FP57">
        <v>14</v>
      </c>
      <c r="FQ57" t="s">
        <v>555</v>
      </c>
      <c r="FR57">
        <v>2</v>
      </c>
      <c r="FX57">
        <v>1</v>
      </c>
      <c r="GC57">
        <v>34</v>
      </c>
      <c r="GD57">
        <v>34</v>
      </c>
      <c r="GE57">
        <v>4</v>
      </c>
      <c r="GF57">
        <v>11</v>
      </c>
    </row>
    <row r="58" spans="1:188" ht="30.75" x14ac:dyDescent="0.25">
      <c r="A58">
        <v>56</v>
      </c>
      <c r="B58" t="s">
        <v>556</v>
      </c>
      <c r="C58" t="str">
        <f>B58</f>
        <v>Đỗ Minh Hưng</v>
      </c>
      <c r="D58" t="s">
        <v>175</v>
      </c>
      <c r="E58" t="s">
        <v>176</v>
      </c>
      <c r="F58" s="8">
        <v>2</v>
      </c>
      <c r="G58" t="s">
        <v>177</v>
      </c>
      <c r="H58" s="8">
        <v>4</v>
      </c>
      <c r="I58" t="s">
        <v>231</v>
      </c>
      <c r="J58">
        <v>1</v>
      </c>
      <c r="K58">
        <v>31</v>
      </c>
      <c r="L58">
        <v>1</v>
      </c>
      <c r="M58">
        <v>2</v>
      </c>
      <c r="N58">
        <v>2</v>
      </c>
      <c r="O58">
        <v>4</v>
      </c>
      <c r="P58">
        <v>2</v>
      </c>
      <c r="Q58">
        <v>2</v>
      </c>
      <c r="R58">
        <v>10</v>
      </c>
      <c r="S58">
        <v>1</v>
      </c>
      <c r="T58">
        <v>200</v>
      </c>
      <c r="U58">
        <v>60</v>
      </c>
      <c r="V58" s="9">
        <v>1</v>
      </c>
      <c r="W58" s="9">
        <f>V58</f>
        <v>1</v>
      </c>
      <c r="Y58">
        <v>3</v>
      </c>
      <c r="AB58">
        <v>3</v>
      </c>
      <c r="AD58" s="10">
        <v>1</v>
      </c>
      <c r="AE58" s="10">
        <v>4</v>
      </c>
      <c r="AF58" s="9">
        <f>V58</f>
        <v>1</v>
      </c>
      <c r="AG58" t="s">
        <v>184</v>
      </c>
      <c r="AH58" t="s">
        <v>210</v>
      </c>
      <c r="AI58">
        <v>110</v>
      </c>
      <c r="AJ58" t="s">
        <v>211</v>
      </c>
      <c r="AK58">
        <v>1980</v>
      </c>
      <c r="AL58">
        <v>8</v>
      </c>
      <c r="AM58" t="s">
        <v>186</v>
      </c>
      <c r="AS58" t="s">
        <v>268</v>
      </c>
      <c r="AT58" t="s">
        <v>443</v>
      </c>
      <c r="AU58">
        <v>700</v>
      </c>
      <c r="AW58">
        <v>2015</v>
      </c>
      <c r="AX58">
        <v>2</v>
      </c>
      <c r="AY58" t="s">
        <v>186</v>
      </c>
      <c r="AZ58" t="s">
        <v>557</v>
      </c>
      <c r="BA58">
        <v>40</v>
      </c>
      <c r="BB58">
        <v>1989</v>
      </c>
      <c r="BC58">
        <v>700</v>
      </c>
      <c r="BD58" t="s">
        <v>558</v>
      </c>
      <c r="BE58" t="s">
        <v>213</v>
      </c>
      <c r="BF58">
        <v>60</v>
      </c>
      <c r="BG58">
        <v>2014</v>
      </c>
      <c r="BH58">
        <v>1</v>
      </c>
      <c r="BI58" t="s">
        <v>186</v>
      </c>
      <c r="BY58" t="s">
        <v>255</v>
      </c>
      <c r="BZ58" s="11" t="s">
        <v>217</v>
      </c>
      <c r="CA58" s="11" t="s">
        <v>188</v>
      </c>
      <c r="CB58" s="11" t="s">
        <v>198</v>
      </c>
      <c r="CC58">
        <v>40</v>
      </c>
      <c r="CD58">
        <v>45</v>
      </c>
      <c r="CE58">
        <v>2.5</v>
      </c>
      <c r="CF58">
        <v>2.5</v>
      </c>
      <c r="CG58" s="12">
        <f t="shared" si="7"/>
        <v>85</v>
      </c>
      <c r="CH58" s="15">
        <f t="shared" si="1"/>
        <v>5</v>
      </c>
      <c r="CI58" s="15">
        <f t="shared" si="2"/>
        <v>80</v>
      </c>
      <c r="CJ58" t="s">
        <v>255</v>
      </c>
      <c r="DM58" t="s">
        <v>559</v>
      </c>
      <c r="DT58" t="s">
        <v>274</v>
      </c>
      <c r="DU58" t="s">
        <v>370</v>
      </c>
      <c r="DV58" t="s">
        <v>560</v>
      </c>
      <c r="EE58" t="s">
        <v>206</v>
      </c>
      <c r="EF58" t="s">
        <v>207</v>
      </c>
      <c r="EK58">
        <v>2015</v>
      </c>
      <c r="EO58">
        <v>25</v>
      </c>
      <c r="EQ58" s="12">
        <f t="shared" si="6"/>
        <v>25</v>
      </c>
      <c r="EY58">
        <v>30</v>
      </c>
      <c r="FA58">
        <v>3</v>
      </c>
      <c r="FP58">
        <v>13</v>
      </c>
      <c r="FR58">
        <v>2</v>
      </c>
      <c r="FX58">
        <v>1</v>
      </c>
      <c r="GF58">
        <v>4</v>
      </c>
    </row>
    <row r="59" spans="1:188" ht="15.75" x14ac:dyDescent="0.25">
      <c r="A59">
        <v>57</v>
      </c>
      <c r="B59" t="s">
        <v>561</v>
      </c>
      <c r="C59" t="str">
        <f>B59</f>
        <v>Nguyễn Văn Cò</v>
      </c>
      <c r="D59" t="s">
        <v>175</v>
      </c>
      <c r="E59" t="s">
        <v>176</v>
      </c>
      <c r="F59" s="8">
        <v>2</v>
      </c>
      <c r="G59" t="s">
        <v>177</v>
      </c>
      <c r="H59" s="8">
        <v>4</v>
      </c>
      <c r="I59" t="s">
        <v>503</v>
      </c>
      <c r="J59">
        <v>1</v>
      </c>
      <c r="K59">
        <v>46</v>
      </c>
      <c r="L59">
        <v>1</v>
      </c>
      <c r="M59">
        <v>2</v>
      </c>
      <c r="N59">
        <v>2</v>
      </c>
      <c r="O59">
        <v>4</v>
      </c>
      <c r="P59">
        <v>3</v>
      </c>
      <c r="Q59">
        <v>2</v>
      </c>
      <c r="R59">
        <v>27</v>
      </c>
      <c r="S59">
        <v>2</v>
      </c>
      <c r="T59">
        <v>250</v>
      </c>
      <c r="U59">
        <v>20</v>
      </c>
      <c r="V59" s="9">
        <v>1.4</v>
      </c>
      <c r="W59" s="9">
        <f>V59</f>
        <v>1.4</v>
      </c>
      <c r="Y59">
        <v>3</v>
      </c>
      <c r="AB59">
        <v>4</v>
      </c>
      <c r="AD59" s="10">
        <v>1</v>
      </c>
      <c r="AE59" s="10">
        <v>2</v>
      </c>
      <c r="AF59" s="9">
        <f>V59</f>
        <v>1.4</v>
      </c>
      <c r="AG59" t="s">
        <v>246</v>
      </c>
      <c r="AH59" t="s">
        <v>180</v>
      </c>
      <c r="AI59">
        <v>45</v>
      </c>
      <c r="AJ59" t="s">
        <v>181</v>
      </c>
      <c r="AK59">
        <v>1993</v>
      </c>
      <c r="AS59" t="s">
        <v>184</v>
      </c>
      <c r="AT59" t="s">
        <v>185</v>
      </c>
      <c r="AU59">
        <v>90</v>
      </c>
      <c r="AW59">
        <v>2009</v>
      </c>
      <c r="AX59">
        <v>4</v>
      </c>
      <c r="AY59" t="s">
        <v>186</v>
      </c>
      <c r="BZ59" s="11"/>
      <c r="CA59" s="11" t="s">
        <v>188</v>
      </c>
      <c r="CB59" s="11" t="s">
        <v>198</v>
      </c>
      <c r="CD59">
        <v>25</v>
      </c>
      <c r="CF59">
        <v>2</v>
      </c>
      <c r="CG59" s="12">
        <f t="shared" si="7"/>
        <v>25</v>
      </c>
      <c r="CH59" s="15">
        <f t="shared" si="1"/>
        <v>2</v>
      </c>
      <c r="CI59" s="15">
        <f t="shared" si="2"/>
        <v>23</v>
      </c>
      <c r="CJ59" t="s">
        <v>190</v>
      </c>
      <c r="DF59" t="s">
        <v>258</v>
      </c>
      <c r="DG59" t="s">
        <v>562</v>
      </c>
      <c r="DH59" t="s">
        <v>563</v>
      </c>
      <c r="DM59" t="s">
        <v>564</v>
      </c>
      <c r="DN59" t="s">
        <v>565</v>
      </c>
      <c r="DT59" t="s">
        <v>192</v>
      </c>
      <c r="DU59" t="s">
        <v>566</v>
      </c>
      <c r="EF59" t="s">
        <v>207</v>
      </c>
      <c r="EG59" t="s">
        <v>302</v>
      </c>
      <c r="EH59" t="s">
        <v>567</v>
      </c>
      <c r="EK59">
        <v>2009</v>
      </c>
      <c r="EQ59" s="12">
        <f t="shared" si="6"/>
        <v>0</v>
      </c>
      <c r="EY59">
        <v>1.5</v>
      </c>
      <c r="EZ59">
        <v>2.5</v>
      </c>
      <c r="FP59">
        <v>4</v>
      </c>
      <c r="FQ59" t="s">
        <v>208</v>
      </c>
      <c r="FR59">
        <v>2</v>
      </c>
      <c r="FX59">
        <v>15</v>
      </c>
      <c r="FY59" t="s">
        <v>568</v>
      </c>
      <c r="GD59" t="s">
        <v>569</v>
      </c>
      <c r="GF59">
        <v>4</v>
      </c>
    </row>
    <row r="60" spans="1:188" ht="30.75" x14ac:dyDescent="0.25">
      <c r="A60">
        <v>58</v>
      </c>
      <c r="B60" t="s">
        <v>570</v>
      </c>
      <c r="C60" t="s">
        <v>571</v>
      </c>
      <c r="D60" t="s">
        <v>367</v>
      </c>
      <c r="E60" t="s">
        <v>176</v>
      </c>
      <c r="F60" s="8">
        <v>2</v>
      </c>
      <c r="G60" t="s">
        <v>177</v>
      </c>
      <c r="H60" s="8">
        <v>4</v>
      </c>
      <c r="I60" t="s">
        <v>352</v>
      </c>
      <c r="J60">
        <v>2</v>
      </c>
      <c r="K60">
        <v>69</v>
      </c>
      <c r="L60">
        <v>1</v>
      </c>
      <c r="M60">
        <v>2</v>
      </c>
      <c r="N60">
        <v>1</v>
      </c>
      <c r="O60">
        <v>5</v>
      </c>
      <c r="P60">
        <v>4</v>
      </c>
      <c r="Q60">
        <v>3</v>
      </c>
      <c r="R60">
        <v>40</v>
      </c>
      <c r="S60">
        <v>1</v>
      </c>
      <c r="T60">
        <v>50</v>
      </c>
      <c r="U60">
        <v>80</v>
      </c>
      <c r="V60" s="9">
        <v>0.9</v>
      </c>
      <c r="W60" s="9">
        <f>V60</f>
        <v>0.9</v>
      </c>
      <c r="Y60">
        <v>3</v>
      </c>
      <c r="AB60">
        <v>1</v>
      </c>
      <c r="AD60" s="10">
        <v>1</v>
      </c>
      <c r="AE60" s="10">
        <v>6</v>
      </c>
      <c r="AF60" s="9">
        <f>V60</f>
        <v>0.9</v>
      </c>
      <c r="AG60" t="s">
        <v>184</v>
      </c>
      <c r="AH60" t="s">
        <v>210</v>
      </c>
      <c r="AI60">
        <v>30</v>
      </c>
      <c r="AJ60" t="s">
        <v>211</v>
      </c>
      <c r="AK60">
        <v>2012</v>
      </c>
      <c r="AL60">
        <v>1</v>
      </c>
      <c r="AM60" t="s">
        <v>186</v>
      </c>
      <c r="AN60" t="s">
        <v>302</v>
      </c>
      <c r="AP60">
        <v>1989</v>
      </c>
      <c r="AQ60" t="s">
        <v>182</v>
      </c>
      <c r="AS60" t="s">
        <v>262</v>
      </c>
      <c r="AT60" t="s">
        <v>224</v>
      </c>
      <c r="AU60">
        <v>100</v>
      </c>
      <c r="AW60">
        <v>2012</v>
      </c>
      <c r="AZ60" t="s">
        <v>196</v>
      </c>
      <c r="BA60">
        <v>30</v>
      </c>
      <c r="BB60">
        <v>2015</v>
      </c>
      <c r="BC60">
        <v>300</v>
      </c>
      <c r="BD60" t="s">
        <v>212</v>
      </c>
      <c r="BE60" t="s">
        <v>197</v>
      </c>
      <c r="BF60">
        <v>50</v>
      </c>
      <c r="BG60">
        <v>2015</v>
      </c>
      <c r="BJ60" t="s">
        <v>572</v>
      </c>
      <c r="BK60">
        <v>100</v>
      </c>
      <c r="BL60">
        <v>2015</v>
      </c>
      <c r="BM60">
        <v>100</v>
      </c>
      <c r="BN60" t="s">
        <v>212</v>
      </c>
      <c r="BY60" t="s">
        <v>255</v>
      </c>
      <c r="BZ60" s="11" t="s">
        <v>217</v>
      </c>
      <c r="CA60" s="11" t="s">
        <v>188</v>
      </c>
      <c r="CB60" s="11" t="s">
        <v>189</v>
      </c>
      <c r="CC60">
        <v>15</v>
      </c>
      <c r="CD60">
        <v>25</v>
      </c>
      <c r="CE60">
        <v>2</v>
      </c>
      <c r="CF60">
        <v>2</v>
      </c>
      <c r="CG60" s="12">
        <f t="shared" si="7"/>
        <v>40</v>
      </c>
      <c r="CH60" s="15">
        <f t="shared" si="1"/>
        <v>4</v>
      </c>
      <c r="CI60" s="15">
        <f t="shared" si="2"/>
        <v>36</v>
      </c>
      <c r="CJ60" t="s">
        <v>255</v>
      </c>
      <c r="DM60" t="s">
        <v>573</v>
      </c>
      <c r="DT60" t="s">
        <v>574</v>
      </c>
      <c r="DU60" t="s">
        <v>264</v>
      </c>
      <c r="DV60" t="s">
        <v>575</v>
      </c>
      <c r="EF60" t="s">
        <v>229</v>
      </c>
      <c r="EK60">
        <v>2015</v>
      </c>
      <c r="EM60">
        <v>2</v>
      </c>
      <c r="EO60">
        <v>2</v>
      </c>
      <c r="EP60">
        <v>1</v>
      </c>
      <c r="EQ60" s="12">
        <f t="shared" si="6"/>
        <v>5</v>
      </c>
      <c r="EY60">
        <v>2</v>
      </c>
      <c r="FA60">
        <v>2</v>
      </c>
      <c r="FP60">
        <v>4</v>
      </c>
      <c r="FQ60" t="s">
        <v>379</v>
      </c>
      <c r="FR60">
        <v>2</v>
      </c>
      <c r="FX60">
        <v>1</v>
      </c>
      <c r="GC60">
        <v>3</v>
      </c>
      <c r="GF60">
        <v>4</v>
      </c>
    </row>
    <row r="61" spans="1:188" ht="30.75" x14ac:dyDescent="0.25">
      <c r="A61">
        <v>59</v>
      </c>
      <c r="B61" t="s">
        <v>576</v>
      </c>
      <c r="C61" t="s">
        <v>576</v>
      </c>
      <c r="D61" t="s">
        <v>175</v>
      </c>
      <c r="E61" t="s">
        <v>176</v>
      </c>
      <c r="F61" s="8">
        <v>2</v>
      </c>
      <c r="G61" t="s">
        <v>177</v>
      </c>
      <c r="H61" s="8">
        <v>4</v>
      </c>
      <c r="I61" t="s">
        <v>178</v>
      </c>
      <c r="J61">
        <v>1</v>
      </c>
      <c r="K61">
        <v>46</v>
      </c>
      <c r="L61">
        <v>1</v>
      </c>
      <c r="M61">
        <v>2</v>
      </c>
      <c r="N61">
        <v>2</v>
      </c>
      <c r="O61">
        <v>4</v>
      </c>
      <c r="P61">
        <v>2</v>
      </c>
      <c r="Q61">
        <v>1</v>
      </c>
      <c r="R61">
        <v>30</v>
      </c>
      <c r="S61">
        <v>2</v>
      </c>
      <c r="T61">
        <v>200</v>
      </c>
      <c r="U61">
        <v>75</v>
      </c>
      <c r="V61" s="9">
        <v>3.4</v>
      </c>
      <c r="W61" s="9">
        <v>3.4</v>
      </c>
      <c r="Y61">
        <v>3</v>
      </c>
      <c r="AB61">
        <v>1</v>
      </c>
      <c r="AD61" s="10">
        <v>2</v>
      </c>
      <c r="AE61" s="10">
        <v>4</v>
      </c>
      <c r="AF61" s="9">
        <v>1.9</v>
      </c>
      <c r="AG61" t="s">
        <v>179</v>
      </c>
      <c r="AH61" t="s">
        <v>180</v>
      </c>
      <c r="AI61">
        <v>55</v>
      </c>
      <c r="AJ61" t="s">
        <v>181</v>
      </c>
      <c r="AK61">
        <v>1997</v>
      </c>
      <c r="AN61" t="s">
        <v>296</v>
      </c>
      <c r="AO61">
        <v>1000</v>
      </c>
      <c r="AP61">
        <v>1997</v>
      </c>
      <c r="AS61" t="s">
        <v>213</v>
      </c>
      <c r="AT61" t="s">
        <v>214</v>
      </c>
      <c r="AU61">
        <v>500</v>
      </c>
      <c r="AW61">
        <v>1980</v>
      </c>
      <c r="AX61">
        <v>1</v>
      </c>
      <c r="AY61" t="s">
        <v>186</v>
      </c>
      <c r="AZ61" t="s">
        <v>325</v>
      </c>
      <c r="BA61">
        <v>100</v>
      </c>
      <c r="BB61">
        <v>1980</v>
      </c>
      <c r="BC61">
        <v>5</v>
      </c>
      <c r="BD61" t="s">
        <v>212</v>
      </c>
      <c r="BZ61" s="11" t="s">
        <v>226</v>
      </c>
      <c r="CA61" s="11" t="s">
        <v>188</v>
      </c>
      <c r="CB61" s="11" t="s">
        <v>189</v>
      </c>
      <c r="CC61">
        <v>0</v>
      </c>
      <c r="CD61">
        <v>130</v>
      </c>
      <c r="CE61">
        <v>0</v>
      </c>
      <c r="CF61">
        <v>25</v>
      </c>
      <c r="CG61" s="12">
        <f t="shared" si="7"/>
        <v>130</v>
      </c>
      <c r="CH61" s="15">
        <f t="shared" si="1"/>
        <v>25</v>
      </c>
      <c r="CI61" s="15">
        <f t="shared" si="2"/>
        <v>105</v>
      </c>
      <c r="CJ61" t="s">
        <v>190</v>
      </c>
      <c r="CK61">
        <v>1.5</v>
      </c>
      <c r="CL61" t="s">
        <v>192</v>
      </c>
      <c r="CM61">
        <v>300</v>
      </c>
      <c r="CN61">
        <v>1990</v>
      </c>
      <c r="CO61">
        <v>1</v>
      </c>
      <c r="CP61" t="s">
        <v>186</v>
      </c>
      <c r="CQ61" t="s">
        <v>258</v>
      </c>
      <c r="CR61">
        <v>150</v>
      </c>
      <c r="CS61">
        <v>1980</v>
      </c>
      <c r="CT61">
        <v>1</v>
      </c>
      <c r="CU61" t="s">
        <v>186</v>
      </c>
      <c r="CV61" t="s">
        <v>201</v>
      </c>
      <c r="CW61">
        <v>200</v>
      </c>
      <c r="CX61">
        <v>1980</v>
      </c>
      <c r="DA61" t="s">
        <v>199</v>
      </c>
      <c r="DB61">
        <v>30</v>
      </c>
      <c r="DC61">
        <v>1980</v>
      </c>
      <c r="DD61">
        <v>300</v>
      </c>
      <c r="DE61" t="s">
        <v>212</v>
      </c>
      <c r="DF61" t="s">
        <v>201</v>
      </c>
      <c r="DG61" t="s">
        <v>271</v>
      </c>
      <c r="DH61" t="s">
        <v>199</v>
      </c>
      <c r="DI61" t="s">
        <v>577</v>
      </c>
      <c r="DM61" t="s">
        <v>405</v>
      </c>
      <c r="DN61" t="s">
        <v>298</v>
      </c>
      <c r="DT61" t="s">
        <v>192</v>
      </c>
      <c r="DU61" t="s">
        <v>578</v>
      </c>
      <c r="EE61" t="s">
        <v>206</v>
      </c>
      <c r="EF61" t="s">
        <v>579</v>
      </c>
      <c r="EK61">
        <v>1980</v>
      </c>
      <c r="EL61">
        <v>5</v>
      </c>
      <c r="EQ61" s="12">
        <f t="shared" si="6"/>
        <v>5</v>
      </c>
      <c r="ER61">
        <v>1990</v>
      </c>
      <c r="ET61">
        <v>19</v>
      </c>
      <c r="EV61">
        <v>10</v>
      </c>
      <c r="EW61">
        <v>20</v>
      </c>
      <c r="EY61">
        <v>5</v>
      </c>
      <c r="EZ61">
        <v>0</v>
      </c>
      <c r="FA61">
        <v>0</v>
      </c>
      <c r="FB61">
        <v>10</v>
      </c>
      <c r="FC61">
        <v>20</v>
      </c>
      <c r="FD61">
        <v>70</v>
      </c>
      <c r="FH61">
        <v>1</v>
      </c>
      <c r="FI61">
        <v>1</v>
      </c>
      <c r="FJ61" t="s">
        <v>580</v>
      </c>
      <c r="FK61">
        <v>2</v>
      </c>
      <c r="FP61">
        <v>123</v>
      </c>
      <c r="FR61">
        <v>2</v>
      </c>
      <c r="FX61">
        <v>1</v>
      </c>
      <c r="GD61">
        <v>14</v>
      </c>
      <c r="GE61">
        <v>2</v>
      </c>
      <c r="GF61">
        <v>811</v>
      </c>
    </row>
    <row r="62" spans="1:188" ht="15.75" x14ac:dyDescent="0.25">
      <c r="A62">
        <v>60</v>
      </c>
      <c r="B62" t="s">
        <v>581</v>
      </c>
      <c r="C62" t="str">
        <f>B62</f>
        <v>Võ Minh Trung</v>
      </c>
      <c r="D62" t="s">
        <v>175</v>
      </c>
      <c r="E62" t="s">
        <v>176</v>
      </c>
      <c r="F62" s="8">
        <v>2</v>
      </c>
      <c r="G62" t="s">
        <v>177</v>
      </c>
      <c r="H62" s="8">
        <v>4</v>
      </c>
      <c r="I62" t="s">
        <v>527</v>
      </c>
      <c r="J62">
        <v>1</v>
      </c>
      <c r="K62">
        <v>53</v>
      </c>
      <c r="L62">
        <v>1</v>
      </c>
      <c r="M62">
        <v>3</v>
      </c>
      <c r="N62">
        <v>1</v>
      </c>
      <c r="O62">
        <v>4</v>
      </c>
      <c r="P62">
        <v>3</v>
      </c>
      <c r="Q62">
        <v>1</v>
      </c>
      <c r="R62">
        <v>26</v>
      </c>
      <c r="S62">
        <v>2</v>
      </c>
      <c r="T62">
        <v>370</v>
      </c>
      <c r="U62">
        <v>70</v>
      </c>
      <c r="V62" s="9">
        <v>10.5</v>
      </c>
      <c r="W62" s="9">
        <v>0.5</v>
      </c>
      <c r="X62">
        <v>10</v>
      </c>
      <c r="Y62">
        <v>1</v>
      </c>
      <c r="Z62">
        <v>1.1000000000000001</v>
      </c>
      <c r="AA62">
        <v>0.5</v>
      </c>
      <c r="AB62">
        <v>3</v>
      </c>
      <c r="AD62" s="10">
        <v>2</v>
      </c>
      <c r="AE62" s="10">
        <v>2</v>
      </c>
      <c r="AF62" s="9">
        <v>10</v>
      </c>
      <c r="AG62" t="s">
        <v>232</v>
      </c>
      <c r="AH62" t="s">
        <v>180</v>
      </c>
      <c r="AI62">
        <v>1000</v>
      </c>
      <c r="AJ62" t="s">
        <v>181</v>
      </c>
      <c r="AK62">
        <v>1993</v>
      </c>
      <c r="AN62" t="s">
        <v>183</v>
      </c>
      <c r="AO62">
        <v>1000</v>
      </c>
      <c r="AP62">
        <v>1993</v>
      </c>
      <c r="BZ62" s="11" t="s">
        <v>187</v>
      </c>
      <c r="CA62" s="11" t="s">
        <v>238</v>
      </c>
      <c r="CB62" s="11" t="s">
        <v>198</v>
      </c>
      <c r="CC62">
        <v>115</v>
      </c>
      <c r="CD62">
        <v>15</v>
      </c>
      <c r="CE62">
        <v>35</v>
      </c>
      <c r="CF62">
        <v>10</v>
      </c>
      <c r="CG62" s="12">
        <f t="shared" si="7"/>
        <v>130</v>
      </c>
      <c r="CH62" s="15">
        <f t="shared" si="1"/>
        <v>45</v>
      </c>
      <c r="CI62" s="15">
        <f t="shared" si="2"/>
        <v>85</v>
      </c>
      <c r="CJ62" t="s">
        <v>180</v>
      </c>
      <c r="CK62">
        <v>0.5</v>
      </c>
      <c r="CL62" t="s">
        <v>582</v>
      </c>
      <c r="CM62">
        <v>100</v>
      </c>
      <c r="CN62">
        <v>1989</v>
      </c>
      <c r="CO62">
        <v>3</v>
      </c>
      <c r="CP62" t="s">
        <v>186</v>
      </c>
      <c r="CQ62" t="s">
        <v>287</v>
      </c>
      <c r="CS62">
        <v>1989</v>
      </c>
      <c r="CT62">
        <v>3.5</v>
      </c>
      <c r="CU62" t="s">
        <v>583</v>
      </c>
      <c r="DM62" t="s">
        <v>584</v>
      </c>
      <c r="DN62" t="s">
        <v>447</v>
      </c>
      <c r="DT62" t="s">
        <v>287</v>
      </c>
      <c r="DU62" t="s">
        <v>418</v>
      </c>
      <c r="EE62" t="s">
        <v>206</v>
      </c>
      <c r="EF62" t="s">
        <v>420</v>
      </c>
      <c r="EK62">
        <v>2019</v>
      </c>
      <c r="EP62">
        <v>4</v>
      </c>
      <c r="EQ62" s="12">
        <f t="shared" si="6"/>
        <v>4</v>
      </c>
      <c r="ER62">
        <v>2019</v>
      </c>
      <c r="EW62">
        <v>2</v>
      </c>
      <c r="EZ62">
        <v>1</v>
      </c>
      <c r="FB62">
        <v>2</v>
      </c>
      <c r="FC62">
        <v>1</v>
      </c>
      <c r="FD62">
        <v>2</v>
      </c>
      <c r="FL62">
        <v>1</v>
      </c>
      <c r="FM62">
        <v>3</v>
      </c>
      <c r="FN62" t="s">
        <v>585</v>
      </c>
      <c r="FO62">
        <v>2</v>
      </c>
      <c r="FP62">
        <v>23</v>
      </c>
      <c r="FR62">
        <v>2</v>
      </c>
      <c r="FX62">
        <v>1</v>
      </c>
      <c r="GC62">
        <v>34</v>
      </c>
      <c r="GD62">
        <v>34</v>
      </c>
      <c r="GF62">
        <v>4</v>
      </c>
    </row>
    <row r="63" spans="1:188" ht="30.75" x14ac:dyDescent="0.25">
      <c r="A63">
        <v>61</v>
      </c>
      <c r="B63" t="s">
        <v>380</v>
      </c>
      <c r="C63" t="str">
        <f>B63</f>
        <v>Nguyễn Văn Cu</v>
      </c>
      <c r="D63" t="s">
        <v>175</v>
      </c>
      <c r="E63" t="s">
        <v>176</v>
      </c>
      <c r="F63" s="8">
        <v>2</v>
      </c>
      <c r="G63" t="s">
        <v>177</v>
      </c>
      <c r="H63" s="8">
        <v>4</v>
      </c>
      <c r="I63" t="s">
        <v>231</v>
      </c>
      <c r="J63">
        <v>1</v>
      </c>
      <c r="K63">
        <v>49</v>
      </c>
      <c r="L63">
        <v>1</v>
      </c>
      <c r="M63">
        <v>2</v>
      </c>
      <c r="N63">
        <v>1</v>
      </c>
      <c r="O63">
        <v>5</v>
      </c>
      <c r="P63">
        <v>4</v>
      </c>
      <c r="Q63">
        <v>1</v>
      </c>
      <c r="R63">
        <v>37</v>
      </c>
      <c r="S63">
        <v>2</v>
      </c>
      <c r="T63">
        <v>275</v>
      </c>
      <c r="U63">
        <v>50</v>
      </c>
      <c r="V63" s="9">
        <v>1.5</v>
      </c>
      <c r="W63" s="9">
        <f>V63</f>
        <v>1.5</v>
      </c>
      <c r="Y63">
        <v>3</v>
      </c>
      <c r="AB63">
        <v>1</v>
      </c>
      <c r="AD63" s="10">
        <v>1</v>
      </c>
      <c r="AE63" s="10">
        <v>5</v>
      </c>
      <c r="AF63" s="9">
        <f>V63</f>
        <v>1.5</v>
      </c>
      <c r="AG63" t="s">
        <v>184</v>
      </c>
      <c r="AH63" t="s">
        <v>210</v>
      </c>
      <c r="AI63">
        <v>200</v>
      </c>
      <c r="AJ63" t="s">
        <v>211</v>
      </c>
      <c r="AK63">
        <v>1988</v>
      </c>
      <c r="AL63">
        <v>8</v>
      </c>
      <c r="AM63" t="s">
        <v>186</v>
      </c>
      <c r="AS63" t="s">
        <v>262</v>
      </c>
      <c r="AT63" t="s">
        <v>224</v>
      </c>
      <c r="AU63">
        <v>100</v>
      </c>
      <c r="AW63">
        <v>2009</v>
      </c>
      <c r="AX63">
        <v>8.5</v>
      </c>
      <c r="AY63" t="s">
        <v>186</v>
      </c>
      <c r="AZ63" t="s">
        <v>197</v>
      </c>
      <c r="BA63">
        <v>20</v>
      </c>
      <c r="BB63">
        <v>2009</v>
      </c>
      <c r="BC63">
        <v>1</v>
      </c>
      <c r="BD63" t="s">
        <v>186</v>
      </c>
      <c r="BE63" t="s">
        <v>196</v>
      </c>
      <c r="BF63">
        <v>40</v>
      </c>
      <c r="BG63">
        <v>2009</v>
      </c>
      <c r="BH63">
        <v>200</v>
      </c>
      <c r="BI63" t="s">
        <v>212</v>
      </c>
      <c r="BJ63" t="s">
        <v>277</v>
      </c>
      <c r="BK63">
        <v>100</v>
      </c>
      <c r="BL63">
        <v>2000</v>
      </c>
      <c r="BM63">
        <v>200</v>
      </c>
      <c r="BN63" t="s">
        <v>212</v>
      </c>
      <c r="BY63" t="s">
        <v>255</v>
      </c>
      <c r="BZ63" s="11" t="s">
        <v>226</v>
      </c>
      <c r="CA63" s="11" t="s">
        <v>360</v>
      </c>
      <c r="CB63" s="11" t="s">
        <v>189</v>
      </c>
      <c r="CC63">
        <v>130</v>
      </c>
      <c r="CD63">
        <v>80</v>
      </c>
      <c r="CE63">
        <v>45</v>
      </c>
      <c r="CF63">
        <v>5.5</v>
      </c>
      <c r="CG63" s="12">
        <f t="shared" si="7"/>
        <v>210</v>
      </c>
      <c r="CH63" s="15">
        <f t="shared" si="1"/>
        <v>50.5</v>
      </c>
      <c r="CI63" s="15">
        <f t="shared" si="2"/>
        <v>159.5</v>
      </c>
      <c r="CJ63" t="s">
        <v>255</v>
      </c>
      <c r="DF63" t="s">
        <v>586</v>
      </c>
      <c r="DG63" t="s">
        <v>587</v>
      </c>
      <c r="DM63" t="s">
        <v>588</v>
      </c>
      <c r="DT63" t="s">
        <v>258</v>
      </c>
      <c r="DU63" t="s">
        <v>589</v>
      </c>
      <c r="DX63" t="s">
        <v>192</v>
      </c>
      <c r="DY63" t="s">
        <v>590</v>
      </c>
      <c r="EB63" t="s">
        <v>201</v>
      </c>
      <c r="EC63" t="s">
        <v>591</v>
      </c>
      <c r="ED63" t="s">
        <v>331</v>
      </c>
      <c r="EE63" t="s">
        <v>243</v>
      </c>
      <c r="EF63" t="s">
        <v>207</v>
      </c>
      <c r="EK63">
        <v>2009</v>
      </c>
      <c r="EM63">
        <v>7.25</v>
      </c>
      <c r="EO63">
        <v>1</v>
      </c>
      <c r="EQ63" s="12">
        <f t="shared" si="6"/>
        <v>8.25</v>
      </c>
      <c r="EY63">
        <v>5</v>
      </c>
      <c r="FP63">
        <v>4</v>
      </c>
      <c r="FQ63" t="s">
        <v>208</v>
      </c>
      <c r="FR63">
        <v>2</v>
      </c>
      <c r="FX63">
        <v>1</v>
      </c>
      <c r="GE63">
        <v>2</v>
      </c>
      <c r="GF63">
        <v>4</v>
      </c>
    </row>
    <row r="64" spans="1:188" ht="15.75" x14ac:dyDescent="0.25">
      <c r="A64">
        <v>62</v>
      </c>
      <c r="B64" t="s">
        <v>592</v>
      </c>
      <c r="C64" t="str">
        <f>B64</f>
        <v>Hà Văn Trí</v>
      </c>
      <c r="D64" t="s">
        <v>175</v>
      </c>
      <c r="E64" t="s">
        <v>176</v>
      </c>
      <c r="F64" s="8">
        <v>2</v>
      </c>
      <c r="G64" t="s">
        <v>177</v>
      </c>
      <c r="H64" s="8">
        <v>4</v>
      </c>
      <c r="I64" t="s">
        <v>527</v>
      </c>
      <c r="J64">
        <v>1</v>
      </c>
      <c r="K64">
        <v>48</v>
      </c>
      <c r="L64">
        <v>1</v>
      </c>
      <c r="M64">
        <v>2</v>
      </c>
      <c r="N64">
        <v>3</v>
      </c>
      <c r="O64">
        <v>5</v>
      </c>
      <c r="P64">
        <v>3</v>
      </c>
      <c r="Q64">
        <v>2</v>
      </c>
      <c r="R64">
        <v>31</v>
      </c>
      <c r="S64">
        <v>2</v>
      </c>
      <c r="T64">
        <v>100</v>
      </c>
      <c r="U64">
        <v>35</v>
      </c>
      <c r="V64" s="9">
        <v>0.4</v>
      </c>
      <c r="W64" s="9">
        <f>V64</f>
        <v>0.4</v>
      </c>
      <c r="Y64">
        <v>3</v>
      </c>
      <c r="AB64">
        <v>3</v>
      </c>
      <c r="AD64" s="10">
        <v>1</v>
      </c>
      <c r="AE64" s="10">
        <v>1</v>
      </c>
      <c r="AF64" s="9">
        <f>V64</f>
        <v>0.4</v>
      </c>
      <c r="AG64" t="s">
        <v>184</v>
      </c>
      <c r="AH64" t="s">
        <v>210</v>
      </c>
      <c r="AI64">
        <v>450</v>
      </c>
      <c r="AJ64" t="s">
        <v>211</v>
      </c>
      <c r="AK64">
        <v>1999</v>
      </c>
      <c r="BZ64" s="11"/>
      <c r="CA64" s="11" t="s">
        <v>360</v>
      </c>
      <c r="CB64" s="11" t="s">
        <v>198</v>
      </c>
      <c r="CC64">
        <v>20</v>
      </c>
      <c r="CE64">
        <v>7</v>
      </c>
      <c r="CG64" s="12">
        <f t="shared" si="7"/>
        <v>20</v>
      </c>
      <c r="CH64" s="15">
        <f t="shared" si="1"/>
        <v>7</v>
      </c>
      <c r="CI64" s="15">
        <f t="shared" si="2"/>
        <v>13</v>
      </c>
      <c r="CJ64" t="s">
        <v>218</v>
      </c>
      <c r="DM64" t="s">
        <v>593</v>
      </c>
      <c r="DT64" t="s">
        <v>192</v>
      </c>
      <c r="DU64" t="s">
        <v>594</v>
      </c>
      <c r="EE64" t="s">
        <v>206</v>
      </c>
      <c r="EK64">
        <v>1999</v>
      </c>
      <c r="EM64">
        <v>2.25</v>
      </c>
      <c r="EQ64" s="12">
        <f t="shared" si="6"/>
        <v>2.25</v>
      </c>
      <c r="EY64">
        <v>7</v>
      </c>
      <c r="FP64">
        <v>4</v>
      </c>
      <c r="FQ64" t="s">
        <v>208</v>
      </c>
      <c r="FR64">
        <v>2</v>
      </c>
      <c r="FX64">
        <v>1</v>
      </c>
      <c r="GC64">
        <v>34</v>
      </c>
      <c r="GF64">
        <v>4</v>
      </c>
    </row>
    <row r="65" spans="1:188" ht="30.75" x14ac:dyDescent="0.25">
      <c r="A65">
        <v>63</v>
      </c>
      <c r="B65" t="s">
        <v>595</v>
      </c>
      <c r="C65" t="str">
        <f>B65</f>
        <v>Đinh Ngọc Đáng</v>
      </c>
      <c r="D65" t="s">
        <v>175</v>
      </c>
      <c r="E65" t="s">
        <v>176</v>
      </c>
      <c r="F65" s="8">
        <v>2</v>
      </c>
      <c r="G65" t="s">
        <v>177</v>
      </c>
      <c r="H65" s="8">
        <v>4</v>
      </c>
      <c r="I65" t="s">
        <v>352</v>
      </c>
      <c r="J65">
        <v>1</v>
      </c>
      <c r="K65">
        <v>63</v>
      </c>
      <c r="L65">
        <v>1</v>
      </c>
      <c r="M65">
        <v>3</v>
      </c>
      <c r="N65">
        <v>1</v>
      </c>
      <c r="O65">
        <v>3</v>
      </c>
      <c r="P65">
        <v>3</v>
      </c>
      <c r="Q65">
        <v>2</v>
      </c>
      <c r="R65">
        <v>30</v>
      </c>
      <c r="S65">
        <v>1</v>
      </c>
      <c r="T65">
        <v>50</v>
      </c>
      <c r="U65">
        <v>100</v>
      </c>
      <c r="V65" s="9">
        <v>1</v>
      </c>
      <c r="W65" s="9">
        <f>V65</f>
        <v>1</v>
      </c>
      <c r="Y65">
        <v>3</v>
      </c>
      <c r="AB65">
        <v>1</v>
      </c>
      <c r="AD65" s="10">
        <v>1</v>
      </c>
      <c r="AE65" s="10">
        <v>4</v>
      </c>
      <c r="AF65" s="9">
        <f>V65</f>
        <v>1</v>
      </c>
      <c r="AG65" t="s">
        <v>184</v>
      </c>
      <c r="AH65" t="s">
        <v>210</v>
      </c>
      <c r="AI65">
        <v>200</v>
      </c>
      <c r="AJ65" t="s">
        <v>211</v>
      </c>
      <c r="AK65">
        <v>2000</v>
      </c>
      <c r="AL65">
        <v>2</v>
      </c>
      <c r="AM65" t="s">
        <v>186</v>
      </c>
      <c r="AS65" t="s">
        <v>262</v>
      </c>
      <c r="AT65" t="s">
        <v>224</v>
      </c>
      <c r="AU65">
        <v>100</v>
      </c>
      <c r="AW65">
        <v>2000</v>
      </c>
      <c r="AX65">
        <v>300</v>
      </c>
      <c r="AY65" t="s">
        <v>212</v>
      </c>
      <c r="AZ65" t="s">
        <v>196</v>
      </c>
      <c r="BA65">
        <v>50</v>
      </c>
      <c r="BB65">
        <v>2000</v>
      </c>
      <c r="BC65">
        <v>300</v>
      </c>
      <c r="BD65" t="s">
        <v>212</v>
      </c>
      <c r="BE65" t="s">
        <v>197</v>
      </c>
      <c r="BF65">
        <v>50</v>
      </c>
      <c r="BG65">
        <v>2000</v>
      </c>
      <c r="BH65">
        <v>200</v>
      </c>
      <c r="BI65" t="s">
        <v>212</v>
      </c>
      <c r="BY65" t="s">
        <v>255</v>
      </c>
      <c r="BZ65" s="11" t="s">
        <v>217</v>
      </c>
      <c r="CA65" s="11" t="s">
        <v>238</v>
      </c>
      <c r="CB65" s="11" t="s">
        <v>189</v>
      </c>
      <c r="CC65">
        <v>15</v>
      </c>
      <c r="CD65">
        <v>17</v>
      </c>
      <c r="CE65">
        <v>3</v>
      </c>
      <c r="CF65">
        <v>5</v>
      </c>
      <c r="CG65" s="12">
        <f t="shared" si="7"/>
        <v>32</v>
      </c>
      <c r="CH65" s="15">
        <f t="shared" si="1"/>
        <v>8</v>
      </c>
      <c r="CI65" s="15">
        <f t="shared" si="2"/>
        <v>24</v>
      </c>
      <c r="CJ65" t="s">
        <v>255</v>
      </c>
      <c r="DM65" t="s">
        <v>596</v>
      </c>
      <c r="DN65" t="s">
        <v>264</v>
      </c>
      <c r="DT65" t="s">
        <v>258</v>
      </c>
      <c r="DU65" t="s">
        <v>597</v>
      </c>
      <c r="DV65" t="s">
        <v>205</v>
      </c>
      <c r="EF65" t="s">
        <v>517</v>
      </c>
      <c r="EK65">
        <v>2000</v>
      </c>
      <c r="EM65">
        <v>1</v>
      </c>
      <c r="EO65">
        <v>10</v>
      </c>
      <c r="EP65">
        <v>2</v>
      </c>
      <c r="EQ65" s="12">
        <f t="shared" si="6"/>
        <v>13</v>
      </c>
      <c r="EY65">
        <v>5</v>
      </c>
      <c r="EZ65">
        <v>3</v>
      </c>
      <c r="FA65">
        <v>1</v>
      </c>
      <c r="FP65">
        <v>3</v>
      </c>
      <c r="FR65">
        <v>2</v>
      </c>
      <c r="FX65">
        <v>5</v>
      </c>
      <c r="FY65" t="s">
        <v>598</v>
      </c>
      <c r="GE65">
        <v>2</v>
      </c>
      <c r="GF65">
        <v>4</v>
      </c>
    </row>
    <row r="66" spans="1:188" ht="15.75" x14ac:dyDescent="0.25">
      <c r="A66">
        <v>64</v>
      </c>
      <c r="B66" t="s">
        <v>599</v>
      </c>
      <c r="C66" t="s">
        <v>599</v>
      </c>
      <c r="D66" t="s">
        <v>175</v>
      </c>
      <c r="E66" t="s">
        <v>176</v>
      </c>
      <c r="F66" s="8">
        <v>2</v>
      </c>
      <c r="G66" t="s">
        <v>177</v>
      </c>
      <c r="H66" s="8">
        <v>4</v>
      </c>
      <c r="I66" t="s">
        <v>352</v>
      </c>
      <c r="J66">
        <v>2</v>
      </c>
      <c r="K66">
        <v>34</v>
      </c>
      <c r="L66">
        <v>1</v>
      </c>
      <c r="M66">
        <v>2</v>
      </c>
      <c r="N66">
        <v>1</v>
      </c>
      <c r="O66">
        <v>4</v>
      </c>
      <c r="P66">
        <v>2</v>
      </c>
      <c r="Q66">
        <v>2</v>
      </c>
      <c r="R66">
        <v>10</v>
      </c>
      <c r="S66">
        <v>2</v>
      </c>
      <c r="T66">
        <v>25</v>
      </c>
      <c r="U66">
        <v>50</v>
      </c>
      <c r="V66" s="9">
        <v>0.5</v>
      </c>
      <c r="W66" s="9">
        <v>0.5</v>
      </c>
      <c r="Y66">
        <v>3</v>
      </c>
      <c r="AB66">
        <v>3</v>
      </c>
      <c r="AD66" s="10">
        <v>1</v>
      </c>
      <c r="AE66" s="10">
        <v>2</v>
      </c>
      <c r="AF66" s="9">
        <v>0.5</v>
      </c>
      <c r="AG66" t="s">
        <v>184</v>
      </c>
      <c r="AH66" t="s">
        <v>210</v>
      </c>
      <c r="AI66">
        <v>60</v>
      </c>
      <c r="AJ66" t="s">
        <v>211</v>
      </c>
      <c r="AK66">
        <v>2008</v>
      </c>
      <c r="AL66">
        <v>2</v>
      </c>
      <c r="AM66" t="s">
        <v>186</v>
      </c>
      <c r="AS66" t="s">
        <v>197</v>
      </c>
      <c r="AT66" t="s">
        <v>224</v>
      </c>
      <c r="AU66">
        <v>50</v>
      </c>
      <c r="AW66">
        <v>2008</v>
      </c>
      <c r="AX66">
        <v>1</v>
      </c>
      <c r="AY66" t="s">
        <v>186</v>
      </c>
      <c r="BY66" t="s">
        <v>255</v>
      </c>
      <c r="BZ66" s="11" t="s">
        <v>187</v>
      </c>
      <c r="CA66" s="11" t="s">
        <v>188</v>
      </c>
      <c r="CB66" s="11" t="s">
        <v>198</v>
      </c>
      <c r="CC66">
        <v>10</v>
      </c>
      <c r="CD66">
        <v>10</v>
      </c>
      <c r="CE66">
        <v>0.3</v>
      </c>
      <c r="CF66">
        <v>0.5</v>
      </c>
      <c r="CG66" s="12">
        <f t="shared" si="7"/>
        <v>20</v>
      </c>
      <c r="CH66" s="15">
        <f t="shared" si="1"/>
        <v>0.8</v>
      </c>
      <c r="CI66" s="15">
        <f t="shared" si="2"/>
        <v>19.2</v>
      </c>
      <c r="CJ66" t="s">
        <v>255</v>
      </c>
      <c r="DF66" t="s">
        <v>258</v>
      </c>
      <c r="DG66" t="s">
        <v>600</v>
      </c>
      <c r="DM66" t="s">
        <v>249</v>
      </c>
      <c r="DN66" t="s">
        <v>452</v>
      </c>
      <c r="DO66" t="s">
        <v>601</v>
      </c>
      <c r="DT66" t="s">
        <v>192</v>
      </c>
      <c r="DU66" t="s">
        <v>602</v>
      </c>
      <c r="EF66" t="s">
        <v>439</v>
      </c>
      <c r="EK66">
        <v>2017</v>
      </c>
      <c r="EM66">
        <v>0.6</v>
      </c>
      <c r="EO66">
        <v>0.1</v>
      </c>
      <c r="EP66">
        <v>0</v>
      </c>
      <c r="EQ66" s="12">
        <f t="shared" si="6"/>
        <v>0.7</v>
      </c>
      <c r="EY66">
        <v>0.8</v>
      </c>
      <c r="EZ66">
        <v>0</v>
      </c>
      <c r="FA66">
        <v>0</v>
      </c>
      <c r="FH66">
        <v>1</v>
      </c>
      <c r="FI66">
        <v>1</v>
      </c>
      <c r="FJ66" t="s">
        <v>491</v>
      </c>
      <c r="FK66">
        <v>3</v>
      </c>
      <c r="FP66">
        <v>4</v>
      </c>
      <c r="FQ66" t="s">
        <v>208</v>
      </c>
      <c r="FR66">
        <v>2</v>
      </c>
      <c r="FX66">
        <v>1</v>
      </c>
      <c r="GF66">
        <v>16</v>
      </c>
    </row>
    <row r="67" spans="1:188" ht="15.75" x14ac:dyDescent="0.25">
      <c r="A67">
        <v>65</v>
      </c>
      <c r="B67" t="s">
        <v>603</v>
      </c>
      <c r="C67" t="s">
        <v>604</v>
      </c>
      <c r="D67" t="s">
        <v>367</v>
      </c>
      <c r="E67" t="s">
        <v>176</v>
      </c>
      <c r="F67" s="8">
        <v>2</v>
      </c>
      <c r="G67" t="s">
        <v>177</v>
      </c>
      <c r="H67" s="8">
        <v>4</v>
      </c>
      <c r="I67" t="s">
        <v>352</v>
      </c>
      <c r="J67">
        <v>2</v>
      </c>
      <c r="K67">
        <v>44</v>
      </c>
      <c r="L67">
        <v>1</v>
      </c>
      <c r="M67">
        <v>1</v>
      </c>
      <c r="N67">
        <v>1</v>
      </c>
      <c r="O67">
        <v>5</v>
      </c>
      <c r="P67">
        <v>4</v>
      </c>
      <c r="Q67">
        <v>2</v>
      </c>
      <c r="R67">
        <v>20</v>
      </c>
      <c r="S67">
        <v>2</v>
      </c>
      <c r="T67">
        <v>85</v>
      </c>
      <c r="U67">
        <v>60</v>
      </c>
      <c r="V67" s="9">
        <v>1.5</v>
      </c>
      <c r="W67" s="9">
        <f>V67</f>
        <v>1.5</v>
      </c>
      <c r="Y67">
        <v>1</v>
      </c>
      <c r="Z67">
        <v>1.1000000000000001</v>
      </c>
      <c r="AA67">
        <v>0.15</v>
      </c>
      <c r="AB67">
        <v>3</v>
      </c>
      <c r="AD67" s="10">
        <v>1</v>
      </c>
      <c r="AE67" s="10">
        <v>4</v>
      </c>
      <c r="AF67" s="9">
        <f>V67</f>
        <v>1.5</v>
      </c>
      <c r="AG67" t="s">
        <v>184</v>
      </c>
      <c r="AH67" t="s">
        <v>210</v>
      </c>
      <c r="AI67">
        <v>70</v>
      </c>
      <c r="AJ67" t="s">
        <v>211</v>
      </c>
      <c r="AK67">
        <v>2003</v>
      </c>
      <c r="AL67">
        <v>1.5</v>
      </c>
      <c r="AM67" t="s">
        <v>186</v>
      </c>
      <c r="AS67" t="s">
        <v>268</v>
      </c>
      <c r="AT67" t="s">
        <v>443</v>
      </c>
      <c r="AU67">
        <v>40</v>
      </c>
      <c r="AW67">
        <v>2015</v>
      </c>
      <c r="AZ67" t="s">
        <v>197</v>
      </c>
      <c r="BA67">
        <v>30</v>
      </c>
      <c r="BB67">
        <v>2012</v>
      </c>
      <c r="BC67">
        <v>500</v>
      </c>
      <c r="BD67" t="s">
        <v>212</v>
      </c>
      <c r="BE67" t="s">
        <v>236</v>
      </c>
      <c r="BF67">
        <v>40</v>
      </c>
      <c r="BG67">
        <v>2019</v>
      </c>
      <c r="BH67">
        <v>500</v>
      </c>
      <c r="BI67" t="s">
        <v>212</v>
      </c>
      <c r="BY67" t="s">
        <v>255</v>
      </c>
      <c r="BZ67" s="11" t="s">
        <v>187</v>
      </c>
      <c r="CA67" s="11" t="s">
        <v>188</v>
      </c>
      <c r="CB67" s="11" t="s">
        <v>198</v>
      </c>
      <c r="CC67">
        <v>18</v>
      </c>
      <c r="CD67">
        <v>32.5</v>
      </c>
      <c r="CE67">
        <v>0.5</v>
      </c>
      <c r="CF67">
        <v>1.5</v>
      </c>
      <c r="CG67" s="12">
        <f t="shared" si="7"/>
        <v>50.5</v>
      </c>
      <c r="CH67" s="15">
        <f t="shared" si="1"/>
        <v>2</v>
      </c>
      <c r="CI67" s="15">
        <f t="shared" si="2"/>
        <v>48.5</v>
      </c>
      <c r="CJ67" t="s">
        <v>255</v>
      </c>
      <c r="DF67" t="s">
        <v>258</v>
      </c>
      <c r="DG67" t="s">
        <v>279</v>
      </c>
      <c r="DH67" t="s">
        <v>287</v>
      </c>
      <c r="DI67" t="s">
        <v>279</v>
      </c>
      <c r="DJ67" t="s">
        <v>201</v>
      </c>
      <c r="DK67" t="s">
        <v>279</v>
      </c>
      <c r="DM67" t="s">
        <v>605</v>
      </c>
      <c r="DN67" t="s">
        <v>606</v>
      </c>
      <c r="DT67" t="s">
        <v>192</v>
      </c>
      <c r="DU67" t="s">
        <v>298</v>
      </c>
      <c r="DV67" t="s">
        <v>397</v>
      </c>
      <c r="EE67" t="s">
        <v>206</v>
      </c>
      <c r="EF67" t="s">
        <v>517</v>
      </c>
      <c r="EK67">
        <v>2019</v>
      </c>
      <c r="EM67">
        <v>1</v>
      </c>
      <c r="EP67">
        <v>2</v>
      </c>
      <c r="EQ67" s="12">
        <f t="shared" si="6"/>
        <v>3</v>
      </c>
      <c r="EY67">
        <v>2</v>
      </c>
      <c r="EZ67">
        <v>2</v>
      </c>
      <c r="FA67">
        <v>2</v>
      </c>
      <c r="FP67">
        <v>1</v>
      </c>
      <c r="FQ67" t="s">
        <v>358</v>
      </c>
      <c r="FR67">
        <v>2</v>
      </c>
      <c r="FX67">
        <v>1</v>
      </c>
      <c r="GC67">
        <v>34</v>
      </c>
      <c r="GD67">
        <v>34</v>
      </c>
      <c r="GF67">
        <v>4</v>
      </c>
    </row>
    <row r="68" spans="1:188" ht="15.75" x14ac:dyDescent="0.25">
      <c r="A68">
        <v>66</v>
      </c>
      <c r="B68" t="s">
        <v>607</v>
      </c>
      <c r="C68" t="str">
        <f>B68</f>
        <v>Nguyễn Văn Hoa</v>
      </c>
      <c r="D68" t="s">
        <v>175</v>
      </c>
      <c r="E68" t="s">
        <v>176</v>
      </c>
      <c r="F68" s="8">
        <v>2</v>
      </c>
      <c r="G68" t="s">
        <v>177</v>
      </c>
      <c r="H68" s="8">
        <v>4</v>
      </c>
      <c r="I68" t="s">
        <v>231</v>
      </c>
      <c r="J68">
        <v>1</v>
      </c>
      <c r="K68">
        <v>66</v>
      </c>
      <c r="L68">
        <v>1</v>
      </c>
      <c r="M68">
        <v>2</v>
      </c>
      <c r="N68">
        <v>2</v>
      </c>
      <c r="O68">
        <v>2</v>
      </c>
      <c r="P68">
        <v>2</v>
      </c>
      <c r="Q68">
        <v>2</v>
      </c>
      <c r="R68">
        <v>31</v>
      </c>
      <c r="S68">
        <v>1</v>
      </c>
      <c r="T68">
        <v>120</v>
      </c>
      <c r="U68">
        <v>90</v>
      </c>
      <c r="V68" s="9">
        <v>2</v>
      </c>
      <c r="W68" s="9">
        <f>V68</f>
        <v>2</v>
      </c>
      <c r="Y68">
        <v>3</v>
      </c>
      <c r="AB68">
        <v>3</v>
      </c>
      <c r="AD68" s="10">
        <v>1</v>
      </c>
      <c r="AE68" s="10">
        <v>2</v>
      </c>
      <c r="AF68" s="9">
        <f>V68</f>
        <v>2</v>
      </c>
      <c r="AG68" t="s">
        <v>184</v>
      </c>
      <c r="AH68" t="s">
        <v>210</v>
      </c>
      <c r="AI68">
        <v>230</v>
      </c>
      <c r="AJ68" t="s">
        <v>211</v>
      </c>
      <c r="AK68">
        <v>1999</v>
      </c>
      <c r="AL68">
        <v>2</v>
      </c>
      <c r="AM68" t="s">
        <v>186</v>
      </c>
      <c r="AS68" t="s">
        <v>262</v>
      </c>
      <c r="AT68" t="s">
        <v>224</v>
      </c>
      <c r="AU68">
        <v>500</v>
      </c>
      <c r="AW68">
        <v>1999</v>
      </c>
      <c r="AX68">
        <v>7</v>
      </c>
      <c r="AY68" t="s">
        <v>186</v>
      </c>
      <c r="BY68" t="s">
        <v>255</v>
      </c>
      <c r="BZ68" s="11" t="s">
        <v>187</v>
      </c>
      <c r="CA68" s="11" t="s">
        <v>188</v>
      </c>
      <c r="CB68" s="11" t="s">
        <v>198</v>
      </c>
      <c r="CC68">
        <v>65</v>
      </c>
      <c r="CD68">
        <v>45</v>
      </c>
      <c r="CE68">
        <v>25</v>
      </c>
      <c r="CF68">
        <v>15</v>
      </c>
      <c r="CG68" s="12">
        <f t="shared" si="7"/>
        <v>110</v>
      </c>
      <c r="CH68" s="15">
        <f t="shared" ref="CH68:CH93" si="8">SUM(CE68:CF68)</f>
        <v>40</v>
      </c>
      <c r="CI68" s="15">
        <f t="shared" ref="CI68:CI93" si="9">CG68-CH68</f>
        <v>70</v>
      </c>
      <c r="CJ68" t="s">
        <v>255</v>
      </c>
      <c r="DM68" t="s">
        <v>608</v>
      </c>
      <c r="DN68" t="s">
        <v>609</v>
      </c>
      <c r="DT68" t="s">
        <v>258</v>
      </c>
      <c r="DU68" t="s">
        <v>251</v>
      </c>
      <c r="DX68" t="s">
        <v>192</v>
      </c>
      <c r="DY68" t="s">
        <v>610</v>
      </c>
      <c r="EE68" t="s">
        <v>252</v>
      </c>
      <c r="EF68" t="s">
        <v>253</v>
      </c>
      <c r="EK68">
        <v>1999</v>
      </c>
      <c r="EM68">
        <v>4</v>
      </c>
      <c r="EQ68" s="12">
        <f t="shared" si="6"/>
        <v>4</v>
      </c>
      <c r="EY68">
        <v>12</v>
      </c>
      <c r="FA68">
        <v>5</v>
      </c>
      <c r="FH68">
        <v>1</v>
      </c>
      <c r="FI68">
        <v>1</v>
      </c>
      <c r="FJ68" t="s">
        <v>611</v>
      </c>
      <c r="FK68">
        <v>2</v>
      </c>
      <c r="FP68">
        <v>34</v>
      </c>
      <c r="FQ68" t="s">
        <v>208</v>
      </c>
      <c r="FR68">
        <v>2</v>
      </c>
      <c r="FX68">
        <v>1</v>
      </c>
      <c r="GF68">
        <v>4</v>
      </c>
    </row>
    <row r="69" spans="1:188" ht="15.75" x14ac:dyDescent="0.25">
      <c r="A69">
        <v>67</v>
      </c>
      <c r="B69" t="s">
        <v>612</v>
      </c>
      <c r="C69" t="str">
        <f>B69</f>
        <v>Nguyễn Văn Hai</v>
      </c>
      <c r="D69" t="s">
        <v>175</v>
      </c>
      <c r="E69" t="s">
        <v>176</v>
      </c>
      <c r="F69" s="8">
        <v>2</v>
      </c>
      <c r="G69" t="s">
        <v>177</v>
      </c>
      <c r="H69" s="8">
        <v>4</v>
      </c>
      <c r="I69" t="s">
        <v>503</v>
      </c>
      <c r="J69">
        <v>1</v>
      </c>
      <c r="K69">
        <v>36</v>
      </c>
      <c r="L69">
        <v>1</v>
      </c>
      <c r="M69">
        <v>1</v>
      </c>
      <c r="N69">
        <v>3</v>
      </c>
      <c r="O69">
        <v>4</v>
      </c>
      <c r="P69">
        <v>2</v>
      </c>
      <c r="Q69">
        <v>2</v>
      </c>
      <c r="R69">
        <v>5</v>
      </c>
      <c r="S69">
        <v>2</v>
      </c>
      <c r="T69">
        <v>200</v>
      </c>
      <c r="U69">
        <v>40</v>
      </c>
      <c r="V69" s="9">
        <v>2</v>
      </c>
      <c r="W69" s="9">
        <f>V69</f>
        <v>2</v>
      </c>
      <c r="Y69">
        <v>3</v>
      </c>
      <c r="AB69">
        <v>3</v>
      </c>
      <c r="AD69" s="10">
        <v>1</v>
      </c>
      <c r="AE69" s="10">
        <v>2</v>
      </c>
      <c r="AF69" s="9">
        <f>V69</f>
        <v>2</v>
      </c>
      <c r="AG69" t="s">
        <v>184</v>
      </c>
      <c r="AH69" t="s">
        <v>210</v>
      </c>
      <c r="AI69">
        <v>500</v>
      </c>
      <c r="AJ69" t="s">
        <v>211</v>
      </c>
      <c r="AK69">
        <v>2009</v>
      </c>
      <c r="AL69">
        <v>15</v>
      </c>
      <c r="AM69" t="s">
        <v>186</v>
      </c>
      <c r="AS69" t="s">
        <v>197</v>
      </c>
      <c r="AT69" t="s">
        <v>224</v>
      </c>
      <c r="AU69">
        <v>30</v>
      </c>
      <c r="AW69">
        <v>2016</v>
      </c>
      <c r="BY69" t="s">
        <v>255</v>
      </c>
      <c r="BZ69" s="11"/>
      <c r="CA69" s="11" t="s">
        <v>188</v>
      </c>
      <c r="CB69" s="11" t="s">
        <v>198</v>
      </c>
      <c r="CC69">
        <v>60</v>
      </c>
      <c r="CD69">
        <v>15</v>
      </c>
      <c r="CE69">
        <v>10</v>
      </c>
      <c r="CG69" s="12">
        <f t="shared" si="7"/>
        <v>75</v>
      </c>
      <c r="CH69" s="15">
        <f t="shared" si="8"/>
        <v>10</v>
      </c>
      <c r="CI69" s="15">
        <f t="shared" si="9"/>
        <v>65</v>
      </c>
      <c r="CJ69" t="s">
        <v>255</v>
      </c>
      <c r="DM69" t="s">
        <v>613</v>
      </c>
      <c r="DT69" t="s">
        <v>192</v>
      </c>
      <c r="DU69" t="s">
        <v>614</v>
      </c>
      <c r="EE69" t="s">
        <v>206</v>
      </c>
      <c r="EF69" t="s">
        <v>207</v>
      </c>
      <c r="EK69">
        <v>2016</v>
      </c>
      <c r="EQ69" s="12"/>
      <c r="FH69" t="s">
        <v>615</v>
      </c>
      <c r="FI69">
        <v>2</v>
      </c>
      <c r="FJ69" t="s">
        <v>616</v>
      </c>
      <c r="FK69">
        <v>2</v>
      </c>
      <c r="FP69">
        <v>4</v>
      </c>
      <c r="FQ69" t="s">
        <v>208</v>
      </c>
      <c r="FR69">
        <v>2</v>
      </c>
      <c r="FX69">
        <v>15</v>
      </c>
      <c r="FY69" t="s">
        <v>543</v>
      </c>
      <c r="GC69">
        <v>34</v>
      </c>
      <c r="GF69">
        <v>4</v>
      </c>
    </row>
    <row r="70" spans="1:188" ht="15.75" x14ac:dyDescent="0.25">
      <c r="A70">
        <v>68</v>
      </c>
      <c r="B70" t="s">
        <v>617</v>
      </c>
      <c r="C70" t="s">
        <v>618</v>
      </c>
      <c r="D70" t="s">
        <v>367</v>
      </c>
      <c r="E70" t="s">
        <v>176</v>
      </c>
      <c r="F70" s="8">
        <v>2</v>
      </c>
      <c r="G70" t="s">
        <v>177</v>
      </c>
      <c r="H70" s="8">
        <v>4</v>
      </c>
      <c r="I70" t="s">
        <v>231</v>
      </c>
      <c r="J70">
        <v>2</v>
      </c>
      <c r="K70">
        <v>48</v>
      </c>
      <c r="L70">
        <v>1</v>
      </c>
      <c r="M70">
        <v>2</v>
      </c>
      <c r="N70">
        <v>1</v>
      </c>
      <c r="O70">
        <v>4</v>
      </c>
      <c r="P70">
        <v>4</v>
      </c>
      <c r="Q70">
        <v>2</v>
      </c>
      <c r="R70">
        <v>30</v>
      </c>
      <c r="S70">
        <v>1</v>
      </c>
      <c r="T70">
        <v>200</v>
      </c>
      <c r="U70">
        <v>50</v>
      </c>
      <c r="V70" s="9">
        <v>0.57599999999999996</v>
      </c>
      <c r="W70" s="9">
        <f>V70</f>
        <v>0.57599999999999996</v>
      </c>
      <c r="Y70">
        <v>3</v>
      </c>
      <c r="AB70">
        <v>5</v>
      </c>
      <c r="AC70" t="s">
        <v>619</v>
      </c>
      <c r="AD70" s="10">
        <v>1</v>
      </c>
      <c r="AE70" s="10">
        <v>5</v>
      </c>
      <c r="AF70" s="9">
        <f>V70</f>
        <v>0.57599999999999996</v>
      </c>
      <c r="AG70" t="s">
        <v>184</v>
      </c>
      <c r="AH70" t="s">
        <v>210</v>
      </c>
      <c r="AI70">
        <v>120</v>
      </c>
      <c r="AJ70" t="s">
        <v>211</v>
      </c>
      <c r="AK70">
        <v>1985</v>
      </c>
      <c r="AL70">
        <v>2</v>
      </c>
      <c r="AM70" t="s">
        <v>186</v>
      </c>
      <c r="AS70" t="s">
        <v>268</v>
      </c>
      <c r="AT70" t="s">
        <v>443</v>
      </c>
      <c r="AU70">
        <v>500</v>
      </c>
      <c r="AW70">
        <v>2014</v>
      </c>
      <c r="AZ70" t="s">
        <v>234</v>
      </c>
      <c r="BA70">
        <v>50</v>
      </c>
      <c r="BB70">
        <v>2014</v>
      </c>
      <c r="BC70">
        <v>500</v>
      </c>
      <c r="BD70" t="s">
        <v>212</v>
      </c>
      <c r="BE70" t="s">
        <v>196</v>
      </c>
      <c r="BF70">
        <v>50</v>
      </c>
      <c r="BG70">
        <v>2014</v>
      </c>
      <c r="BH70">
        <v>1</v>
      </c>
      <c r="BI70" t="s">
        <v>186</v>
      </c>
      <c r="BJ70" t="s">
        <v>337</v>
      </c>
      <c r="BK70">
        <v>50</v>
      </c>
      <c r="BL70">
        <v>2018</v>
      </c>
      <c r="BY70" t="s">
        <v>255</v>
      </c>
      <c r="BZ70" s="11" t="s">
        <v>187</v>
      </c>
      <c r="CA70" s="11" t="s">
        <v>188</v>
      </c>
      <c r="CB70" s="11" t="s">
        <v>198</v>
      </c>
      <c r="CC70">
        <v>50</v>
      </c>
      <c r="CD70">
        <v>100</v>
      </c>
      <c r="CE70">
        <v>4</v>
      </c>
      <c r="CF70">
        <v>30</v>
      </c>
      <c r="CG70" s="12">
        <f t="shared" ref="CG70:CG93" si="10">SUM(CC70:CD70)</f>
        <v>150</v>
      </c>
      <c r="CH70" s="15">
        <f t="shared" si="8"/>
        <v>34</v>
      </c>
      <c r="CI70" s="15">
        <f t="shared" si="9"/>
        <v>116</v>
      </c>
      <c r="CJ70" t="s">
        <v>255</v>
      </c>
      <c r="DM70" t="s">
        <v>620</v>
      </c>
      <c r="DN70" t="s">
        <v>621</v>
      </c>
      <c r="DT70" t="s">
        <v>274</v>
      </c>
      <c r="DU70" t="s">
        <v>227</v>
      </c>
      <c r="DV70" t="s">
        <v>559</v>
      </c>
      <c r="EE70" t="s">
        <v>206</v>
      </c>
      <c r="EF70" t="s">
        <v>482</v>
      </c>
      <c r="EK70">
        <v>2014</v>
      </c>
      <c r="EM70">
        <v>15</v>
      </c>
      <c r="EO70">
        <v>10</v>
      </c>
      <c r="EP70">
        <v>3</v>
      </c>
      <c r="EQ70" s="12">
        <f t="shared" ref="EQ70:EQ81" si="11">SUM(EL70:EP70)</f>
        <v>28</v>
      </c>
      <c r="EY70">
        <v>15</v>
      </c>
      <c r="FA70">
        <v>7</v>
      </c>
      <c r="FP70">
        <v>4</v>
      </c>
      <c r="FQ70" t="s">
        <v>622</v>
      </c>
      <c r="FR70">
        <v>2</v>
      </c>
      <c r="FX70">
        <v>1</v>
      </c>
      <c r="GE70">
        <v>2</v>
      </c>
      <c r="GF70">
        <v>4</v>
      </c>
    </row>
    <row r="71" spans="1:188" ht="15.75" x14ac:dyDescent="0.25">
      <c r="A71">
        <v>69</v>
      </c>
      <c r="B71" t="s">
        <v>623</v>
      </c>
      <c r="C71" t="s">
        <v>624</v>
      </c>
      <c r="D71" t="s">
        <v>367</v>
      </c>
      <c r="E71" t="s">
        <v>176</v>
      </c>
      <c r="F71" s="8">
        <v>2</v>
      </c>
      <c r="G71" t="s">
        <v>177</v>
      </c>
      <c r="H71" s="8">
        <v>4</v>
      </c>
      <c r="I71" t="s">
        <v>352</v>
      </c>
      <c r="J71">
        <v>2</v>
      </c>
      <c r="K71">
        <v>49</v>
      </c>
      <c r="L71">
        <v>1</v>
      </c>
      <c r="M71">
        <v>2</v>
      </c>
      <c r="N71">
        <v>1</v>
      </c>
      <c r="O71">
        <v>6</v>
      </c>
      <c r="P71">
        <v>4</v>
      </c>
      <c r="Q71">
        <v>4</v>
      </c>
      <c r="R71">
        <v>40</v>
      </c>
      <c r="S71">
        <v>1</v>
      </c>
      <c r="T71">
        <v>70</v>
      </c>
      <c r="U71">
        <v>100</v>
      </c>
      <c r="V71" s="9">
        <v>1</v>
      </c>
      <c r="W71" s="9">
        <v>1</v>
      </c>
      <c r="Y71">
        <v>1</v>
      </c>
      <c r="Z71">
        <v>1.1000000000000001</v>
      </c>
      <c r="AB71">
        <v>1</v>
      </c>
      <c r="AD71" s="10">
        <v>1</v>
      </c>
      <c r="AE71" s="10">
        <v>5</v>
      </c>
      <c r="AF71" s="9">
        <v>1</v>
      </c>
      <c r="AG71" t="s">
        <v>184</v>
      </c>
      <c r="AH71" t="s">
        <v>210</v>
      </c>
      <c r="AI71">
        <v>100</v>
      </c>
      <c r="AJ71" t="s">
        <v>211</v>
      </c>
      <c r="AK71">
        <v>2004</v>
      </c>
      <c r="AL71">
        <v>7</v>
      </c>
      <c r="AM71" t="s">
        <v>186</v>
      </c>
      <c r="AS71" t="s">
        <v>197</v>
      </c>
      <c r="AT71" t="s">
        <v>224</v>
      </c>
      <c r="AU71">
        <v>60</v>
      </c>
      <c r="AW71">
        <v>2008</v>
      </c>
      <c r="AX71">
        <v>2</v>
      </c>
      <c r="AY71" t="s">
        <v>186</v>
      </c>
      <c r="AZ71" t="s">
        <v>196</v>
      </c>
      <c r="BA71">
        <v>20</v>
      </c>
      <c r="BB71">
        <v>2008</v>
      </c>
      <c r="BC71">
        <v>1</v>
      </c>
      <c r="BD71" t="s">
        <v>186</v>
      </c>
      <c r="BE71" t="s">
        <v>325</v>
      </c>
      <c r="BF71">
        <v>100</v>
      </c>
      <c r="BG71">
        <v>2008</v>
      </c>
      <c r="BH71">
        <v>150</v>
      </c>
      <c r="BI71" t="s">
        <v>212</v>
      </c>
      <c r="BJ71" t="s">
        <v>274</v>
      </c>
      <c r="BK71">
        <v>200</v>
      </c>
      <c r="BL71">
        <v>2014</v>
      </c>
      <c r="BY71" t="s">
        <v>255</v>
      </c>
      <c r="BZ71" s="11" t="s">
        <v>187</v>
      </c>
      <c r="CA71" s="11" t="s">
        <v>188</v>
      </c>
      <c r="CB71" s="11" t="s">
        <v>189</v>
      </c>
      <c r="CC71">
        <v>40</v>
      </c>
      <c r="CD71">
        <v>30</v>
      </c>
      <c r="CE71">
        <v>0</v>
      </c>
      <c r="CF71">
        <v>1.5</v>
      </c>
      <c r="CG71" s="12">
        <f t="shared" si="10"/>
        <v>70</v>
      </c>
      <c r="CH71" s="15">
        <f t="shared" si="8"/>
        <v>1.5</v>
      </c>
      <c r="CI71" s="15">
        <f t="shared" si="9"/>
        <v>68.5</v>
      </c>
      <c r="CJ71" t="s">
        <v>255</v>
      </c>
      <c r="DM71" t="s">
        <v>315</v>
      </c>
      <c r="DT71" t="s">
        <v>201</v>
      </c>
      <c r="DU71" t="s">
        <v>227</v>
      </c>
      <c r="DX71" t="s">
        <v>199</v>
      </c>
      <c r="DY71" t="s">
        <v>271</v>
      </c>
      <c r="EE71" t="s">
        <v>243</v>
      </c>
      <c r="EF71" t="s">
        <v>207</v>
      </c>
      <c r="EK71">
        <v>2008</v>
      </c>
      <c r="EM71">
        <v>7</v>
      </c>
      <c r="EO71">
        <v>0.5</v>
      </c>
      <c r="EP71">
        <v>0</v>
      </c>
      <c r="EQ71" s="12">
        <f t="shared" si="11"/>
        <v>7.5</v>
      </c>
      <c r="EY71">
        <v>1.5</v>
      </c>
      <c r="EZ71">
        <v>0</v>
      </c>
      <c r="FA71">
        <v>0</v>
      </c>
      <c r="FP71">
        <v>4</v>
      </c>
      <c r="FQ71" t="s">
        <v>208</v>
      </c>
      <c r="FR71">
        <v>2</v>
      </c>
      <c r="FX71">
        <v>1</v>
      </c>
      <c r="GD71">
        <v>4</v>
      </c>
      <c r="GE71">
        <v>4</v>
      </c>
      <c r="GF71">
        <v>4</v>
      </c>
    </row>
    <row r="72" spans="1:188" ht="30.75" x14ac:dyDescent="0.25">
      <c r="A72">
        <v>70</v>
      </c>
      <c r="B72" t="s">
        <v>625</v>
      </c>
      <c r="C72" t="str">
        <f>B72</f>
        <v>Võ Thanh Hùng</v>
      </c>
      <c r="D72" t="s">
        <v>175</v>
      </c>
      <c r="E72" t="s">
        <v>176</v>
      </c>
      <c r="F72" s="8">
        <v>2</v>
      </c>
      <c r="G72" t="s">
        <v>177</v>
      </c>
      <c r="H72" s="8">
        <v>4</v>
      </c>
      <c r="I72" t="s">
        <v>231</v>
      </c>
      <c r="J72">
        <v>1</v>
      </c>
      <c r="K72">
        <f>2019-1959</f>
        <v>60</v>
      </c>
      <c r="L72">
        <v>1</v>
      </c>
      <c r="M72">
        <v>2</v>
      </c>
      <c r="N72">
        <v>1</v>
      </c>
      <c r="O72">
        <v>2</v>
      </c>
      <c r="P72">
        <v>2</v>
      </c>
      <c r="Q72">
        <v>1</v>
      </c>
      <c r="R72">
        <v>19</v>
      </c>
      <c r="S72">
        <v>1</v>
      </c>
      <c r="T72">
        <v>35</v>
      </c>
      <c r="U72">
        <v>50</v>
      </c>
      <c r="V72" s="9">
        <v>0.7</v>
      </c>
      <c r="W72" s="9">
        <f>V72</f>
        <v>0.7</v>
      </c>
      <c r="Y72">
        <v>3</v>
      </c>
      <c r="AB72">
        <v>5</v>
      </c>
      <c r="AC72" t="s">
        <v>626</v>
      </c>
      <c r="AD72" s="10">
        <v>1</v>
      </c>
      <c r="AE72" s="10">
        <v>5</v>
      </c>
      <c r="AF72" s="9">
        <f>V72</f>
        <v>0.7</v>
      </c>
      <c r="AG72" t="s">
        <v>184</v>
      </c>
      <c r="AH72" t="s">
        <v>210</v>
      </c>
      <c r="AI72">
        <v>50</v>
      </c>
      <c r="AJ72" t="s">
        <v>211</v>
      </c>
      <c r="AL72">
        <v>2</v>
      </c>
      <c r="AM72" t="s">
        <v>186</v>
      </c>
      <c r="AS72" t="s">
        <v>213</v>
      </c>
      <c r="AT72" t="s">
        <v>214</v>
      </c>
      <c r="AU72">
        <v>30</v>
      </c>
      <c r="AZ72" t="s">
        <v>197</v>
      </c>
      <c r="BA72">
        <v>20</v>
      </c>
      <c r="BB72">
        <v>2003</v>
      </c>
      <c r="BC72">
        <v>100</v>
      </c>
      <c r="BD72" t="s">
        <v>212</v>
      </c>
      <c r="BE72" t="s">
        <v>196</v>
      </c>
      <c r="BF72">
        <v>5</v>
      </c>
      <c r="BG72">
        <v>2001</v>
      </c>
      <c r="BJ72" t="s">
        <v>287</v>
      </c>
      <c r="BK72">
        <v>60</v>
      </c>
      <c r="BL72">
        <v>2004</v>
      </c>
      <c r="BZ72" s="11" t="s">
        <v>217</v>
      </c>
      <c r="CA72" s="11" t="s">
        <v>188</v>
      </c>
      <c r="CB72" s="11" t="s">
        <v>198</v>
      </c>
      <c r="CC72">
        <v>16</v>
      </c>
      <c r="CD72">
        <v>1.5</v>
      </c>
      <c r="CE72">
        <v>2</v>
      </c>
      <c r="CF72">
        <v>1</v>
      </c>
      <c r="CG72" s="12">
        <f t="shared" si="10"/>
        <v>17.5</v>
      </c>
      <c r="CH72" s="15">
        <f t="shared" si="8"/>
        <v>3</v>
      </c>
      <c r="CI72" s="15">
        <f t="shared" si="9"/>
        <v>14.5</v>
      </c>
      <c r="CJ72" t="s">
        <v>218</v>
      </c>
      <c r="DF72" t="s">
        <v>278</v>
      </c>
      <c r="DG72" t="s">
        <v>627</v>
      </c>
      <c r="DH72" t="s">
        <v>258</v>
      </c>
      <c r="DI72" t="s">
        <v>628</v>
      </c>
      <c r="DM72" t="s">
        <v>397</v>
      </c>
      <c r="DT72" t="s">
        <v>192</v>
      </c>
      <c r="DU72" t="s">
        <v>629</v>
      </c>
      <c r="DV72" t="s">
        <v>621</v>
      </c>
      <c r="EE72" t="s">
        <v>243</v>
      </c>
      <c r="EF72" t="s">
        <v>207</v>
      </c>
      <c r="EK72">
        <v>2019</v>
      </c>
      <c r="EM72">
        <v>1.2</v>
      </c>
      <c r="EP72">
        <v>1</v>
      </c>
      <c r="EQ72" s="12">
        <f t="shared" si="11"/>
        <v>2.2000000000000002</v>
      </c>
      <c r="EY72">
        <v>3</v>
      </c>
      <c r="EZ72">
        <v>1</v>
      </c>
      <c r="FA72">
        <v>1</v>
      </c>
      <c r="FH72">
        <v>1</v>
      </c>
      <c r="FI72">
        <v>2</v>
      </c>
      <c r="FJ72" t="s">
        <v>244</v>
      </c>
      <c r="FK72">
        <v>2</v>
      </c>
      <c r="FP72">
        <v>4</v>
      </c>
      <c r="FQ72" t="s">
        <v>630</v>
      </c>
      <c r="FR72">
        <v>2</v>
      </c>
      <c r="FX72">
        <v>1</v>
      </c>
      <c r="GC72">
        <v>34</v>
      </c>
      <c r="GD72">
        <v>34</v>
      </c>
      <c r="GF72">
        <v>6</v>
      </c>
    </row>
    <row r="73" spans="1:188" ht="15.75" x14ac:dyDescent="0.25">
      <c r="A73">
        <v>71</v>
      </c>
      <c r="B73" t="s">
        <v>631</v>
      </c>
      <c r="C73" t="s">
        <v>632</v>
      </c>
      <c r="D73" t="s">
        <v>367</v>
      </c>
      <c r="E73" t="s">
        <v>176</v>
      </c>
      <c r="F73" s="8">
        <v>2</v>
      </c>
      <c r="G73" t="s">
        <v>177</v>
      </c>
      <c r="H73" s="8">
        <v>4</v>
      </c>
      <c r="I73" t="s">
        <v>231</v>
      </c>
      <c r="J73">
        <v>2</v>
      </c>
      <c r="K73">
        <v>56</v>
      </c>
      <c r="L73">
        <v>1</v>
      </c>
      <c r="M73">
        <v>2</v>
      </c>
      <c r="N73">
        <v>1</v>
      </c>
      <c r="O73">
        <v>2</v>
      </c>
      <c r="P73">
        <v>2</v>
      </c>
      <c r="Q73">
        <v>2</v>
      </c>
      <c r="R73">
        <v>2</v>
      </c>
      <c r="S73">
        <v>1</v>
      </c>
      <c r="T73">
        <v>150</v>
      </c>
      <c r="U73">
        <v>30</v>
      </c>
      <c r="V73" s="9">
        <v>1.1000000000000001</v>
      </c>
      <c r="W73" s="9">
        <f>V73</f>
        <v>1.1000000000000001</v>
      </c>
      <c r="Y73">
        <v>1</v>
      </c>
      <c r="Z73">
        <v>1.1000000000000001</v>
      </c>
      <c r="AA73">
        <v>0.4</v>
      </c>
      <c r="AB73">
        <v>3</v>
      </c>
      <c r="AD73" s="10">
        <v>1</v>
      </c>
      <c r="AE73" s="10">
        <v>5</v>
      </c>
      <c r="AF73" s="9">
        <f>V73</f>
        <v>1.1000000000000001</v>
      </c>
      <c r="AG73" t="s">
        <v>184</v>
      </c>
      <c r="AH73" t="s">
        <v>210</v>
      </c>
      <c r="AI73">
        <v>50</v>
      </c>
      <c r="AJ73" t="s">
        <v>211</v>
      </c>
      <c r="AK73">
        <v>1989</v>
      </c>
      <c r="AL73">
        <v>4</v>
      </c>
      <c r="AM73" t="s">
        <v>186</v>
      </c>
      <c r="AS73" t="s">
        <v>196</v>
      </c>
      <c r="AT73" t="s">
        <v>224</v>
      </c>
      <c r="AU73">
        <v>20</v>
      </c>
      <c r="AW73">
        <v>1999</v>
      </c>
      <c r="AX73">
        <v>180</v>
      </c>
      <c r="AY73" t="s">
        <v>212</v>
      </c>
      <c r="AZ73" t="s">
        <v>197</v>
      </c>
      <c r="BA73">
        <v>20</v>
      </c>
      <c r="BB73">
        <v>2014</v>
      </c>
      <c r="BC73">
        <v>50</v>
      </c>
      <c r="BD73" t="s">
        <v>212</v>
      </c>
      <c r="BE73" t="s">
        <v>261</v>
      </c>
      <c r="BF73">
        <v>50</v>
      </c>
      <c r="BG73">
        <v>2018</v>
      </c>
      <c r="BJ73" t="s">
        <v>633</v>
      </c>
      <c r="BK73">
        <v>100</v>
      </c>
      <c r="BL73">
        <v>2016</v>
      </c>
      <c r="BY73" t="s">
        <v>255</v>
      </c>
      <c r="BZ73" s="11" t="s">
        <v>187</v>
      </c>
      <c r="CA73" s="11" t="s">
        <v>188</v>
      </c>
      <c r="CB73" s="11" t="s">
        <v>198</v>
      </c>
      <c r="CC73">
        <v>30</v>
      </c>
      <c r="CD73">
        <v>5</v>
      </c>
      <c r="CE73">
        <v>15</v>
      </c>
      <c r="CF73">
        <v>2.5</v>
      </c>
      <c r="CG73" s="12">
        <f t="shared" si="10"/>
        <v>35</v>
      </c>
      <c r="CH73" s="15">
        <f t="shared" si="8"/>
        <v>17.5</v>
      </c>
      <c r="CI73" s="15">
        <f t="shared" si="9"/>
        <v>17.5</v>
      </c>
      <c r="CJ73" t="s">
        <v>255</v>
      </c>
      <c r="DF73" t="s">
        <v>278</v>
      </c>
      <c r="DG73" t="s">
        <v>634</v>
      </c>
      <c r="DH73" t="s">
        <v>633</v>
      </c>
      <c r="DI73" t="s">
        <v>635</v>
      </c>
      <c r="DM73" t="s">
        <v>636</v>
      </c>
      <c r="DN73" t="s">
        <v>354</v>
      </c>
      <c r="DT73" t="s">
        <v>192</v>
      </c>
      <c r="DU73" t="s">
        <v>637</v>
      </c>
      <c r="DV73" t="s">
        <v>601</v>
      </c>
      <c r="EE73" t="s">
        <v>206</v>
      </c>
      <c r="EF73" t="s">
        <v>517</v>
      </c>
      <c r="EK73">
        <v>2019</v>
      </c>
      <c r="EM73">
        <v>25</v>
      </c>
      <c r="EO73">
        <v>5</v>
      </c>
      <c r="EQ73" s="12">
        <f t="shared" si="11"/>
        <v>30</v>
      </c>
      <c r="EY73">
        <v>5</v>
      </c>
      <c r="FH73">
        <v>1</v>
      </c>
      <c r="FI73">
        <v>1</v>
      </c>
      <c r="FJ73" t="s">
        <v>611</v>
      </c>
      <c r="FK73">
        <v>2</v>
      </c>
      <c r="FP73">
        <v>134</v>
      </c>
      <c r="FQ73" t="s">
        <v>208</v>
      </c>
      <c r="FR73">
        <v>2</v>
      </c>
      <c r="FX73">
        <v>1</v>
      </c>
      <c r="GD73">
        <v>4</v>
      </c>
      <c r="GE73">
        <v>4</v>
      </c>
      <c r="GF73">
        <v>4</v>
      </c>
    </row>
    <row r="74" spans="1:188" ht="15.75" x14ac:dyDescent="0.25">
      <c r="A74">
        <v>72</v>
      </c>
      <c r="B74" t="s">
        <v>638</v>
      </c>
      <c r="C74" t="str">
        <f>B74</f>
        <v>Huỳnh Quốc Nam</v>
      </c>
      <c r="D74" t="s">
        <v>175</v>
      </c>
      <c r="E74" t="s">
        <v>176</v>
      </c>
      <c r="F74" s="8">
        <v>2</v>
      </c>
      <c r="G74" t="s">
        <v>177</v>
      </c>
      <c r="H74" s="8">
        <v>4</v>
      </c>
      <c r="I74" t="s">
        <v>503</v>
      </c>
      <c r="J74">
        <v>1</v>
      </c>
      <c r="K74">
        <v>42</v>
      </c>
      <c r="L74">
        <v>1</v>
      </c>
      <c r="M74">
        <v>1</v>
      </c>
      <c r="N74">
        <v>1</v>
      </c>
      <c r="O74">
        <v>4</v>
      </c>
      <c r="P74">
        <v>2</v>
      </c>
      <c r="Q74">
        <v>2</v>
      </c>
      <c r="R74">
        <v>10</v>
      </c>
      <c r="S74">
        <v>1</v>
      </c>
      <c r="T74">
        <v>300</v>
      </c>
      <c r="U74">
        <v>100</v>
      </c>
      <c r="V74" s="9">
        <v>2</v>
      </c>
      <c r="W74" s="9">
        <f>V74</f>
        <v>2</v>
      </c>
      <c r="Y74">
        <v>3</v>
      </c>
      <c r="AB74">
        <v>2</v>
      </c>
      <c r="AD74" s="10">
        <v>1</v>
      </c>
      <c r="AE74" s="10">
        <v>6</v>
      </c>
      <c r="AF74" s="9">
        <f>V74</f>
        <v>2</v>
      </c>
      <c r="AG74" t="s">
        <v>184</v>
      </c>
      <c r="AH74" t="s">
        <v>210</v>
      </c>
      <c r="AI74">
        <v>200</v>
      </c>
      <c r="AJ74" t="s">
        <v>211</v>
      </c>
      <c r="AK74">
        <v>2009</v>
      </c>
      <c r="AL74">
        <v>12</v>
      </c>
      <c r="AM74" t="s">
        <v>186</v>
      </c>
      <c r="AS74" t="s">
        <v>268</v>
      </c>
      <c r="AT74" t="s">
        <v>224</v>
      </c>
      <c r="AU74">
        <v>2000</v>
      </c>
      <c r="AW74">
        <v>2015</v>
      </c>
      <c r="AX74">
        <v>7</v>
      </c>
      <c r="AY74" t="s">
        <v>186</v>
      </c>
      <c r="AZ74" t="s">
        <v>392</v>
      </c>
      <c r="BA74">
        <v>80</v>
      </c>
      <c r="BB74">
        <v>2015</v>
      </c>
      <c r="BE74" t="s">
        <v>235</v>
      </c>
      <c r="BF74">
        <v>100</v>
      </c>
      <c r="BG74">
        <v>2016</v>
      </c>
      <c r="BJ74" t="s">
        <v>199</v>
      </c>
      <c r="BM74" t="s">
        <v>639</v>
      </c>
      <c r="BO74" t="s">
        <v>201</v>
      </c>
      <c r="BR74" t="s">
        <v>639</v>
      </c>
      <c r="BY74" t="s">
        <v>255</v>
      </c>
      <c r="BZ74" s="11" t="s">
        <v>187</v>
      </c>
      <c r="CA74" s="11" t="s">
        <v>188</v>
      </c>
      <c r="CB74" s="11" t="s">
        <v>198</v>
      </c>
      <c r="CC74">
        <v>150</v>
      </c>
      <c r="CD74">
        <v>100</v>
      </c>
      <c r="CE74">
        <v>40</v>
      </c>
      <c r="CF74">
        <v>70</v>
      </c>
      <c r="CG74" s="12">
        <f t="shared" si="10"/>
        <v>250</v>
      </c>
      <c r="CH74" s="15">
        <f t="shared" si="8"/>
        <v>110</v>
      </c>
      <c r="CI74" s="15">
        <f t="shared" si="9"/>
        <v>140</v>
      </c>
      <c r="CJ74" t="s">
        <v>255</v>
      </c>
      <c r="DM74" t="s">
        <v>202</v>
      </c>
      <c r="DT74" t="s">
        <v>192</v>
      </c>
      <c r="DU74" t="s">
        <v>490</v>
      </c>
      <c r="DX74" t="s">
        <v>274</v>
      </c>
      <c r="DY74" t="s">
        <v>640</v>
      </c>
      <c r="EE74" t="s">
        <v>206</v>
      </c>
      <c r="EF74" t="s">
        <v>207</v>
      </c>
      <c r="EK74">
        <v>2015</v>
      </c>
      <c r="EM74">
        <v>25</v>
      </c>
      <c r="EQ74" s="12">
        <f t="shared" si="11"/>
        <v>25</v>
      </c>
      <c r="EY74">
        <v>105</v>
      </c>
      <c r="FA74">
        <v>5</v>
      </c>
      <c r="FP74">
        <v>14</v>
      </c>
      <c r="FQ74" t="s">
        <v>208</v>
      </c>
      <c r="FR74">
        <v>2</v>
      </c>
      <c r="FX74">
        <v>1</v>
      </c>
      <c r="GC74">
        <v>34</v>
      </c>
      <c r="GF74">
        <v>4</v>
      </c>
    </row>
    <row r="75" spans="1:188" ht="30.75" x14ac:dyDescent="0.25">
      <c r="A75">
        <v>73</v>
      </c>
      <c r="B75" t="s">
        <v>641</v>
      </c>
      <c r="C75" t="str">
        <f>B75</f>
        <v>Trần Hữu Lộc</v>
      </c>
      <c r="D75" t="s">
        <v>175</v>
      </c>
      <c r="E75" t="s">
        <v>176</v>
      </c>
      <c r="F75" s="8">
        <v>2</v>
      </c>
      <c r="G75" t="s">
        <v>177</v>
      </c>
      <c r="H75" s="8">
        <v>4</v>
      </c>
      <c r="I75" t="s">
        <v>231</v>
      </c>
      <c r="J75">
        <v>1</v>
      </c>
      <c r="K75">
        <v>56</v>
      </c>
      <c r="L75">
        <v>1</v>
      </c>
      <c r="M75">
        <v>2</v>
      </c>
      <c r="N75">
        <v>1</v>
      </c>
      <c r="O75">
        <v>1</v>
      </c>
      <c r="P75">
        <v>1</v>
      </c>
      <c r="Q75">
        <v>1</v>
      </c>
      <c r="R75">
        <v>30</v>
      </c>
      <c r="S75">
        <v>2</v>
      </c>
      <c r="T75">
        <v>50</v>
      </c>
      <c r="U75">
        <v>50</v>
      </c>
      <c r="V75" s="9">
        <v>1.1519999999999999</v>
      </c>
      <c r="W75" s="9">
        <f>V75</f>
        <v>1.1519999999999999</v>
      </c>
      <c r="Y75">
        <v>3</v>
      </c>
      <c r="AB75">
        <v>5</v>
      </c>
      <c r="AC75" t="s">
        <v>619</v>
      </c>
      <c r="AD75" s="10">
        <v>1</v>
      </c>
      <c r="AE75" s="10">
        <v>3</v>
      </c>
      <c r="AF75" s="9">
        <f>V75</f>
        <v>1.1519999999999999</v>
      </c>
      <c r="AG75" t="s">
        <v>184</v>
      </c>
      <c r="AH75" t="s">
        <v>210</v>
      </c>
      <c r="AI75">
        <v>600</v>
      </c>
      <c r="AJ75" t="s">
        <v>211</v>
      </c>
      <c r="AK75">
        <v>1985</v>
      </c>
      <c r="AL75">
        <v>1.5</v>
      </c>
      <c r="AM75" t="s">
        <v>186</v>
      </c>
      <c r="AS75" t="s">
        <v>262</v>
      </c>
      <c r="AT75" t="s">
        <v>224</v>
      </c>
      <c r="AU75">
        <v>400</v>
      </c>
      <c r="AW75">
        <v>1995</v>
      </c>
      <c r="AX75">
        <v>2.5</v>
      </c>
      <c r="AY75" t="s">
        <v>186</v>
      </c>
      <c r="AZ75" t="s">
        <v>196</v>
      </c>
      <c r="BA75">
        <v>15</v>
      </c>
      <c r="BB75">
        <v>1995</v>
      </c>
      <c r="BC75">
        <v>300</v>
      </c>
      <c r="BD75" t="s">
        <v>212</v>
      </c>
      <c r="BY75" t="s">
        <v>255</v>
      </c>
      <c r="BZ75" s="11" t="s">
        <v>217</v>
      </c>
      <c r="CA75" s="11"/>
      <c r="CB75" s="11" t="s">
        <v>198</v>
      </c>
      <c r="CC75">
        <v>15</v>
      </c>
      <c r="CD75">
        <v>15</v>
      </c>
      <c r="CE75">
        <v>5</v>
      </c>
      <c r="CF75">
        <v>5</v>
      </c>
      <c r="CG75" s="12">
        <f t="shared" si="10"/>
        <v>30</v>
      </c>
      <c r="CH75" s="15">
        <f t="shared" si="8"/>
        <v>10</v>
      </c>
      <c r="CI75" s="15">
        <f t="shared" si="9"/>
        <v>20</v>
      </c>
      <c r="CJ75" t="s">
        <v>255</v>
      </c>
      <c r="DM75" t="s">
        <v>642</v>
      </c>
      <c r="DN75" t="s">
        <v>643</v>
      </c>
      <c r="DT75" t="s">
        <v>203</v>
      </c>
      <c r="DU75" t="s">
        <v>378</v>
      </c>
      <c r="EE75" t="s">
        <v>206</v>
      </c>
      <c r="EF75" t="s">
        <v>229</v>
      </c>
      <c r="EK75">
        <v>1995</v>
      </c>
      <c r="EM75">
        <v>7</v>
      </c>
      <c r="EO75">
        <v>3</v>
      </c>
      <c r="EP75">
        <v>1.5</v>
      </c>
      <c r="EQ75" s="12">
        <f t="shared" si="11"/>
        <v>11.5</v>
      </c>
      <c r="EY75">
        <v>5</v>
      </c>
      <c r="EZ75">
        <v>1.3</v>
      </c>
      <c r="FA75">
        <v>1.3</v>
      </c>
      <c r="FP75">
        <v>1</v>
      </c>
      <c r="FR75">
        <v>2</v>
      </c>
      <c r="FX75">
        <v>5</v>
      </c>
      <c r="FY75" t="s">
        <v>644</v>
      </c>
      <c r="GE75">
        <v>2</v>
      </c>
      <c r="GF75">
        <v>11</v>
      </c>
    </row>
    <row r="76" spans="1:188" ht="15.75" x14ac:dyDescent="0.25">
      <c r="A76">
        <v>74</v>
      </c>
      <c r="B76" t="s">
        <v>645</v>
      </c>
      <c r="C76" t="s">
        <v>645</v>
      </c>
      <c r="D76" t="s">
        <v>175</v>
      </c>
      <c r="E76" t="s">
        <v>176</v>
      </c>
      <c r="F76" s="8">
        <v>2</v>
      </c>
      <c r="G76" t="s">
        <v>177</v>
      </c>
      <c r="H76" s="8">
        <v>4</v>
      </c>
      <c r="I76" t="s">
        <v>231</v>
      </c>
      <c r="J76">
        <v>2</v>
      </c>
      <c r="K76">
        <v>40</v>
      </c>
      <c r="L76">
        <v>1</v>
      </c>
      <c r="M76">
        <v>2</v>
      </c>
      <c r="N76">
        <v>2</v>
      </c>
      <c r="O76">
        <v>4</v>
      </c>
      <c r="P76">
        <v>2</v>
      </c>
      <c r="Q76">
        <v>2</v>
      </c>
      <c r="R76">
        <v>15</v>
      </c>
      <c r="S76">
        <v>1</v>
      </c>
      <c r="T76">
        <v>200</v>
      </c>
      <c r="U76">
        <v>100</v>
      </c>
      <c r="V76" s="9">
        <v>0.7</v>
      </c>
      <c r="W76" s="9">
        <v>0.7</v>
      </c>
      <c r="Y76">
        <v>3</v>
      </c>
      <c r="AB76">
        <v>1</v>
      </c>
      <c r="AD76" s="10">
        <v>1</v>
      </c>
      <c r="AE76" s="10">
        <v>2</v>
      </c>
      <c r="AF76" s="9">
        <v>0.7</v>
      </c>
      <c r="AG76" t="s">
        <v>235</v>
      </c>
      <c r="AH76" t="s">
        <v>443</v>
      </c>
      <c r="AI76">
        <v>400</v>
      </c>
      <c r="AJ76" t="s">
        <v>181</v>
      </c>
      <c r="AK76">
        <v>1999</v>
      </c>
      <c r="AL76">
        <v>15</v>
      </c>
      <c r="AM76" t="s">
        <v>186</v>
      </c>
      <c r="AS76" t="s">
        <v>184</v>
      </c>
      <c r="AT76" t="s">
        <v>185</v>
      </c>
      <c r="AU76">
        <v>20</v>
      </c>
      <c r="AW76">
        <v>1999</v>
      </c>
      <c r="AX76">
        <v>150</v>
      </c>
      <c r="AY76" t="s">
        <v>212</v>
      </c>
      <c r="BY76" t="s">
        <v>255</v>
      </c>
      <c r="BZ76" s="11" t="s">
        <v>187</v>
      </c>
      <c r="CA76" s="11" t="s">
        <v>188</v>
      </c>
      <c r="CB76" s="11" t="s">
        <v>189</v>
      </c>
      <c r="CC76">
        <v>235</v>
      </c>
      <c r="CD76">
        <v>5</v>
      </c>
      <c r="CE76">
        <v>135</v>
      </c>
      <c r="CG76" s="12">
        <f t="shared" si="10"/>
        <v>240</v>
      </c>
      <c r="CH76" s="15">
        <f t="shared" si="8"/>
        <v>135</v>
      </c>
      <c r="CI76" s="15">
        <f t="shared" si="9"/>
        <v>105</v>
      </c>
      <c r="CJ76" t="s">
        <v>255</v>
      </c>
      <c r="DM76" t="s">
        <v>298</v>
      </c>
      <c r="DT76" t="s">
        <v>274</v>
      </c>
      <c r="DU76" t="s">
        <v>646</v>
      </c>
      <c r="EF76" t="s">
        <v>647</v>
      </c>
      <c r="EK76">
        <v>1999</v>
      </c>
      <c r="EM76">
        <v>0</v>
      </c>
      <c r="EO76">
        <v>70</v>
      </c>
      <c r="EP76">
        <v>0</v>
      </c>
      <c r="EQ76" s="12">
        <f t="shared" si="11"/>
        <v>70</v>
      </c>
      <c r="EY76">
        <v>80</v>
      </c>
      <c r="EZ76">
        <v>40</v>
      </c>
      <c r="FA76">
        <v>30</v>
      </c>
      <c r="FP76">
        <v>1</v>
      </c>
      <c r="FR76">
        <v>2</v>
      </c>
      <c r="FX76">
        <v>1</v>
      </c>
      <c r="GF76">
        <v>4</v>
      </c>
    </row>
    <row r="77" spans="1:188" ht="15.75" x14ac:dyDescent="0.25">
      <c r="A77">
        <v>75</v>
      </c>
      <c r="B77" t="s">
        <v>648</v>
      </c>
      <c r="C77" t="str">
        <f>B77</f>
        <v>Nguyễn Văn Tư</v>
      </c>
      <c r="D77" t="s">
        <v>175</v>
      </c>
      <c r="E77" t="s">
        <v>176</v>
      </c>
      <c r="F77" s="8">
        <v>2</v>
      </c>
      <c r="G77" t="s">
        <v>177</v>
      </c>
      <c r="H77" s="8">
        <v>4</v>
      </c>
      <c r="I77" t="s">
        <v>503</v>
      </c>
      <c r="J77">
        <v>1</v>
      </c>
      <c r="K77">
        <v>76</v>
      </c>
      <c r="L77">
        <v>1</v>
      </c>
      <c r="M77">
        <v>2</v>
      </c>
      <c r="N77">
        <v>1</v>
      </c>
      <c r="O77">
        <v>2</v>
      </c>
      <c r="P77">
        <v>2</v>
      </c>
      <c r="Q77">
        <v>2</v>
      </c>
      <c r="R77">
        <v>60</v>
      </c>
      <c r="S77">
        <v>2</v>
      </c>
      <c r="T77">
        <v>200</v>
      </c>
      <c r="U77">
        <v>90</v>
      </c>
      <c r="V77" s="9">
        <v>5.0999999999999996</v>
      </c>
      <c r="W77" s="9">
        <f t="shared" ref="W77:W93" si="12">V77</f>
        <v>5.0999999999999996</v>
      </c>
      <c r="Y77">
        <v>2</v>
      </c>
      <c r="Z77">
        <v>2.2999999999999998</v>
      </c>
      <c r="AA77">
        <v>1</v>
      </c>
      <c r="AB77">
        <v>3</v>
      </c>
      <c r="AD77" s="10">
        <v>2</v>
      </c>
      <c r="AE77" s="10">
        <v>5</v>
      </c>
      <c r="AF77" s="9">
        <v>1.1000000000000001</v>
      </c>
      <c r="AG77" t="s">
        <v>184</v>
      </c>
      <c r="AH77" t="s">
        <v>210</v>
      </c>
      <c r="AK77">
        <v>1980</v>
      </c>
      <c r="AL77">
        <v>2</v>
      </c>
      <c r="AM77" t="s">
        <v>186</v>
      </c>
      <c r="AS77" t="s">
        <v>262</v>
      </c>
      <c r="AT77" t="s">
        <v>224</v>
      </c>
      <c r="AU77">
        <v>150</v>
      </c>
      <c r="AW77">
        <v>1980</v>
      </c>
      <c r="AX77">
        <v>2.5</v>
      </c>
      <c r="AY77" t="s">
        <v>186</v>
      </c>
      <c r="AZ77" t="s">
        <v>196</v>
      </c>
      <c r="BA77">
        <v>70</v>
      </c>
      <c r="BB77">
        <v>1983</v>
      </c>
      <c r="BC77">
        <v>300</v>
      </c>
      <c r="BD77" t="s">
        <v>212</v>
      </c>
      <c r="BE77" t="s">
        <v>197</v>
      </c>
      <c r="BG77">
        <v>2019</v>
      </c>
      <c r="BJ77" t="s">
        <v>337</v>
      </c>
      <c r="BL77">
        <v>2010</v>
      </c>
      <c r="BY77" t="s">
        <v>255</v>
      </c>
      <c r="BZ77" s="11"/>
      <c r="CA77" s="11" t="s">
        <v>360</v>
      </c>
      <c r="CB77" s="11" t="s">
        <v>198</v>
      </c>
      <c r="CC77">
        <v>20</v>
      </c>
      <c r="CD77">
        <v>30</v>
      </c>
      <c r="CE77">
        <v>5</v>
      </c>
      <c r="CG77" s="12">
        <f t="shared" si="10"/>
        <v>50</v>
      </c>
      <c r="CH77" s="15">
        <f t="shared" si="8"/>
        <v>5</v>
      </c>
      <c r="CI77" s="15">
        <f t="shared" si="9"/>
        <v>45</v>
      </c>
      <c r="CJ77" t="s">
        <v>255</v>
      </c>
      <c r="CK77">
        <v>4</v>
      </c>
      <c r="CL77" t="s">
        <v>233</v>
      </c>
      <c r="CN77">
        <v>1980</v>
      </c>
      <c r="CO77">
        <v>8</v>
      </c>
      <c r="CP77" t="s">
        <v>186</v>
      </c>
      <c r="CQ77" t="s">
        <v>258</v>
      </c>
      <c r="CS77">
        <v>1980</v>
      </c>
      <c r="CV77" t="s">
        <v>201</v>
      </c>
      <c r="CX77">
        <v>1985</v>
      </c>
      <c r="DA77" t="s">
        <v>337</v>
      </c>
      <c r="DC77">
        <v>2010</v>
      </c>
      <c r="DF77" t="s">
        <v>236</v>
      </c>
      <c r="DG77" t="s">
        <v>649</v>
      </c>
      <c r="DM77" t="s">
        <v>650</v>
      </c>
      <c r="DT77" t="s">
        <v>201</v>
      </c>
      <c r="DU77" t="s">
        <v>227</v>
      </c>
      <c r="EE77" t="s">
        <v>243</v>
      </c>
      <c r="EF77" t="s">
        <v>542</v>
      </c>
      <c r="EG77" t="s">
        <v>199</v>
      </c>
      <c r="EH77" t="s">
        <v>651</v>
      </c>
      <c r="EQ77" s="12">
        <f t="shared" si="11"/>
        <v>0</v>
      </c>
      <c r="FP77">
        <v>4</v>
      </c>
      <c r="FQ77" t="s">
        <v>208</v>
      </c>
      <c r="FR77">
        <v>2</v>
      </c>
      <c r="FX77">
        <v>1</v>
      </c>
      <c r="GC77">
        <v>3</v>
      </c>
      <c r="GF77">
        <v>11</v>
      </c>
    </row>
    <row r="78" spans="1:188" ht="30.75" x14ac:dyDescent="0.25">
      <c r="A78">
        <v>76</v>
      </c>
      <c r="B78" t="s">
        <v>652</v>
      </c>
      <c r="C78" t="str">
        <f>B78</f>
        <v xml:space="preserve">Đoàn Văn Tuyền </v>
      </c>
      <c r="D78" t="s">
        <v>175</v>
      </c>
      <c r="E78" t="s">
        <v>176</v>
      </c>
      <c r="F78" s="8">
        <v>2</v>
      </c>
      <c r="G78" t="s">
        <v>177</v>
      </c>
      <c r="H78" s="8">
        <v>4</v>
      </c>
      <c r="I78" t="s">
        <v>231</v>
      </c>
      <c r="J78">
        <v>1</v>
      </c>
      <c r="K78">
        <v>57</v>
      </c>
      <c r="L78">
        <v>1</v>
      </c>
      <c r="M78">
        <v>2</v>
      </c>
      <c r="N78">
        <v>2</v>
      </c>
      <c r="O78">
        <v>3</v>
      </c>
      <c r="P78">
        <v>3</v>
      </c>
      <c r="Q78">
        <v>3</v>
      </c>
      <c r="R78">
        <v>40</v>
      </c>
      <c r="S78">
        <v>1</v>
      </c>
      <c r="T78">
        <v>350</v>
      </c>
      <c r="U78">
        <v>80</v>
      </c>
      <c r="V78" s="9">
        <v>1.7</v>
      </c>
      <c r="W78" s="9">
        <f t="shared" si="12"/>
        <v>1.7</v>
      </c>
      <c r="Y78">
        <v>3</v>
      </c>
      <c r="AB78">
        <v>1</v>
      </c>
      <c r="AD78" s="10">
        <v>1</v>
      </c>
      <c r="AE78" s="10">
        <v>3</v>
      </c>
      <c r="AF78" s="9">
        <f>V78</f>
        <v>1.7</v>
      </c>
      <c r="AG78" t="s">
        <v>184</v>
      </c>
      <c r="AH78" t="s">
        <v>210</v>
      </c>
      <c r="AI78">
        <v>150</v>
      </c>
      <c r="AJ78" t="s">
        <v>211</v>
      </c>
      <c r="AK78">
        <v>1989</v>
      </c>
      <c r="AL78">
        <v>4.5</v>
      </c>
      <c r="AM78" t="s">
        <v>186</v>
      </c>
      <c r="AS78" t="s">
        <v>262</v>
      </c>
      <c r="AT78" t="s">
        <v>224</v>
      </c>
      <c r="AU78">
        <v>800</v>
      </c>
      <c r="AW78">
        <v>1999</v>
      </c>
      <c r="AX78">
        <v>16</v>
      </c>
      <c r="AY78" t="s">
        <v>186</v>
      </c>
      <c r="AZ78" t="s">
        <v>197</v>
      </c>
      <c r="BA78">
        <v>100</v>
      </c>
      <c r="BB78">
        <v>2004</v>
      </c>
      <c r="BC78">
        <v>3</v>
      </c>
      <c r="BD78" t="s">
        <v>186</v>
      </c>
      <c r="BY78" t="s">
        <v>255</v>
      </c>
      <c r="BZ78" s="11" t="s">
        <v>226</v>
      </c>
      <c r="CA78" s="11" t="s">
        <v>188</v>
      </c>
      <c r="CB78" s="11" t="s">
        <v>189</v>
      </c>
      <c r="CC78">
        <v>30</v>
      </c>
      <c r="CD78">
        <v>205</v>
      </c>
      <c r="CE78">
        <v>5</v>
      </c>
      <c r="CF78">
        <v>15</v>
      </c>
      <c r="CG78" s="12">
        <f t="shared" si="10"/>
        <v>235</v>
      </c>
      <c r="CH78" s="15">
        <f t="shared" si="8"/>
        <v>20</v>
      </c>
      <c r="CI78" s="15">
        <f t="shared" si="9"/>
        <v>215</v>
      </c>
      <c r="CJ78" t="s">
        <v>255</v>
      </c>
      <c r="DM78" t="s">
        <v>249</v>
      </c>
      <c r="DN78" t="s">
        <v>589</v>
      </c>
      <c r="DT78" t="s">
        <v>258</v>
      </c>
      <c r="DU78" t="s">
        <v>361</v>
      </c>
      <c r="EE78" t="s">
        <v>206</v>
      </c>
      <c r="EK78">
        <v>2014</v>
      </c>
      <c r="EM78">
        <v>16</v>
      </c>
      <c r="EO78">
        <v>1</v>
      </c>
      <c r="EQ78" s="12">
        <f t="shared" si="11"/>
        <v>17</v>
      </c>
      <c r="EY78">
        <v>5.2</v>
      </c>
      <c r="FH78">
        <v>1</v>
      </c>
      <c r="FI78">
        <v>2</v>
      </c>
      <c r="FJ78" t="s">
        <v>244</v>
      </c>
      <c r="FK78">
        <v>1</v>
      </c>
      <c r="FP78">
        <v>134</v>
      </c>
      <c r="FQ78" t="s">
        <v>208</v>
      </c>
      <c r="FR78">
        <v>2</v>
      </c>
      <c r="FX78">
        <v>1</v>
      </c>
      <c r="GD78">
        <v>4</v>
      </c>
      <c r="GE78">
        <v>4</v>
      </c>
      <c r="GF78">
        <v>4</v>
      </c>
    </row>
    <row r="79" spans="1:188" ht="15.75" x14ac:dyDescent="0.25">
      <c r="A79">
        <v>77</v>
      </c>
      <c r="B79" t="s">
        <v>653</v>
      </c>
      <c r="C79" t="str">
        <f>B79</f>
        <v>Nguyễn Thanh Tùng</v>
      </c>
      <c r="D79" t="s">
        <v>175</v>
      </c>
      <c r="E79" t="s">
        <v>176</v>
      </c>
      <c r="F79" s="8">
        <v>2</v>
      </c>
      <c r="G79" t="s">
        <v>177</v>
      </c>
      <c r="H79" s="8">
        <v>4</v>
      </c>
      <c r="I79" t="s">
        <v>503</v>
      </c>
      <c r="J79">
        <v>1</v>
      </c>
      <c r="K79">
        <v>45</v>
      </c>
      <c r="L79">
        <v>1</v>
      </c>
      <c r="M79">
        <v>2</v>
      </c>
      <c r="N79">
        <v>2</v>
      </c>
      <c r="O79">
        <v>2</v>
      </c>
      <c r="P79">
        <v>2</v>
      </c>
      <c r="Q79">
        <v>2</v>
      </c>
      <c r="R79">
        <v>4</v>
      </c>
      <c r="S79">
        <v>2</v>
      </c>
      <c r="T79">
        <v>150</v>
      </c>
      <c r="U79">
        <v>65</v>
      </c>
      <c r="V79" s="9">
        <v>1.8</v>
      </c>
      <c r="W79" s="9">
        <f t="shared" si="12"/>
        <v>1.8</v>
      </c>
      <c r="Y79">
        <v>3</v>
      </c>
      <c r="AB79">
        <v>34</v>
      </c>
      <c r="AD79" s="10">
        <v>1</v>
      </c>
      <c r="AE79" s="10">
        <v>7</v>
      </c>
      <c r="AF79" s="9">
        <f>V79</f>
        <v>1.8</v>
      </c>
      <c r="AG79" t="s">
        <v>184</v>
      </c>
      <c r="AH79" t="s">
        <v>210</v>
      </c>
      <c r="AI79">
        <v>80</v>
      </c>
      <c r="AJ79" t="s">
        <v>211</v>
      </c>
      <c r="AK79">
        <v>2000</v>
      </c>
      <c r="AL79">
        <v>2</v>
      </c>
      <c r="AM79" t="s">
        <v>186</v>
      </c>
      <c r="AS79" t="s">
        <v>236</v>
      </c>
      <c r="AT79" t="s">
        <v>214</v>
      </c>
      <c r="AX79">
        <v>1</v>
      </c>
      <c r="AY79" t="s">
        <v>186</v>
      </c>
      <c r="AZ79" t="s">
        <v>557</v>
      </c>
      <c r="BA79">
        <v>65</v>
      </c>
      <c r="BB79">
        <v>1990</v>
      </c>
      <c r="BE79" t="s">
        <v>197</v>
      </c>
      <c r="BF79">
        <v>6</v>
      </c>
      <c r="BG79">
        <v>2010</v>
      </c>
      <c r="BH79">
        <v>800</v>
      </c>
      <c r="BI79" t="s">
        <v>212</v>
      </c>
      <c r="BJ79" t="s">
        <v>201</v>
      </c>
      <c r="BK79">
        <v>8</v>
      </c>
      <c r="BL79">
        <v>1990</v>
      </c>
      <c r="BM79">
        <v>300</v>
      </c>
      <c r="BN79" t="s">
        <v>212</v>
      </c>
      <c r="BO79" t="s">
        <v>515</v>
      </c>
      <c r="BP79">
        <v>300</v>
      </c>
      <c r="BQ79">
        <v>2018</v>
      </c>
      <c r="BT79" t="s">
        <v>654</v>
      </c>
      <c r="BU79">
        <v>120</v>
      </c>
      <c r="BV79">
        <v>2018</v>
      </c>
      <c r="BZ79" s="11"/>
      <c r="CA79" s="11" t="s">
        <v>188</v>
      </c>
      <c r="CB79" s="11" t="s">
        <v>198</v>
      </c>
      <c r="CC79">
        <v>30</v>
      </c>
      <c r="CD79">
        <v>100</v>
      </c>
      <c r="CF79">
        <v>43</v>
      </c>
      <c r="CG79" s="12">
        <f t="shared" si="10"/>
        <v>130</v>
      </c>
      <c r="CH79" s="15">
        <f t="shared" si="8"/>
        <v>43</v>
      </c>
      <c r="CI79" s="15">
        <f t="shared" si="9"/>
        <v>87</v>
      </c>
      <c r="CJ79" t="s">
        <v>218</v>
      </c>
      <c r="DF79" t="s">
        <v>515</v>
      </c>
      <c r="DG79" t="s">
        <v>655</v>
      </c>
      <c r="DH79" t="s">
        <v>654</v>
      </c>
      <c r="DI79" t="s">
        <v>655</v>
      </c>
      <c r="DM79" t="s">
        <v>656</v>
      </c>
      <c r="DT79" t="s">
        <v>236</v>
      </c>
      <c r="DU79" t="s">
        <v>657</v>
      </c>
      <c r="EE79" t="s">
        <v>206</v>
      </c>
      <c r="EF79" t="s">
        <v>253</v>
      </c>
      <c r="EK79">
        <v>2018</v>
      </c>
      <c r="EM79">
        <v>15</v>
      </c>
      <c r="EO79">
        <v>18</v>
      </c>
      <c r="EP79">
        <v>10</v>
      </c>
      <c r="EQ79" s="12">
        <f t="shared" si="11"/>
        <v>43</v>
      </c>
      <c r="FH79">
        <v>1</v>
      </c>
      <c r="FI79">
        <v>2</v>
      </c>
      <c r="FJ79" t="s">
        <v>658</v>
      </c>
      <c r="FK79">
        <v>3</v>
      </c>
      <c r="FP79">
        <v>24</v>
      </c>
      <c r="FQ79" t="s">
        <v>208</v>
      </c>
      <c r="FR79">
        <v>1</v>
      </c>
      <c r="FS79">
        <v>1</v>
      </c>
      <c r="FT79">
        <v>20</v>
      </c>
      <c r="FU79">
        <v>12</v>
      </c>
      <c r="FV79">
        <v>0.8</v>
      </c>
      <c r="FW79">
        <v>1</v>
      </c>
      <c r="GC79">
        <v>34</v>
      </c>
      <c r="GD79">
        <v>2</v>
      </c>
      <c r="GE79">
        <v>2</v>
      </c>
      <c r="GF79">
        <v>11</v>
      </c>
    </row>
    <row r="80" spans="1:188" ht="15.75" x14ac:dyDescent="0.25">
      <c r="A80">
        <v>78</v>
      </c>
      <c r="B80" t="s">
        <v>659</v>
      </c>
      <c r="C80" t="s">
        <v>660</v>
      </c>
      <c r="D80" t="s">
        <v>367</v>
      </c>
      <c r="E80" t="s">
        <v>176</v>
      </c>
      <c r="F80" s="8">
        <v>2</v>
      </c>
      <c r="G80" t="s">
        <v>177</v>
      </c>
      <c r="H80" s="8">
        <v>4</v>
      </c>
      <c r="I80" t="s">
        <v>178</v>
      </c>
      <c r="J80">
        <v>2</v>
      </c>
      <c r="K80">
        <v>52</v>
      </c>
      <c r="L80">
        <v>1</v>
      </c>
      <c r="M80">
        <v>2</v>
      </c>
      <c r="N80">
        <v>1</v>
      </c>
      <c r="O80">
        <v>3</v>
      </c>
      <c r="P80">
        <v>3</v>
      </c>
      <c r="Q80">
        <v>2</v>
      </c>
      <c r="R80">
        <v>20</v>
      </c>
      <c r="S80">
        <v>1</v>
      </c>
      <c r="T80">
        <v>200</v>
      </c>
      <c r="U80">
        <v>10</v>
      </c>
      <c r="V80" s="9">
        <v>0.9</v>
      </c>
      <c r="W80" s="9">
        <f t="shared" si="12"/>
        <v>0.9</v>
      </c>
      <c r="Y80">
        <v>3</v>
      </c>
      <c r="AB80">
        <v>5</v>
      </c>
      <c r="AC80" t="s">
        <v>619</v>
      </c>
      <c r="AD80" s="10">
        <v>1</v>
      </c>
      <c r="AE80" s="10">
        <v>6</v>
      </c>
      <c r="AF80" s="9">
        <f>V80</f>
        <v>0.9</v>
      </c>
      <c r="AG80" t="s">
        <v>184</v>
      </c>
      <c r="AH80" t="s">
        <v>210</v>
      </c>
      <c r="AI80">
        <v>300</v>
      </c>
      <c r="AJ80" t="s">
        <v>211</v>
      </c>
      <c r="AK80">
        <v>1994</v>
      </c>
      <c r="AL80">
        <v>2</v>
      </c>
      <c r="AM80" t="s">
        <v>186</v>
      </c>
      <c r="AS80" t="s">
        <v>236</v>
      </c>
      <c r="AT80" t="s">
        <v>214</v>
      </c>
      <c r="AX80">
        <v>1</v>
      </c>
      <c r="AY80" t="s">
        <v>186</v>
      </c>
      <c r="AZ80" t="s">
        <v>234</v>
      </c>
      <c r="BB80">
        <v>2015</v>
      </c>
      <c r="BE80" t="s">
        <v>661</v>
      </c>
      <c r="BG80">
        <v>2015</v>
      </c>
      <c r="BJ80" t="s">
        <v>287</v>
      </c>
      <c r="BK80">
        <v>50</v>
      </c>
      <c r="BL80">
        <v>2015</v>
      </c>
      <c r="BO80" t="s">
        <v>258</v>
      </c>
      <c r="BP80">
        <v>50</v>
      </c>
      <c r="BQ80">
        <v>2015</v>
      </c>
      <c r="BZ80" s="11" t="s">
        <v>187</v>
      </c>
      <c r="CA80" s="11"/>
      <c r="CB80" s="11" t="s">
        <v>198</v>
      </c>
      <c r="CC80">
        <v>8</v>
      </c>
      <c r="CD80">
        <v>5</v>
      </c>
      <c r="CE80">
        <v>1.7</v>
      </c>
      <c r="CF80">
        <v>1.7</v>
      </c>
      <c r="CG80" s="12">
        <f t="shared" si="10"/>
        <v>13</v>
      </c>
      <c r="CH80" s="15">
        <f t="shared" si="8"/>
        <v>3.4</v>
      </c>
      <c r="CI80" s="15">
        <f t="shared" si="9"/>
        <v>9.6</v>
      </c>
      <c r="CJ80" t="s">
        <v>218</v>
      </c>
      <c r="DF80" t="s">
        <v>662</v>
      </c>
      <c r="DG80" t="s">
        <v>663</v>
      </c>
      <c r="DM80" t="s">
        <v>664</v>
      </c>
      <c r="DN80" t="s">
        <v>665</v>
      </c>
      <c r="DT80" t="s">
        <v>203</v>
      </c>
      <c r="DU80" t="s">
        <v>378</v>
      </c>
      <c r="DV80" t="s">
        <v>666</v>
      </c>
      <c r="EF80" t="s">
        <v>318</v>
      </c>
      <c r="EK80">
        <v>2015</v>
      </c>
      <c r="EM80">
        <v>2</v>
      </c>
      <c r="EO80">
        <v>1</v>
      </c>
      <c r="EP80">
        <v>0.5</v>
      </c>
      <c r="EQ80" s="12">
        <f t="shared" si="11"/>
        <v>3.5</v>
      </c>
      <c r="EY80">
        <v>1.1000000000000001</v>
      </c>
      <c r="FA80">
        <v>0.35499999999999998</v>
      </c>
      <c r="FP80">
        <v>2</v>
      </c>
      <c r="FR80">
        <v>2</v>
      </c>
      <c r="FX80">
        <v>5</v>
      </c>
      <c r="FY80" t="s">
        <v>667</v>
      </c>
      <c r="GC80">
        <v>3</v>
      </c>
      <c r="GF80">
        <v>4</v>
      </c>
    </row>
    <row r="81" spans="1:188" ht="30.75" x14ac:dyDescent="0.25">
      <c r="A81">
        <v>79</v>
      </c>
      <c r="B81" t="s">
        <v>668</v>
      </c>
      <c r="C81" t="s">
        <v>668</v>
      </c>
      <c r="D81" t="s">
        <v>175</v>
      </c>
      <c r="E81" t="s">
        <v>176</v>
      </c>
      <c r="F81" s="8">
        <v>2</v>
      </c>
      <c r="G81" t="s">
        <v>177</v>
      </c>
      <c r="H81" s="8">
        <v>4</v>
      </c>
      <c r="I81" t="s">
        <v>231</v>
      </c>
      <c r="J81">
        <v>1</v>
      </c>
      <c r="K81">
        <v>40</v>
      </c>
      <c r="L81">
        <v>1</v>
      </c>
      <c r="M81">
        <v>1</v>
      </c>
      <c r="N81">
        <v>3</v>
      </c>
      <c r="O81">
        <v>4</v>
      </c>
      <c r="P81">
        <v>2</v>
      </c>
      <c r="Q81">
        <v>2</v>
      </c>
      <c r="R81">
        <v>5</v>
      </c>
      <c r="S81">
        <v>2</v>
      </c>
      <c r="T81">
        <v>70</v>
      </c>
      <c r="U81">
        <v>50</v>
      </c>
      <c r="V81" s="9">
        <v>0.8</v>
      </c>
      <c r="W81" s="9">
        <f t="shared" si="12"/>
        <v>0.8</v>
      </c>
      <c r="Y81">
        <v>3</v>
      </c>
      <c r="AB81">
        <v>1</v>
      </c>
      <c r="AD81" s="10">
        <v>1</v>
      </c>
      <c r="AE81" s="10">
        <v>3</v>
      </c>
      <c r="AF81" s="9">
        <f>V81</f>
        <v>0.8</v>
      </c>
      <c r="AG81" t="s">
        <v>184</v>
      </c>
      <c r="AH81" t="s">
        <v>210</v>
      </c>
      <c r="AI81">
        <v>500</v>
      </c>
      <c r="AJ81" t="s">
        <v>211</v>
      </c>
      <c r="AK81">
        <v>2014</v>
      </c>
      <c r="AL81">
        <v>300</v>
      </c>
      <c r="AM81" t="s">
        <v>212</v>
      </c>
      <c r="AS81" t="s">
        <v>268</v>
      </c>
      <c r="AT81" t="s">
        <v>224</v>
      </c>
      <c r="AU81">
        <v>350</v>
      </c>
      <c r="AW81">
        <v>2014</v>
      </c>
      <c r="AX81" t="s">
        <v>182</v>
      </c>
      <c r="AZ81" t="s">
        <v>197</v>
      </c>
      <c r="BA81">
        <v>50</v>
      </c>
      <c r="BB81">
        <v>2014</v>
      </c>
      <c r="BC81">
        <v>100</v>
      </c>
      <c r="BD81" t="s">
        <v>212</v>
      </c>
      <c r="BY81" t="s">
        <v>255</v>
      </c>
      <c r="BZ81" s="11" t="s">
        <v>217</v>
      </c>
      <c r="CA81" s="11" t="s">
        <v>238</v>
      </c>
      <c r="CB81" s="11" t="s">
        <v>189</v>
      </c>
      <c r="CC81">
        <v>15</v>
      </c>
      <c r="CD81">
        <v>5</v>
      </c>
      <c r="CE81">
        <v>5</v>
      </c>
      <c r="CF81">
        <v>5</v>
      </c>
      <c r="CG81" s="12">
        <f t="shared" si="10"/>
        <v>20</v>
      </c>
      <c r="CH81" s="15">
        <f t="shared" si="8"/>
        <v>10</v>
      </c>
      <c r="CI81" s="15">
        <f t="shared" si="9"/>
        <v>10</v>
      </c>
      <c r="CJ81" t="s">
        <v>255</v>
      </c>
      <c r="DM81" t="s">
        <v>669</v>
      </c>
      <c r="DT81" t="s">
        <v>274</v>
      </c>
      <c r="DU81" t="s">
        <v>418</v>
      </c>
      <c r="DV81" t="s">
        <v>621</v>
      </c>
      <c r="EE81" t="s">
        <v>243</v>
      </c>
      <c r="EF81" t="s">
        <v>207</v>
      </c>
      <c r="EK81">
        <v>2014</v>
      </c>
      <c r="EM81">
        <v>13</v>
      </c>
      <c r="EO81">
        <v>8</v>
      </c>
      <c r="EP81">
        <v>4</v>
      </c>
      <c r="EQ81" s="12">
        <f t="shared" si="11"/>
        <v>25</v>
      </c>
      <c r="EY81">
        <v>8</v>
      </c>
      <c r="EZ81">
        <v>1</v>
      </c>
      <c r="FA81">
        <v>1</v>
      </c>
      <c r="FH81">
        <v>1</v>
      </c>
      <c r="FI81">
        <v>6</v>
      </c>
      <c r="FJ81" t="s">
        <v>670</v>
      </c>
      <c r="FK81">
        <v>1</v>
      </c>
      <c r="FP81">
        <v>123</v>
      </c>
      <c r="FR81">
        <v>1</v>
      </c>
      <c r="FS81">
        <v>1</v>
      </c>
      <c r="FT81">
        <v>50</v>
      </c>
      <c r="FU81">
        <v>60</v>
      </c>
      <c r="FV81">
        <v>0.75</v>
      </c>
      <c r="FW81">
        <v>2</v>
      </c>
      <c r="GC81">
        <v>2</v>
      </c>
      <c r="GF81">
        <v>4</v>
      </c>
    </row>
    <row r="82" spans="1:188" ht="30.75" x14ac:dyDescent="0.25">
      <c r="A82">
        <v>80</v>
      </c>
      <c r="B82" t="s">
        <v>671</v>
      </c>
      <c r="C82" t="str">
        <f>B82</f>
        <v>Võ Thị Kim Huê</v>
      </c>
      <c r="D82" t="s">
        <v>175</v>
      </c>
      <c r="E82" t="s">
        <v>176</v>
      </c>
      <c r="F82" s="8">
        <v>2</v>
      </c>
      <c r="G82" t="s">
        <v>177</v>
      </c>
      <c r="H82" s="8">
        <v>4</v>
      </c>
      <c r="I82" t="s">
        <v>178</v>
      </c>
      <c r="J82">
        <v>2</v>
      </c>
      <c r="K82">
        <v>62</v>
      </c>
      <c r="L82">
        <v>1</v>
      </c>
      <c r="M82">
        <v>2</v>
      </c>
      <c r="N82">
        <v>2</v>
      </c>
      <c r="O82">
        <v>4</v>
      </c>
      <c r="P82">
        <v>3</v>
      </c>
      <c r="Q82">
        <v>2</v>
      </c>
      <c r="R82">
        <v>40</v>
      </c>
      <c r="S82">
        <v>1</v>
      </c>
      <c r="T82">
        <v>80</v>
      </c>
      <c r="U82">
        <v>50</v>
      </c>
      <c r="V82" s="9">
        <v>1.2</v>
      </c>
      <c r="W82" s="9">
        <f t="shared" si="12"/>
        <v>1.2</v>
      </c>
      <c r="Y82">
        <v>3</v>
      </c>
      <c r="AB82">
        <v>3</v>
      </c>
      <c r="AD82" s="10">
        <v>1</v>
      </c>
      <c r="AE82" s="10">
        <v>2</v>
      </c>
      <c r="AF82" s="9"/>
      <c r="AG82" t="s">
        <v>184</v>
      </c>
      <c r="AH82" t="s">
        <v>210</v>
      </c>
      <c r="AI82">
        <v>350</v>
      </c>
      <c r="AJ82" t="s">
        <v>211</v>
      </c>
      <c r="AK82">
        <v>1977</v>
      </c>
      <c r="AL82">
        <v>2</v>
      </c>
      <c r="AM82" t="s">
        <v>186</v>
      </c>
      <c r="AS82" t="s">
        <v>557</v>
      </c>
      <c r="AT82" t="s">
        <v>224</v>
      </c>
      <c r="AU82">
        <v>20</v>
      </c>
      <c r="AW82">
        <v>1977</v>
      </c>
      <c r="AX82">
        <v>300</v>
      </c>
      <c r="AY82" t="s">
        <v>558</v>
      </c>
      <c r="BY82" t="s">
        <v>255</v>
      </c>
      <c r="BZ82" s="11" t="s">
        <v>217</v>
      </c>
      <c r="CA82" s="11" t="s">
        <v>238</v>
      </c>
      <c r="CB82" s="11" t="s">
        <v>198</v>
      </c>
      <c r="CC82">
        <v>10</v>
      </c>
      <c r="CD82">
        <v>4</v>
      </c>
      <c r="CE82">
        <v>2</v>
      </c>
      <c r="CG82" s="12">
        <f t="shared" si="10"/>
        <v>14</v>
      </c>
      <c r="CH82" s="15">
        <f t="shared" si="8"/>
        <v>2</v>
      </c>
      <c r="CI82" s="15">
        <f t="shared" si="9"/>
        <v>12</v>
      </c>
      <c r="CJ82" t="s">
        <v>255</v>
      </c>
      <c r="DM82" t="s">
        <v>672</v>
      </c>
      <c r="DT82" t="s">
        <v>192</v>
      </c>
      <c r="DU82" t="s">
        <v>541</v>
      </c>
      <c r="EE82" t="s">
        <v>194</v>
      </c>
      <c r="EF82" t="s">
        <v>207</v>
      </c>
      <c r="EQ82" s="12"/>
      <c r="FP82">
        <v>3</v>
      </c>
      <c r="FR82">
        <v>2</v>
      </c>
      <c r="FX82">
        <v>1</v>
      </c>
      <c r="GF82">
        <v>4</v>
      </c>
    </row>
    <row r="83" spans="1:188" ht="30.75" x14ac:dyDescent="0.25">
      <c r="A83">
        <v>81</v>
      </c>
      <c r="B83" t="s">
        <v>673</v>
      </c>
      <c r="C83" t="s">
        <v>674</v>
      </c>
      <c r="D83" t="s">
        <v>675</v>
      </c>
      <c r="E83" t="s">
        <v>176</v>
      </c>
      <c r="F83" s="8">
        <v>2</v>
      </c>
      <c r="G83" t="s">
        <v>177</v>
      </c>
      <c r="H83" s="8">
        <v>4</v>
      </c>
      <c r="I83" t="s">
        <v>352</v>
      </c>
      <c r="J83">
        <v>1</v>
      </c>
      <c r="K83">
        <v>62</v>
      </c>
      <c r="L83">
        <v>1</v>
      </c>
      <c r="M83">
        <v>1</v>
      </c>
      <c r="N83">
        <v>3</v>
      </c>
      <c r="O83">
        <v>2</v>
      </c>
      <c r="P83">
        <v>2</v>
      </c>
      <c r="Q83">
        <v>2</v>
      </c>
      <c r="R83">
        <v>10</v>
      </c>
      <c r="S83">
        <v>1</v>
      </c>
      <c r="T83">
        <v>200</v>
      </c>
      <c r="U83">
        <v>25</v>
      </c>
      <c r="V83" s="9">
        <v>1</v>
      </c>
      <c r="W83" s="9">
        <f t="shared" si="12"/>
        <v>1</v>
      </c>
      <c r="Y83">
        <v>3</v>
      </c>
      <c r="AB83">
        <v>3</v>
      </c>
      <c r="AD83" s="10">
        <v>1</v>
      </c>
      <c r="AE83" s="10">
        <v>5</v>
      </c>
      <c r="AF83" s="9">
        <f t="shared" ref="AF83:AF93" si="13">V83</f>
        <v>1</v>
      </c>
      <c r="AG83" t="s">
        <v>184</v>
      </c>
      <c r="AH83" t="s">
        <v>210</v>
      </c>
      <c r="AI83">
        <v>100</v>
      </c>
      <c r="AJ83" t="s">
        <v>211</v>
      </c>
      <c r="AK83">
        <v>1980</v>
      </c>
      <c r="AL83">
        <v>4</v>
      </c>
      <c r="AM83" t="s">
        <v>186</v>
      </c>
      <c r="AS83" t="s">
        <v>347</v>
      </c>
      <c r="AT83" t="s">
        <v>224</v>
      </c>
      <c r="AU83">
        <v>17</v>
      </c>
      <c r="AW83">
        <v>2000</v>
      </c>
      <c r="AZ83" t="s">
        <v>235</v>
      </c>
      <c r="BA83">
        <v>6</v>
      </c>
      <c r="BB83">
        <v>2016</v>
      </c>
      <c r="BE83" t="s">
        <v>196</v>
      </c>
      <c r="BF83">
        <v>7</v>
      </c>
      <c r="BH83">
        <v>60</v>
      </c>
      <c r="BI83" t="s">
        <v>212</v>
      </c>
      <c r="BJ83" t="s">
        <v>258</v>
      </c>
      <c r="BK83">
        <v>40</v>
      </c>
      <c r="BL83">
        <v>2011</v>
      </c>
      <c r="BM83">
        <v>700</v>
      </c>
      <c r="BN83" t="s">
        <v>212</v>
      </c>
      <c r="BY83" t="s">
        <v>255</v>
      </c>
      <c r="BZ83" s="11" t="s">
        <v>217</v>
      </c>
      <c r="CA83" s="11" t="s">
        <v>188</v>
      </c>
      <c r="CB83" s="11" t="s">
        <v>198</v>
      </c>
      <c r="CC83">
        <v>20</v>
      </c>
      <c r="CD83">
        <v>6</v>
      </c>
      <c r="CE83">
        <v>1.5</v>
      </c>
      <c r="CF83">
        <v>1.5</v>
      </c>
      <c r="CG83" s="12">
        <f t="shared" si="10"/>
        <v>26</v>
      </c>
      <c r="CH83" s="15">
        <f t="shared" si="8"/>
        <v>3</v>
      </c>
      <c r="CI83" s="15">
        <f t="shared" si="9"/>
        <v>23</v>
      </c>
      <c r="CJ83" t="s">
        <v>255</v>
      </c>
      <c r="DF83" t="s">
        <v>278</v>
      </c>
      <c r="DG83" t="s">
        <v>676</v>
      </c>
      <c r="DM83" t="s">
        <v>677</v>
      </c>
      <c r="DT83" t="s">
        <v>192</v>
      </c>
      <c r="DU83" t="s">
        <v>678</v>
      </c>
      <c r="EE83" t="s">
        <v>206</v>
      </c>
      <c r="EK83">
        <v>2016</v>
      </c>
      <c r="EM83">
        <v>9</v>
      </c>
      <c r="EO83">
        <v>2</v>
      </c>
      <c r="EQ83" s="12">
        <f t="shared" ref="EQ83:EQ88" si="14">SUM(EL83:EP83)</f>
        <v>11</v>
      </c>
      <c r="EY83">
        <v>3</v>
      </c>
      <c r="FP83">
        <v>4</v>
      </c>
      <c r="FQ83" t="s">
        <v>208</v>
      </c>
      <c r="FR83">
        <v>2</v>
      </c>
      <c r="FX83">
        <v>1</v>
      </c>
      <c r="GC83">
        <v>13</v>
      </c>
      <c r="GF83">
        <v>4</v>
      </c>
    </row>
    <row r="84" spans="1:188" ht="15.75" x14ac:dyDescent="0.25">
      <c r="A84">
        <v>82</v>
      </c>
      <c r="B84" t="s">
        <v>679</v>
      </c>
      <c r="C84" t="str">
        <f>B84</f>
        <v>Trần Văn Tùng</v>
      </c>
      <c r="D84" t="s">
        <v>175</v>
      </c>
      <c r="E84" t="s">
        <v>176</v>
      </c>
      <c r="F84" s="8">
        <v>2</v>
      </c>
      <c r="G84" t="s">
        <v>177</v>
      </c>
      <c r="H84" s="8">
        <v>4</v>
      </c>
      <c r="I84" t="s">
        <v>503</v>
      </c>
      <c r="J84">
        <v>1</v>
      </c>
      <c r="K84">
        <v>35</v>
      </c>
      <c r="L84">
        <v>1</v>
      </c>
      <c r="M84">
        <v>3</v>
      </c>
      <c r="N84">
        <v>2</v>
      </c>
      <c r="O84">
        <v>6</v>
      </c>
      <c r="P84">
        <v>2</v>
      </c>
      <c r="Q84">
        <v>2</v>
      </c>
      <c r="R84">
        <v>15</v>
      </c>
      <c r="S84">
        <v>2</v>
      </c>
      <c r="T84">
        <v>100</v>
      </c>
      <c r="U84">
        <v>15</v>
      </c>
      <c r="V84" s="9">
        <v>0.8</v>
      </c>
      <c r="W84" s="9">
        <f t="shared" si="12"/>
        <v>0.8</v>
      </c>
      <c r="Y84">
        <v>3</v>
      </c>
      <c r="AB84">
        <v>1</v>
      </c>
      <c r="AD84" s="10">
        <v>1</v>
      </c>
      <c r="AE84" s="10">
        <v>4</v>
      </c>
      <c r="AF84" s="9">
        <f t="shared" si="13"/>
        <v>0.8</v>
      </c>
      <c r="AG84" t="s">
        <v>184</v>
      </c>
      <c r="AH84" t="s">
        <v>210</v>
      </c>
      <c r="AI84">
        <v>50</v>
      </c>
      <c r="AJ84" t="s">
        <v>211</v>
      </c>
      <c r="AK84">
        <v>2000</v>
      </c>
      <c r="AL84">
        <v>1.5</v>
      </c>
      <c r="AM84" t="s">
        <v>186</v>
      </c>
      <c r="AS84" t="s">
        <v>197</v>
      </c>
      <c r="AT84" t="s">
        <v>224</v>
      </c>
      <c r="AU84">
        <v>10</v>
      </c>
      <c r="AW84">
        <v>2013</v>
      </c>
      <c r="AZ84" t="s">
        <v>196</v>
      </c>
      <c r="BA84">
        <v>10</v>
      </c>
      <c r="BB84">
        <v>2013</v>
      </c>
      <c r="BE84" t="s">
        <v>530</v>
      </c>
      <c r="BF84">
        <v>10</v>
      </c>
      <c r="BG84">
        <v>2009</v>
      </c>
      <c r="BY84" t="s">
        <v>255</v>
      </c>
      <c r="BZ84" s="11"/>
      <c r="CA84" s="11" t="s">
        <v>360</v>
      </c>
      <c r="CB84" s="11" t="s">
        <v>189</v>
      </c>
      <c r="CC84">
        <v>20</v>
      </c>
      <c r="CD84">
        <v>5</v>
      </c>
      <c r="CE84">
        <v>5</v>
      </c>
      <c r="CG84" s="12">
        <f t="shared" si="10"/>
        <v>25</v>
      </c>
      <c r="CH84" s="15">
        <f t="shared" si="8"/>
        <v>5</v>
      </c>
      <c r="CI84" s="15">
        <f t="shared" si="9"/>
        <v>20</v>
      </c>
      <c r="CJ84" t="s">
        <v>255</v>
      </c>
      <c r="DF84" t="s">
        <v>258</v>
      </c>
      <c r="DG84" t="s">
        <v>680</v>
      </c>
      <c r="DH84" t="s">
        <v>263</v>
      </c>
      <c r="DI84" t="s">
        <v>680</v>
      </c>
      <c r="DM84" t="s">
        <v>681</v>
      </c>
      <c r="DT84" t="s">
        <v>192</v>
      </c>
      <c r="DU84" t="s">
        <v>682</v>
      </c>
      <c r="EE84" t="s">
        <v>206</v>
      </c>
      <c r="EK84">
        <v>2013</v>
      </c>
      <c r="EM84">
        <v>10</v>
      </c>
      <c r="EO84">
        <v>0.5</v>
      </c>
      <c r="EQ84" s="12">
        <f t="shared" si="14"/>
        <v>10.5</v>
      </c>
      <c r="EY84">
        <v>0.5</v>
      </c>
      <c r="EZ84">
        <v>0.5</v>
      </c>
      <c r="FP84">
        <v>4</v>
      </c>
      <c r="FQ84" t="s">
        <v>208</v>
      </c>
      <c r="FR84">
        <v>2</v>
      </c>
      <c r="FX84">
        <v>15</v>
      </c>
      <c r="FY84" t="s">
        <v>683</v>
      </c>
      <c r="GC84">
        <v>3</v>
      </c>
      <c r="GF84">
        <v>11</v>
      </c>
    </row>
    <row r="85" spans="1:188" ht="30.75" x14ac:dyDescent="0.25">
      <c r="A85">
        <v>83</v>
      </c>
      <c r="B85" t="s">
        <v>684</v>
      </c>
      <c r="C85" t="str">
        <f>B85</f>
        <v>Nguyễn Văn Thái</v>
      </c>
      <c r="D85" t="s">
        <v>175</v>
      </c>
      <c r="E85" t="s">
        <v>176</v>
      </c>
      <c r="F85" s="8">
        <v>2</v>
      </c>
      <c r="G85" t="s">
        <v>177</v>
      </c>
      <c r="H85" s="8">
        <v>4</v>
      </c>
      <c r="I85" t="s">
        <v>231</v>
      </c>
      <c r="J85">
        <v>1</v>
      </c>
      <c r="K85">
        <f>2019-1973</f>
        <v>46</v>
      </c>
      <c r="L85">
        <v>1</v>
      </c>
      <c r="M85">
        <v>1</v>
      </c>
      <c r="N85">
        <v>3</v>
      </c>
      <c r="O85">
        <v>3</v>
      </c>
      <c r="P85">
        <v>2</v>
      </c>
      <c r="Q85">
        <v>2</v>
      </c>
      <c r="R85">
        <v>20</v>
      </c>
      <c r="S85">
        <v>2</v>
      </c>
      <c r="T85">
        <v>150</v>
      </c>
      <c r="U85">
        <v>60</v>
      </c>
      <c r="V85" s="9">
        <v>2.25</v>
      </c>
      <c r="W85" s="9">
        <f t="shared" si="12"/>
        <v>2.25</v>
      </c>
      <c r="Y85">
        <v>3</v>
      </c>
      <c r="AB85">
        <v>1</v>
      </c>
      <c r="AD85" s="10">
        <v>1</v>
      </c>
      <c r="AE85" s="10">
        <v>5</v>
      </c>
      <c r="AF85" s="9">
        <f t="shared" si="13"/>
        <v>2.25</v>
      </c>
      <c r="AG85" t="s">
        <v>184</v>
      </c>
      <c r="AH85" t="s">
        <v>210</v>
      </c>
      <c r="AI85">
        <v>300</v>
      </c>
      <c r="AJ85" t="s">
        <v>211</v>
      </c>
      <c r="AK85">
        <v>2000</v>
      </c>
      <c r="AL85">
        <v>5</v>
      </c>
      <c r="AM85" t="s">
        <v>186</v>
      </c>
      <c r="AS85" t="s">
        <v>197</v>
      </c>
      <c r="AT85" t="s">
        <v>224</v>
      </c>
      <c r="AU85">
        <v>150</v>
      </c>
      <c r="AW85">
        <v>1984</v>
      </c>
      <c r="AX85">
        <v>2</v>
      </c>
      <c r="AY85" t="s">
        <v>186</v>
      </c>
      <c r="AZ85" t="s">
        <v>235</v>
      </c>
      <c r="BA85">
        <v>200</v>
      </c>
      <c r="BB85">
        <v>2014</v>
      </c>
      <c r="BC85">
        <v>250</v>
      </c>
      <c r="BD85" t="s">
        <v>212</v>
      </c>
      <c r="BE85" t="s">
        <v>234</v>
      </c>
      <c r="BF85">
        <v>100</v>
      </c>
      <c r="BH85">
        <v>200</v>
      </c>
      <c r="BI85" t="s">
        <v>212</v>
      </c>
      <c r="BJ85" t="s">
        <v>201</v>
      </c>
      <c r="BK85">
        <v>30</v>
      </c>
      <c r="BL85">
        <v>2000</v>
      </c>
      <c r="BM85">
        <v>200</v>
      </c>
      <c r="BN85" t="s">
        <v>212</v>
      </c>
      <c r="BY85" t="s">
        <v>255</v>
      </c>
      <c r="BZ85" s="11" t="s">
        <v>226</v>
      </c>
      <c r="CA85" s="11"/>
      <c r="CB85" s="11" t="s">
        <v>198</v>
      </c>
      <c r="CC85">
        <v>40</v>
      </c>
      <c r="CD85">
        <v>66</v>
      </c>
      <c r="CE85">
        <v>5</v>
      </c>
      <c r="CF85">
        <v>15</v>
      </c>
      <c r="CG85" s="12">
        <f t="shared" si="10"/>
        <v>106</v>
      </c>
      <c r="CH85" s="15">
        <f t="shared" si="8"/>
        <v>20</v>
      </c>
      <c r="CI85" s="15">
        <f t="shared" si="9"/>
        <v>86</v>
      </c>
      <c r="CJ85" t="s">
        <v>255</v>
      </c>
      <c r="DM85" t="s">
        <v>685</v>
      </c>
      <c r="DT85" t="s">
        <v>199</v>
      </c>
      <c r="DU85" t="s">
        <v>205</v>
      </c>
      <c r="EE85" t="s">
        <v>243</v>
      </c>
      <c r="EK85">
        <v>2014</v>
      </c>
      <c r="EM85">
        <v>5</v>
      </c>
      <c r="EO85">
        <v>10</v>
      </c>
      <c r="EP85">
        <v>1</v>
      </c>
      <c r="EQ85" s="12">
        <f t="shared" si="14"/>
        <v>16</v>
      </c>
      <c r="EY85">
        <v>10</v>
      </c>
      <c r="EZ85">
        <v>1</v>
      </c>
      <c r="FA85">
        <v>2</v>
      </c>
      <c r="FH85">
        <v>1</v>
      </c>
      <c r="FI85">
        <v>3</v>
      </c>
      <c r="FJ85" t="s">
        <v>686</v>
      </c>
      <c r="FK85">
        <v>1</v>
      </c>
      <c r="FP85">
        <v>123</v>
      </c>
      <c r="FR85">
        <v>1</v>
      </c>
      <c r="FS85">
        <v>1</v>
      </c>
      <c r="FT85">
        <v>50</v>
      </c>
      <c r="FU85">
        <v>60</v>
      </c>
      <c r="FV85">
        <v>0.75</v>
      </c>
      <c r="FW85">
        <v>2</v>
      </c>
      <c r="GC85">
        <v>2</v>
      </c>
      <c r="GF85">
        <v>11</v>
      </c>
    </row>
    <row r="86" spans="1:188" ht="15.75" x14ac:dyDescent="0.25">
      <c r="A86">
        <v>84</v>
      </c>
      <c r="B86" t="s">
        <v>436</v>
      </c>
      <c r="C86" t="str">
        <f>B86</f>
        <v>Nguyễn Văn Út</v>
      </c>
      <c r="D86" t="s">
        <v>175</v>
      </c>
      <c r="E86" t="s">
        <v>176</v>
      </c>
      <c r="F86" s="8">
        <v>2</v>
      </c>
      <c r="G86" t="s">
        <v>177</v>
      </c>
      <c r="H86" s="8">
        <v>4</v>
      </c>
      <c r="I86" t="s">
        <v>231</v>
      </c>
      <c r="J86">
        <v>1</v>
      </c>
      <c r="K86">
        <v>33</v>
      </c>
      <c r="L86">
        <v>1</v>
      </c>
      <c r="M86">
        <v>2</v>
      </c>
      <c r="N86">
        <v>2</v>
      </c>
      <c r="O86">
        <v>4</v>
      </c>
      <c r="P86">
        <v>2</v>
      </c>
      <c r="Q86">
        <v>2</v>
      </c>
      <c r="R86">
        <v>1</v>
      </c>
      <c r="S86">
        <v>1</v>
      </c>
      <c r="T86">
        <v>70</v>
      </c>
      <c r="U86">
        <v>30</v>
      </c>
      <c r="V86" s="9">
        <v>0.3</v>
      </c>
      <c r="W86" s="9">
        <f t="shared" si="12"/>
        <v>0.3</v>
      </c>
      <c r="Y86">
        <v>3</v>
      </c>
      <c r="AB86">
        <v>3</v>
      </c>
      <c r="AD86" s="10">
        <v>1</v>
      </c>
      <c r="AE86" s="10">
        <v>2</v>
      </c>
      <c r="AF86" s="9">
        <f t="shared" si="13"/>
        <v>0.3</v>
      </c>
      <c r="AG86" t="s">
        <v>184</v>
      </c>
      <c r="AH86" t="s">
        <v>210</v>
      </c>
      <c r="AI86">
        <v>30</v>
      </c>
      <c r="AJ86" t="s">
        <v>211</v>
      </c>
      <c r="AK86">
        <v>1999</v>
      </c>
      <c r="AL86">
        <v>1.2</v>
      </c>
      <c r="AM86" t="s">
        <v>186</v>
      </c>
      <c r="AS86" t="s">
        <v>262</v>
      </c>
      <c r="AT86" t="s">
        <v>224</v>
      </c>
      <c r="AU86">
        <v>30</v>
      </c>
      <c r="AW86">
        <v>2011</v>
      </c>
      <c r="AX86">
        <v>800</v>
      </c>
      <c r="AY86" t="s">
        <v>212</v>
      </c>
      <c r="BY86" t="s">
        <v>255</v>
      </c>
      <c r="BZ86" s="11" t="s">
        <v>187</v>
      </c>
      <c r="CA86" s="11" t="s">
        <v>188</v>
      </c>
      <c r="CB86" s="11" t="s">
        <v>198</v>
      </c>
      <c r="CC86">
        <v>6</v>
      </c>
      <c r="CD86">
        <v>9</v>
      </c>
      <c r="CE86">
        <v>0.75</v>
      </c>
      <c r="CF86">
        <v>0.75</v>
      </c>
      <c r="CG86" s="12">
        <f t="shared" si="10"/>
        <v>15</v>
      </c>
      <c r="CH86" s="15">
        <f t="shared" si="8"/>
        <v>1.5</v>
      </c>
      <c r="CI86" s="15">
        <f t="shared" si="9"/>
        <v>13.5</v>
      </c>
      <c r="CJ86" t="s">
        <v>255</v>
      </c>
      <c r="DM86" t="s">
        <v>687</v>
      </c>
      <c r="DN86" t="s">
        <v>249</v>
      </c>
      <c r="DT86" t="s">
        <v>258</v>
      </c>
      <c r="DU86" t="s">
        <v>204</v>
      </c>
      <c r="EE86" t="s">
        <v>194</v>
      </c>
      <c r="EK86">
        <v>2011</v>
      </c>
      <c r="EM86">
        <v>2</v>
      </c>
      <c r="EQ86" s="12">
        <f t="shared" si="14"/>
        <v>2</v>
      </c>
      <c r="EY86">
        <v>1.5</v>
      </c>
      <c r="FP86">
        <v>3</v>
      </c>
      <c r="FR86">
        <v>2</v>
      </c>
      <c r="FX86">
        <v>1</v>
      </c>
      <c r="GD86" t="s">
        <v>688</v>
      </c>
      <c r="GE86" t="s">
        <v>689</v>
      </c>
      <c r="GF86">
        <v>4</v>
      </c>
    </row>
    <row r="87" spans="1:188" ht="15.75" x14ac:dyDescent="0.25">
      <c r="A87">
        <v>85</v>
      </c>
      <c r="B87" t="s">
        <v>690</v>
      </c>
      <c r="C87" t="str">
        <f>B87</f>
        <v>Nguyễn Minh Toàn</v>
      </c>
      <c r="D87" t="s">
        <v>175</v>
      </c>
      <c r="E87" t="s">
        <v>176</v>
      </c>
      <c r="F87" s="8">
        <v>2</v>
      </c>
      <c r="G87" t="s">
        <v>177</v>
      </c>
      <c r="H87" s="8">
        <v>4</v>
      </c>
      <c r="I87" t="s">
        <v>231</v>
      </c>
      <c r="J87">
        <v>1</v>
      </c>
      <c r="K87">
        <v>34</v>
      </c>
      <c r="L87">
        <v>1</v>
      </c>
      <c r="M87">
        <v>2</v>
      </c>
      <c r="N87">
        <v>2</v>
      </c>
      <c r="O87">
        <v>2</v>
      </c>
      <c r="P87">
        <v>2</v>
      </c>
      <c r="Q87">
        <v>2</v>
      </c>
      <c r="R87">
        <v>12</v>
      </c>
      <c r="S87">
        <v>2</v>
      </c>
      <c r="T87">
        <v>160</v>
      </c>
      <c r="U87">
        <v>80</v>
      </c>
      <c r="V87" s="9">
        <v>1</v>
      </c>
      <c r="W87" s="9">
        <f t="shared" si="12"/>
        <v>1</v>
      </c>
      <c r="Y87">
        <v>3</v>
      </c>
      <c r="AB87">
        <v>3</v>
      </c>
      <c r="AD87" s="10">
        <v>1</v>
      </c>
      <c r="AE87" s="10">
        <v>4</v>
      </c>
      <c r="AF87" s="9">
        <f t="shared" si="13"/>
        <v>1</v>
      </c>
      <c r="AG87" t="s">
        <v>184</v>
      </c>
      <c r="AH87" t="s">
        <v>210</v>
      </c>
      <c r="AI87">
        <v>100</v>
      </c>
      <c r="AJ87" t="s">
        <v>211</v>
      </c>
      <c r="AK87">
        <v>2000</v>
      </c>
      <c r="AL87">
        <v>4</v>
      </c>
      <c r="AM87" t="s">
        <v>186</v>
      </c>
      <c r="AS87" t="s">
        <v>262</v>
      </c>
      <c r="AT87" t="s">
        <v>224</v>
      </c>
      <c r="AU87">
        <v>30</v>
      </c>
      <c r="AW87">
        <v>2010</v>
      </c>
      <c r="AX87">
        <v>350</v>
      </c>
      <c r="AY87" t="s">
        <v>212</v>
      </c>
      <c r="AZ87" t="s">
        <v>197</v>
      </c>
      <c r="BA87">
        <v>13</v>
      </c>
      <c r="BB87">
        <v>2008</v>
      </c>
      <c r="BC87">
        <v>300</v>
      </c>
      <c r="BD87" t="s">
        <v>212</v>
      </c>
      <c r="BE87" t="s">
        <v>196</v>
      </c>
      <c r="BF87">
        <v>10</v>
      </c>
      <c r="BG87">
        <v>2005</v>
      </c>
      <c r="BH87">
        <v>500</v>
      </c>
      <c r="BI87" t="s">
        <v>212</v>
      </c>
      <c r="BY87" t="s">
        <v>255</v>
      </c>
      <c r="BZ87" s="11" t="s">
        <v>187</v>
      </c>
      <c r="CA87" s="11" t="s">
        <v>238</v>
      </c>
      <c r="CB87" s="11" t="s">
        <v>198</v>
      </c>
      <c r="CC87">
        <v>80</v>
      </c>
      <c r="CD87">
        <v>40</v>
      </c>
      <c r="CE87">
        <v>20</v>
      </c>
      <c r="CF87">
        <v>2</v>
      </c>
      <c r="CG87" s="12">
        <f t="shared" si="10"/>
        <v>120</v>
      </c>
      <c r="CH87" s="15">
        <f t="shared" si="8"/>
        <v>22</v>
      </c>
      <c r="CI87" s="15">
        <f t="shared" si="9"/>
        <v>98</v>
      </c>
      <c r="CJ87" t="s">
        <v>255</v>
      </c>
      <c r="DM87" t="s">
        <v>691</v>
      </c>
      <c r="DT87" t="s">
        <v>203</v>
      </c>
      <c r="DU87" t="s">
        <v>559</v>
      </c>
      <c r="DX87" t="s">
        <v>201</v>
      </c>
      <c r="DY87" t="s">
        <v>692</v>
      </c>
      <c r="EE87" t="s">
        <v>243</v>
      </c>
      <c r="EF87" t="s">
        <v>207</v>
      </c>
      <c r="EM87">
        <v>2</v>
      </c>
      <c r="EQ87" s="12">
        <f t="shared" si="14"/>
        <v>2</v>
      </c>
      <c r="EY87">
        <v>0.5</v>
      </c>
      <c r="FP87">
        <v>134</v>
      </c>
      <c r="FQ87" t="s">
        <v>208</v>
      </c>
      <c r="FR87">
        <v>2</v>
      </c>
      <c r="FX87">
        <v>1</v>
      </c>
      <c r="GF87">
        <v>4</v>
      </c>
    </row>
    <row r="88" spans="1:188" ht="15.75" x14ac:dyDescent="0.25">
      <c r="A88">
        <v>86</v>
      </c>
      <c r="B88" t="s">
        <v>693</v>
      </c>
      <c r="C88" t="s">
        <v>694</v>
      </c>
      <c r="D88" t="s">
        <v>367</v>
      </c>
      <c r="E88" t="s">
        <v>176</v>
      </c>
      <c r="F88" s="8">
        <v>2</v>
      </c>
      <c r="G88" t="s">
        <v>177</v>
      </c>
      <c r="H88" s="8">
        <v>4</v>
      </c>
      <c r="I88" t="s">
        <v>231</v>
      </c>
      <c r="J88">
        <v>2</v>
      </c>
      <c r="K88">
        <v>43</v>
      </c>
      <c r="L88">
        <v>1</v>
      </c>
      <c r="M88">
        <v>2</v>
      </c>
      <c r="N88">
        <v>1</v>
      </c>
      <c r="O88">
        <v>3</v>
      </c>
      <c r="P88">
        <v>3</v>
      </c>
      <c r="Q88">
        <v>2</v>
      </c>
      <c r="R88">
        <v>23</v>
      </c>
      <c r="S88">
        <v>1</v>
      </c>
      <c r="T88">
        <v>150</v>
      </c>
      <c r="U88">
        <v>30</v>
      </c>
      <c r="V88" s="9">
        <v>0.8</v>
      </c>
      <c r="W88" s="9">
        <f t="shared" si="12"/>
        <v>0.8</v>
      </c>
      <c r="Y88">
        <v>3</v>
      </c>
      <c r="AB88">
        <v>3</v>
      </c>
      <c r="AD88" s="10">
        <v>1</v>
      </c>
      <c r="AE88" s="10">
        <v>6</v>
      </c>
      <c r="AF88" s="9">
        <f t="shared" si="13"/>
        <v>0.8</v>
      </c>
      <c r="AG88" t="s">
        <v>184</v>
      </c>
      <c r="AH88" t="s">
        <v>210</v>
      </c>
      <c r="AI88">
        <v>100</v>
      </c>
      <c r="AJ88" t="s">
        <v>211</v>
      </c>
      <c r="AK88">
        <v>1999</v>
      </c>
      <c r="AL88">
        <v>6</v>
      </c>
      <c r="AM88" t="s">
        <v>186</v>
      </c>
      <c r="AS88" t="s">
        <v>197</v>
      </c>
      <c r="AT88" t="s">
        <v>224</v>
      </c>
      <c r="AU88">
        <v>50</v>
      </c>
      <c r="AW88">
        <v>2010</v>
      </c>
      <c r="AX88">
        <v>1</v>
      </c>
      <c r="AY88" t="s">
        <v>186</v>
      </c>
      <c r="AZ88" t="s">
        <v>235</v>
      </c>
      <c r="BA88">
        <v>200</v>
      </c>
      <c r="BB88">
        <v>2016</v>
      </c>
      <c r="BE88" t="s">
        <v>392</v>
      </c>
      <c r="BF88">
        <v>50</v>
      </c>
      <c r="BG88">
        <v>2017</v>
      </c>
      <c r="BJ88" t="s">
        <v>337</v>
      </c>
      <c r="BK88">
        <v>40</v>
      </c>
      <c r="BL88">
        <v>2017</v>
      </c>
      <c r="BO88" t="s">
        <v>258</v>
      </c>
      <c r="BP88">
        <v>150</v>
      </c>
      <c r="BQ88">
        <v>2013</v>
      </c>
      <c r="BR88">
        <v>1</v>
      </c>
      <c r="BS88" t="s">
        <v>186</v>
      </c>
      <c r="BY88" t="s">
        <v>255</v>
      </c>
      <c r="BZ88" s="11" t="s">
        <v>187</v>
      </c>
      <c r="CA88" s="11" t="s">
        <v>238</v>
      </c>
      <c r="CB88" s="11" t="s">
        <v>198</v>
      </c>
      <c r="CC88">
        <v>35</v>
      </c>
      <c r="CD88">
        <v>20</v>
      </c>
      <c r="CE88">
        <v>8</v>
      </c>
      <c r="CF88">
        <v>8</v>
      </c>
      <c r="CG88" s="12">
        <f t="shared" si="10"/>
        <v>55</v>
      </c>
      <c r="CH88" s="15">
        <f t="shared" si="8"/>
        <v>16</v>
      </c>
      <c r="CI88" s="15">
        <f t="shared" si="9"/>
        <v>39</v>
      </c>
      <c r="CJ88" t="s">
        <v>255</v>
      </c>
      <c r="DF88" t="s">
        <v>274</v>
      </c>
      <c r="DG88" t="s">
        <v>695</v>
      </c>
      <c r="DH88" t="s">
        <v>515</v>
      </c>
      <c r="DI88" t="s">
        <v>695</v>
      </c>
      <c r="DJ88" t="s">
        <v>696</v>
      </c>
      <c r="DK88" t="s">
        <v>697</v>
      </c>
      <c r="DM88" t="s">
        <v>698</v>
      </c>
      <c r="DT88" t="s">
        <v>192</v>
      </c>
      <c r="DU88" t="s">
        <v>637</v>
      </c>
      <c r="DV88" t="s">
        <v>699</v>
      </c>
      <c r="DX88" t="s">
        <v>258</v>
      </c>
      <c r="DY88" t="s">
        <v>700</v>
      </c>
      <c r="EF88" t="s">
        <v>701</v>
      </c>
      <c r="EK88">
        <v>2016</v>
      </c>
      <c r="EM88">
        <v>10</v>
      </c>
      <c r="EO88">
        <v>15</v>
      </c>
      <c r="EQ88" s="12">
        <f t="shared" si="14"/>
        <v>25</v>
      </c>
      <c r="EY88">
        <v>4</v>
      </c>
      <c r="FH88">
        <v>1</v>
      </c>
      <c r="FI88">
        <v>2</v>
      </c>
      <c r="FJ88" t="s">
        <v>611</v>
      </c>
      <c r="FK88">
        <v>2</v>
      </c>
      <c r="FP88">
        <v>13</v>
      </c>
      <c r="FR88">
        <v>2</v>
      </c>
      <c r="FX88">
        <v>1</v>
      </c>
      <c r="GC88">
        <v>12</v>
      </c>
      <c r="GD88">
        <v>1234</v>
      </c>
      <c r="GE88">
        <v>4</v>
      </c>
      <c r="GF88">
        <v>4</v>
      </c>
    </row>
    <row r="89" spans="1:188" ht="15.75" x14ac:dyDescent="0.25">
      <c r="A89">
        <v>87</v>
      </c>
      <c r="B89" t="s">
        <v>702</v>
      </c>
      <c r="C89" t="str">
        <f>B89</f>
        <v>Phạm Thanh Liêm</v>
      </c>
      <c r="D89" t="s">
        <v>175</v>
      </c>
      <c r="E89" t="s">
        <v>176</v>
      </c>
      <c r="F89" s="8">
        <v>2</v>
      </c>
      <c r="G89" t="s">
        <v>177</v>
      </c>
      <c r="H89" s="8">
        <v>4</v>
      </c>
      <c r="I89" t="s">
        <v>503</v>
      </c>
      <c r="J89">
        <v>1</v>
      </c>
      <c r="K89">
        <v>73</v>
      </c>
      <c r="L89">
        <v>1</v>
      </c>
      <c r="M89">
        <v>1</v>
      </c>
      <c r="N89">
        <v>1</v>
      </c>
      <c r="O89">
        <v>2</v>
      </c>
      <c r="P89">
        <v>2</v>
      </c>
      <c r="Q89">
        <v>1</v>
      </c>
      <c r="R89">
        <v>40</v>
      </c>
      <c r="S89">
        <v>2</v>
      </c>
      <c r="T89">
        <v>30</v>
      </c>
      <c r="U89">
        <v>80</v>
      </c>
      <c r="V89" s="9">
        <v>0.5</v>
      </c>
      <c r="W89" s="9">
        <f t="shared" si="12"/>
        <v>0.5</v>
      </c>
      <c r="Y89">
        <v>3</v>
      </c>
      <c r="AB89">
        <v>3</v>
      </c>
      <c r="AD89" s="10">
        <v>1</v>
      </c>
      <c r="AE89" s="10">
        <v>3</v>
      </c>
      <c r="AF89" s="9">
        <f t="shared" si="13"/>
        <v>0.5</v>
      </c>
      <c r="AG89" t="s">
        <v>184</v>
      </c>
      <c r="AH89" t="s">
        <v>210</v>
      </c>
      <c r="AI89">
        <v>40</v>
      </c>
      <c r="AJ89" t="s">
        <v>211</v>
      </c>
      <c r="AK89">
        <v>2000</v>
      </c>
      <c r="AL89">
        <v>2</v>
      </c>
      <c r="AM89" t="s">
        <v>186</v>
      </c>
      <c r="AS89" t="s">
        <v>262</v>
      </c>
      <c r="AT89" t="s">
        <v>224</v>
      </c>
      <c r="AW89">
        <v>2010</v>
      </c>
      <c r="AX89">
        <v>2</v>
      </c>
      <c r="AY89" t="s">
        <v>186</v>
      </c>
      <c r="AZ89" t="s">
        <v>703</v>
      </c>
      <c r="BA89">
        <v>2</v>
      </c>
      <c r="BB89">
        <v>2010</v>
      </c>
      <c r="BC89">
        <v>100</v>
      </c>
      <c r="BD89" t="s">
        <v>212</v>
      </c>
      <c r="BY89" t="s">
        <v>255</v>
      </c>
      <c r="BZ89" s="11"/>
      <c r="CA89" s="11" t="s">
        <v>188</v>
      </c>
      <c r="CB89" s="11" t="s">
        <v>198</v>
      </c>
      <c r="CC89">
        <v>10</v>
      </c>
      <c r="CD89">
        <v>20</v>
      </c>
      <c r="CF89">
        <v>1.5</v>
      </c>
      <c r="CG89" s="12">
        <f t="shared" si="10"/>
        <v>30</v>
      </c>
      <c r="CH89" s="15">
        <f t="shared" si="8"/>
        <v>1.5</v>
      </c>
      <c r="CI89" s="15">
        <f t="shared" si="9"/>
        <v>28.5</v>
      </c>
      <c r="CJ89" t="s">
        <v>255</v>
      </c>
      <c r="DF89" t="s">
        <v>278</v>
      </c>
      <c r="DG89" t="s">
        <v>704</v>
      </c>
      <c r="DM89" t="s">
        <v>705</v>
      </c>
      <c r="DT89" t="s">
        <v>258</v>
      </c>
      <c r="DU89" t="s">
        <v>706</v>
      </c>
      <c r="EE89" t="s">
        <v>206</v>
      </c>
      <c r="EK89">
        <v>2010</v>
      </c>
      <c r="EM89">
        <v>0.2</v>
      </c>
      <c r="EQ89" s="12"/>
      <c r="EY89">
        <v>0.5</v>
      </c>
      <c r="EZ89">
        <v>1</v>
      </c>
      <c r="FP89">
        <v>4</v>
      </c>
      <c r="FQ89" t="s">
        <v>208</v>
      </c>
      <c r="FR89">
        <v>2</v>
      </c>
      <c r="FX89">
        <v>1</v>
      </c>
      <c r="GC89">
        <v>3</v>
      </c>
      <c r="GF89">
        <v>411</v>
      </c>
    </row>
    <row r="90" spans="1:188" ht="30.75" x14ac:dyDescent="0.25">
      <c r="A90">
        <v>88</v>
      </c>
      <c r="B90" t="s">
        <v>707</v>
      </c>
      <c r="C90" t="str">
        <f>B90</f>
        <v>Lê Văn Hai</v>
      </c>
      <c r="D90" t="s">
        <v>175</v>
      </c>
      <c r="E90" t="s">
        <v>176</v>
      </c>
      <c r="F90" s="8">
        <v>2</v>
      </c>
      <c r="G90" t="s">
        <v>177</v>
      </c>
      <c r="H90" s="8">
        <v>4</v>
      </c>
      <c r="I90" t="s">
        <v>231</v>
      </c>
      <c r="J90">
        <v>1</v>
      </c>
      <c r="K90">
        <v>70</v>
      </c>
      <c r="L90">
        <v>1</v>
      </c>
      <c r="M90">
        <v>1</v>
      </c>
      <c r="N90">
        <v>1</v>
      </c>
      <c r="O90">
        <v>2</v>
      </c>
      <c r="P90">
        <v>2</v>
      </c>
      <c r="Q90">
        <v>2</v>
      </c>
      <c r="R90">
        <v>29</v>
      </c>
      <c r="S90">
        <v>1</v>
      </c>
      <c r="T90">
        <v>20</v>
      </c>
      <c r="U90">
        <v>100</v>
      </c>
      <c r="V90" s="9">
        <v>1.17</v>
      </c>
      <c r="W90" s="9">
        <f t="shared" si="12"/>
        <v>1.17</v>
      </c>
      <c r="Y90">
        <v>3</v>
      </c>
      <c r="AB90">
        <v>1</v>
      </c>
      <c r="AD90" s="10">
        <v>1</v>
      </c>
      <c r="AE90" s="10">
        <v>4</v>
      </c>
      <c r="AF90" s="9">
        <f t="shared" si="13"/>
        <v>1.17</v>
      </c>
      <c r="AG90" t="s">
        <v>184</v>
      </c>
      <c r="AH90" t="s">
        <v>210</v>
      </c>
      <c r="AI90">
        <v>100</v>
      </c>
      <c r="AJ90" t="s">
        <v>211</v>
      </c>
      <c r="AK90">
        <v>1995</v>
      </c>
      <c r="AL90">
        <v>450</v>
      </c>
      <c r="AM90" t="s">
        <v>212</v>
      </c>
      <c r="AS90" t="s">
        <v>196</v>
      </c>
      <c r="AT90" t="s">
        <v>224</v>
      </c>
      <c r="AU90">
        <v>5</v>
      </c>
      <c r="AW90">
        <v>2000</v>
      </c>
      <c r="AX90">
        <v>50</v>
      </c>
      <c r="AY90" t="s">
        <v>212</v>
      </c>
      <c r="AZ90" t="s">
        <v>557</v>
      </c>
      <c r="BA90">
        <v>4</v>
      </c>
      <c r="BB90">
        <v>1995</v>
      </c>
      <c r="BC90">
        <v>400</v>
      </c>
      <c r="BD90" t="s">
        <v>558</v>
      </c>
      <c r="BE90" t="s">
        <v>197</v>
      </c>
      <c r="BF90">
        <v>5</v>
      </c>
      <c r="BG90">
        <v>2000</v>
      </c>
      <c r="BH90">
        <v>100</v>
      </c>
      <c r="BI90" t="s">
        <v>212</v>
      </c>
      <c r="BY90" t="s">
        <v>255</v>
      </c>
      <c r="BZ90" s="11" t="s">
        <v>217</v>
      </c>
      <c r="CA90" s="11" t="s">
        <v>188</v>
      </c>
      <c r="CB90" s="11" t="s">
        <v>189</v>
      </c>
      <c r="CC90">
        <v>14</v>
      </c>
      <c r="CD90">
        <v>6</v>
      </c>
      <c r="CE90">
        <v>1</v>
      </c>
      <c r="CF90">
        <v>1</v>
      </c>
      <c r="CG90" s="12">
        <f t="shared" si="10"/>
        <v>20</v>
      </c>
      <c r="CH90" s="15">
        <f t="shared" si="8"/>
        <v>2</v>
      </c>
      <c r="CI90" s="15">
        <f t="shared" si="9"/>
        <v>18</v>
      </c>
      <c r="CJ90" t="s">
        <v>255</v>
      </c>
      <c r="DF90" t="s">
        <v>274</v>
      </c>
      <c r="DG90" t="s">
        <v>708</v>
      </c>
      <c r="DT90" t="s">
        <v>203</v>
      </c>
      <c r="DU90" t="s">
        <v>378</v>
      </c>
      <c r="EE90" t="s">
        <v>243</v>
      </c>
      <c r="EF90" t="s">
        <v>482</v>
      </c>
      <c r="EK90">
        <v>2000</v>
      </c>
      <c r="EM90">
        <v>0.5</v>
      </c>
      <c r="EO90">
        <v>2</v>
      </c>
      <c r="EQ90" s="12">
        <f>SUM(EL90:EP90)</f>
        <v>2.5</v>
      </c>
      <c r="EY90">
        <v>1</v>
      </c>
      <c r="FA90">
        <v>0.5</v>
      </c>
      <c r="FP90">
        <v>4</v>
      </c>
      <c r="FQ90" t="s">
        <v>622</v>
      </c>
      <c r="FR90">
        <v>2</v>
      </c>
      <c r="FX90">
        <v>5</v>
      </c>
      <c r="FY90" t="s">
        <v>709</v>
      </c>
      <c r="GF90">
        <v>4</v>
      </c>
    </row>
    <row r="91" spans="1:188" ht="30.75" x14ac:dyDescent="0.25">
      <c r="A91">
        <v>89</v>
      </c>
      <c r="B91" t="s">
        <v>710</v>
      </c>
      <c r="C91" t="s">
        <v>711</v>
      </c>
      <c r="D91" t="s">
        <v>367</v>
      </c>
      <c r="E91" t="s">
        <v>176</v>
      </c>
      <c r="F91" s="8">
        <v>2</v>
      </c>
      <c r="G91" t="s">
        <v>177</v>
      </c>
      <c r="H91" s="8">
        <v>4</v>
      </c>
      <c r="I91" t="s">
        <v>178</v>
      </c>
      <c r="J91">
        <v>2</v>
      </c>
      <c r="K91">
        <v>57</v>
      </c>
      <c r="L91">
        <v>1</v>
      </c>
      <c r="M91">
        <v>2</v>
      </c>
      <c r="N91">
        <v>1</v>
      </c>
      <c r="O91">
        <v>10</v>
      </c>
      <c r="P91">
        <v>6</v>
      </c>
      <c r="Q91">
        <v>2</v>
      </c>
      <c r="R91">
        <v>40</v>
      </c>
      <c r="S91">
        <v>2</v>
      </c>
      <c r="T91">
        <v>150</v>
      </c>
      <c r="U91">
        <v>40</v>
      </c>
      <c r="V91" s="9">
        <v>2.2000000000000002</v>
      </c>
      <c r="W91" s="9">
        <f t="shared" si="12"/>
        <v>2.2000000000000002</v>
      </c>
      <c r="Y91">
        <v>3</v>
      </c>
      <c r="AB91">
        <v>3</v>
      </c>
      <c r="AD91" s="10">
        <v>1</v>
      </c>
      <c r="AE91" s="10">
        <v>7</v>
      </c>
      <c r="AF91" s="9">
        <f t="shared" si="13"/>
        <v>2.2000000000000002</v>
      </c>
      <c r="AG91" t="s">
        <v>184</v>
      </c>
      <c r="AH91" t="s">
        <v>210</v>
      </c>
      <c r="AI91">
        <v>220</v>
      </c>
      <c r="AJ91" t="s">
        <v>211</v>
      </c>
      <c r="AK91">
        <v>1985</v>
      </c>
      <c r="AL91">
        <v>5</v>
      </c>
      <c r="AM91" t="s">
        <v>186</v>
      </c>
      <c r="AS91" t="s">
        <v>261</v>
      </c>
      <c r="AT91" t="s">
        <v>224</v>
      </c>
      <c r="AU91">
        <v>30</v>
      </c>
      <c r="AW91">
        <v>2001</v>
      </c>
      <c r="AZ91" t="s">
        <v>197</v>
      </c>
      <c r="BA91">
        <v>30</v>
      </c>
      <c r="BB91">
        <v>1989</v>
      </c>
      <c r="BE91" t="s">
        <v>262</v>
      </c>
      <c r="BF91">
        <v>30</v>
      </c>
      <c r="BG91">
        <v>1989</v>
      </c>
      <c r="BJ91" t="s">
        <v>393</v>
      </c>
      <c r="BK91">
        <v>100</v>
      </c>
      <c r="BL91">
        <v>2009</v>
      </c>
      <c r="BO91" t="s">
        <v>468</v>
      </c>
      <c r="BP91">
        <v>30</v>
      </c>
      <c r="BQ91">
        <v>2009</v>
      </c>
      <c r="BT91" t="s">
        <v>337</v>
      </c>
      <c r="BU91">
        <v>15</v>
      </c>
      <c r="BV91">
        <v>1989</v>
      </c>
      <c r="BY91" t="s">
        <v>255</v>
      </c>
      <c r="BZ91" s="11" t="s">
        <v>217</v>
      </c>
      <c r="CA91" s="11" t="s">
        <v>188</v>
      </c>
      <c r="CB91" s="11" t="s">
        <v>198</v>
      </c>
      <c r="CC91">
        <v>105</v>
      </c>
      <c r="CD91">
        <v>25</v>
      </c>
      <c r="CE91">
        <v>50</v>
      </c>
      <c r="CF91">
        <v>5</v>
      </c>
      <c r="CG91" s="12">
        <f t="shared" si="10"/>
        <v>130</v>
      </c>
      <c r="CH91" s="15">
        <f t="shared" si="8"/>
        <v>55</v>
      </c>
      <c r="CI91" s="15">
        <f t="shared" si="9"/>
        <v>75</v>
      </c>
      <c r="CJ91" t="s">
        <v>255</v>
      </c>
      <c r="DM91" t="s">
        <v>712</v>
      </c>
      <c r="DT91" t="s">
        <v>192</v>
      </c>
      <c r="DU91" t="s">
        <v>637</v>
      </c>
      <c r="DV91" t="s">
        <v>601</v>
      </c>
      <c r="DX91" t="s">
        <v>199</v>
      </c>
      <c r="DY91" t="s">
        <v>204</v>
      </c>
      <c r="EE91" t="s">
        <v>252</v>
      </c>
      <c r="EF91" t="s">
        <v>385</v>
      </c>
      <c r="EK91">
        <v>1999</v>
      </c>
      <c r="EM91">
        <v>15</v>
      </c>
      <c r="EQ91" s="12">
        <f>SUM(EL91:EP91)</f>
        <v>15</v>
      </c>
      <c r="FP91">
        <v>34</v>
      </c>
      <c r="FQ91" t="s">
        <v>208</v>
      </c>
      <c r="FR91">
        <v>2</v>
      </c>
      <c r="FX91">
        <v>1</v>
      </c>
      <c r="GD91">
        <v>4</v>
      </c>
      <c r="GE91">
        <v>4</v>
      </c>
      <c r="GF91">
        <v>4</v>
      </c>
    </row>
    <row r="92" spans="1:188" ht="15.75" x14ac:dyDescent="0.25">
      <c r="A92">
        <v>90</v>
      </c>
      <c r="B92" t="s">
        <v>713</v>
      </c>
      <c r="C92" t="str">
        <f>B92</f>
        <v>Lê Văn Lợi</v>
      </c>
      <c r="D92" t="s">
        <v>175</v>
      </c>
      <c r="E92" t="s">
        <v>176</v>
      </c>
      <c r="F92" s="8">
        <v>2</v>
      </c>
      <c r="G92" t="s">
        <v>177</v>
      </c>
      <c r="H92" s="8">
        <v>4</v>
      </c>
      <c r="I92" t="s">
        <v>231</v>
      </c>
      <c r="J92">
        <v>1</v>
      </c>
      <c r="K92">
        <v>46</v>
      </c>
      <c r="L92">
        <v>1</v>
      </c>
      <c r="M92">
        <v>2</v>
      </c>
      <c r="N92">
        <v>1</v>
      </c>
      <c r="O92">
        <v>5</v>
      </c>
      <c r="P92">
        <v>5</v>
      </c>
      <c r="Q92">
        <v>2</v>
      </c>
      <c r="R92">
        <v>30</v>
      </c>
      <c r="S92">
        <v>1</v>
      </c>
      <c r="T92">
        <v>100</v>
      </c>
      <c r="U92">
        <v>80</v>
      </c>
      <c r="V92" s="9">
        <v>1</v>
      </c>
      <c r="W92" s="9">
        <f t="shared" si="12"/>
        <v>1</v>
      </c>
      <c r="Y92">
        <v>3</v>
      </c>
      <c r="AB92">
        <v>3</v>
      </c>
      <c r="AD92" s="10">
        <v>1</v>
      </c>
      <c r="AE92" s="10">
        <v>2</v>
      </c>
      <c r="AF92" s="9">
        <f t="shared" si="13"/>
        <v>1</v>
      </c>
      <c r="AG92" t="s">
        <v>184</v>
      </c>
      <c r="AH92" t="s">
        <v>210</v>
      </c>
      <c r="AI92">
        <v>100</v>
      </c>
      <c r="AJ92" t="s">
        <v>211</v>
      </c>
      <c r="AK92">
        <v>1999</v>
      </c>
      <c r="AL92">
        <v>4</v>
      </c>
      <c r="AM92" t="s">
        <v>186</v>
      </c>
      <c r="AS92" t="s">
        <v>268</v>
      </c>
      <c r="AT92" t="s">
        <v>443</v>
      </c>
      <c r="AU92">
        <v>200</v>
      </c>
      <c r="AW92">
        <v>2013</v>
      </c>
      <c r="AX92">
        <v>10</v>
      </c>
      <c r="AY92" t="s">
        <v>186</v>
      </c>
      <c r="BY92" t="s">
        <v>255</v>
      </c>
      <c r="BZ92" s="11" t="s">
        <v>187</v>
      </c>
      <c r="CA92" s="11" t="s">
        <v>238</v>
      </c>
      <c r="CB92" s="11" t="s">
        <v>198</v>
      </c>
      <c r="CC92">
        <v>15</v>
      </c>
      <c r="CD92">
        <v>70</v>
      </c>
      <c r="CE92">
        <v>4.5</v>
      </c>
      <c r="CF92">
        <v>9</v>
      </c>
      <c r="CG92" s="12">
        <f t="shared" si="10"/>
        <v>85</v>
      </c>
      <c r="CH92" s="15">
        <f t="shared" si="8"/>
        <v>13.5</v>
      </c>
      <c r="CI92" s="15">
        <f t="shared" si="9"/>
        <v>71.5</v>
      </c>
      <c r="CJ92" t="s">
        <v>255</v>
      </c>
      <c r="DF92" t="s">
        <v>316</v>
      </c>
      <c r="DG92" t="s">
        <v>714</v>
      </c>
      <c r="DH92" t="s">
        <v>274</v>
      </c>
      <c r="DI92" t="s">
        <v>715</v>
      </c>
      <c r="DM92" t="s">
        <v>716</v>
      </c>
      <c r="DT92" t="s">
        <v>192</v>
      </c>
      <c r="DU92" t="s">
        <v>637</v>
      </c>
      <c r="DV92" t="s">
        <v>361</v>
      </c>
      <c r="EE92" t="s">
        <v>243</v>
      </c>
      <c r="EF92" t="s">
        <v>207</v>
      </c>
      <c r="EK92">
        <v>2013</v>
      </c>
      <c r="EM92">
        <v>20</v>
      </c>
      <c r="EO92">
        <v>7</v>
      </c>
      <c r="EQ92" s="12">
        <f>SUM(EL92:EP92)</f>
        <v>27</v>
      </c>
      <c r="EY92">
        <v>29</v>
      </c>
      <c r="FA92">
        <v>2</v>
      </c>
      <c r="FP92">
        <v>134</v>
      </c>
      <c r="FQ92" t="s">
        <v>208</v>
      </c>
      <c r="FR92">
        <v>1</v>
      </c>
      <c r="FS92">
        <v>1</v>
      </c>
      <c r="FT92">
        <v>50</v>
      </c>
      <c r="FU92">
        <v>60</v>
      </c>
      <c r="FV92">
        <v>0.1</v>
      </c>
      <c r="FW92">
        <v>2</v>
      </c>
      <c r="GD92">
        <v>134</v>
      </c>
      <c r="GE92">
        <v>4</v>
      </c>
      <c r="GF92">
        <v>4</v>
      </c>
    </row>
    <row r="93" spans="1:188" ht="15.75" x14ac:dyDescent="0.25">
      <c r="A93">
        <v>91</v>
      </c>
      <c r="B93" t="s">
        <v>717</v>
      </c>
      <c r="C93" t="str">
        <f>B93</f>
        <v>Phạm Thị Ánh</v>
      </c>
      <c r="D93" t="s">
        <v>175</v>
      </c>
      <c r="E93" t="s">
        <v>176</v>
      </c>
      <c r="F93" s="8">
        <v>2</v>
      </c>
      <c r="G93" t="s">
        <v>177</v>
      </c>
      <c r="H93" s="8">
        <v>4</v>
      </c>
      <c r="I93" t="s">
        <v>231</v>
      </c>
      <c r="J93">
        <v>2</v>
      </c>
      <c r="K93">
        <v>67</v>
      </c>
      <c r="L93">
        <v>1</v>
      </c>
      <c r="M93">
        <v>2</v>
      </c>
      <c r="N93">
        <v>1</v>
      </c>
      <c r="O93">
        <v>4</v>
      </c>
      <c r="P93">
        <v>4</v>
      </c>
      <c r="Q93">
        <v>3</v>
      </c>
      <c r="R93">
        <v>40</v>
      </c>
      <c r="S93">
        <v>1</v>
      </c>
      <c r="T93">
        <v>150</v>
      </c>
      <c r="U93">
        <v>20</v>
      </c>
      <c r="V93" s="9">
        <v>0.5</v>
      </c>
      <c r="W93" s="9">
        <f t="shared" si="12"/>
        <v>0.5</v>
      </c>
      <c r="Y93">
        <v>3</v>
      </c>
      <c r="AB93">
        <v>3</v>
      </c>
      <c r="AD93" s="10">
        <v>1</v>
      </c>
      <c r="AE93" s="10">
        <v>3</v>
      </c>
      <c r="AF93" s="9">
        <f t="shared" si="13"/>
        <v>0.5</v>
      </c>
      <c r="AG93" t="s">
        <v>184</v>
      </c>
      <c r="AH93" t="s">
        <v>210</v>
      </c>
      <c r="AI93">
        <v>40</v>
      </c>
      <c r="AJ93" t="s">
        <v>211</v>
      </c>
      <c r="AK93">
        <v>1989</v>
      </c>
      <c r="AL93">
        <v>3</v>
      </c>
      <c r="AM93" t="s">
        <v>186</v>
      </c>
      <c r="AS93" t="s">
        <v>197</v>
      </c>
      <c r="AT93" t="s">
        <v>224</v>
      </c>
      <c r="AU93">
        <v>6</v>
      </c>
      <c r="AW93">
        <v>2010</v>
      </c>
      <c r="AX93">
        <v>200</v>
      </c>
      <c r="AY93" t="s">
        <v>212</v>
      </c>
      <c r="AZ93" t="s">
        <v>262</v>
      </c>
      <c r="BA93">
        <v>30</v>
      </c>
      <c r="BB93">
        <v>2009</v>
      </c>
      <c r="BC93">
        <v>3</v>
      </c>
      <c r="BD93" t="s">
        <v>186</v>
      </c>
      <c r="BY93" t="s">
        <v>255</v>
      </c>
      <c r="BZ93" s="11" t="s">
        <v>187</v>
      </c>
      <c r="CA93" s="11" t="s">
        <v>188</v>
      </c>
      <c r="CB93" s="11" t="s">
        <v>198</v>
      </c>
      <c r="CC93">
        <v>45</v>
      </c>
      <c r="CD93">
        <v>15</v>
      </c>
      <c r="CE93">
        <v>10</v>
      </c>
      <c r="CF93">
        <v>1</v>
      </c>
      <c r="CG93" s="12">
        <f t="shared" si="10"/>
        <v>60</v>
      </c>
      <c r="CH93" s="15">
        <f t="shared" si="8"/>
        <v>11</v>
      </c>
      <c r="CI93" s="15">
        <f t="shared" si="9"/>
        <v>49</v>
      </c>
      <c r="CJ93" t="s">
        <v>255</v>
      </c>
      <c r="DF93" t="s">
        <v>258</v>
      </c>
      <c r="DG93" t="s">
        <v>718</v>
      </c>
      <c r="DM93" t="s">
        <v>637</v>
      </c>
      <c r="DN93" t="s">
        <v>361</v>
      </c>
      <c r="DT93" t="s">
        <v>192</v>
      </c>
      <c r="DU93" t="s">
        <v>204</v>
      </c>
      <c r="DX93" t="s">
        <v>258</v>
      </c>
      <c r="DY93" t="s">
        <v>204</v>
      </c>
      <c r="EE93" t="s">
        <v>194</v>
      </c>
      <c r="EF93" t="s">
        <v>647</v>
      </c>
      <c r="EK93">
        <v>2015</v>
      </c>
      <c r="EM93">
        <v>1.5</v>
      </c>
      <c r="EO93">
        <v>1.5</v>
      </c>
      <c r="EQ93" s="12">
        <f>SUM(EL93:EP93)</f>
        <v>3</v>
      </c>
      <c r="EY93">
        <v>2</v>
      </c>
      <c r="FH93">
        <v>1</v>
      </c>
      <c r="FI93">
        <v>2</v>
      </c>
      <c r="FJ93" t="s">
        <v>611</v>
      </c>
      <c r="FK93">
        <v>2</v>
      </c>
      <c r="FP93">
        <v>134</v>
      </c>
      <c r="FQ93" t="s">
        <v>208</v>
      </c>
      <c r="FR93">
        <v>2</v>
      </c>
      <c r="FX93">
        <v>1</v>
      </c>
      <c r="GC93">
        <v>12</v>
      </c>
      <c r="GD93">
        <v>4</v>
      </c>
      <c r="GE93">
        <v>4</v>
      </c>
      <c r="GF93">
        <v>4</v>
      </c>
    </row>
  </sheetData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"/>
  <sheetViews>
    <sheetView topLeftCell="X1" workbookViewId="0">
      <selection activeCell="AB21" sqref="AB21"/>
    </sheetView>
  </sheetViews>
  <sheetFormatPr defaultRowHeight="15" x14ac:dyDescent="0.2"/>
  <sheetData>
    <row r="1" spans="1:27" x14ac:dyDescent="0.2">
      <c r="A1" t="s">
        <v>719</v>
      </c>
      <c r="B1" t="s">
        <v>721</v>
      </c>
      <c r="C1" t="s">
        <v>722</v>
      </c>
      <c r="D1" t="s">
        <v>720</v>
      </c>
      <c r="E1" t="s">
        <v>723</v>
      </c>
      <c r="F1" t="s">
        <v>724</v>
      </c>
      <c r="G1" t="s">
        <v>725</v>
      </c>
      <c r="H1" t="s">
        <v>726</v>
      </c>
      <c r="I1" t="s">
        <v>727</v>
      </c>
      <c r="J1" t="s">
        <v>728</v>
      </c>
      <c r="K1" t="s">
        <v>729</v>
      </c>
      <c r="L1" t="s">
        <v>730</v>
      </c>
      <c r="M1" t="s">
        <v>731</v>
      </c>
      <c r="N1" t="s">
        <v>732</v>
      </c>
      <c r="O1" t="s">
        <v>733</v>
      </c>
      <c r="P1" t="s">
        <v>734</v>
      </c>
      <c r="Q1" t="s">
        <v>735</v>
      </c>
      <c r="R1" t="s">
        <v>736</v>
      </c>
      <c r="S1" t="s">
        <v>737</v>
      </c>
      <c r="T1" t="s">
        <v>738</v>
      </c>
      <c r="U1" t="s">
        <v>739</v>
      </c>
      <c r="V1" t="s">
        <v>740</v>
      </c>
      <c r="W1" t="s">
        <v>741</v>
      </c>
      <c r="X1" t="s">
        <v>743</v>
      </c>
      <c r="Y1" t="s">
        <v>744</v>
      </c>
      <c r="Z1" t="s">
        <v>745</v>
      </c>
      <c r="AA1" t="s">
        <v>746</v>
      </c>
    </row>
    <row r="2" spans="1:27" x14ac:dyDescent="0.2">
      <c r="A2">
        <v>1</v>
      </c>
      <c r="B2" t="s">
        <v>174</v>
      </c>
      <c r="C2" t="s">
        <v>174</v>
      </c>
      <c r="D2" t="s">
        <v>175</v>
      </c>
      <c r="E2" t="s">
        <v>176</v>
      </c>
      <c r="F2">
        <v>2</v>
      </c>
      <c r="G2" t="s">
        <v>177</v>
      </c>
      <c r="H2">
        <v>4</v>
      </c>
      <c r="I2" t="s">
        <v>178</v>
      </c>
      <c r="J2">
        <v>1</v>
      </c>
      <c r="K2">
        <v>68</v>
      </c>
      <c r="L2">
        <v>1</v>
      </c>
      <c r="M2">
        <v>2</v>
      </c>
      <c r="N2">
        <v>2</v>
      </c>
      <c r="O2">
        <v>5</v>
      </c>
      <c r="P2">
        <v>2</v>
      </c>
      <c r="Q2">
        <v>1</v>
      </c>
      <c r="R2">
        <v>25</v>
      </c>
      <c r="S2">
        <v>1</v>
      </c>
      <c r="T2">
        <v>40</v>
      </c>
      <c r="U2">
        <v>100</v>
      </c>
      <c r="V2">
        <v>2.5</v>
      </c>
      <c r="W2">
        <v>2.5</v>
      </c>
      <c r="X2">
        <v>3</v>
      </c>
      <c r="Y2">
        <v>3</v>
      </c>
      <c r="Z2">
        <v>1</v>
      </c>
      <c r="AA2">
        <v>3</v>
      </c>
    </row>
    <row r="3" spans="1:27" x14ac:dyDescent="0.2">
      <c r="A3">
        <v>2</v>
      </c>
      <c r="B3" t="s">
        <v>195</v>
      </c>
      <c r="C3" t="s">
        <v>195</v>
      </c>
      <c r="D3" t="s">
        <v>175</v>
      </c>
      <c r="E3" t="s">
        <v>176</v>
      </c>
      <c r="F3">
        <v>2</v>
      </c>
      <c r="G3" t="s">
        <v>177</v>
      </c>
      <c r="H3">
        <v>4</v>
      </c>
      <c r="I3" t="s">
        <v>178</v>
      </c>
      <c r="J3">
        <v>2</v>
      </c>
      <c r="K3">
        <v>57</v>
      </c>
      <c r="L3">
        <v>1</v>
      </c>
      <c r="M3">
        <v>2</v>
      </c>
      <c r="N3">
        <v>1</v>
      </c>
      <c r="O3">
        <v>4</v>
      </c>
      <c r="P3">
        <v>4</v>
      </c>
      <c r="Q3">
        <v>3</v>
      </c>
      <c r="R3">
        <v>35</v>
      </c>
      <c r="S3">
        <v>2</v>
      </c>
      <c r="T3">
        <v>30</v>
      </c>
      <c r="U3">
        <v>60</v>
      </c>
      <c r="V3">
        <v>0.1</v>
      </c>
      <c r="W3">
        <v>0.1</v>
      </c>
      <c r="X3">
        <v>3</v>
      </c>
      <c r="Y3">
        <v>3</v>
      </c>
      <c r="Z3">
        <v>1</v>
      </c>
      <c r="AA3">
        <v>4</v>
      </c>
    </row>
    <row r="4" spans="1:27" x14ac:dyDescent="0.2">
      <c r="A4">
        <v>3</v>
      </c>
      <c r="B4" t="s">
        <v>209</v>
      </c>
      <c r="C4" t="s">
        <v>209</v>
      </c>
      <c r="D4" t="s">
        <v>175</v>
      </c>
      <c r="E4" t="s">
        <v>176</v>
      </c>
      <c r="F4">
        <v>2</v>
      </c>
      <c r="G4" t="s">
        <v>177</v>
      </c>
      <c r="H4">
        <v>4</v>
      </c>
      <c r="I4" t="s">
        <v>178</v>
      </c>
      <c r="J4">
        <v>1</v>
      </c>
      <c r="K4">
        <v>52</v>
      </c>
      <c r="L4">
        <v>1</v>
      </c>
      <c r="M4">
        <v>2</v>
      </c>
      <c r="N4">
        <v>1</v>
      </c>
      <c r="O4">
        <v>4</v>
      </c>
      <c r="P4">
        <v>4</v>
      </c>
      <c r="Q4">
        <v>3</v>
      </c>
      <c r="R4">
        <v>8</v>
      </c>
      <c r="S4">
        <v>2</v>
      </c>
      <c r="T4">
        <v>100</v>
      </c>
      <c r="U4">
        <v>60</v>
      </c>
      <c r="V4">
        <v>0.45</v>
      </c>
      <c r="W4">
        <v>0.45</v>
      </c>
      <c r="X4">
        <v>3</v>
      </c>
      <c r="Y4">
        <v>1</v>
      </c>
      <c r="Z4">
        <v>1</v>
      </c>
      <c r="AA4">
        <v>4</v>
      </c>
    </row>
    <row r="5" spans="1:27" x14ac:dyDescent="0.2">
      <c r="A5">
        <v>4</v>
      </c>
      <c r="B5" t="s">
        <v>223</v>
      </c>
      <c r="C5" t="s">
        <v>223</v>
      </c>
      <c r="D5" t="s">
        <v>175</v>
      </c>
      <c r="E5" t="s">
        <v>176</v>
      </c>
      <c r="F5">
        <v>2</v>
      </c>
      <c r="G5" t="s">
        <v>177</v>
      </c>
      <c r="H5">
        <v>4</v>
      </c>
      <c r="I5" t="s">
        <v>178</v>
      </c>
      <c r="J5">
        <v>1</v>
      </c>
      <c r="K5">
        <v>65</v>
      </c>
      <c r="L5">
        <v>1</v>
      </c>
      <c r="M5">
        <v>2</v>
      </c>
      <c r="N5">
        <v>2</v>
      </c>
      <c r="O5">
        <v>3</v>
      </c>
      <c r="P5">
        <v>3</v>
      </c>
      <c r="Q5">
        <v>2</v>
      </c>
      <c r="R5">
        <v>50</v>
      </c>
      <c r="S5">
        <v>1</v>
      </c>
      <c r="T5">
        <v>50</v>
      </c>
      <c r="U5">
        <v>80</v>
      </c>
      <c r="V5">
        <v>0.2</v>
      </c>
      <c r="W5">
        <v>0.2</v>
      </c>
      <c r="X5">
        <v>3</v>
      </c>
      <c r="Y5">
        <v>1</v>
      </c>
      <c r="Z5">
        <v>1</v>
      </c>
      <c r="AA5">
        <v>2</v>
      </c>
    </row>
    <row r="6" spans="1:27" x14ac:dyDescent="0.2">
      <c r="A6">
        <v>5</v>
      </c>
      <c r="B6" t="s">
        <v>230</v>
      </c>
      <c r="C6" t="s">
        <v>230</v>
      </c>
      <c r="D6" t="s">
        <v>175</v>
      </c>
      <c r="E6" t="s">
        <v>176</v>
      </c>
      <c r="F6">
        <v>2</v>
      </c>
      <c r="G6" t="s">
        <v>177</v>
      </c>
      <c r="H6">
        <v>4</v>
      </c>
      <c r="I6" t="s">
        <v>231</v>
      </c>
      <c r="J6">
        <v>1</v>
      </c>
      <c r="K6">
        <v>28</v>
      </c>
      <c r="L6">
        <v>1</v>
      </c>
      <c r="M6">
        <v>2</v>
      </c>
      <c r="N6">
        <v>1</v>
      </c>
      <c r="O6">
        <v>3</v>
      </c>
      <c r="P6">
        <v>2</v>
      </c>
      <c r="Q6">
        <v>2</v>
      </c>
      <c r="R6">
        <v>20</v>
      </c>
      <c r="S6">
        <v>1</v>
      </c>
      <c r="T6">
        <v>80</v>
      </c>
      <c r="U6">
        <v>80</v>
      </c>
      <c r="V6">
        <v>0.8</v>
      </c>
      <c r="W6">
        <v>0.8</v>
      </c>
      <c r="X6">
        <v>3</v>
      </c>
      <c r="Y6">
        <v>3</v>
      </c>
      <c r="Z6">
        <v>1</v>
      </c>
      <c r="AA6">
        <v>6</v>
      </c>
    </row>
    <row r="7" spans="1:27" x14ac:dyDescent="0.2">
      <c r="A7">
        <v>6</v>
      </c>
      <c r="B7" t="s">
        <v>245</v>
      </c>
      <c r="C7" t="s">
        <v>245</v>
      </c>
      <c r="D7" t="s">
        <v>175</v>
      </c>
      <c r="E7" t="s">
        <v>176</v>
      </c>
      <c r="F7">
        <v>2</v>
      </c>
      <c r="G7" t="s">
        <v>177</v>
      </c>
      <c r="H7">
        <v>4</v>
      </c>
      <c r="I7" t="s">
        <v>178</v>
      </c>
      <c r="J7">
        <v>1</v>
      </c>
      <c r="K7">
        <v>68</v>
      </c>
      <c r="L7">
        <v>1</v>
      </c>
      <c r="M7">
        <v>2</v>
      </c>
      <c r="N7">
        <v>1</v>
      </c>
      <c r="O7">
        <v>3</v>
      </c>
      <c r="P7">
        <v>2</v>
      </c>
      <c r="Q7">
        <v>2</v>
      </c>
      <c r="R7">
        <v>10</v>
      </c>
      <c r="S7">
        <v>1</v>
      </c>
      <c r="T7">
        <v>25</v>
      </c>
      <c r="U7">
        <v>50</v>
      </c>
      <c r="V7">
        <v>0.8</v>
      </c>
      <c r="W7">
        <v>0.8</v>
      </c>
      <c r="X7">
        <v>3</v>
      </c>
      <c r="Y7">
        <v>3</v>
      </c>
      <c r="Z7">
        <v>1</v>
      </c>
      <c r="AA7">
        <v>3</v>
      </c>
    </row>
    <row r="8" spans="1:27" x14ac:dyDescent="0.2">
      <c r="A8">
        <v>7</v>
      </c>
      <c r="B8" t="s">
        <v>254</v>
      </c>
      <c r="C8" t="s">
        <v>254</v>
      </c>
      <c r="D8" t="s">
        <v>175</v>
      </c>
      <c r="E8" t="s">
        <v>176</v>
      </c>
      <c r="F8">
        <v>2</v>
      </c>
      <c r="G8" t="s">
        <v>177</v>
      </c>
      <c r="H8">
        <v>4</v>
      </c>
      <c r="I8" t="s">
        <v>178</v>
      </c>
      <c r="J8">
        <v>2</v>
      </c>
      <c r="K8">
        <v>42</v>
      </c>
      <c r="L8">
        <v>1</v>
      </c>
      <c r="M8">
        <v>2</v>
      </c>
      <c r="N8">
        <v>2</v>
      </c>
      <c r="O8">
        <v>4</v>
      </c>
      <c r="P8">
        <v>2</v>
      </c>
      <c r="Q8">
        <v>2</v>
      </c>
      <c r="R8">
        <v>20</v>
      </c>
      <c r="S8">
        <v>2</v>
      </c>
      <c r="T8">
        <v>125</v>
      </c>
      <c r="U8">
        <v>70</v>
      </c>
      <c r="V8">
        <v>0.4</v>
      </c>
      <c r="W8">
        <v>0.4</v>
      </c>
      <c r="X8">
        <v>3</v>
      </c>
      <c r="Y8">
        <v>34</v>
      </c>
      <c r="Z8">
        <v>1</v>
      </c>
      <c r="AA8">
        <v>4</v>
      </c>
    </row>
    <row r="9" spans="1:27" x14ac:dyDescent="0.2">
      <c r="A9">
        <v>8</v>
      </c>
      <c r="B9" t="s">
        <v>259</v>
      </c>
      <c r="C9" t="s">
        <v>259</v>
      </c>
      <c r="D9" t="s">
        <v>175</v>
      </c>
      <c r="E9" t="s">
        <v>176</v>
      </c>
      <c r="F9">
        <v>2</v>
      </c>
      <c r="G9" t="s">
        <v>177</v>
      </c>
      <c r="H9">
        <v>4</v>
      </c>
      <c r="I9" t="s">
        <v>178</v>
      </c>
      <c r="J9">
        <v>2</v>
      </c>
      <c r="K9">
        <v>63</v>
      </c>
      <c r="L9">
        <v>1</v>
      </c>
      <c r="M9">
        <v>3</v>
      </c>
      <c r="N9">
        <v>1</v>
      </c>
      <c r="O9">
        <v>6</v>
      </c>
      <c r="P9">
        <v>5</v>
      </c>
      <c r="Q9">
        <v>2</v>
      </c>
      <c r="R9">
        <v>30</v>
      </c>
      <c r="S9">
        <v>1</v>
      </c>
      <c r="T9">
        <v>230</v>
      </c>
      <c r="U9">
        <v>80</v>
      </c>
      <c r="V9">
        <v>3</v>
      </c>
      <c r="W9">
        <v>3</v>
      </c>
      <c r="X9">
        <v>3</v>
      </c>
      <c r="Y9">
        <v>1</v>
      </c>
      <c r="Z9">
        <v>1</v>
      </c>
      <c r="AA9">
        <v>5</v>
      </c>
    </row>
    <row r="10" spans="1:27" x14ac:dyDescent="0.2">
      <c r="A10">
        <v>9</v>
      </c>
      <c r="B10" t="s">
        <v>267</v>
      </c>
      <c r="C10" t="s">
        <v>267</v>
      </c>
      <c r="D10" t="s">
        <v>175</v>
      </c>
      <c r="E10" t="s">
        <v>176</v>
      </c>
      <c r="F10">
        <v>2</v>
      </c>
      <c r="G10" t="s">
        <v>177</v>
      </c>
      <c r="H10">
        <v>4</v>
      </c>
      <c r="I10" t="s">
        <v>231</v>
      </c>
      <c r="J10">
        <v>1</v>
      </c>
      <c r="K10">
        <v>49</v>
      </c>
      <c r="L10">
        <v>2</v>
      </c>
      <c r="M10">
        <v>2</v>
      </c>
      <c r="N10">
        <v>1</v>
      </c>
      <c r="O10">
        <v>6</v>
      </c>
      <c r="P10">
        <v>2</v>
      </c>
      <c r="Q10">
        <v>2</v>
      </c>
      <c r="R10">
        <v>30</v>
      </c>
      <c r="S10">
        <v>1</v>
      </c>
      <c r="T10">
        <v>120</v>
      </c>
      <c r="U10">
        <v>100</v>
      </c>
      <c r="V10">
        <v>2.5</v>
      </c>
      <c r="W10">
        <v>2.5</v>
      </c>
      <c r="X10">
        <v>3</v>
      </c>
      <c r="Y10">
        <v>1</v>
      </c>
      <c r="Z10">
        <v>1</v>
      </c>
      <c r="AA10">
        <v>3</v>
      </c>
    </row>
    <row r="11" spans="1:27" x14ac:dyDescent="0.2">
      <c r="A11">
        <v>10</v>
      </c>
      <c r="B11" t="s">
        <v>276</v>
      </c>
      <c r="C11" t="s">
        <v>276</v>
      </c>
      <c r="D11" t="s">
        <v>175</v>
      </c>
      <c r="E11" t="s">
        <v>176</v>
      </c>
      <c r="F11">
        <v>2</v>
      </c>
      <c r="G11" t="s">
        <v>177</v>
      </c>
      <c r="H11">
        <v>4</v>
      </c>
      <c r="I11" t="s">
        <v>231</v>
      </c>
      <c r="J11">
        <v>1</v>
      </c>
      <c r="K11">
        <v>53</v>
      </c>
      <c r="L11">
        <v>1</v>
      </c>
      <c r="M11">
        <v>2</v>
      </c>
      <c r="N11">
        <v>2</v>
      </c>
      <c r="O11">
        <v>4</v>
      </c>
      <c r="P11">
        <v>4</v>
      </c>
      <c r="Q11">
        <v>2</v>
      </c>
      <c r="R11">
        <v>29</v>
      </c>
      <c r="S11">
        <v>1</v>
      </c>
      <c r="T11">
        <v>100</v>
      </c>
      <c r="U11">
        <v>100</v>
      </c>
      <c r="V11">
        <v>3</v>
      </c>
      <c r="W11">
        <v>3</v>
      </c>
      <c r="X11">
        <v>3</v>
      </c>
      <c r="Y11">
        <v>3</v>
      </c>
      <c r="Z11">
        <v>1</v>
      </c>
      <c r="AA11">
        <v>6</v>
      </c>
    </row>
    <row r="12" spans="1:27" x14ac:dyDescent="0.2">
      <c r="A12">
        <v>11</v>
      </c>
      <c r="B12" t="s">
        <v>285</v>
      </c>
      <c r="C12" t="s">
        <v>285</v>
      </c>
      <c r="D12" t="s">
        <v>175</v>
      </c>
      <c r="E12" t="s">
        <v>176</v>
      </c>
      <c r="F12">
        <v>2</v>
      </c>
      <c r="G12" t="s">
        <v>177</v>
      </c>
      <c r="H12">
        <v>4</v>
      </c>
      <c r="I12" t="s">
        <v>178</v>
      </c>
      <c r="J12">
        <v>1</v>
      </c>
      <c r="K12">
        <v>47</v>
      </c>
      <c r="L12">
        <v>1</v>
      </c>
      <c r="M12">
        <v>2</v>
      </c>
      <c r="N12">
        <v>1</v>
      </c>
      <c r="O12">
        <v>3</v>
      </c>
      <c r="P12">
        <v>3</v>
      </c>
      <c r="Q12">
        <v>1</v>
      </c>
      <c r="R12">
        <v>7</v>
      </c>
      <c r="S12">
        <v>2</v>
      </c>
      <c r="T12">
        <v>50</v>
      </c>
      <c r="U12">
        <v>10</v>
      </c>
      <c r="V12">
        <v>0.2</v>
      </c>
      <c r="W12">
        <v>0.2</v>
      </c>
      <c r="X12">
        <v>3</v>
      </c>
      <c r="Y12">
        <v>3</v>
      </c>
      <c r="Z12">
        <v>1</v>
      </c>
      <c r="AA12">
        <v>4</v>
      </c>
    </row>
    <row r="13" spans="1:27" x14ac:dyDescent="0.2">
      <c r="A13">
        <v>12</v>
      </c>
      <c r="B13" t="s">
        <v>293</v>
      </c>
      <c r="C13" t="s">
        <v>294</v>
      </c>
      <c r="D13" t="s">
        <v>295</v>
      </c>
      <c r="E13" t="s">
        <v>176</v>
      </c>
      <c r="F13">
        <v>2</v>
      </c>
      <c r="G13" t="s">
        <v>177</v>
      </c>
      <c r="H13">
        <v>4</v>
      </c>
      <c r="I13" t="s">
        <v>178</v>
      </c>
      <c r="J13">
        <v>1</v>
      </c>
      <c r="K13">
        <v>25</v>
      </c>
      <c r="L13">
        <v>1</v>
      </c>
      <c r="M13">
        <v>2</v>
      </c>
      <c r="N13">
        <v>3</v>
      </c>
      <c r="O13">
        <v>7</v>
      </c>
      <c r="P13">
        <v>6</v>
      </c>
      <c r="Q13">
        <v>4</v>
      </c>
      <c r="R13">
        <v>9</v>
      </c>
      <c r="S13">
        <v>2</v>
      </c>
      <c r="T13">
        <v>125</v>
      </c>
      <c r="U13">
        <v>25</v>
      </c>
      <c r="V13">
        <v>0.35</v>
      </c>
      <c r="W13">
        <v>0.35</v>
      </c>
      <c r="X13">
        <v>2</v>
      </c>
      <c r="Y13">
        <v>34</v>
      </c>
      <c r="Z13">
        <v>1</v>
      </c>
      <c r="AA13">
        <v>5</v>
      </c>
    </row>
    <row r="14" spans="1:27" x14ac:dyDescent="0.2">
      <c r="A14">
        <v>13</v>
      </c>
      <c r="B14" t="s">
        <v>301</v>
      </c>
      <c r="C14" t="s">
        <v>301</v>
      </c>
      <c r="D14" t="s">
        <v>175</v>
      </c>
      <c r="E14" t="s">
        <v>176</v>
      </c>
      <c r="F14">
        <v>2</v>
      </c>
      <c r="G14" t="s">
        <v>177</v>
      </c>
      <c r="H14">
        <v>4</v>
      </c>
      <c r="I14" t="s">
        <v>178</v>
      </c>
      <c r="J14">
        <v>1</v>
      </c>
      <c r="K14">
        <v>63</v>
      </c>
      <c r="L14">
        <v>1</v>
      </c>
      <c r="M14">
        <v>2</v>
      </c>
      <c r="N14">
        <v>1</v>
      </c>
      <c r="O14">
        <v>5</v>
      </c>
      <c r="P14">
        <v>3</v>
      </c>
      <c r="Q14">
        <v>2</v>
      </c>
      <c r="R14">
        <v>30</v>
      </c>
      <c r="S14">
        <v>2</v>
      </c>
      <c r="T14">
        <v>120</v>
      </c>
      <c r="U14">
        <v>80</v>
      </c>
      <c r="V14">
        <v>1.71</v>
      </c>
      <c r="W14">
        <v>1.71</v>
      </c>
      <c r="X14">
        <v>3</v>
      </c>
      <c r="Y14">
        <v>1</v>
      </c>
      <c r="Z14">
        <v>1</v>
      </c>
      <c r="AA14">
        <v>3</v>
      </c>
    </row>
    <row r="15" spans="1:27" x14ac:dyDescent="0.2">
      <c r="A15">
        <v>14</v>
      </c>
      <c r="B15" t="s">
        <v>311</v>
      </c>
      <c r="C15" t="s">
        <v>311</v>
      </c>
      <c r="D15" t="s">
        <v>175</v>
      </c>
      <c r="E15" t="s">
        <v>176</v>
      </c>
      <c r="F15">
        <v>2</v>
      </c>
      <c r="G15" t="s">
        <v>177</v>
      </c>
      <c r="H15">
        <v>4</v>
      </c>
      <c r="I15" t="s">
        <v>231</v>
      </c>
      <c r="J15">
        <v>1</v>
      </c>
      <c r="K15">
        <v>49</v>
      </c>
      <c r="L15">
        <v>1</v>
      </c>
      <c r="M15">
        <v>2</v>
      </c>
      <c r="N15">
        <v>1</v>
      </c>
      <c r="O15">
        <v>5</v>
      </c>
      <c r="P15">
        <v>2</v>
      </c>
      <c r="Q15">
        <v>2</v>
      </c>
      <c r="R15">
        <v>40</v>
      </c>
      <c r="S15">
        <v>1</v>
      </c>
      <c r="T15">
        <v>20</v>
      </c>
      <c r="U15">
        <v>100</v>
      </c>
      <c r="V15">
        <v>0.3</v>
      </c>
      <c r="W15">
        <v>0.3</v>
      </c>
      <c r="X15">
        <v>3</v>
      </c>
      <c r="Y15">
        <v>4</v>
      </c>
      <c r="Z15">
        <v>1</v>
      </c>
      <c r="AA15">
        <v>2</v>
      </c>
    </row>
    <row r="16" spans="1:27" x14ac:dyDescent="0.2">
      <c r="A16">
        <v>15</v>
      </c>
      <c r="B16" t="s">
        <v>319</v>
      </c>
      <c r="C16" t="s">
        <v>319</v>
      </c>
      <c r="D16" t="s">
        <v>175</v>
      </c>
      <c r="E16" t="s">
        <v>176</v>
      </c>
      <c r="F16">
        <v>2</v>
      </c>
      <c r="G16" t="s">
        <v>177</v>
      </c>
      <c r="H16">
        <v>4</v>
      </c>
      <c r="I16" t="s">
        <v>231</v>
      </c>
      <c r="J16">
        <v>1</v>
      </c>
      <c r="K16">
        <v>53</v>
      </c>
      <c r="L16">
        <v>1</v>
      </c>
      <c r="M16">
        <v>2</v>
      </c>
      <c r="N16">
        <v>2</v>
      </c>
      <c r="O16">
        <v>2</v>
      </c>
      <c r="P16">
        <v>2</v>
      </c>
      <c r="Q16">
        <v>2</v>
      </c>
      <c r="R16">
        <v>35</v>
      </c>
      <c r="S16">
        <v>1</v>
      </c>
      <c r="T16">
        <v>30</v>
      </c>
      <c r="U16">
        <v>100</v>
      </c>
      <c r="V16">
        <v>1.8</v>
      </c>
      <c r="W16">
        <v>1.8</v>
      </c>
      <c r="X16">
        <v>3</v>
      </c>
      <c r="Y16">
        <v>3</v>
      </c>
      <c r="Z16">
        <v>1</v>
      </c>
      <c r="AA16">
        <v>5</v>
      </c>
    </row>
    <row r="17" spans="1:27" x14ac:dyDescent="0.2">
      <c r="A17">
        <v>16</v>
      </c>
      <c r="B17" t="s">
        <v>323</v>
      </c>
      <c r="C17" t="s">
        <v>323</v>
      </c>
      <c r="D17" t="s">
        <v>175</v>
      </c>
      <c r="E17" t="s">
        <v>176</v>
      </c>
      <c r="F17">
        <v>2</v>
      </c>
      <c r="G17" t="s">
        <v>177</v>
      </c>
      <c r="H17">
        <v>4</v>
      </c>
      <c r="I17" t="s">
        <v>178</v>
      </c>
      <c r="J17">
        <v>1</v>
      </c>
      <c r="K17">
        <v>60</v>
      </c>
      <c r="L17">
        <v>1</v>
      </c>
      <c r="M17">
        <v>2</v>
      </c>
      <c r="N17">
        <v>3</v>
      </c>
      <c r="O17">
        <v>5</v>
      </c>
      <c r="P17">
        <v>3</v>
      </c>
      <c r="Q17">
        <v>2</v>
      </c>
      <c r="R17">
        <v>25</v>
      </c>
      <c r="S17">
        <v>1</v>
      </c>
      <c r="T17">
        <v>100</v>
      </c>
      <c r="U17">
        <v>20</v>
      </c>
      <c r="V17">
        <v>0.35</v>
      </c>
      <c r="W17">
        <v>0.35</v>
      </c>
      <c r="X17">
        <v>3</v>
      </c>
      <c r="Y17">
        <v>34</v>
      </c>
      <c r="Z17">
        <v>1</v>
      </c>
      <c r="AA17">
        <v>4</v>
      </c>
    </row>
    <row r="18" spans="1:27" x14ac:dyDescent="0.2">
      <c r="A18">
        <v>17</v>
      </c>
      <c r="B18" t="s">
        <v>333</v>
      </c>
      <c r="C18" t="s">
        <v>334</v>
      </c>
      <c r="D18" t="s">
        <v>335</v>
      </c>
      <c r="E18" t="s">
        <v>176</v>
      </c>
      <c r="F18">
        <v>2</v>
      </c>
      <c r="G18" t="s">
        <v>177</v>
      </c>
      <c r="H18">
        <v>4</v>
      </c>
      <c r="I18" t="s">
        <v>178</v>
      </c>
      <c r="J18">
        <v>2</v>
      </c>
      <c r="K18">
        <v>53</v>
      </c>
      <c r="L18">
        <v>1</v>
      </c>
      <c r="M18">
        <v>2</v>
      </c>
      <c r="N18">
        <v>2</v>
      </c>
      <c r="O18">
        <v>4</v>
      </c>
      <c r="P18">
        <v>1</v>
      </c>
      <c r="Q18">
        <v>1</v>
      </c>
      <c r="R18">
        <v>30</v>
      </c>
      <c r="S18">
        <v>2</v>
      </c>
      <c r="T18">
        <v>100</v>
      </c>
      <c r="U18">
        <v>80</v>
      </c>
      <c r="V18">
        <v>3.5</v>
      </c>
      <c r="W18">
        <v>3.5</v>
      </c>
      <c r="X18">
        <v>3</v>
      </c>
      <c r="Y18">
        <v>35</v>
      </c>
      <c r="Z18">
        <v>1</v>
      </c>
      <c r="AA18">
        <v>8</v>
      </c>
    </row>
    <row r="19" spans="1:27" x14ac:dyDescent="0.2">
      <c r="A19">
        <v>18</v>
      </c>
      <c r="B19" t="s">
        <v>345</v>
      </c>
      <c r="C19" t="s">
        <v>345</v>
      </c>
      <c r="D19" t="s">
        <v>175</v>
      </c>
      <c r="E19" t="s">
        <v>176</v>
      </c>
      <c r="F19">
        <v>2</v>
      </c>
      <c r="G19" t="s">
        <v>177</v>
      </c>
      <c r="H19">
        <v>4</v>
      </c>
      <c r="I19" t="s">
        <v>178</v>
      </c>
      <c r="J19">
        <v>1</v>
      </c>
      <c r="K19">
        <v>60</v>
      </c>
      <c r="L19">
        <v>1</v>
      </c>
      <c r="M19">
        <v>2</v>
      </c>
      <c r="N19">
        <v>1</v>
      </c>
      <c r="O19">
        <v>6</v>
      </c>
      <c r="P19">
        <v>3</v>
      </c>
      <c r="Q19">
        <v>2</v>
      </c>
      <c r="R19">
        <v>10</v>
      </c>
      <c r="S19">
        <v>2</v>
      </c>
      <c r="T19">
        <v>150</v>
      </c>
      <c r="U19">
        <v>10</v>
      </c>
      <c r="V19">
        <v>0.09</v>
      </c>
      <c r="W19">
        <v>0.09</v>
      </c>
      <c r="X19">
        <v>3</v>
      </c>
      <c r="Y19">
        <v>3</v>
      </c>
      <c r="Z19">
        <v>1</v>
      </c>
      <c r="AA19">
        <v>2</v>
      </c>
    </row>
    <row r="20" spans="1:27" x14ac:dyDescent="0.2">
      <c r="A20">
        <v>19</v>
      </c>
      <c r="B20" t="s">
        <v>346</v>
      </c>
      <c r="C20" t="s">
        <v>346</v>
      </c>
      <c r="D20" t="s">
        <v>175</v>
      </c>
      <c r="E20" t="s">
        <v>176</v>
      </c>
      <c r="F20">
        <v>2</v>
      </c>
      <c r="G20" t="s">
        <v>177</v>
      </c>
      <c r="H20">
        <v>4</v>
      </c>
      <c r="I20" t="s">
        <v>178</v>
      </c>
      <c r="J20">
        <v>2</v>
      </c>
      <c r="K20">
        <v>31</v>
      </c>
      <c r="L20">
        <v>1</v>
      </c>
      <c r="M20">
        <v>3</v>
      </c>
      <c r="N20">
        <v>1</v>
      </c>
      <c r="O20">
        <v>5</v>
      </c>
      <c r="P20">
        <v>2</v>
      </c>
      <c r="Q20">
        <v>1</v>
      </c>
      <c r="R20">
        <v>11</v>
      </c>
      <c r="S20">
        <v>2</v>
      </c>
      <c r="T20">
        <v>40</v>
      </c>
      <c r="U20">
        <v>70</v>
      </c>
      <c r="V20">
        <v>1</v>
      </c>
      <c r="W20">
        <v>1</v>
      </c>
      <c r="X20">
        <v>3</v>
      </c>
      <c r="Y20">
        <v>3</v>
      </c>
      <c r="Z20">
        <v>1</v>
      </c>
      <c r="AA20">
        <v>4</v>
      </c>
    </row>
    <row r="21" spans="1:27" x14ac:dyDescent="0.2">
      <c r="A21">
        <v>20</v>
      </c>
      <c r="B21" t="s">
        <v>351</v>
      </c>
      <c r="C21" t="s">
        <v>351</v>
      </c>
      <c r="D21" t="s">
        <v>175</v>
      </c>
      <c r="E21" t="s">
        <v>176</v>
      </c>
      <c r="F21">
        <v>2</v>
      </c>
      <c r="G21" t="s">
        <v>177</v>
      </c>
      <c r="H21">
        <v>4</v>
      </c>
      <c r="I21" t="s">
        <v>352</v>
      </c>
      <c r="J21">
        <v>1</v>
      </c>
      <c r="K21">
        <v>45</v>
      </c>
      <c r="L21">
        <v>1</v>
      </c>
      <c r="M21">
        <v>2</v>
      </c>
      <c r="N21">
        <v>1</v>
      </c>
      <c r="O21">
        <v>3</v>
      </c>
      <c r="P21">
        <v>3</v>
      </c>
      <c r="Q21">
        <v>1</v>
      </c>
      <c r="R21">
        <v>20</v>
      </c>
      <c r="S21">
        <v>1</v>
      </c>
      <c r="T21">
        <v>40</v>
      </c>
      <c r="U21">
        <v>100</v>
      </c>
      <c r="V21">
        <v>1.3</v>
      </c>
      <c r="W21">
        <v>1.3</v>
      </c>
      <c r="X21">
        <v>1</v>
      </c>
      <c r="Y21">
        <v>2</v>
      </c>
      <c r="Z21">
        <v>1</v>
      </c>
      <c r="AA21">
        <v>4</v>
      </c>
    </row>
    <row r="22" spans="1:27" x14ac:dyDescent="0.2">
      <c r="A22">
        <v>21</v>
      </c>
      <c r="B22" t="s">
        <v>359</v>
      </c>
      <c r="C22" t="s">
        <v>359</v>
      </c>
      <c r="D22" t="s">
        <v>175</v>
      </c>
      <c r="E22" t="s">
        <v>176</v>
      </c>
      <c r="F22">
        <v>2</v>
      </c>
      <c r="G22" t="s">
        <v>177</v>
      </c>
      <c r="H22">
        <v>4</v>
      </c>
      <c r="I22" t="s">
        <v>352</v>
      </c>
      <c r="J22">
        <v>1</v>
      </c>
      <c r="K22">
        <v>45</v>
      </c>
      <c r="L22">
        <v>1</v>
      </c>
      <c r="M22">
        <v>2</v>
      </c>
      <c r="N22">
        <v>3</v>
      </c>
      <c r="O22">
        <v>3</v>
      </c>
      <c r="P22">
        <v>2</v>
      </c>
      <c r="Q22">
        <v>2</v>
      </c>
      <c r="R22">
        <v>20</v>
      </c>
      <c r="S22">
        <v>2</v>
      </c>
      <c r="T22">
        <v>100</v>
      </c>
      <c r="U22">
        <v>60</v>
      </c>
      <c r="V22">
        <v>0.55000000000000004</v>
      </c>
      <c r="W22">
        <v>0.55000000000000004</v>
      </c>
      <c r="X22">
        <v>3</v>
      </c>
      <c r="Y22">
        <v>1</v>
      </c>
      <c r="Z22">
        <v>1</v>
      </c>
      <c r="AA22">
        <v>3</v>
      </c>
    </row>
    <row r="23" spans="1:27" x14ac:dyDescent="0.2">
      <c r="A23">
        <v>22</v>
      </c>
      <c r="B23" t="s">
        <v>365</v>
      </c>
      <c r="C23" t="s">
        <v>366</v>
      </c>
      <c r="D23" t="s">
        <v>367</v>
      </c>
      <c r="E23" t="s">
        <v>176</v>
      </c>
      <c r="F23">
        <v>2</v>
      </c>
      <c r="G23" t="s">
        <v>177</v>
      </c>
      <c r="H23">
        <v>4</v>
      </c>
      <c r="I23" t="s">
        <v>352</v>
      </c>
      <c r="J23">
        <v>2</v>
      </c>
      <c r="K23">
        <v>41</v>
      </c>
      <c r="L23">
        <v>1</v>
      </c>
      <c r="M23">
        <v>1</v>
      </c>
      <c r="N23">
        <v>2</v>
      </c>
      <c r="O23">
        <v>5</v>
      </c>
      <c r="P23">
        <v>2</v>
      </c>
      <c r="Q23">
        <v>2</v>
      </c>
      <c r="R23">
        <v>20</v>
      </c>
      <c r="S23">
        <v>2</v>
      </c>
      <c r="T23">
        <v>15</v>
      </c>
      <c r="U23">
        <v>70</v>
      </c>
      <c r="V23">
        <v>0.6</v>
      </c>
      <c r="W23">
        <v>0.6</v>
      </c>
      <c r="X23">
        <v>3</v>
      </c>
      <c r="Y23">
        <v>3</v>
      </c>
      <c r="Z23">
        <v>1</v>
      </c>
      <c r="AA23">
        <v>2</v>
      </c>
    </row>
    <row r="24" spans="1:27" x14ac:dyDescent="0.2">
      <c r="A24">
        <v>23</v>
      </c>
      <c r="B24" t="s">
        <v>375</v>
      </c>
      <c r="C24" t="s">
        <v>376</v>
      </c>
      <c r="D24" t="s">
        <v>175</v>
      </c>
      <c r="E24" t="s">
        <v>176</v>
      </c>
      <c r="F24">
        <v>2</v>
      </c>
      <c r="G24" t="s">
        <v>177</v>
      </c>
      <c r="H24">
        <v>4</v>
      </c>
      <c r="I24" t="s">
        <v>352</v>
      </c>
      <c r="J24">
        <v>1</v>
      </c>
      <c r="K24">
        <v>59</v>
      </c>
      <c r="L24">
        <v>1</v>
      </c>
      <c r="M24">
        <v>3</v>
      </c>
      <c r="N24">
        <v>1</v>
      </c>
      <c r="O24">
        <v>5</v>
      </c>
      <c r="P24">
        <v>2</v>
      </c>
      <c r="Q24">
        <v>2</v>
      </c>
      <c r="R24">
        <v>25</v>
      </c>
      <c r="S24">
        <v>1</v>
      </c>
      <c r="T24">
        <v>30</v>
      </c>
      <c r="U24">
        <v>100</v>
      </c>
      <c r="V24">
        <v>1.38</v>
      </c>
      <c r="W24">
        <v>1.38</v>
      </c>
      <c r="X24">
        <v>3</v>
      </c>
      <c r="Y24">
        <v>1</v>
      </c>
      <c r="Z24">
        <v>1</v>
      </c>
      <c r="AA24">
        <v>6</v>
      </c>
    </row>
    <row r="25" spans="1:27" x14ac:dyDescent="0.2">
      <c r="A25">
        <v>24</v>
      </c>
      <c r="B25" t="s">
        <v>380</v>
      </c>
      <c r="C25" t="s">
        <v>381</v>
      </c>
      <c r="D25" t="s">
        <v>367</v>
      </c>
      <c r="E25" t="s">
        <v>176</v>
      </c>
      <c r="F25">
        <v>2</v>
      </c>
      <c r="G25" t="s">
        <v>177</v>
      </c>
      <c r="H25">
        <v>4</v>
      </c>
      <c r="I25" t="s">
        <v>352</v>
      </c>
      <c r="J25">
        <v>2</v>
      </c>
      <c r="K25">
        <v>40</v>
      </c>
      <c r="L25">
        <v>1</v>
      </c>
      <c r="M25">
        <v>3</v>
      </c>
      <c r="N25">
        <v>2</v>
      </c>
      <c r="O25">
        <v>4</v>
      </c>
      <c r="P25">
        <v>2</v>
      </c>
      <c r="Q25">
        <v>2</v>
      </c>
      <c r="R25">
        <v>18</v>
      </c>
      <c r="S25">
        <v>2</v>
      </c>
      <c r="T25">
        <v>60</v>
      </c>
      <c r="U25">
        <v>50</v>
      </c>
      <c r="V25">
        <v>2</v>
      </c>
      <c r="W25">
        <v>2</v>
      </c>
      <c r="X25">
        <v>3</v>
      </c>
      <c r="Y25">
        <v>3</v>
      </c>
      <c r="Z25">
        <v>1</v>
      </c>
      <c r="AA25">
        <v>5</v>
      </c>
    </row>
    <row r="26" spans="1:27" x14ac:dyDescent="0.2">
      <c r="A26">
        <v>25</v>
      </c>
      <c r="B26" t="s">
        <v>387</v>
      </c>
      <c r="C26" t="s">
        <v>387</v>
      </c>
      <c r="D26" t="s">
        <v>175</v>
      </c>
      <c r="E26" t="s">
        <v>176</v>
      </c>
      <c r="F26">
        <v>2</v>
      </c>
      <c r="G26" t="s">
        <v>177</v>
      </c>
      <c r="H26">
        <v>4</v>
      </c>
      <c r="I26" t="s">
        <v>352</v>
      </c>
      <c r="J26">
        <v>2</v>
      </c>
      <c r="K26">
        <v>41</v>
      </c>
      <c r="L26">
        <v>1</v>
      </c>
      <c r="M26">
        <v>2</v>
      </c>
      <c r="N26">
        <v>1</v>
      </c>
      <c r="O26">
        <v>3</v>
      </c>
      <c r="P26">
        <v>3</v>
      </c>
      <c r="Q26">
        <v>2</v>
      </c>
      <c r="R26">
        <v>20</v>
      </c>
      <c r="S26">
        <v>2</v>
      </c>
      <c r="T26">
        <v>10</v>
      </c>
      <c r="U26">
        <v>30</v>
      </c>
      <c r="V26">
        <v>0.3</v>
      </c>
      <c r="W26">
        <v>0.3</v>
      </c>
      <c r="X26">
        <v>3</v>
      </c>
      <c r="Y26">
        <v>2</v>
      </c>
      <c r="Z26">
        <v>1</v>
      </c>
      <c r="AA26">
        <v>4</v>
      </c>
    </row>
    <row r="27" spans="1:27" x14ac:dyDescent="0.2">
      <c r="A27">
        <v>26</v>
      </c>
      <c r="B27" t="s">
        <v>390</v>
      </c>
      <c r="C27" t="s">
        <v>390</v>
      </c>
      <c r="D27" t="s">
        <v>175</v>
      </c>
      <c r="E27" t="s">
        <v>176</v>
      </c>
      <c r="F27">
        <v>2</v>
      </c>
      <c r="G27" t="s">
        <v>177</v>
      </c>
      <c r="H27">
        <v>4</v>
      </c>
      <c r="I27" t="s">
        <v>352</v>
      </c>
      <c r="J27">
        <v>2</v>
      </c>
      <c r="K27">
        <v>62</v>
      </c>
      <c r="L27">
        <v>1</v>
      </c>
      <c r="M27">
        <v>2</v>
      </c>
      <c r="N27">
        <v>2</v>
      </c>
      <c r="O27">
        <v>2</v>
      </c>
      <c r="P27">
        <v>2</v>
      </c>
      <c r="Q27">
        <v>2</v>
      </c>
      <c r="R27">
        <v>44</v>
      </c>
      <c r="S27">
        <v>2</v>
      </c>
      <c r="T27">
        <v>80</v>
      </c>
      <c r="U27">
        <v>10</v>
      </c>
      <c r="V27">
        <v>0.2</v>
      </c>
      <c r="W27">
        <v>0.2</v>
      </c>
      <c r="X27">
        <v>3</v>
      </c>
      <c r="Y27">
        <v>3</v>
      </c>
      <c r="Z27">
        <v>1</v>
      </c>
      <c r="AA27">
        <v>6</v>
      </c>
    </row>
    <row r="28" spans="1:27" x14ac:dyDescent="0.2">
      <c r="A28">
        <v>27</v>
      </c>
      <c r="B28" t="s">
        <v>399</v>
      </c>
      <c r="C28" t="s">
        <v>399</v>
      </c>
      <c r="D28" t="s">
        <v>175</v>
      </c>
      <c r="E28" t="s">
        <v>176</v>
      </c>
      <c r="F28">
        <v>2</v>
      </c>
      <c r="G28" t="s">
        <v>177</v>
      </c>
      <c r="H28">
        <v>4</v>
      </c>
      <c r="I28" t="s">
        <v>352</v>
      </c>
      <c r="J28">
        <v>2</v>
      </c>
      <c r="K28">
        <v>56</v>
      </c>
      <c r="L28">
        <v>1</v>
      </c>
      <c r="M28">
        <v>2</v>
      </c>
      <c r="N28">
        <v>1</v>
      </c>
      <c r="O28">
        <v>8</v>
      </c>
      <c r="P28">
        <v>5</v>
      </c>
      <c r="Q28">
        <v>2</v>
      </c>
      <c r="R28">
        <v>15</v>
      </c>
      <c r="S28">
        <v>2</v>
      </c>
      <c r="T28">
        <v>100</v>
      </c>
      <c r="U28">
        <v>10</v>
      </c>
      <c r="V28">
        <v>0.1</v>
      </c>
      <c r="W28">
        <v>0.1</v>
      </c>
      <c r="X28">
        <v>3</v>
      </c>
      <c r="Y28">
        <v>35</v>
      </c>
      <c r="Z28">
        <v>1</v>
      </c>
      <c r="AA28">
        <v>3</v>
      </c>
    </row>
    <row r="29" spans="1:27" x14ac:dyDescent="0.2">
      <c r="A29">
        <v>28</v>
      </c>
      <c r="B29" t="s">
        <v>402</v>
      </c>
      <c r="C29" t="s">
        <v>402</v>
      </c>
      <c r="D29" t="s">
        <v>175</v>
      </c>
      <c r="E29" t="s">
        <v>176</v>
      </c>
      <c r="F29">
        <v>2</v>
      </c>
      <c r="G29" t="s">
        <v>177</v>
      </c>
      <c r="H29">
        <v>4</v>
      </c>
      <c r="I29" t="s">
        <v>352</v>
      </c>
      <c r="J29">
        <v>2</v>
      </c>
      <c r="K29">
        <v>55</v>
      </c>
      <c r="L29">
        <v>1</v>
      </c>
      <c r="M29">
        <v>2</v>
      </c>
      <c r="N29">
        <v>1</v>
      </c>
      <c r="O29">
        <v>3</v>
      </c>
      <c r="P29">
        <v>3</v>
      </c>
      <c r="Q29">
        <v>3</v>
      </c>
      <c r="R29">
        <v>16</v>
      </c>
      <c r="S29">
        <v>1</v>
      </c>
      <c r="T29">
        <v>75</v>
      </c>
      <c r="U29">
        <v>80</v>
      </c>
      <c r="V29">
        <v>7.65</v>
      </c>
      <c r="W29">
        <v>7.65</v>
      </c>
      <c r="X29">
        <v>3</v>
      </c>
      <c r="Y29">
        <v>1</v>
      </c>
      <c r="Z29">
        <v>1</v>
      </c>
      <c r="AA29">
        <v>7</v>
      </c>
    </row>
    <row r="30" spans="1:27" x14ac:dyDescent="0.2">
      <c r="A30">
        <v>29</v>
      </c>
      <c r="B30" t="s">
        <v>409</v>
      </c>
      <c r="C30" t="s">
        <v>409</v>
      </c>
      <c r="D30" t="s">
        <v>175</v>
      </c>
      <c r="E30" t="s">
        <v>176</v>
      </c>
      <c r="F30">
        <v>2</v>
      </c>
      <c r="G30" t="s">
        <v>177</v>
      </c>
      <c r="H30">
        <v>4</v>
      </c>
      <c r="I30" t="s">
        <v>231</v>
      </c>
      <c r="J30">
        <v>1</v>
      </c>
      <c r="K30">
        <v>37</v>
      </c>
      <c r="L30">
        <v>1</v>
      </c>
      <c r="M30">
        <v>2</v>
      </c>
      <c r="N30">
        <v>1</v>
      </c>
      <c r="O30">
        <v>4</v>
      </c>
      <c r="P30">
        <v>2</v>
      </c>
      <c r="Q30">
        <v>1</v>
      </c>
      <c r="R30">
        <v>20</v>
      </c>
      <c r="S30">
        <v>2</v>
      </c>
      <c r="T30">
        <v>100</v>
      </c>
      <c r="U30">
        <v>50</v>
      </c>
      <c r="V30">
        <v>0.4</v>
      </c>
      <c r="W30">
        <v>0.4</v>
      </c>
      <c r="X30">
        <v>3</v>
      </c>
      <c r="Y30">
        <v>13</v>
      </c>
      <c r="Z30">
        <v>1</v>
      </c>
      <c r="AA30">
        <v>4</v>
      </c>
    </row>
    <row r="31" spans="1:27" x14ac:dyDescent="0.2">
      <c r="A31">
        <v>30</v>
      </c>
      <c r="B31" t="s">
        <v>414</v>
      </c>
      <c r="C31" t="s">
        <v>414</v>
      </c>
      <c r="D31" t="s">
        <v>175</v>
      </c>
      <c r="E31" t="s">
        <v>176</v>
      </c>
      <c r="F31">
        <v>2</v>
      </c>
      <c r="G31" t="s">
        <v>177</v>
      </c>
      <c r="H31">
        <v>4</v>
      </c>
      <c r="I31" t="s">
        <v>352</v>
      </c>
      <c r="J31">
        <v>1</v>
      </c>
      <c r="K31">
        <v>72</v>
      </c>
      <c r="L31">
        <v>1</v>
      </c>
      <c r="M31">
        <v>3</v>
      </c>
      <c r="N31">
        <v>2</v>
      </c>
      <c r="O31">
        <v>4</v>
      </c>
      <c r="P31">
        <v>4</v>
      </c>
      <c r="Q31">
        <v>1</v>
      </c>
      <c r="R31">
        <v>20</v>
      </c>
      <c r="S31">
        <v>2</v>
      </c>
      <c r="T31">
        <v>15</v>
      </c>
      <c r="U31">
        <v>100</v>
      </c>
      <c r="V31">
        <v>1</v>
      </c>
      <c r="W31">
        <v>1</v>
      </c>
      <c r="X31">
        <v>3</v>
      </c>
      <c r="Y31">
        <v>3</v>
      </c>
      <c r="Z31">
        <v>1</v>
      </c>
      <c r="AA31">
        <v>4</v>
      </c>
    </row>
    <row r="32" spans="1:27" x14ac:dyDescent="0.2">
      <c r="A32">
        <v>31</v>
      </c>
      <c r="B32" t="s">
        <v>422</v>
      </c>
      <c r="C32" t="s">
        <v>423</v>
      </c>
      <c r="D32" t="s">
        <v>367</v>
      </c>
      <c r="E32" t="s">
        <v>176</v>
      </c>
      <c r="F32">
        <v>2</v>
      </c>
      <c r="G32" t="s">
        <v>177</v>
      </c>
      <c r="H32">
        <v>4</v>
      </c>
      <c r="I32" t="s">
        <v>352</v>
      </c>
      <c r="J32">
        <v>2</v>
      </c>
      <c r="K32">
        <v>41</v>
      </c>
      <c r="L32">
        <v>1</v>
      </c>
      <c r="M32">
        <v>3</v>
      </c>
      <c r="N32">
        <v>1</v>
      </c>
      <c r="O32">
        <v>4</v>
      </c>
      <c r="P32">
        <v>2</v>
      </c>
      <c r="Q32">
        <v>2</v>
      </c>
      <c r="R32">
        <v>8</v>
      </c>
      <c r="S32">
        <v>1</v>
      </c>
      <c r="T32">
        <v>80</v>
      </c>
      <c r="U32">
        <v>30</v>
      </c>
      <c r="V32">
        <v>2.2000000000000002</v>
      </c>
      <c r="W32">
        <v>2.2000000000000002</v>
      </c>
      <c r="X32">
        <v>1</v>
      </c>
      <c r="Y32">
        <v>3</v>
      </c>
      <c r="Z32">
        <v>2</v>
      </c>
      <c r="AA32">
        <v>4</v>
      </c>
    </row>
    <row r="33" spans="1:27" x14ac:dyDescent="0.2">
      <c r="A33">
        <v>32</v>
      </c>
      <c r="B33" t="s">
        <v>430</v>
      </c>
      <c r="C33" t="s">
        <v>430</v>
      </c>
      <c r="D33" t="s">
        <v>175</v>
      </c>
      <c r="E33" t="s">
        <v>176</v>
      </c>
      <c r="F33">
        <v>2</v>
      </c>
      <c r="G33" t="s">
        <v>177</v>
      </c>
      <c r="H33">
        <v>4</v>
      </c>
      <c r="I33" t="s">
        <v>352</v>
      </c>
      <c r="J33">
        <v>1</v>
      </c>
      <c r="K33">
        <v>37</v>
      </c>
      <c r="L33">
        <v>1</v>
      </c>
      <c r="M33">
        <v>3</v>
      </c>
      <c r="N33">
        <v>3</v>
      </c>
      <c r="O33">
        <v>4</v>
      </c>
      <c r="P33">
        <v>2</v>
      </c>
      <c r="Q33">
        <v>2</v>
      </c>
      <c r="R33">
        <v>15</v>
      </c>
      <c r="S33">
        <v>2</v>
      </c>
      <c r="T33">
        <v>40</v>
      </c>
      <c r="U33">
        <v>80</v>
      </c>
      <c r="V33">
        <v>1</v>
      </c>
      <c r="W33">
        <v>1</v>
      </c>
      <c r="X33">
        <v>3</v>
      </c>
      <c r="Y33">
        <v>13</v>
      </c>
      <c r="Z33">
        <v>1</v>
      </c>
      <c r="AA33">
        <v>3</v>
      </c>
    </row>
    <row r="34" spans="1:27" x14ac:dyDescent="0.2">
      <c r="A34">
        <v>33</v>
      </c>
      <c r="B34" t="s">
        <v>436</v>
      </c>
      <c r="C34" t="s">
        <v>436</v>
      </c>
      <c r="D34" t="s">
        <v>175</v>
      </c>
      <c r="E34" t="s">
        <v>176</v>
      </c>
      <c r="F34">
        <v>2</v>
      </c>
      <c r="G34" t="s">
        <v>177</v>
      </c>
      <c r="H34">
        <v>4</v>
      </c>
      <c r="I34" t="s">
        <v>352</v>
      </c>
      <c r="J34">
        <v>1</v>
      </c>
      <c r="K34">
        <v>56</v>
      </c>
      <c r="L34">
        <v>1</v>
      </c>
      <c r="M34">
        <v>3</v>
      </c>
      <c r="N34">
        <v>1</v>
      </c>
      <c r="O34">
        <v>2</v>
      </c>
      <c r="P34">
        <v>1</v>
      </c>
      <c r="Q34">
        <v>1</v>
      </c>
      <c r="R34">
        <v>4</v>
      </c>
      <c r="S34">
        <v>1</v>
      </c>
      <c r="T34">
        <v>50</v>
      </c>
      <c r="U34">
        <v>80</v>
      </c>
      <c r="V34">
        <v>0.22500000000000001</v>
      </c>
      <c r="W34">
        <v>0.22500000000000001</v>
      </c>
      <c r="X34">
        <v>3</v>
      </c>
      <c r="Y34">
        <v>1</v>
      </c>
      <c r="Z34">
        <v>1</v>
      </c>
      <c r="AA34">
        <v>4</v>
      </c>
    </row>
    <row r="35" spans="1:27" x14ac:dyDescent="0.2">
      <c r="A35">
        <v>34</v>
      </c>
      <c r="B35" t="s">
        <v>440</v>
      </c>
      <c r="C35" t="s">
        <v>441</v>
      </c>
      <c r="D35" t="s">
        <v>442</v>
      </c>
      <c r="E35" t="s">
        <v>176</v>
      </c>
      <c r="F35">
        <v>2</v>
      </c>
      <c r="G35" t="s">
        <v>177</v>
      </c>
      <c r="H35">
        <v>4</v>
      </c>
      <c r="I35" t="s">
        <v>231</v>
      </c>
      <c r="J35">
        <v>1</v>
      </c>
      <c r="K35">
        <v>38</v>
      </c>
      <c r="L35">
        <v>1</v>
      </c>
      <c r="M35">
        <v>2</v>
      </c>
      <c r="N35">
        <v>2</v>
      </c>
      <c r="O35">
        <v>6</v>
      </c>
      <c r="P35">
        <v>2</v>
      </c>
      <c r="Q35">
        <v>2</v>
      </c>
      <c r="R35">
        <v>30</v>
      </c>
      <c r="S35">
        <v>1</v>
      </c>
      <c r="T35">
        <v>550</v>
      </c>
      <c r="U35">
        <v>100</v>
      </c>
      <c r="V35">
        <v>10</v>
      </c>
      <c r="W35">
        <v>10</v>
      </c>
      <c r="X35">
        <v>1</v>
      </c>
      <c r="Y35">
        <v>1</v>
      </c>
      <c r="Z35">
        <v>1</v>
      </c>
      <c r="AA35">
        <v>3</v>
      </c>
    </row>
    <row r="36" spans="1:27" x14ac:dyDescent="0.2">
      <c r="A36">
        <v>35</v>
      </c>
      <c r="B36" t="s">
        <v>445</v>
      </c>
      <c r="C36" t="s">
        <v>445</v>
      </c>
      <c r="D36" t="s">
        <v>175</v>
      </c>
      <c r="E36" t="s">
        <v>176</v>
      </c>
      <c r="F36">
        <v>2</v>
      </c>
      <c r="G36" t="s">
        <v>177</v>
      </c>
      <c r="H36">
        <v>4</v>
      </c>
      <c r="I36" t="s">
        <v>352</v>
      </c>
      <c r="J36">
        <v>1</v>
      </c>
      <c r="K36">
        <v>74</v>
      </c>
      <c r="L36">
        <v>1</v>
      </c>
      <c r="M36">
        <v>3</v>
      </c>
      <c r="N36">
        <v>1</v>
      </c>
      <c r="O36">
        <v>1</v>
      </c>
      <c r="P36">
        <v>1</v>
      </c>
      <c r="Q36">
        <v>1</v>
      </c>
      <c r="R36">
        <v>25</v>
      </c>
      <c r="S36">
        <v>2</v>
      </c>
      <c r="T36">
        <v>30</v>
      </c>
      <c r="U36">
        <v>20</v>
      </c>
      <c r="V36">
        <v>1.5</v>
      </c>
      <c r="W36">
        <v>1</v>
      </c>
      <c r="X36">
        <v>3</v>
      </c>
      <c r="Y36">
        <v>2</v>
      </c>
      <c r="Z36">
        <v>2</v>
      </c>
      <c r="AA36">
        <v>5</v>
      </c>
    </row>
    <row r="37" spans="1:27" x14ac:dyDescent="0.2">
      <c r="A37">
        <v>36</v>
      </c>
      <c r="B37" t="s">
        <v>448</v>
      </c>
      <c r="C37" t="s">
        <v>448</v>
      </c>
      <c r="D37" t="s">
        <v>175</v>
      </c>
      <c r="E37" t="s">
        <v>176</v>
      </c>
      <c r="F37">
        <v>2</v>
      </c>
      <c r="G37" t="s">
        <v>177</v>
      </c>
      <c r="H37">
        <v>4</v>
      </c>
      <c r="I37" t="s">
        <v>231</v>
      </c>
      <c r="J37">
        <v>1</v>
      </c>
      <c r="K37">
        <v>43</v>
      </c>
      <c r="L37">
        <v>1</v>
      </c>
      <c r="M37">
        <v>2</v>
      </c>
      <c r="N37">
        <v>3</v>
      </c>
      <c r="O37">
        <v>4</v>
      </c>
      <c r="P37">
        <v>2</v>
      </c>
      <c r="Q37">
        <v>2</v>
      </c>
      <c r="R37">
        <v>10</v>
      </c>
      <c r="S37">
        <v>2</v>
      </c>
      <c r="T37">
        <v>150</v>
      </c>
      <c r="U37">
        <v>40</v>
      </c>
      <c r="V37">
        <v>0.38</v>
      </c>
      <c r="W37">
        <v>0.38</v>
      </c>
      <c r="X37">
        <v>3</v>
      </c>
      <c r="Y37">
        <v>3</v>
      </c>
      <c r="Z37">
        <v>1</v>
      </c>
      <c r="AA37">
        <v>4</v>
      </c>
    </row>
    <row r="38" spans="1:27" x14ac:dyDescent="0.2">
      <c r="A38">
        <v>37</v>
      </c>
      <c r="B38" t="s">
        <v>455</v>
      </c>
      <c r="C38" t="s">
        <v>455</v>
      </c>
      <c r="D38" t="s">
        <v>175</v>
      </c>
      <c r="E38" t="s">
        <v>176</v>
      </c>
      <c r="F38">
        <v>2</v>
      </c>
      <c r="G38" t="s">
        <v>177</v>
      </c>
      <c r="H38">
        <v>4</v>
      </c>
      <c r="I38" t="s">
        <v>352</v>
      </c>
      <c r="J38">
        <v>1</v>
      </c>
      <c r="K38">
        <v>40</v>
      </c>
      <c r="L38">
        <v>1</v>
      </c>
      <c r="M38">
        <v>3</v>
      </c>
      <c r="N38">
        <v>1</v>
      </c>
      <c r="O38">
        <v>6</v>
      </c>
      <c r="P38">
        <v>2</v>
      </c>
      <c r="Q38">
        <v>2</v>
      </c>
      <c r="R38">
        <v>30</v>
      </c>
      <c r="S38">
        <v>2</v>
      </c>
      <c r="T38">
        <v>100</v>
      </c>
      <c r="U38">
        <v>70</v>
      </c>
      <c r="V38">
        <v>2.5</v>
      </c>
      <c r="W38">
        <v>2.5</v>
      </c>
      <c r="X38">
        <v>3</v>
      </c>
      <c r="Y38">
        <v>13</v>
      </c>
      <c r="Z38">
        <v>1</v>
      </c>
      <c r="AA38">
        <v>5</v>
      </c>
    </row>
    <row r="39" spans="1:27" x14ac:dyDescent="0.2">
      <c r="A39">
        <v>38</v>
      </c>
      <c r="B39" t="s">
        <v>458</v>
      </c>
      <c r="C39" t="s">
        <v>458</v>
      </c>
      <c r="D39" t="s">
        <v>175</v>
      </c>
      <c r="E39" t="s">
        <v>176</v>
      </c>
      <c r="F39">
        <v>2</v>
      </c>
      <c r="G39" t="s">
        <v>177</v>
      </c>
      <c r="H39">
        <v>4</v>
      </c>
      <c r="I39" t="s">
        <v>352</v>
      </c>
      <c r="J39">
        <v>1</v>
      </c>
      <c r="K39">
        <v>84</v>
      </c>
      <c r="L39">
        <v>1</v>
      </c>
      <c r="M39">
        <v>3</v>
      </c>
      <c r="N39">
        <v>1</v>
      </c>
      <c r="O39">
        <v>3</v>
      </c>
      <c r="P39">
        <v>3</v>
      </c>
      <c r="Q39">
        <v>1</v>
      </c>
      <c r="R39">
        <v>40</v>
      </c>
      <c r="S39">
        <v>1</v>
      </c>
      <c r="T39">
        <v>20</v>
      </c>
      <c r="U39">
        <v>100</v>
      </c>
      <c r="V39">
        <v>0.72</v>
      </c>
      <c r="W39">
        <v>0.72</v>
      </c>
      <c r="X39">
        <v>3</v>
      </c>
      <c r="Y39">
        <v>1</v>
      </c>
      <c r="Z39">
        <v>1</v>
      </c>
      <c r="AA39">
        <v>5</v>
      </c>
    </row>
    <row r="40" spans="1:27" x14ac:dyDescent="0.2">
      <c r="A40">
        <v>39</v>
      </c>
      <c r="B40" t="s">
        <v>461</v>
      </c>
      <c r="C40" t="s">
        <v>462</v>
      </c>
      <c r="D40" t="s">
        <v>442</v>
      </c>
      <c r="E40" t="s">
        <v>176</v>
      </c>
      <c r="F40">
        <v>2</v>
      </c>
      <c r="G40" t="s">
        <v>177</v>
      </c>
      <c r="H40">
        <v>4</v>
      </c>
      <c r="I40" t="s">
        <v>231</v>
      </c>
      <c r="J40">
        <v>1</v>
      </c>
      <c r="K40">
        <v>34</v>
      </c>
      <c r="L40">
        <v>1</v>
      </c>
      <c r="M40">
        <v>2</v>
      </c>
      <c r="N40">
        <v>1</v>
      </c>
      <c r="O40">
        <v>6</v>
      </c>
      <c r="P40">
        <v>2</v>
      </c>
      <c r="Q40">
        <v>2</v>
      </c>
      <c r="R40">
        <v>20</v>
      </c>
      <c r="S40">
        <v>1</v>
      </c>
      <c r="T40">
        <v>135</v>
      </c>
      <c r="U40">
        <v>100</v>
      </c>
      <c r="V40">
        <v>5</v>
      </c>
      <c r="W40">
        <v>5</v>
      </c>
      <c r="X40">
        <v>1</v>
      </c>
      <c r="Y40">
        <v>1</v>
      </c>
      <c r="Z40">
        <v>1</v>
      </c>
      <c r="AA40">
        <v>3</v>
      </c>
    </row>
    <row r="41" spans="1:27" x14ac:dyDescent="0.2">
      <c r="A41">
        <v>40</v>
      </c>
      <c r="B41" t="s">
        <v>467</v>
      </c>
      <c r="C41" t="s">
        <v>467</v>
      </c>
      <c r="D41" t="s">
        <v>175</v>
      </c>
      <c r="E41" t="s">
        <v>176</v>
      </c>
      <c r="F41">
        <v>2</v>
      </c>
      <c r="G41" t="s">
        <v>177</v>
      </c>
      <c r="H41">
        <v>4</v>
      </c>
      <c r="I41" t="s">
        <v>352</v>
      </c>
      <c r="J41">
        <v>2</v>
      </c>
      <c r="K41">
        <v>39</v>
      </c>
      <c r="L41">
        <v>1</v>
      </c>
      <c r="M41">
        <v>2</v>
      </c>
      <c r="N41">
        <v>1</v>
      </c>
      <c r="O41">
        <v>5</v>
      </c>
      <c r="P41">
        <v>3</v>
      </c>
      <c r="Q41">
        <v>2</v>
      </c>
      <c r="R41">
        <v>23</v>
      </c>
      <c r="S41">
        <v>2</v>
      </c>
      <c r="T41">
        <v>50</v>
      </c>
      <c r="U41">
        <v>100</v>
      </c>
      <c r="V41">
        <v>1</v>
      </c>
      <c r="W41">
        <v>1</v>
      </c>
      <c r="X41">
        <v>3</v>
      </c>
      <c r="Y41">
        <v>2</v>
      </c>
      <c r="Z41">
        <v>1</v>
      </c>
      <c r="AA41">
        <v>7</v>
      </c>
    </row>
    <row r="42" spans="1:27" x14ac:dyDescent="0.2">
      <c r="A42">
        <v>41</v>
      </c>
      <c r="B42" t="s">
        <v>472</v>
      </c>
      <c r="C42" t="s">
        <v>472</v>
      </c>
      <c r="D42" t="s">
        <v>175</v>
      </c>
      <c r="E42" t="s">
        <v>176</v>
      </c>
      <c r="F42">
        <v>2</v>
      </c>
      <c r="G42" t="s">
        <v>177</v>
      </c>
      <c r="H42">
        <v>4</v>
      </c>
      <c r="I42" t="s">
        <v>352</v>
      </c>
      <c r="J42">
        <v>2</v>
      </c>
      <c r="K42">
        <v>58</v>
      </c>
      <c r="L42">
        <v>1</v>
      </c>
      <c r="M42">
        <v>2</v>
      </c>
      <c r="N42">
        <v>1</v>
      </c>
      <c r="O42">
        <v>4</v>
      </c>
      <c r="P42">
        <v>4</v>
      </c>
      <c r="Q42">
        <v>2</v>
      </c>
      <c r="R42">
        <v>44</v>
      </c>
      <c r="S42">
        <v>1</v>
      </c>
      <c r="T42">
        <v>300</v>
      </c>
      <c r="U42">
        <v>90</v>
      </c>
      <c r="V42">
        <v>2</v>
      </c>
      <c r="W42">
        <v>2</v>
      </c>
      <c r="X42">
        <v>3</v>
      </c>
      <c r="Y42">
        <v>3</v>
      </c>
      <c r="Z42">
        <v>1</v>
      </c>
      <c r="AA42">
        <v>7</v>
      </c>
    </row>
    <row r="43" spans="1:27" x14ac:dyDescent="0.2">
      <c r="A43">
        <v>42</v>
      </c>
      <c r="B43" t="s">
        <v>476</v>
      </c>
      <c r="C43" t="s">
        <v>477</v>
      </c>
      <c r="D43" t="s">
        <v>295</v>
      </c>
      <c r="E43" t="s">
        <v>176</v>
      </c>
      <c r="F43">
        <v>2</v>
      </c>
      <c r="G43" t="s">
        <v>177</v>
      </c>
      <c r="H43">
        <v>4</v>
      </c>
      <c r="I43" t="s">
        <v>352</v>
      </c>
      <c r="J43">
        <v>1</v>
      </c>
      <c r="K43">
        <v>24</v>
      </c>
      <c r="L43">
        <v>1</v>
      </c>
      <c r="M43">
        <v>1</v>
      </c>
      <c r="N43">
        <v>3</v>
      </c>
      <c r="O43">
        <v>5</v>
      </c>
      <c r="P43">
        <v>5</v>
      </c>
      <c r="Q43">
        <v>5</v>
      </c>
      <c r="R43">
        <v>10</v>
      </c>
      <c r="S43">
        <v>2</v>
      </c>
      <c r="T43">
        <v>100</v>
      </c>
      <c r="U43">
        <v>70</v>
      </c>
      <c r="V43">
        <v>4.5</v>
      </c>
      <c r="W43">
        <v>4.5</v>
      </c>
      <c r="X43">
        <v>3</v>
      </c>
      <c r="Y43">
        <v>2</v>
      </c>
      <c r="Z43">
        <v>1</v>
      </c>
      <c r="AA43">
        <v>6</v>
      </c>
    </row>
    <row r="44" spans="1:27" x14ac:dyDescent="0.2">
      <c r="A44">
        <v>43</v>
      </c>
      <c r="B44" t="s">
        <v>484</v>
      </c>
      <c r="C44" t="s">
        <v>484</v>
      </c>
      <c r="D44" t="s">
        <v>175</v>
      </c>
      <c r="E44" t="s">
        <v>176</v>
      </c>
      <c r="F44">
        <v>2</v>
      </c>
      <c r="G44" t="s">
        <v>177</v>
      </c>
      <c r="H44">
        <v>4</v>
      </c>
      <c r="I44" t="s">
        <v>352</v>
      </c>
      <c r="J44">
        <v>1</v>
      </c>
      <c r="K44">
        <v>42</v>
      </c>
      <c r="L44">
        <v>1</v>
      </c>
      <c r="M44">
        <v>2</v>
      </c>
      <c r="N44">
        <v>1</v>
      </c>
      <c r="O44">
        <v>5</v>
      </c>
      <c r="P44">
        <v>5</v>
      </c>
      <c r="Q44">
        <v>3</v>
      </c>
      <c r="R44">
        <v>34</v>
      </c>
      <c r="S44">
        <v>2</v>
      </c>
      <c r="T44">
        <v>150</v>
      </c>
      <c r="U44">
        <v>65</v>
      </c>
      <c r="V44">
        <v>0.45</v>
      </c>
      <c r="W44">
        <v>0.45</v>
      </c>
      <c r="X44">
        <v>3</v>
      </c>
      <c r="Y44">
        <v>3</v>
      </c>
      <c r="Z44">
        <v>1</v>
      </c>
      <c r="AA44">
        <v>5</v>
      </c>
    </row>
    <row r="45" spans="1:27" x14ac:dyDescent="0.2">
      <c r="A45">
        <v>44</v>
      </c>
      <c r="B45" t="s">
        <v>487</v>
      </c>
      <c r="C45" t="s">
        <v>487</v>
      </c>
      <c r="D45" t="s">
        <v>175</v>
      </c>
      <c r="E45" t="s">
        <v>176</v>
      </c>
      <c r="F45">
        <v>2</v>
      </c>
      <c r="G45" t="s">
        <v>177</v>
      </c>
      <c r="H45">
        <v>4</v>
      </c>
      <c r="I45" t="s">
        <v>178</v>
      </c>
      <c r="J45">
        <v>1</v>
      </c>
      <c r="K45">
        <v>42</v>
      </c>
      <c r="L45">
        <v>1</v>
      </c>
      <c r="M45">
        <v>2</v>
      </c>
      <c r="N45">
        <v>3</v>
      </c>
      <c r="O45">
        <v>4</v>
      </c>
      <c r="P45">
        <v>2</v>
      </c>
      <c r="Q45">
        <v>1</v>
      </c>
      <c r="R45">
        <v>20</v>
      </c>
      <c r="S45">
        <v>1</v>
      </c>
      <c r="T45">
        <v>20</v>
      </c>
      <c r="U45">
        <v>50</v>
      </c>
      <c r="V45">
        <v>0.25</v>
      </c>
      <c r="W45">
        <v>0.25</v>
      </c>
      <c r="X45">
        <v>2</v>
      </c>
      <c r="Y45">
        <v>1</v>
      </c>
      <c r="Z45">
        <v>1</v>
      </c>
      <c r="AA45">
        <v>4</v>
      </c>
    </row>
    <row r="46" spans="1:27" x14ac:dyDescent="0.2">
      <c r="A46">
        <v>45</v>
      </c>
      <c r="B46" t="s">
        <v>492</v>
      </c>
      <c r="C46" t="s">
        <v>195</v>
      </c>
      <c r="D46" t="s">
        <v>367</v>
      </c>
      <c r="E46" t="s">
        <v>176</v>
      </c>
      <c r="F46">
        <v>2</v>
      </c>
      <c r="G46" t="s">
        <v>177</v>
      </c>
      <c r="H46">
        <v>4</v>
      </c>
      <c r="I46" t="s">
        <v>178</v>
      </c>
      <c r="J46">
        <v>2</v>
      </c>
      <c r="K46">
        <v>57</v>
      </c>
      <c r="L46">
        <v>1</v>
      </c>
      <c r="M46">
        <v>2</v>
      </c>
      <c r="N46">
        <v>1</v>
      </c>
      <c r="O46">
        <v>4</v>
      </c>
      <c r="P46">
        <v>4</v>
      </c>
      <c r="Q46">
        <v>3</v>
      </c>
      <c r="R46">
        <v>36</v>
      </c>
      <c r="S46">
        <v>2</v>
      </c>
      <c r="T46">
        <v>30</v>
      </c>
      <c r="U46">
        <v>100</v>
      </c>
      <c r="V46">
        <v>2</v>
      </c>
      <c r="W46">
        <v>2</v>
      </c>
      <c r="X46">
        <v>3</v>
      </c>
      <c r="Y46">
        <v>1</v>
      </c>
      <c r="Z46">
        <v>1</v>
      </c>
      <c r="AA46">
        <v>4</v>
      </c>
    </row>
    <row r="47" spans="1:27" x14ac:dyDescent="0.2">
      <c r="A47">
        <v>46</v>
      </c>
      <c r="B47" t="s">
        <v>497</v>
      </c>
      <c r="C47" t="s">
        <v>497</v>
      </c>
      <c r="D47" t="s">
        <v>175</v>
      </c>
      <c r="E47" t="s">
        <v>176</v>
      </c>
      <c r="F47">
        <v>2</v>
      </c>
      <c r="G47" t="s">
        <v>177</v>
      </c>
      <c r="H47">
        <v>4</v>
      </c>
      <c r="I47" t="s">
        <v>231</v>
      </c>
      <c r="J47">
        <v>1</v>
      </c>
      <c r="K47">
        <v>50</v>
      </c>
      <c r="L47">
        <v>1</v>
      </c>
      <c r="M47">
        <v>2</v>
      </c>
      <c r="N47">
        <v>1</v>
      </c>
      <c r="O47">
        <v>3</v>
      </c>
      <c r="P47">
        <v>3</v>
      </c>
      <c r="Q47">
        <v>2</v>
      </c>
      <c r="R47">
        <v>30</v>
      </c>
      <c r="S47">
        <v>1</v>
      </c>
      <c r="T47">
        <v>40</v>
      </c>
      <c r="U47">
        <v>70</v>
      </c>
      <c r="V47">
        <v>1</v>
      </c>
      <c r="W47">
        <v>1</v>
      </c>
      <c r="X47">
        <v>3</v>
      </c>
      <c r="Y47">
        <v>3</v>
      </c>
      <c r="Z47">
        <v>1</v>
      </c>
      <c r="AA47">
        <v>2</v>
      </c>
    </row>
    <row r="48" spans="1:27" x14ac:dyDescent="0.2">
      <c r="A48">
        <v>47</v>
      </c>
      <c r="B48" t="s">
        <v>502</v>
      </c>
      <c r="C48" t="s">
        <v>502</v>
      </c>
      <c r="D48" t="s">
        <v>175</v>
      </c>
      <c r="E48" t="s">
        <v>176</v>
      </c>
      <c r="F48">
        <v>2</v>
      </c>
      <c r="G48" t="s">
        <v>177</v>
      </c>
      <c r="H48">
        <v>4</v>
      </c>
      <c r="I48" t="s">
        <v>503</v>
      </c>
      <c r="J48">
        <v>1</v>
      </c>
      <c r="K48">
        <v>50</v>
      </c>
      <c r="L48">
        <v>1</v>
      </c>
      <c r="M48">
        <v>1</v>
      </c>
      <c r="N48">
        <v>1</v>
      </c>
      <c r="O48">
        <v>4</v>
      </c>
      <c r="P48">
        <v>4</v>
      </c>
      <c r="Q48">
        <v>2</v>
      </c>
      <c r="R48">
        <v>40</v>
      </c>
      <c r="S48">
        <v>2</v>
      </c>
      <c r="T48">
        <v>150</v>
      </c>
      <c r="U48">
        <v>30</v>
      </c>
      <c r="V48">
        <v>0.37</v>
      </c>
      <c r="W48">
        <v>0.37</v>
      </c>
      <c r="X48">
        <v>3</v>
      </c>
      <c r="Y48">
        <v>3</v>
      </c>
      <c r="Z48">
        <v>1</v>
      </c>
      <c r="AA48">
        <v>4</v>
      </c>
    </row>
    <row r="49" spans="1:27" x14ac:dyDescent="0.2">
      <c r="A49">
        <v>48</v>
      </c>
      <c r="B49" t="s">
        <v>507</v>
      </c>
      <c r="C49" t="s">
        <v>507</v>
      </c>
      <c r="D49" t="s">
        <v>175</v>
      </c>
      <c r="E49" t="s">
        <v>176</v>
      </c>
      <c r="F49">
        <v>2</v>
      </c>
      <c r="G49" t="s">
        <v>177</v>
      </c>
      <c r="H49">
        <v>4</v>
      </c>
      <c r="I49" t="s">
        <v>352</v>
      </c>
      <c r="J49">
        <v>1</v>
      </c>
      <c r="K49">
        <v>54</v>
      </c>
      <c r="L49">
        <v>1</v>
      </c>
      <c r="M49">
        <v>3</v>
      </c>
      <c r="N49">
        <v>1</v>
      </c>
      <c r="O49">
        <v>4</v>
      </c>
      <c r="P49">
        <v>4</v>
      </c>
      <c r="Q49">
        <v>3</v>
      </c>
      <c r="R49">
        <v>20</v>
      </c>
      <c r="S49">
        <v>2</v>
      </c>
      <c r="T49">
        <v>180</v>
      </c>
      <c r="U49">
        <v>80</v>
      </c>
      <c r="V49">
        <v>5</v>
      </c>
      <c r="W49">
        <v>5</v>
      </c>
      <c r="X49">
        <v>3</v>
      </c>
      <c r="Y49">
        <v>3</v>
      </c>
      <c r="Z49">
        <v>1</v>
      </c>
      <c r="AA49">
        <v>3</v>
      </c>
    </row>
    <row r="50" spans="1:27" x14ac:dyDescent="0.2">
      <c r="A50">
        <v>49</v>
      </c>
      <c r="B50" t="s">
        <v>510</v>
      </c>
      <c r="C50" t="s">
        <v>510</v>
      </c>
      <c r="D50" t="s">
        <v>175</v>
      </c>
      <c r="E50" t="s">
        <v>176</v>
      </c>
      <c r="F50">
        <v>2</v>
      </c>
      <c r="G50" t="s">
        <v>177</v>
      </c>
      <c r="H50">
        <v>4</v>
      </c>
      <c r="I50" t="s">
        <v>352</v>
      </c>
      <c r="J50">
        <v>1</v>
      </c>
      <c r="K50">
        <v>47</v>
      </c>
      <c r="L50">
        <v>1</v>
      </c>
      <c r="M50">
        <v>2</v>
      </c>
      <c r="N50">
        <v>2</v>
      </c>
      <c r="O50">
        <v>4</v>
      </c>
      <c r="P50">
        <v>4</v>
      </c>
      <c r="Q50">
        <v>2</v>
      </c>
      <c r="R50">
        <v>22</v>
      </c>
      <c r="S50">
        <v>2</v>
      </c>
      <c r="T50">
        <v>30</v>
      </c>
      <c r="U50">
        <v>80</v>
      </c>
      <c r="V50">
        <v>2.5</v>
      </c>
      <c r="W50">
        <v>2.5</v>
      </c>
      <c r="X50">
        <v>3</v>
      </c>
      <c r="Y50">
        <v>2</v>
      </c>
      <c r="Z50">
        <v>1</v>
      </c>
      <c r="AA50">
        <v>5</v>
      </c>
    </row>
    <row r="51" spans="1:27" x14ac:dyDescent="0.2">
      <c r="A51">
        <v>50</v>
      </c>
      <c r="B51" t="s">
        <v>519</v>
      </c>
      <c r="C51" t="s">
        <v>519</v>
      </c>
      <c r="D51" t="s">
        <v>175</v>
      </c>
      <c r="E51" t="s">
        <v>176</v>
      </c>
      <c r="F51">
        <v>2</v>
      </c>
      <c r="G51" t="s">
        <v>177</v>
      </c>
      <c r="H51">
        <v>4</v>
      </c>
      <c r="I51" t="s">
        <v>178</v>
      </c>
      <c r="J51">
        <v>1</v>
      </c>
      <c r="K51">
        <v>54</v>
      </c>
      <c r="L51">
        <v>1</v>
      </c>
      <c r="M51">
        <v>2</v>
      </c>
      <c r="N51">
        <v>2</v>
      </c>
      <c r="O51">
        <v>5</v>
      </c>
      <c r="P51">
        <v>5</v>
      </c>
      <c r="Q51">
        <v>3</v>
      </c>
      <c r="R51">
        <v>42</v>
      </c>
      <c r="S51">
        <v>2</v>
      </c>
      <c r="T51">
        <v>70</v>
      </c>
      <c r="U51">
        <v>40</v>
      </c>
      <c r="V51">
        <v>0.46</v>
      </c>
      <c r="W51">
        <v>0.46</v>
      </c>
      <c r="X51">
        <v>3</v>
      </c>
      <c r="Y51">
        <v>4</v>
      </c>
      <c r="Z51">
        <v>2</v>
      </c>
      <c r="AA51">
        <v>5</v>
      </c>
    </row>
    <row r="52" spans="1:27" x14ac:dyDescent="0.2">
      <c r="A52">
        <v>51</v>
      </c>
      <c r="B52" t="s">
        <v>526</v>
      </c>
      <c r="C52" t="s">
        <v>526</v>
      </c>
      <c r="D52" t="s">
        <v>175</v>
      </c>
      <c r="E52" t="s">
        <v>176</v>
      </c>
      <c r="F52">
        <v>2</v>
      </c>
      <c r="G52" t="s">
        <v>177</v>
      </c>
      <c r="H52">
        <v>4</v>
      </c>
      <c r="I52" t="s">
        <v>527</v>
      </c>
      <c r="J52">
        <v>1</v>
      </c>
      <c r="K52">
        <v>45</v>
      </c>
      <c r="L52">
        <v>1</v>
      </c>
      <c r="M52">
        <v>2</v>
      </c>
      <c r="N52">
        <v>2</v>
      </c>
      <c r="O52">
        <v>4</v>
      </c>
      <c r="P52">
        <v>2</v>
      </c>
      <c r="Q52">
        <v>2</v>
      </c>
      <c r="R52">
        <v>13</v>
      </c>
      <c r="S52">
        <v>1</v>
      </c>
      <c r="T52">
        <v>100</v>
      </c>
      <c r="U52">
        <v>30</v>
      </c>
      <c r="V52">
        <v>0.5</v>
      </c>
      <c r="W52">
        <v>0.5</v>
      </c>
      <c r="X52">
        <v>3</v>
      </c>
      <c r="Y52">
        <v>1</v>
      </c>
      <c r="Z52">
        <v>1</v>
      </c>
      <c r="AA52">
        <v>3</v>
      </c>
    </row>
    <row r="53" spans="1:27" x14ac:dyDescent="0.2">
      <c r="A53">
        <v>52</v>
      </c>
      <c r="B53" t="s">
        <v>536</v>
      </c>
      <c r="C53" t="s">
        <v>536</v>
      </c>
      <c r="D53" t="s">
        <v>175</v>
      </c>
      <c r="E53" t="s">
        <v>176</v>
      </c>
      <c r="F53">
        <v>2</v>
      </c>
      <c r="G53" t="s">
        <v>177</v>
      </c>
      <c r="H53">
        <v>4</v>
      </c>
      <c r="I53" t="s">
        <v>503</v>
      </c>
      <c r="J53">
        <v>2</v>
      </c>
      <c r="K53">
        <v>46</v>
      </c>
      <c r="L53">
        <v>1</v>
      </c>
      <c r="M53">
        <v>3</v>
      </c>
      <c r="N53">
        <v>1</v>
      </c>
      <c r="O53">
        <v>5</v>
      </c>
      <c r="P53">
        <v>2</v>
      </c>
      <c r="Q53">
        <v>2</v>
      </c>
      <c r="R53">
        <v>8</v>
      </c>
      <c r="S53">
        <v>2</v>
      </c>
      <c r="T53">
        <v>100</v>
      </c>
      <c r="U53">
        <v>10</v>
      </c>
      <c r="V53">
        <v>1.31</v>
      </c>
      <c r="W53">
        <v>1.31</v>
      </c>
      <c r="X53">
        <v>2</v>
      </c>
      <c r="Y53">
        <v>34</v>
      </c>
      <c r="Z53">
        <v>2</v>
      </c>
      <c r="AA53">
        <v>8</v>
      </c>
    </row>
    <row r="54" spans="1:27" x14ac:dyDescent="0.2">
      <c r="A54">
        <v>53</v>
      </c>
      <c r="B54" t="s">
        <v>544</v>
      </c>
      <c r="C54" t="s">
        <v>544</v>
      </c>
      <c r="D54" t="s">
        <v>175</v>
      </c>
      <c r="E54" t="s">
        <v>176</v>
      </c>
      <c r="F54">
        <v>2</v>
      </c>
      <c r="G54" t="s">
        <v>177</v>
      </c>
      <c r="H54">
        <v>4</v>
      </c>
      <c r="I54" t="s">
        <v>178</v>
      </c>
      <c r="J54">
        <v>1</v>
      </c>
      <c r="K54">
        <v>87</v>
      </c>
      <c r="L54">
        <v>1</v>
      </c>
      <c r="M54">
        <v>2</v>
      </c>
      <c r="N54">
        <v>1</v>
      </c>
      <c r="O54">
        <v>3</v>
      </c>
      <c r="P54">
        <v>3</v>
      </c>
      <c r="Q54">
        <v>2</v>
      </c>
      <c r="R54">
        <v>30</v>
      </c>
      <c r="S54">
        <v>1</v>
      </c>
      <c r="T54">
        <v>200</v>
      </c>
      <c r="U54">
        <v>80</v>
      </c>
      <c r="V54">
        <v>1.17</v>
      </c>
      <c r="W54">
        <v>1.17</v>
      </c>
      <c r="X54">
        <v>3</v>
      </c>
      <c r="Y54">
        <v>1</v>
      </c>
      <c r="Z54">
        <v>1</v>
      </c>
      <c r="AA54">
        <v>6</v>
      </c>
    </row>
    <row r="55" spans="1:27" x14ac:dyDescent="0.2">
      <c r="A55">
        <v>54</v>
      </c>
      <c r="B55" t="s">
        <v>549</v>
      </c>
      <c r="C55" t="s">
        <v>549</v>
      </c>
      <c r="D55" t="s">
        <v>175</v>
      </c>
      <c r="E55" t="s">
        <v>176</v>
      </c>
      <c r="F55">
        <v>2</v>
      </c>
      <c r="G55" t="s">
        <v>177</v>
      </c>
      <c r="H55">
        <v>4</v>
      </c>
      <c r="I55" t="s">
        <v>231</v>
      </c>
      <c r="J55">
        <v>1</v>
      </c>
      <c r="K55">
        <v>43</v>
      </c>
      <c r="L55">
        <v>1</v>
      </c>
      <c r="M55">
        <v>2</v>
      </c>
      <c r="N55">
        <v>1</v>
      </c>
      <c r="O55">
        <v>4</v>
      </c>
      <c r="P55">
        <v>1</v>
      </c>
      <c r="Q55">
        <v>1</v>
      </c>
      <c r="R55">
        <v>10</v>
      </c>
      <c r="S55">
        <v>1</v>
      </c>
      <c r="T55">
        <v>25</v>
      </c>
      <c r="U55">
        <v>50</v>
      </c>
      <c r="V55">
        <v>0.24</v>
      </c>
      <c r="W55">
        <v>0.24</v>
      </c>
      <c r="X55">
        <v>3</v>
      </c>
      <c r="Y55">
        <v>3</v>
      </c>
      <c r="Z55">
        <v>1</v>
      </c>
      <c r="AA55">
        <v>2</v>
      </c>
    </row>
    <row r="56" spans="1:27" x14ac:dyDescent="0.2">
      <c r="A56">
        <v>55</v>
      </c>
      <c r="B56" t="s">
        <v>552</v>
      </c>
      <c r="C56" t="s">
        <v>552</v>
      </c>
      <c r="D56" t="s">
        <v>175</v>
      </c>
      <c r="E56" t="s">
        <v>176</v>
      </c>
      <c r="F56">
        <v>2</v>
      </c>
      <c r="G56" t="s">
        <v>177</v>
      </c>
      <c r="H56">
        <v>4</v>
      </c>
      <c r="I56" t="s">
        <v>178</v>
      </c>
      <c r="J56">
        <v>1</v>
      </c>
      <c r="K56">
        <v>40</v>
      </c>
      <c r="L56">
        <v>1</v>
      </c>
      <c r="M56">
        <v>2</v>
      </c>
      <c r="N56">
        <v>4</v>
      </c>
      <c r="O56">
        <v>4</v>
      </c>
      <c r="P56">
        <v>2</v>
      </c>
      <c r="Q56">
        <v>2</v>
      </c>
      <c r="R56">
        <v>24</v>
      </c>
      <c r="S56">
        <v>2</v>
      </c>
      <c r="T56">
        <v>250</v>
      </c>
      <c r="U56">
        <v>100</v>
      </c>
      <c r="V56">
        <v>2.1</v>
      </c>
      <c r="W56">
        <v>2.1</v>
      </c>
      <c r="X56">
        <v>3</v>
      </c>
      <c r="Y56">
        <v>1</v>
      </c>
      <c r="Z56">
        <v>2</v>
      </c>
      <c r="AA56">
        <v>4</v>
      </c>
    </row>
    <row r="57" spans="1:27" x14ac:dyDescent="0.2">
      <c r="A57">
        <v>56</v>
      </c>
      <c r="B57" t="s">
        <v>556</v>
      </c>
      <c r="C57" t="s">
        <v>556</v>
      </c>
      <c r="D57" t="s">
        <v>175</v>
      </c>
      <c r="E57" t="s">
        <v>176</v>
      </c>
      <c r="F57">
        <v>2</v>
      </c>
      <c r="G57" t="s">
        <v>177</v>
      </c>
      <c r="H57">
        <v>4</v>
      </c>
      <c r="I57" t="s">
        <v>231</v>
      </c>
      <c r="J57">
        <v>1</v>
      </c>
      <c r="K57">
        <v>31</v>
      </c>
      <c r="L57">
        <v>1</v>
      </c>
      <c r="M57">
        <v>2</v>
      </c>
      <c r="N57">
        <v>2</v>
      </c>
      <c r="O57">
        <v>4</v>
      </c>
      <c r="P57">
        <v>2</v>
      </c>
      <c r="Q57">
        <v>2</v>
      </c>
      <c r="R57">
        <v>10</v>
      </c>
      <c r="S57">
        <v>1</v>
      </c>
      <c r="T57">
        <v>200</v>
      </c>
      <c r="U57">
        <v>60</v>
      </c>
      <c r="V57">
        <v>1</v>
      </c>
      <c r="W57">
        <v>1</v>
      </c>
      <c r="X57">
        <v>3</v>
      </c>
      <c r="Y57">
        <v>3</v>
      </c>
      <c r="Z57">
        <v>1</v>
      </c>
      <c r="AA57">
        <v>4</v>
      </c>
    </row>
    <row r="58" spans="1:27" x14ac:dyDescent="0.2">
      <c r="A58">
        <v>57</v>
      </c>
      <c r="B58" t="s">
        <v>561</v>
      </c>
      <c r="C58" t="s">
        <v>561</v>
      </c>
      <c r="D58" t="s">
        <v>175</v>
      </c>
      <c r="E58" t="s">
        <v>176</v>
      </c>
      <c r="F58">
        <v>2</v>
      </c>
      <c r="G58" t="s">
        <v>177</v>
      </c>
      <c r="H58">
        <v>4</v>
      </c>
      <c r="I58" t="s">
        <v>503</v>
      </c>
      <c r="J58">
        <v>1</v>
      </c>
      <c r="K58">
        <v>46</v>
      </c>
      <c r="L58">
        <v>1</v>
      </c>
      <c r="M58">
        <v>2</v>
      </c>
      <c r="N58">
        <v>2</v>
      </c>
      <c r="O58">
        <v>4</v>
      </c>
      <c r="P58">
        <v>3</v>
      </c>
      <c r="Q58">
        <v>2</v>
      </c>
      <c r="R58">
        <v>27</v>
      </c>
      <c r="S58">
        <v>2</v>
      </c>
      <c r="T58">
        <v>250</v>
      </c>
      <c r="U58">
        <v>20</v>
      </c>
      <c r="V58">
        <v>1.4</v>
      </c>
      <c r="W58">
        <v>1.4</v>
      </c>
      <c r="X58">
        <v>3</v>
      </c>
      <c r="Y58">
        <v>4</v>
      </c>
      <c r="Z58">
        <v>1</v>
      </c>
      <c r="AA58">
        <v>2</v>
      </c>
    </row>
    <row r="59" spans="1:27" x14ac:dyDescent="0.2">
      <c r="A59">
        <v>58</v>
      </c>
      <c r="B59" t="s">
        <v>570</v>
      </c>
      <c r="C59" t="s">
        <v>571</v>
      </c>
      <c r="D59" t="s">
        <v>367</v>
      </c>
      <c r="E59" t="s">
        <v>176</v>
      </c>
      <c r="F59">
        <v>2</v>
      </c>
      <c r="G59" t="s">
        <v>177</v>
      </c>
      <c r="H59">
        <v>4</v>
      </c>
      <c r="I59" t="s">
        <v>352</v>
      </c>
      <c r="J59">
        <v>2</v>
      </c>
      <c r="K59">
        <v>69</v>
      </c>
      <c r="L59">
        <v>1</v>
      </c>
      <c r="M59">
        <v>2</v>
      </c>
      <c r="N59">
        <v>1</v>
      </c>
      <c r="O59">
        <v>5</v>
      </c>
      <c r="P59">
        <v>4</v>
      </c>
      <c r="Q59">
        <v>3</v>
      </c>
      <c r="R59">
        <v>40</v>
      </c>
      <c r="S59">
        <v>1</v>
      </c>
      <c r="T59">
        <v>50</v>
      </c>
      <c r="U59">
        <v>80</v>
      </c>
      <c r="V59">
        <v>0.9</v>
      </c>
      <c r="W59">
        <v>0.9</v>
      </c>
      <c r="X59">
        <v>3</v>
      </c>
      <c r="Y59">
        <v>1</v>
      </c>
      <c r="Z59">
        <v>1</v>
      </c>
      <c r="AA59">
        <v>6</v>
      </c>
    </row>
    <row r="60" spans="1:27" x14ac:dyDescent="0.2">
      <c r="A60">
        <v>59</v>
      </c>
      <c r="B60" t="s">
        <v>576</v>
      </c>
      <c r="C60" t="s">
        <v>576</v>
      </c>
      <c r="D60" t="s">
        <v>175</v>
      </c>
      <c r="E60" t="s">
        <v>176</v>
      </c>
      <c r="F60">
        <v>2</v>
      </c>
      <c r="G60" t="s">
        <v>177</v>
      </c>
      <c r="H60">
        <v>4</v>
      </c>
      <c r="I60" t="s">
        <v>178</v>
      </c>
      <c r="J60">
        <v>1</v>
      </c>
      <c r="K60">
        <v>46</v>
      </c>
      <c r="L60">
        <v>1</v>
      </c>
      <c r="M60">
        <v>2</v>
      </c>
      <c r="N60">
        <v>2</v>
      </c>
      <c r="O60">
        <v>4</v>
      </c>
      <c r="P60">
        <v>2</v>
      </c>
      <c r="Q60">
        <v>1</v>
      </c>
      <c r="R60">
        <v>30</v>
      </c>
      <c r="S60">
        <v>2</v>
      </c>
      <c r="T60">
        <v>200</v>
      </c>
      <c r="U60">
        <v>75</v>
      </c>
      <c r="V60">
        <v>3.4</v>
      </c>
      <c r="W60">
        <v>3.4</v>
      </c>
      <c r="X60">
        <v>3</v>
      </c>
      <c r="Y60">
        <v>1</v>
      </c>
      <c r="Z60">
        <v>2</v>
      </c>
      <c r="AA60">
        <v>9</v>
      </c>
    </row>
    <row r="61" spans="1:27" x14ac:dyDescent="0.2">
      <c r="A61">
        <v>60</v>
      </c>
      <c r="B61" t="s">
        <v>581</v>
      </c>
      <c r="C61" t="s">
        <v>581</v>
      </c>
      <c r="D61" t="s">
        <v>175</v>
      </c>
      <c r="E61" t="s">
        <v>176</v>
      </c>
      <c r="F61">
        <v>2</v>
      </c>
      <c r="G61" t="s">
        <v>177</v>
      </c>
      <c r="H61">
        <v>4</v>
      </c>
      <c r="I61" t="s">
        <v>527</v>
      </c>
      <c r="J61">
        <v>1</v>
      </c>
      <c r="K61">
        <v>53</v>
      </c>
      <c r="L61">
        <v>1</v>
      </c>
      <c r="M61">
        <v>3</v>
      </c>
      <c r="N61">
        <v>1</v>
      </c>
      <c r="O61">
        <v>4</v>
      </c>
      <c r="P61">
        <v>3</v>
      </c>
      <c r="Q61">
        <v>1</v>
      </c>
      <c r="R61">
        <v>26</v>
      </c>
      <c r="S61">
        <v>2</v>
      </c>
      <c r="T61">
        <v>370</v>
      </c>
      <c r="U61">
        <v>70</v>
      </c>
      <c r="V61">
        <v>10.5</v>
      </c>
      <c r="W61">
        <v>0.5</v>
      </c>
      <c r="X61">
        <v>1</v>
      </c>
      <c r="Y61">
        <v>3</v>
      </c>
      <c r="Z61">
        <v>2</v>
      </c>
      <c r="AA61">
        <v>6</v>
      </c>
    </row>
    <row r="62" spans="1:27" x14ac:dyDescent="0.2">
      <c r="A62">
        <v>61</v>
      </c>
      <c r="B62" t="s">
        <v>380</v>
      </c>
      <c r="C62" t="s">
        <v>380</v>
      </c>
      <c r="D62" t="s">
        <v>175</v>
      </c>
      <c r="E62" t="s">
        <v>176</v>
      </c>
      <c r="F62">
        <v>2</v>
      </c>
      <c r="G62" t="s">
        <v>177</v>
      </c>
      <c r="H62">
        <v>4</v>
      </c>
      <c r="I62" t="s">
        <v>231</v>
      </c>
      <c r="J62">
        <v>1</v>
      </c>
      <c r="K62">
        <v>49</v>
      </c>
      <c r="L62">
        <v>1</v>
      </c>
      <c r="M62">
        <v>2</v>
      </c>
      <c r="N62">
        <v>1</v>
      </c>
      <c r="O62">
        <v>5</v>
      </c>
      <c r="P62">
        <v>4</v>
      </c>
      <c r="Q62">
        <v>1</v>
      </c>
      <c r="R62">
        <v>37</v>
      </c>
      <c r="S62">
        <v>2</v>
      </c>
      <c r="T62">
        <v>275</v>
      </c>
      <c r="U62">
        <v>50</v>
      </c>
      <c r="V62">
        <v>1.5</v>
      </c>
      <c r="W62">
        <v>1.5</v>
      </c>
      <c r="X62">
        <v>3</v>
      </c>
      <c r="Y62">
        <v>1</v>
      </c>
      <c r="Z62">
        <v>1</v>
      </c>
      <c r="AA62">
        <v>5</v>
      </c>
    </row>
    <row r="63" spans="1:27" x14ac:dyDescent="0.2">
      <c r="A63">
        <v>62</v>
      </c>
      <c r="B63" t="s">
        <v>592</v>
      </c>
      <c r="C63" t="s">
        <v>592</v>
      </c>
      <c r="D63" t="s">
        <v>175</v>
      </c>
      <c r="E63" t="s">
        <v>176</v>
      </c>
      <c r="F63">
        <v>2</v>
      </c>
      <c r="G63" t="s">
        <v>177</v>
      </c>
      <c r="H63">
        <v>4</v>
      </c>
      <c r="I63" t="s">
        <v>527</v>
      </c>
      <c r="J63">
        <v>1</v>
      </c>
      <c r="K63">
        <v>48</v>
      </c>
      <c r="L63">
        <v>1</v>
      </c>
      <c r="M63">
        <v>2</v>
      </c>
      <c r="N63">
        <v>3</v>
      </c>
      <c r="O63">
        <v>5</v>
      </c>
      <c r="P63">
        <v>3</v>
      </c>
      <c r="Q63">
        <v>2</v>
      </c>
      <c r="R63">
        <v>31</v>
      </c>
      <c r="S63">
        <v>2</v>
      </c>
      <c r="T63">
        <v>100</v>
      </c>
      <c r="U63">
        <v>35</v>
      </c>
      <c r="V63">
        <v>0.4</v>
      </c>
      <c r="W63">
        <v>0.4</v>
      </c>
      <c r="X63">
        <v>3</v>
      </c>
      <c r="Y63">
        <v>3</v>
      </c>
      <c r="Z63">
        <v>1</v>
      </c>
      <c r="AA63">
        <v>1</v>
      </c>
    </row>
    <row r="64" spans="1:27" x14ac:dyDescent="0.2">
      <c r="A64">
        <v>63</v>
      </c>
      <c r="B64" t="s">
        <v>595</v>
      </c>
      <c r="C64" t="s">
        <v>595</v>
      </c>
      <c r="D64" t="s">
        <v>175</v>
      </c>
      <c r="E64" t="s">
        <v>176</v>
      </c>
      <c r="F64">
        <v>2</v>
      </c>
      <c r="G64" t="s">
        <v>177</v>
      </c>
      <c r="H64">
        <v>4</v>
      </c>
      <c r="I64" t="s">
        <v>352</v>
      </c>
      <c r="J64">
        <v>1</v>
      </c>
      <c r="K64">
        <v>63</v>
      </c>
      <c r="L64">
        <v>1</v>
      </c>
      <c r="M64">
        <v>3</v>
      </c>
      <c r="N64">
        <v>1</v>
      </c>
      <c r="O64">
        <v>3</v>
      </c>
      <c r="P64">
        <v>3</v>
      </c>
      <c r="Q64">
        <v>2</v>
      </c>
      <c r="R64">
        <v>30</v>
      </c>
      <c r="S64">
        <v>1</v>
      </c>
      <c r="T64">
        <v>50</v>
      </c>
      <c r="U64">
        <v>100</v>
      </c>
      <c r="V64">
        <v>1</v>
      </c>
      <c r="W64">
        <v>1</v>
      </c>
      <c r="X64">
        <v>3</v>
      </c>
      <c r="Y64">
        <v>1</v>
      </c>
      <c r="Z64">
        <v>1</v>
      </c>
      <c r="AA64">
        <v>4</v>
      </c>
    </row>
    <row r="65" spans="1:27" x14ac:dyDescent="0.2">
      <c r="A65">
        <v>64</v>
      </c>
      <c r="B65" t="s">
        <v>599</v>
      </c>
      <c r="C65" t="s">
        <v>599</v>
      </c>
      <c r="D65" t="s">
        <v>175</v>
      </c>
      <c r="E65" t="s">
        <v>176</v>
      </c>
      <c r="F65">
        <v>2</v>
      </c>
      <c r="G65" t="s">
        <v>177</v>
      </c>
      <c r="H65">
        <v>4</v>
      </c>
      <c r="I65" t="s">
        <v>352</v>
      </c>
      <c r="J65">
        <v>2</v>
      </c>
      <c r="K65">
        <v>34</v>
      </c>
      <c r="L65">
        <v>1</v>
      </c>
      <c r="M65">
        <v>2</v>
      </c>
      <c r="N65">
        <v>1</v>
      </c>
      <c r="O65">
        <v>4</v>
      </c>
      <c r="P65">
        <v>2</v>
      </c>
      <c r="Q65">
        <v>2</v>
      </c>
      <c r="R65">
        <v>10</v>
      </c>
      <c r="S65">
        <v>2</v>
      </c>
      <c r="T65">
        <v>25</v>
      </c>
      <c r="U65">
        <v>50</v>
      </c>
      <c r="V65">
        <v>0.5</v>
      </c>
      <c r="W65">
        <v>0.5</v>
      </c>
      <c r="X65">
        <v>3</v>
      </c>
      <c r="Y65">
        <v>3</v>
      </c>
      <c r="Z65">
        <v>1</v>
      </c>
      <c r="AA65">
        <v>2</v>
      </c>
    </row>
    <row r="66" spans="1:27" x14ac:dyDescent="0.2">
      <c r="A66">
        <v>65</v>
      </c>
      <c r="B66" t="s">
        <v>603</v>
      </c>
      <c r="C66" t="s">
        <v>604</v>
      </c>
      <c r="D66" t="s">
        <v>367</v>
      </c>
      <c r="E66" t="s">
        <v>176</v>
      </c>
      <c r="F66">
        <v>2</v>
      </c>
      <c r="G66" t="s">
        <v>177</v>
      </c>
      <c r="H66">
        <v>4</v>
      </c>
      <c r="I66" t="s">
        <v>352</v>
      </c>
      <c r="J66">
        <v>2</v>
      </c>
      <c r="K66">
        <v>44</v>
      </c>
      <c r="L66">
        <v>1</v>
      </c>
      <c r="M66">
        <v>1</v>
      </c>
      <c r="N66">
        <v>1</v>
      </c>
      <c r="O66">
        <v>5</v>
      </c>
      <c r="P66">
        <v>4</v>
      </c>
      <c r="Q66">
        <v>2</v>
      </c>
      <c r="R66">
        <v>20</v>
      </c>
      <c r="S66">
        <v>2</v>
      </c>
      <c r="T66">
        <v>85</v>
      </c>
      <c r="U66">
        <v>60</v>
      </c>
      <c r="V66">
        <v>1.5</v>
      </c>
      <c r="W66">
        <v>1.5</v>
      </c>
      <c r="X66">
        <v>1</v>
      </c>
      <c r="Y66">
        <v>3</v>
      </c>
      <c r="Z66">
        <v>1</v>
      </c>
      <c r="AA66">
        <v>4</v>
      </c>
    </row>
    <row r="67" spans="1:27" x14ac:dyDescent="0.2">
      <c r="A67">
        <v>66</v>
      </c>
      <c r="B67" t="s">
        <v>607</v>
      </c>
      <c r="C67" t="s">
        <v>607</v>
      </c>
      <c r="D67" t="s">
        <v>175</v>
      </c>
      <c r="E67" t="s">
        <v>176</v>
      </c>
      <c r="F67">
        <v>2</v>
      </c>
      <c r="G67" t="s">
        <v>177</v>
      </c>
      <c r="H67">
        <v>4</v>
      </c>
      <c r="I67" t="s">
        <v>231</v>
      </c>
      <c r="J67">
        <v>1</v>
      </c>
      <c r="K67">
        <v>66</v>
      </c>
      <c r="L67">
        <v>1</v>
      </c>
      <c r="M67">
        <v>2</v>
      </c>
      <c r="N67">
        <v>2</v>
      </c>
      <c r="O67">
        <v>2</v>
      </c>
      <c r="P67">
        <v>2</v>
      </c>
      <c r="Q67">
        <v>2</v>
      </c>
      <c r="R67">
        <v>31</v>
      </c>
      <c r="S67">
        <v>1</v>
      </c>
      <c r="T67">
        <v>120</v>
      </c>
      <c r="U67">
        <v>90</v>
      </c>
      <c r="V67">
        <v>2</v>
      </c>
      <c r="W67">
        <v>2</v>
      </c>
      <c r="X67">
        <v>3</v>
      </c>
      <c r="Y67">
        <v>3</v>
      </c>
      <c r="Z67">
        <v>1</v>
      </c>
      <c r="AA67">
        <v>2</v>
      </c>
    </row>
    <row r="68" spans="1:27" x14ac:dyDescent="0.2">
      <c r="A68">
        <v>67</v>
      </c>
      <c r="B68" t="s">
        <v>612</v>
      </c>
      <c r="C68" t="s">
        <v>612</v>
      </c>
      <c r="D68" t="s">
        <v>175</v>
      </c>
      <c r="E68" t="s">
        <v>176</v>
      </c>
      <c r="F68">
        <v>2</v>
      </c>
      <c r="G68" t="s">
        <v>177</v>
      </c>
      <c r="H68">
        <v>4</v>
      </c>
      <c r="I68" t="s">
        <v>503</v>
      </c>
      <c r="J68">
        <v>1</v>
      </c>
      <c r="K68">
        <v>36</v>
      </c>
      <c r="L68">
        <v>1</v>
      </c>
      <c r="M68">
        <v>1</v>
      </c>
      <c r="N68">
        <v>3</v>
      </c>
      <c r="O68">
        <v>4</v>
      </c>
      <c r="P68">
        <v>2</v>
      </c>
      <c r="Q68">
        <v>2</v>
      </c>
      <c r="R68">
        <v>5</v>
      </c>
      <c r="S68">
        <v>2</v>
      </c>
      <c r="T68">
        <v>200</v>
      </c>
      <c r="U68">
        <v>40</v>
      </c>
      <c r="V68">
        <v>2</v>
      </c>
      <c r="W68">
        <v>2</v>
      </c>
      <c r="X68">
        <v>3</v>
      </c>
      <c r="Y68">
        <v>3</v>
      </c>
      <c r="Z68">
        <v>1</v>
      </c>
      <c r="AA68">
        <v>2</v>
      </c>
    </row>
    <row r="69" spans="1:27" x14ac:dyDescent="0.2">
      <c r="A69">
        <v>68</v>
      </c>
      <c r="B69" t="s">
        <v>617</v>
      </c>
      <c r="C69" t="s">
        <v>618</v>
      </c>
      <c r="D69" t="s">
        <v>367</v>
      </c>
      <c r="E69" t="s">
        <v>176</v>
      </c>
      <c r="F69">
        <v>2</v>
      </c>
      <c r="G69" t="s">
        <v>177</v>
      </c>
      <c r="H69">
        <v>4</v>
      </c>
      <c r="I69" t="s">
        <v>231</v>
      </c>
      <c r="J69">
        <v>2</v>
      </c>
      <c r="K69">
        <v>48</v>
      </c>
      <c r="L69">
        <v>1</v>
      </c>
      <c r="M69">
        <v>2</v>
      </c>
      <c r="N69">
        <v>1</v>
      </c>
      <c r="O69">
        <v>4</v>
      </c>
      <c r="P69">
        <v>4</v>
      </c>
      <c r="Q69">
        <v>2</v>
      </c>
      <c r="R69">
        <v>30</v>
      </c>
      <c r="S69">
        <v>1</v>
      </c>
      <c r="T69">
        <v>200</v>
      </c>
      <c r="U69">
        <v>50</v>
      </c>
      <c r="V69">
        <v>0.57599999999999996</v>
      </c>
      <c r="W69">
        <v>0.57599999999999996</v>
      </c>
      <c r="X69">
        <v>3</v>
      </c>
      <c r="Y69">
        <v>5</v>
      </c>
      <c r="Z69">
        <v>1</v>
      </c>
      <c r="AA69">
        <v>5</v>
      </c>
    </row>
    <row r="70" spans="1:27" x14ac:dyDescent="0.2">
      <c r="A70">
        <v>69</v>
      </c>
      <c r="B70" t="s">
        <v>623</v>
      </c>
      <c r="C70" t="s">
        <v>624</v>
      </c>
      <c r="D70" t="s">
        <v>367</v>
      </c>
      <c r="E70" t="s">
        <v>176</v>
      </c>
      <c r="F70">
        <v>2</v>
      </c>
      <c r="G70" t="s">
        <v>177</v>
      </c>
      <c r="H70">
        <v>4</v>
      </c>
      <c r="I70" t="s">
        <v>352</v>
      </c>
      <c r="J70">
        <v>2</v>
      </c>
      <c r="K70">
        <v>49</v>
      </c>
      <c r="L70">
        <v>1</v>
      </c>
      <c r="M70">
        <v>2</v>
      </c>
      <c r="N70">
        <v>1</v>
      </c>
      <c r="O70">
        <v>6</v>
      </c>
      <c r="P70">
        <v>4</v>
      </c>
      <c r="Q70">
        <v>4</v>
      </c>
      <c r="R70">
        <v>40</v>
      </c>
      <c r="S70">
        <v>1</v>
      </c>
      <c r="T70">
        <v>70</v>
      </c>
      <c r="U70">
        <v>100</v>
      </c>
      <c r="V70">
        <v>1</v>
      </c>
      <c r="W70">
        <v>1</v>
      </c>
      <c r="X70">
        <v>1</v>
      </c>
      <c r="Y70">
        <v>1</v>
      </c>
      <c r="Z70">
        <v>1</v>
      </c>
      <c r="AA70">
        <v>5</v>
      </c>
    </row>
    <row r="71" spans="1:27" x14ac:dyDescent="0.2">
      <c r="A71">
        <v>70</v>
      </c>
      <c r="B71" t="s">
        <v>625</v>
      </c>
      <c r="C71" t="s">
        <v>625</v>
      </c>
      <c r="D71" t="s">
        <v>175</v>
      </c>
      <c r="E71" t="s">
        <v>176</v>
      </c>
      <c r="F71">
        <v>2</v>
      </c>
      <c r="G71" t="s">
        <v>177</v>
      </c>
      <c r="H71">
        <v>4</v>
      </c>
      <c r="I71" t="s">
        <v>231</v>
      </c>
      <c r="J71">
        <v>1</v>
      </c>
      <c r="K71">
        <v>60</v>
      </c>
      <c r="L71">
        <v>1</v>
      </c>
      <c r="M71">
        <v>2</v>
      </c>
      <c r="N71">
        <v>1</v>
      </c>
      <c r="O71">
        <v>2</v>
      </c>
      <c r="P71">
        <v>2</v>
      </c>
      <c r="Q71">
        <v>1</v>
      </c>
      <c r="R71">
        <v>19</v>
      </c>
      <c r="S71">
        <v>1</v>
      </c>
      <c r="T71">
        <v>35</v>
      </c>
      <c r="U71">
        <v>50</v>
      </c>
      <c r="V71">
        <v>0.7</v>
      </c>
      <c r="W71">
        <v>0.7</v>
      </c>
      <c r="X71">
        <v>3</v>
      </c>
      <c r="Y71">
        <v>5</v>
      </c>
      <c r="Z71">
        <v>1</v>
      </c>
      <c r="AA71">
        <v>5</v>
      </c>
    </row>
    <row r="72" spans="1:27" x14ac:dyDescent="0.2">
      <c r="A72">
        <v>71</v>
      </c>
      <c r="B72" t="s">
        <v>631</v>
      </c>
      <c r="C72" t="s">
        <v>632</v>
      </c>
      <c r="D72" t="s">
        <v>367</v>
      </c>
      <c r="E72" t="s">
        <v>176</v>
      </c>
      <c r="F72">
        <v>2</v>
      </c>
      <c r="G72" t="s">
        <v>177</v>
      </c>
      <c r="H72">
        <v>4</v>
      </c>
      <c r="I72" t="s">
        <v>231</v>
      </c>
      <c r="J72">
        <v>2</v>
      </c>
      <c r="K72">
        <v>56</v>
      </c>
      <c r="L72">
        <v>1</v>
      </c>
      <c r="M72">
        <v>2</v>
      </c>
      <c r="N72">
        <v>1</v>
      </c>
      <c r="O72">
        <v>2</v>
      </c>
      <c r="P72">
        <v>2</v>
      </c>
      <c r="Q72">
        <v>2</v>
      </c>
      <c r="R72">
        <v>2</v>
      </c>
      <c r="S72">
        <v>1</v>
      </c>
      <c r="T72">
        <v>150</v>
      </c>
      <c r="U72">
        <v>30</v>
      </c>
      <c r="V72">
        <v>1.1000000000000001</v>
      </c>
      <c r="W72">
        <v>1.1000000000000001</v>
      </c>
      <c r="X72">
        <v>1</v>
      </c>
      <c r="Y72">
        <v>3</v>
      </c>
      <c r="Z72">
        <v>1</v>
      </c>
      <c r="AA72">
        <v>5</v>
      </c>
    </row>
    <row r="73" spans="1:27" x14ac:dyDescent="0.2">
      <c r="A73">
        <v>72</v>
      </c>
      <c r="B73" t="s">
        <v>638</v>
      </c>
      <c r="C73" t="s">
        <v>638</v>
      </c>
      <c r="D73" t="s">
        <v>175</v>
      </c>
      <c r="E73" t="s">
        <v>176</v>
      </c>
      <c r="F73">
        <v>2</v>
      </c>
      <c r="G73" t="s">
        <v>177</v>
      </c>
      <c r="H73">
        <v>4</v>
      </c>
      <c r="I73" t="s">
        <v>503</v>
      </c>
      <c r="J73">
        <v>1</v>
      </c>
      <c r="K73">
        <v>42</v>
      </c>
      <c r="L73">
        <v>1</v>
      </c>
      <c r="M73">
        <v>1</v>
      </c>
      <c r="N73">
        <v>1</v>
      </c>
      <c r="O73">
        <v>4</v>
      </c>
      <c r="P73">
        <v>2</v>
      </c>
      <c r="Q73">
        <v>2</v>
      </c>
      <c r="R73">
        <v>10</v>
      </c>
      <c r="S73">
        <v>1</v>
      </c>
      <c r="T73">
        <v>300</v>
      </c>
      <c r="U73">
        <v>100</v>
      </c>
      <c r="V73">
        <v>2</v>
      </c>
      <c r="W73">
        <v>2</v>
      </c>
      <c r="X73">
        <v>3</v>
      </c>
      <c r="Y73">
        <v>2</v>
      </c>
      <c r="Z73">
        <v>1</v>
      </c>
      <c r="AA73">
        <v>6</v>
      </c>
    </row>
    <row r="74" spans="1:27" x14ac:dyDescent="0.2">
      <c r="A74">
        <v>73</v>
      </c>
      <c r="B74" t="s">
        <v>641</v>
      </c>
      <c r="C74" t="s">
        <v>641</v>
      </c>
      <c r="D74" t="s">
        <v>175</v>
      </c>
      <c r="E74" t="s">
        <v>176</v>
      </c>
      <c r="F74">
        <v>2</v>
      </c>
      <c r="G74" t="s">
        <v>177</v>
      </c>
      <c r="H74">
        <v>4</v>
      </c>
      <c r="I74" t="s">
        <v>231</v>
      </c>
      <c r="J74">
        <v>1</v>
      </c>
      <c r="K74">
        <v>56</v>
      </c>
      <c r="L74">
        <v>1</v>
      </c>
      <c r="M74">
        <v>2</v>
      </c>
      <c r="N74">
        <v>1</v>
      </c>
      <c r="O74">
        <v>1</v>
      </c>
      <c r="P74">
        <v>1</v>
      </c>
      <c r="Q74">
        <v>1</v>
      </c>
      <c r="R74">
        <v>30</v>
      </c>
      <c r="S74">
        <v>2</v>
      </c>
      <c r="T74">
        <v>50</v>
      </c>
      <c r="U74">
        <v>50</v>
      </c>
      <c r="V74">
        <v>1.1519999999999999</v>
      </c>
      <c r="W74">
        <v>1.1519999999999999</v>
      </c>
      <c r="X74">
        <v>3</v>
      </c>
      <c r="Y74">
        <v>5</v>
      </c>
      <c r="Z74">
        <v>1</v>
      </c>
      <c r="AA74">
        <v>3</v>
      </c>
    </row>
    <row r="75" spans="1:27" x14ac:dyDescent="0.2">
      <c r="A75">
        <v>74</v>
      </c>
      <c r="B75" t="s">
        <v>645</v>
      </c>
      <c r="C75" t="s">
        <v>645</v>
      </c>
      <c r="D75" t="s">
        <v>175</v>
      </c>
      <c r="E75" t="s">
        <v>176</v>
      </c>
      <c r="F75">
        <v>2</v>
      </c>
      <c r="G75" t="s">
        <v>177</v>
      </c>
      <c r="H75">
        <v>4</v>
      </c>
      <c r="I75" t="s">
        <v>231</v>
      </c>
      <c r="J75">
        <v>2</v>
      </c>
      <c r="K75">
        <v>40</v>
      </c>
      <c r="L75">
        <v>1</v>
      </c>
      <c r="M75">
        <v>2</v>
      </c>
      <c r="N75">
        <v>2</v>
      </c>
      <c r="O75">
        <v>4</v>
      </c>
      <c r="P75">
        <v>2</v>
      </c>
      <c r="Q75">
        <v>2</v>
      </c>
      <c r="R75">
        <v>15</v>
      </c>
      <c r="S75">
        <v>1</v>
      </c>
      <c r="T75">
        <v>200</v>
      </c>
      <c r="U75">
        <v>100</v>
      </c>
      <c r="V75">
        <v>0.7</v>
      </c>
      <c r="W75">
        <v>0.7</v>
      </c>
      <c r="X75">
        <v>3</v>
      </c>
      <c r="Y75">
        <v>1</v>
      </c>
      <c r="Z75">
        <v>1</v>
      </c>
      <c r="AA75">
        <v>2</v>
      </c>
    </row>
    <row r="76" spans="1:27" x14ac:dyDescent="0.2">
      <c r="A76">
        <v>75</v>
      </c>
      <c r="B76" t="s">
        <v>648</v>
      </c>
      <c r="C76" t="s">
        <v>648</v>
      </c>
      <c r="D76" t="s">
        <v>175</v>
      </c>
      <c r="E76" t="s">
        <v>176</v>
      </c>
      <c r="F76">
        <v>2</v>
      </c>
      <c r="G76" t="s">
        <v>177</v>
      </c>
      <c r="H76">
        <v>4</v>
      </c>
      <c r="I76" t="s">
        <v>503</v>
      </c>
      <c r="J76">
        <v>1</v>
      </c>
      <c r="K76">
        <v>76</v>
      </c>
      <c r="L76">
        <v>1</v>
      </c>
      <c r="M76">
        <v>2</v>
      </c>
      <c r="N76">
        <v>1</v>
      </c>
      <c r="O76">
        <v>2</v>
      </c>
      <c r="P76">
        <v>2</v>
      </c>
      <c r="Q76">
        <v>2</v>
      </c>
      <c r="R76">
        <v>60</v>
      </c>
      <c r="S76">
        <v>2</v>
      </c>
      <c r="T76">
        <v>200</v>
      </c>
      <c r="U76">
        <v>90</v>
      </c>
      <c r="V76">
        <v>5.0999999999999996</v>
      </c>
      <c r="W76">
        <v>5.0999999999999996</v>
      </c>
      <c r="X76">
        <v>2</v>
      </c>
      <c r="Y76">
        <v>3</v>
      </c>
      <c r="Z76">
        <v>2</v>
      </c>
      <c r="AA76">
        <v>5</v>
      </c>
    </row>
    <row r="77" spans="1:27" x14ac:dyDescent="0.2">
      <c r="A77">
        <v>76</v>
      </c>
      <c r="B77" t="s">
        <v>652</v>
      </c>
      <c r="C77" t="s">
        <v>652</v>
      </c>
      <c r="D77" t="s">
        <v>175</v>
      </c>
      <c r="E77" t="s">
        <v>176</v>
      </c>
      <c r="F77">
        <v>2</v>
      </c>
      <c r="G77" t="s">
        <v>177</v>
      </c>
      <c r="H77">
        <v>4</v>
      </c>
      <c r="I77" t="s">
        <v>231</v>
      </c>
      <c r="J77">
        <v>1</v>
      </c>
      <c r="K77">
        <v>57</v>
      </c>
      <c r="L77">
        <v>1</v>
      </c>
      <c r="M77">
        <v>2</v>
      </c>
      <c r="N77">
        <v>2</v>
      </c>
      <c r="O77">
        <v>3</v>
      </c>
      <c r="P77">
        <v>3</v>
      </c>
      <c r="Q77">
        <v>3</v>
      </c>
      <c r="R77">
        <v>40</v>
      </c>
      <c r="S77">
        <v>1</v>
      </c>
      <c r="T77">
        <v>350</v>
      </c>
      <c r="U77">
        <v>80</v>
      </c>
      <c r="V77">
        <v>1.7</v>
      </c>
      <c r="W77">
        <v>1.7</v>
      </c>
      <c r="X77">
        <v>3</v>
      </c>
      <c r="Y77">
        <v>1</v>
      </c>
      <c r="Z77">
        <v>1</v>
      </c>
      <c r="AA77">
        <v>3</v>
      </c>
    </row>
    <row r="78" spans="1:27" x14ac:dyDescent="0.2">
      <c r="A78">
        <v>77</v>
      </c>
      <c r="B78" t="s">
        <v>653</v>
      </c>
      <c r="C78" t="s">
        <v>653</v>
      </c>
      <c r="D78" t="s">
        <v>175</v>
      </c>
      <c r="E78" t="s">
        <v>176</v>
      </c>
      <c r="F78">
        <v>2</v>
      </c>
      <c r="G78" t="s">
        <v>177</v>
      </c>
      <c r="H78">
        <v>4</v>
      </c>
      <c r="I78" t="s">
        <v>503</v>
      </c>
      <c r="J78">
        <v>1</v>
      </c>
      <c r="K78">
        <v>45</v>
      </c>
      <c r="L78">
        <v>1</v>
      </c>
      <c r="M78">
        <v>2</v>
      </c>
      <c r="N78">
        <v>2</v>
      </c>
      <c r="O78">
        <v>2</v>
      </c>
      <c r="P78">
        <v>2</v>
      </c>
      <c r="Q78">
        <v>2</v>
      </c>
      <c r="R78">
        <v>4</v>
      </c>
      <c r="S78">
        <v>2</v>
      </c>
      <c r="T78">
        <v>150</v>
      </c>
      <c r="U78">
        <v>65</v>
      </c>
      <c r="V78">
        <v>1.8</v>
      </c>
      <c r="W78">
        <v>1.8</v>
      </c>
      <c r="X78">
        <v>3</v>
      </c>
      <c r="Y78">
        <v>34</v>
      </c>
      <c r="Z78">
        <v>1</v>
      </c>
      <c r="AA78">
        <v>7</v>
      </c>
    </row>
    <row r="79" spans="1:27" x14ac:dyDescent="0.2">
      <c r="A79">
        <v>78</v>
      </c>
      <c r="B79" t="s">
        <v>659</v>
      </c>
      <c r="C79" t="s">
        <v>660</v>
      </c>
      <c r="D79" t="s">
        <v>367</v>
      </c>
      <c r="E79" t="s">
        <v>176</v>
      </c>
      <c r="F79">
        <v>2</v>
      </c>
      <c r="G79" t="s">
        <v>177</v>
      </c>
      <c r="H79">
        <v>4</v>
      </c>
      <c r="I79" t="s">
        <v>178</v>
      </c>
      <c r="J79">
        <v>2</v>
      </c>
      <c r="K79">
        <v>52</v>
      </c>
      <c r="L79">
        <v>1</v>
      </c>
      <c r="M79">
        <v>2</v>
      </c>
      <c r="N79">
        <v>1</v>
      </c>
      <c r="O79">
        <v>3</v>
      </c>
      <c r="P79">
        <v>3</v>
      </c>
      <c r="Q79">
        <v>2</v>
      </c>
      <c r="R79">
        <v>20</v>
      </c>
      <c r="S79">
        <v>1</v>
      </c>
      <c r="T79">
        <v>200</v>
      </c>
      <c r="U79">
        <v>10</v>
      </c>
      <c r="V79">
        <v>0.9</v>
      </c>
      <c r="W79">
        <v>0.9</v>
      </c>
      <c r="X79">
        <v>3</v>
      </c>
      <c r="Y79">
        <v>5</v>
      </c>
      <c r="Z79">
        <v>1</v>
      </c>
      <c r="AA79">
        <v>7</v>
      </c>
    </row>
    <row r="80" spans="1:27" x14ac:dyDescent="0.2">
      <c r="A80">
        <v>79</v>
      </c>
      <c r="B80" t="s">
        <v>668</v>
      </c>
      <c r="C80" t="s">
        <v>668</v>
      </c>
      <c r="D80" t="s">
        <v>175</v>
      </c>
      <c r="E80" t="s">
        <v>176</v>
      </c>
      <c r="F80">
        <v>2</v>
      </c>
      <c r="G80" t="s">
        <v>177</v>
      </c>
      <c r="H80">
        <v>4</v>
      </c>
      <c r="I80" t="s">
        <v>231</v>
      </c>
      <c r="J80">
        <v>1</v>
      </c>
      <c r="K80">
        <v>40</v>
      </c>
      <c r="L80">
        <v>1</v>
      </c>
      <c r="M80">
        <v>1</v>
      </c>
      <c r="N80">
        <v>3</v>
      </c>
      <c r="O80">
        <v>4</v>
      </c>
      <c r="P80">
        <v>2</v>
      </c>
      <c r="Q80">
        <v>2</v>
      </c>
      <c r="R80">
        <v>5</v>
      </c>
      <c r="S80">
        <v>2</v>
      </c>
      <c r="T80">
        <v>70</v>
      </c>
      <c r="U80">
        <v>50</v>
      </c>
      <c r="V80">
        <v>0.8</v>
      </c>
      <c r="W80">
        <v>0.8</v>
      </c>
      <c r="X80">
        <v>3</v>
      </c>
      <c r="Y80">
        <v>1</v>
      </c>
      <c r="Z80">
        <v>1</v>
      </c>
      <c r="AA80">
        <v>3</v>
      </c>
    </row>
    <row r="81" spans="1:27" x14ac:dyDescent="0.2">
      <c r="A81">
        <v>80</v>
      </c>
      <c r="B81" t="s">
        <v>671</v>
      </c>
      <c r="C81" t="s">
        <v>671</v>
      </c>
      <c r="D81" t="s">
        <v>175</v>
      </c>
      <c r="E81" t="s">
        <v>176</v>
      </c>
      <c r="F81">
        <v>2</v>
      </c>
      <c r="G81" t="s">
        <v>177</v>
      </c>
      <c r="H81">
        <v>4</v>
      </c>
      <c r="I81" t="s">
        <v>178</v>
      </c>
      <c r="J81">
        <v>2</v>
      </c>
      <c r="K81">
        <v>62</v>
      </c>
      <c r="L81">
        <v>1</v>
      </c>
      <c r="M81">
        <v>2</v>
      </c>
      <c r="N81">
        <v>2</v>
      </c>
      <c r="O81">
        <v>4</v>
      </c>
      <c r="P81">
        <v>3</v>
      </c>
      <c r="Q81">
        <v>2</v>
      </c>
      <c r="R81">
        <v>40</v>
      </c>
      <c r="S81">
        <v>1</v>
      </c>
      <c r="T81">
        <v>80</v>
      </c>
      <c r="U81">
        <v>50</v>
      </c>
      <c r="V81">
        <v>1.2</v>
      </c>
      <c r="W81">
        <v>1.2</v>
      </c>
      <c r="X81">
        <v>3</v>
      </c>
      <c r="Y81">
        <v>3</v>
      </c>
      <c r="Z81">
        <v>1</v>
      </c>
      <c r="AA81">
        <v>2</v>
      </c>
    </row>
    <row r="82" spans="1:27" x14ac:dyDescent="0.2">
      <c r="A82">
        <v>81</v>
      </c>
      <c r="B82" t="s">
        <v>673</v>
      </c>
      <c r="C82" t="s">
        <v>674</v>
      </c>
      <c r="D82" t="s">
        <v>675</v>
      </c>
      <c r="E82" t="s">
        <v>176</v>
      </c>
      <c r="F82">
        <v>2</v>
      </c>
      <c r="G82" t="s">
        <v>177</v>
      </c>
      <c r="H82">
        <v>4</v>
      </c>
      <c r="I82" t="s">
        <v>352</v>
      </c>
      <c r="J82">
        <v>1</v>
      </c>
      <c r="K82">
        <v>62</v>
      </c>
      <c r="L82">
        <v>1</v>
      </c>
      <c r="M82">
        <v>1</v>
      </c>
      <c r="N82">
        <v>3</v>
      </c>
      <c r="O82">
        <v>2</v>
      </c>
      <c r="P82">
        <v>2</v>
      </c>
      <c r="Q82">
        <v>2</v>
      </c>
      <c r="R82">
        <v>10</v>
      </c>
      <c r="S82">
        <v>1</v>
      </c>
      <c r="T82">
        <v>200</v>
      </c>
      <c r="U82">
        <v>25</v>
      </c>
      <c r="V82">
        <v>1</v>
      </c>
      <c r="W82">
        <v>1</v>
      </c>
      <c r="X82">
        <v>3</v>
      </c>
      <c r="Y82">
        <v>3</v>
      </c>
      <c r="Z82">
        <v>1</v>
      </c>
      <c r="AA82">
        <v>5</v>
      </c>
    </row>
    <row r="83" spans="1:27" x14ac:dyDescent="0.2">
      <c r="A83">
        <v>82</v>
      </c>
      <c r="B83" t="s">
        <v>679</v>
      </c>
      <c r="C83" t="s">
        <v>679</v>
      </c>
      <c r="D83" t="s">
        <v>175</v>
      </c>
      <c r="E83" t="s">
        <v>176</v>
      </c>
      <c r="F83">
        <v>2</v>
      </c>
      <c r="G83" t="s">
        <v>177</v>
      </c>
      <c r="H83">
        <v>4</v>
      </c>
      <c r="I83" t="s">
        <v>503</v>
      </c>
      <c r="J83">
        <v>1</v>
      </c>
      <c r="K83">
        <v>35</v>
      </c>
      <c r="L83">
        <v>1</v>
      </c>
      <c r="M83">
        <v>3</v>
      </c>
      <c r="N83">
        <v>2</v>
      </c>
      <c r="O83">
        <v>6</v>
      </c>
      <c r="P83">
        <v>2</v>
      </c>
      <c r="Q83">
        <v>2</v>
      </c>
      <c r="R83">
        <v>15</v>
      </c>
      <c r="S83">
        <v>2</v>
      </c>
      <c r="T83">
        <v>100</v>
      </c>
      <c r="U83">
        <v>15</v>
      </c>
      <c r="V83">
        <v>0.8</v>
      </c>
      <c r="W83">
        <v>0.8</v>
      </c>
      <c r="X83">
        <v>3</v>
      </c>
      <c r="Y83">
        <v>1</v>
      </c>
      <c r="Z83">
        <v>1</v>
      </c>
      <c r="AA83">
        <v>4</v>
      </c>
    </row>
    <row r="84" spans="1:27" x14ac:dyDescent="0.2">
      <c r="A84">
        <v>83</v>
      </c>
      <c r="B84" t="s">
        <v>684</v>
      </c>
      <c r="C84" t="s">
        <v>684</v>
      </c>
      <c r="D84" t="s">
        <v>175</v>
      </c>
      <c r="E84" t="s">
        <v>176</v>
      </c>
      <c r="F84">
        <v>2</v>
      </c>
      <c r="G84" t="s">
        <v>177</v>
      </c>
      <c r="H84">
        <v>4</v>
      </c>
      <c r="I84" t="s">
        <v>231</v>
      </c>
      <c r="J84">
        <v>1</v>
      </c>
      <c r="K84">
        <v>46</v>
      </c>
      <c r="L84">
        <v>1</v>
      </c>
      <c r="M84">
        <v>1</v>
      </c>
      <c r="N84">
        <v>3</v>
      </c>
      <c r="O84">
        <v>3</v>
      </c>
      <c r="P84">
        <v>2</v>
      </c>
      <c r="Q84">
        <v>2</v>
      </c>
      <c r="R84">
        <v>20</v>
      </c>
      <c r="S84">
        <v>2</v>
      </c>
      <c r="T84">
        <v>150</v>
      </c>
      <c r="U84">
        <v>60</v>
      </c>
      <c r="V84">
        <v>2.25</v>
      </c>
      <c r="W84">
        <v>2.25</v>
      </c>
      <c r="X84">
        <v>3</v>
      </c>
      <c r="Y84">
        <v>1</v>
      </c>
      <c r="Z84">
        <v>1</v>
      </c>
      <c r="AA84">
        <v>5</v>
      </c>
    </row>
    <row r="85" spans="1:27" x14ac:dyDescent="0.2">
      <c r="A85">
        <v>84</v>
      </c>
      <c r="B85" t="s">
        <v>436</v>
      </c>
      <c r="C85" t="s">
        <v>436</v>
      </c>
      <c r="D85" t="s">
        <v>175</v>
      </c>
      <c r="E85" t="s">
        <v>176</v>
      </c>
      <c r="F85">
        <v>2</v>
      </c>
      <c r="G85" t="s">
        <v>177</v>
      </c>
      <c r="H85">
        <v>4</v>
      </c>
      <c r="I85" t="s">
        <v>231</v>
      </c>
      <c r="J85">
        <v>1</v>
      </c>
      <c r="K85">
        <v>33</v>
      </c>
      <c r="L85">
        <v>1</v>
      </c>
      <c r="M85">
        <v>2</v>
      </c>
      <c r="N85">
        <v>2</v>
      </c>
      <c r="O85">
        <v>4</v>
      </c>
      <c r="P85">
        <v>2</v>
      </c>
      <c r="Q85">
        <v>2</v>
      </c>
      <c r="R85">
        <v>1</v>
      </c>
      <c r="S85">
        <v>1</v>
      </c>
      <c r="T85">
        <v>70</v>
      </c>
      <c r="U85">
        <v>30</v>
      </c>
      <c r="V85">
        <v>0.3</v>
      </c>
      <c r="W85">
        <v>0.3</v>
      </c>
      <c r="X85">
        <v>3</v>
      </c>
      <c r="Y85">
        <v>3</v>
      </c>
      <c r="Z85">
        <v>1</v>
      </c>
      <c r="AA85">
        <v>2</v>
      </c>
    </row>
    <row r="86" spans="1:27" x14ac:dyDescent="0.2">
      <c r="A86">
        <v>85</v>
      </c>
      <c r="B86" t="s">
        <v>690</v>
      </c>
      <c r="C86" t="s">
        <v>690</v>
      </c>
      <c r="D86" t="s">
        <v>175</v>
      </c>
      <c r="E86" t="s">
        <v>176</v>
      </c>
      <c r="F86">
        <v>2</v>
      </c>
      <c r="G86" t="s">
        <v>177</v>
      </c>
      <c r="H86">
        <v>4</v>
      </c>
      <c r="I86" t="s">
        <v>231</v>
      </c>
      <c r="J86">
        <v>1</v>
      </c>
      <c r="K86">
        <v>34</v>
      </c>
      <c r="L86">
        <v>1</v>
      </c>
      <c r="M86">
        <v>2</v>
      </c>
      <c r="N86">
        <v>2</v>
      </c>
      <c r="O86">
        <v>2</v>
      </c>
      <c r="P86">
        <v>2</v>
      </c>
      <c r="Q86">
        <v>2</v>
      </c>
      <c r="R86">
        <v>12</v>
      </c>
      <c r="S86">
        <v>2</v>
      </c>
      <c r="T86">
        <v>160</v>
      </c>
      <c r="U86">
        <v>80</v>
      </c>
      <c r="V86">
        <v>1</v>
      </c>
      <c r="W86">
        <v>1</v>
      </c>
      <c r="X86">
        <v>3</v>
      </c>
      <c r="Y86">
        <v>3</v>
      </c>
      <c r="Z86">
        <v>1</v>
      </c>
      <c r="AA86">
        <v>4</v>
      </c>
    </row>
    <row r="87" spans="1:27" x14ac:dyDescent="0.2">
      <c r="A87">
        <v>86</v>
      </c>
      <c r="B87" t="s">
        <v>693</v>
      </c>
      <c r="C87" t="s">
        <v>694</v>
      </c>
      <c r="D87" t="s">
        <v>367</v>
      </c>
      <c r="E87" t="s">
        <v>176</v>
      </c>
      <c r="F87">
        <v>2</v>
      </c>
      <c r="G87" t="s">
        <v>177</v>
      </c>
      <c r="H87">
        <v>4</v>
      </c>
      <c r="I87" t="s">
        <v>231</v>
      </c>
      <c r="J87">
        <v>2</v>
      </c>
      <c r="K87">
        <v>43</v>
      </c>
      <c r="L87">
        <v>1</v>
      </c>
      <c r="M87">
        <v>2</v>
      </c>
      <c r="N87">
        <v>1</v>
      </c>
      <c r="O87">
        <v>3</v>
      </c>
      <c r="P87">
        <v>3</v>
      </c>
      <c r="Q87">
        <v>2</v>
      </c>
      <c r="R87">
        <v>23</v>
      </c>
      <c r="S87">
        <v>1</v>
      </c>
      <c r="T87">
        <v>150</v>
      </c>
      <c r="U87">
        <v>30</v>
      </c>
      <c r="V87">
        <v>0.8</v>
      </c>
      <c r="W87">
        <v>0.8</v>
      </c>
      <c r="X87">
        <v>3</v>
      </c>
      <c r="Y87">
        <v>3</v>
      </c>
      <c r="Z87">
        <v>1</v>
      </c>
      <c r="AA87">
        <v>6</v>
      </c>
    </row>
    <row r="88" spans="1:27" x14ac:dyDescent="0.2">
      <c r="A88">
        <v>87</v>
      </c>
      <c r="B88" t="s">
        <v>702</v>
      </c>
      <c r="C88" t="s">
        <v>702</v>
      </c>
      <c r="D88" t="s">
        <v>175</v>
      </c>
      <c r="E88" t="s">
        <v>176</v>
      </c>
      <c r="F88">
        <v>2</v>
      </c>
      <c r="G88" t="s">
        <v>177</v>
      </c>
      <c r="H88">
        <v>4</v>
      </c>
      <c r="I88" t="s">
        <v>503</v>
      </c>
      <c r="J88">
        <v>1</v>
      </c>
      <c r="K88">
        <v>73</v>
      </c>
      <c r="L88">
        <v>1</v>
      </c>
      <c r="M88">
        <v>1</v>
      </c>
      <c r="N88">
        <v>1</v>
      </c>
      <c r="O88">
        <v>2</v>
      </c>
      <c r="P88">
        <v>2</v>
      </c>
      <c r="Q88">
        <v>1</v>
      </c>
      <c r="R88">
        <v>40</v>
      </c>
      <c r="S88">
        <v>2</v>
      </c>
      <c r="T88">
        <v>30</v>
      </c>
      <c r="U88">
        <v>80</v>
      </c>
      <c r="V88">
        <v>0.5</v>
      </c>
      <c r="W88">
        <v>0.5</v>
      </c>
      <c r="X88">
        <v>3</v>
      </c>
      <c r="Y88">
        <v>3</v>
      </c>
      <c r="Z88">
        <v>1</v>
      </c>
      <c r="AA88">
        <v>3</v>
      </c>
    </row>
    <row r="89" spans="1:27" x14ac:dyDescent="0.2">
      <c r="A89">
        <v>88</v>
      </c>
      <c r="B89" t="s">
        <v>707</v>
      </c>
      <c r="C89" t="s">
        <v>707</v>
      </c>
      <c r="D89" t="s">
        <v>175</v>
      </c>
      <c r="E89" t="s">
        <v>176</v>
      </c>
      <c r="F89">
        <v>2</v>
      </c>
      <c r="G89" t="s">
        <v>177</v>
      </c>
      <c r="H89">
        <v>4</v>
      </c>
      <c r="I89" t="s">
        <v>231</v>
      </c>
      <c r="J89">
        <v>1</v>
      </c>
      <c r="K89">
        <v>70</v>
      </c>
      <c r="L89">
        <v>1</v>
      </c>
      <c r="M89">
        <v>1</v>
      </c>
      <c r="N89">
        <v>1</v>
      </c>
      <c r="O89">
        <v>2</v>
      </c>
      <c r="P89">
        <v>2</v>
      </c>
      <c r="Q89">
        <v>2</v>
      </c>
      <c r="R89">
        <v>29</v>
      </c>
      <c r="S89">
        <v>1</v>
      </c>
      <c r="T89">
        <v>20</v>
      </c>
      <c r="U89">
        <v>100</v>
      </c>
      <c r="V89">
        <v>1.17</v>
      </c>
      <c r="W89">
        <v>1.17</v>
      </c>
      <c r="X89">
        <v>3</v>
      </c>
      <c r="Y89">
        <v>1</v>
      </c>
      <c r="Z89">
        <v>1</v>
      </c>
      <c r="AA89">
        <v>4</v>
      </c>
    </row>
    <row r="90" spans="1:27" x14ac:dyDescent="0.2">
      <c r="A90">
        <v>89</v>
      </c>
      <c r="B90" t="s">
        <v>710</v>
      </c>
      <c r="C90" t="s">
        <v>711</v>
      </c>
      <c r="D90" t="s">
        <v>367</v>
      </c>
      <c r="E90" t="s">
        <v>176</v>
      </c>
      <c r="F90">
        <v>2</v>
      </c>
      <c r="G90" t="s">
        <v>177</v>
      </c>
      <c r="H90">
        <v>4</v>
      </c>
      <c r="I90" t="s">
        <v>178</v>
      </c>
      <c r="J90">
        <v>2</v>
      </c>
      <c r="K90">
        <v>57</v>
      </c>
      <c r="L90">
        <v>1</v>
      </c>
      <c r="M90">
        <v>2</v>
      </c>
      <c r="N90">
        <v>1</v>
      </c>
      <c r="O90">
        <v>10</v>
      </c>
      <c r="P90">
        <v>6</v>
      </c>
      <c r="Q90">
        <v>2</v>
      </c>
      <c r="R90">
        <v>40</v>
      </c>
      <c r="S90">
        <v>2</v>
      </c>
      <c r="T90">
        <v>150</v>
      </c>
      <c r="U90">
        <v>40</v>
      </c>
      <c r="V90">
        <v>2.2000000000000002</v>
      </c>
      <c r="W90">
        <v>2.2000000000000002</v>
      </c>
      <c r="X90">
        <v>3</v>
      </c>
      <c r="Y90">
        <v>3</v>
      </c>
      <c r="Z90">
        <v>1</v>
      </c>
      <c r="AA90">
        <v>9</v>
      </c>
    </row>
    <row r="91" spans="1:27" x14ac:dyDescent="0.2">
      <c r="A91">
        <v>90</v>
      </c>
      <c r="B91" t="s">
        <v>713</v>
      </c>
      <c r="C91" t="s">
        <v>713</v>
      </c>
      <c r="D91" t="s">
        <v>175</v>
      </c>
      <c r="E91" t="s">
        <v>176</v>
      </c>
      <c r="F91">
        <v>2</v>
      </c>
      <c r="G91" t="s">
        <v>177</v>
      </c>
      <c r="H91">
        <v>4</v>
      </c>
      <c r="I91" t="s">
        <v>231</v>
      </c>
      <c r="J91">
        <v>1</v>
      </c>
      <c r="K91">
        <v>46</v>
      </c>
      <c r="L91">
        <v>1</v>
      </c>
      <c r="M91">
        <v>2</v>
      </c>
      <c r="N91">
        <v>1</v>
      </c>
      <c r="O91">
        <v>5</v>
      </c>
      <c r="P91">
        <v>5</v>
      </c>
      <c r="Q91">
        <v>2</v>
      </c>
      <c r="R91">
        <v>30</v>
      </c>
      <c r="S91">
        <v>1</v>
      </c>
      <c r="T91">
        <v>100</v>
      </c>
      <c r="U91">
        <v>80</v>
      </c>
      <c r="V91">
        <v>1</v>
      </c>
      <c r="W91">
        <v>1</v>
      </c>
      <c r="X91">
        <v>3</v>
      </c>
      <c r="Y91">
        <v>3</v>
      </c>
      <c r="Z91">
        <v>1</v>
      </c>
      <c r="AA91">
        <v>2</v>
      </c>
    </row>
    <row r="92" spans="1:27" x14ac:dyDescent="0.2">
      <c r="A92">
        <v>91</v>
      </c>
      <c r="B92" t="s">
        <v>717</v>
      </c>
      <c r="C92" t="s">
        <v>717</v>
      </c>
      <c r="D92" t="s">
        <v>175</v>
      </c>
      <c r="E92" t="s">
        <v>176</v>
      </c>
      <c r="F92">
        <v>2</v>
      </c>
      <c r="G92" t="s">
        <v>177</v>
      </c>
      <c r="H92">
        <v>4</v>
      </c>
      <c r="I92" t="s">
        <v>231</v>
      </c>
      <c r="J92">
        <v>2</v>
      </c>
      <c r="K92">
        <v>67</v>
      </c>
      <c r="L92">
        <v>1</v>
      </c>
      <c r="M92">
        <v>2</v>
      </c>
      <c r="N92">
        <v>1</v>
      </c>
      <c r="O92">
        <v>4</v>
      </c>
      <c r="P92">
        <v>4</v>
      </c>
      <c r="Q92">
        <v>3</v>
      </c>
      <c r="R92">
        <v>40</v>
      </c>
      <c r="S92">
        <v>1</v>
      </c>
      <c r="T92">
        <v>150</v>
      </c>
      <c r="U92">
        <v>20</v>
      </c>
      <c r="V92">
        <v>0.5</v>
      </c>
      <c r="W92">
        <v>0.5</v>
      </c>
      <c r="X92">
        <v>3</v>
      </c>
      <c r="Y92">
        <v>3</v>
      </c>
      <c r="Z92">
        <v>1</v>
      </c>
      <c r="AA9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CCB0-2B62-42B5-8972-E7CABD3E02D7}">
  <dimension ref="A1:BX93"/>
  <sheetViews>
    <sheetView tabSelected="1" topLeftCell="A18" workbookViewId="0">
      <pane xSplit="1" topLeftCell="B1" activePane="topRight" state="frozen"/>
      <selection pane="topRight" activeCell="B34" sqref="B34"/>
    </sheetView>
  </sheetViews>
  <sheetFormatPr defaultRowHeight="15" x14ac:dyDescent="0.2"/>
  <cols>
    <col min="1" max="1" width="4.21875" customWidth="1"/>
    <col min="2" max="2" width="4.109375" customWidth="1"/>
    <col min="3" max="3" width="5.44140625" customWidth="1"/>
    <col min="4" max="4" width="5.5546875" customWidth="1"/>
    <col min="5" max="5" width="11.109375" customWidth="1"/>
    <col min="6" max="6" width="8.88671875" customWidth="1"/>
    <col min="8" max="8" width="7.88671875" customWidth="1"/>
    <col min="9" max="9" width="9.88671875" customWidth="1"/>
    <col min="10" max="10" width="5.21875" customWidth="1"/>
    <col min="11" max="11" width="8.44140625" customWidth="1"/>
    <col min="12" max="12" width="6.6640625" customWidth="1"/>
    <col min="13" max="13" width="9.109375" customWidth="1"/>
    <col min="14" max="14" width="9.44140625" customWidth="1"/>
    <col min="15" max="15" width="6.33203125" customWidth="1"/>
    <col min="16" max="16" width="9.5546875" customWidth="1"/>
    <col min="17" max="17" width="7" customWidth="1"/>
    <col min="18" max="18" width="8" customWidth="1"/>
    <col min="19" max="19" width="8.109375" customWidth="1"/>
    <col min="20" max="20" width="6.109375" customWidth="1"/>
    <col min="21" max="21" width="9.33203125" customWidth="1"/>
    <col min="22" max="22" width="7.5546875" customWidth="1"/>
    <col min="23" max="23" width="7.77734375" customWidth="1"/>
    <col min="24" max="24" width="9" customWidth="1"/>
    <col min="25" max="25" width="5" customWidth="1"/>
    <col min="26" max="26" width="9.5546875" customWidth="1"/>
    <col min="27" max="27" width="7.44140625" customWidth="1"/>
    <col min="28" max="28" width="6.5546875" customWidth="1"/>
    <col min="29" max="29" width="10.109375" customWidth="1"/>
    <col min="30" max="30" width="4.5546875" customWidth="1"/>
    <col min="31" max="31" width="9.6640625" customWidth="1"/>
    <col min="32" max="32" width="6.77734375" customWidth="1"/>
    <col min="33" max="33" width="8" customWidth="1"/>
    <col min="34" max="34" width="8.88671875" customWidth="1"/>
    <col min="35" max="35" width="5" customWidth="1"/>
    <col min="36" max="36" width="8.5546875" customWidth="1"/>
    <col min="37" max="37" width="7.44140625" customWidth="1"/>
    <col min="38" max="38" width="9" customWidth="1"/>
    <col min="39" max="39" width="8.109375" customWidth="1"/>
    <col min="40" max="40" width="7.33203125" customWidth="1"/>
    <col min="41" max="41" width="10.44140625" customWidth="1"/>
    <col min="42" max="42" width="7.6640625" customWidth="1"/>
    <col min="43" max="43" width="10.5546875" customWidth="1"/>
    <col min="44" max="44" width="8.21875" customWidth="1"/>
    <col min="45" max="45" width="6" customWidth="1"/>
    <col min="47" max="47" width="8.109375" customWidth="1"/>
    <col min="48" max="48" width="9.77734375" customWidth="1"/>
    <col min="49" max="49" width="9.44140625" customWidth="1"/>
    <col min="50" max="51" width="8.6640625" customWidth="1"/>
    <col min="52" max="52" width="7.6640625" customWidth="1"/>
    <col min="53" max="53" width="9.33203125" customWidth="1"/>
    <col min="54" max="54" width="8.33203125" customWidth="1"/>
    <col min="55" max="55" width="9.33203125" customWidth="1"/>
    <col min="56" max="56" width="13.77734375" customWidth="1"/>
    <col min="57" max="57" width="16.21875" customWidth="1"/>
    <col min="58" max="58" width="18.5546875" customWidth="1"/>
    <col min="62" max="62" width="14.88671875" customWidth="1"/>
    <col min="63" max="63" width="16.77734375" customWidth="1"/>
    <col min="64" max="64" width="22.5546875" customWidth="1"/>
    <col min="65" max="65" width="23" customWidth="1"/>
    <col min="67" max="67" width="14.88671875" customWidth="1"/>
    <col min="68" max="68" width="16.77734375" customWidth="1"/>
    <col min="69" max="69" width="22.5546875" customWidth="1"/>
    <col min="70" max="70" width="22.77734375" customWidth="1"/>
    <col min="72" max="72" width="15.109375" customWidth="1"/>
    <col min="73" max="73" width="16.77734375" customWidth="1"/>
    <col min="74" max="74" width="22.5546875" customWidth="1"/>
    <col min="75" max="75" width="23.21875" customWidth="1"/>
  </cols>
  <sheetData>
    <row r="1" spans="1:76" ht="114" x14ac:dyDescent="0.25">
      <c r="A1" s="1" t="s">
        <v>0</v>
      </c>
      <c r="B1" s="1" t="s">
        <v>28</v>
      </c>
      <c r="C1" s="14" t="s">
        <v>29</v>
      </c>
      <c r="D1" s="14" t="s">
        <v>30</v>
      </c>
      <c r="E1" s="4" t="s">
        <v>31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883</v>
      </c>
      <c r="K1" s="4" t="s">
        <v>37</v>
      </c>
      <c r="L1" s="1" t="s">
        <v>38</v>
      </c>
      <c r="M1" s="1" t="s">
        <v>39</v>
      </c>
      <c r="N1" s="1" t="s">
        <v>40</v>
      </c>
      <c r="O1" s="1" t="s">
        <v>884</v>
      </c>
      <c r="P1" s="4" t="s">
        <v>41</v>
      </c>
      <c r="Q1" s="1" t="s">
        <v>43</v>
      </c>
      <c r="R1" s="1" t="s">
        <v>45</v>
      </c>
      <c r="S1" s="1" t="s">
        <v>46</v>
      </c>
      <c r="T1" s="1" t="s">
        <v>47</v>
      </c>
      <c r="U1" s="4" t="s">
        <v>48</v>
      </c>
      <c r="V1" s="1" t="s">
        <v>49</v>
      </c>
      <c r="W1" s="1" t="s">
        <v>50</v>
      </c>
      <c r="X1" s="1" t="s">
        <v>51</v>
      </c>
      <c r="Y1" s="1" t="s">
        <v>885</v>
      </c>
      <c r="Z1" s="4" t="s">
        <v>52</v>
      </c>
      <c r="AA1" s="1" t="s">
        <v>53</v>
      </c>
      <c r="AB1" s="1" t="s">
        <v>54</v>
      </c>
      <c r="AC1" s="1" t="s">
        <v>55</v>
      </c>
      <c r="AD1" s="1" t="s">
        <v>886</v>
      </c>
      <c r="AE1" s="4" t="s">
        <v>56</v>
      </c>
      <c r="AF1" s="1" t="s">
        <v>57</v>
      </c>
      <c r="AG1" s="1" t="s">
        <v>58</v>
      </c>
      <c r="AH1" s="1" t="s">
        <v>59</v>
      </c>
      <c r="AI1" s="1" t="s">
        <v>887</v>
      </c>
      <c r="AJ1" s="4" t="s">
        <v>60</v>
      </c>
      <c r="AK1" s="1" t="s">
        <v>61</v>
      </c>
      <c r="AL1" s="1" t="s">
        <v>62</v>
      </c>
      <c r="AM1" s="1" t="s">
        <v>63</v>
      </c>
      <c r="AN1" s="1" t="s">
        <v>888</v>
      </c>
      <c r="AO1" s="4" t="s">
        <v>64</v>
      </c>
      <c r="AP1" s="1" t="s">
        <v>65</v>
      </c>
      <c r="AQ1" s="1" t="s">
        <v>66</v>
      </c>
      <c r="AR1" s="1" t="s">
        <v>67</v>
      </c>
      <c r="AS1" s="1" t="s">
        <v>889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5" t="s">
        <v>76</v>
      </c>
      <c r="BB1" s="5" t="s">
        <v>77</v>
      </c>
      <c r="BC1" s="5" t="s">
        <v>78</v>
      </c>
      <c r="BD1" s="3" t="s">
        <v>80</v>
      </c>
      <c r="BE1" s="3" t="s">
        <v>81</v>
      </c>
      <c r="BF1" s="1" t="s">
        <v>82</v>
      </c>
      <c r="BG1" s="1" t="s">
        <v>83</v>
      </c>
      <c r="BH1" s="1" t="s">
        <v>84</v>
      </c>
      <c r="BI1" s="1" t="s">
        <v>890</v>
      </c>
      <c r="BJ1" s="3" t="s">
        <v>85</v>
      </c>
      <c r="BK1" s="1" t="s">
        <v>86</v>
      </c>
      <c r="BL1" s="1" t="s">
        <v>87</v>
      </c>
      <c r="BM1" s="1" t="s">
        <v>88</v>
      </c>
      <c r="BN1" s="1" t="s">
        <v>891</v>
      </c>
      <c r="BO1" s="3" t="s">
        <v>89</v>
      </c>
      <c r="BP1" s="1" t="s">
        <v>90</v>
      </c>
      <c r="BQ1" s="1" t="s">
        <v>91</v>
      </c>
      <c r="BR1" s="1" t="s">
        <v>92</v>
      </c>
      <c r="BS1" s="1" t="s">
        <v>892</v>
      </c>
      <c r="BT1" s="3" t="s">
        <v>93</v>
      </c>
      <c r="BU1" s="1" t="s">
        <v>94</v>
      </c>
      <c r="BV1" s="1" t="s">
        <v>95</v>
      </c>
      <c r="BW1" s="1" t="s">
        <v>96</v>
      </c>
      <c r="BX1" s="1" t="s">
        <v>893</v>
      </c>
    </row>
    <row r="2" spans="1:76" ht="42.75" x14ac:dyDescent="0.25">
      <c r="A2" s="1" t="s">
        <v>719</v>
      </c>
      <c r="B2" s="1" t="s">
        <v>745</v>
      </c>
      <c r="C2" s="1" t="s">
        <v>746</v>
      </c>
      <c r="D2" s="1" t="s">
        <v>750</v>
      </c>
      <c r="E2" s="4" t="s">
        <v>747</v>
      </c>
      <c r="F2" s="1" t="s">
        <v>749</v>
      </c>
      <c r="G2" s="1"/>
      <c r="H2" s="1" t="s">
        <v>751</v>
      </c>
      <c r="I2" s="1" t="s">
        <v>752</v>
      </c>
      <c r="J2" s="1"/>
      <c r="K2" s="4" t="s">
        <v>753</v>
      </c>
      <c r="L2" s="1" t="s">
        <v>754</v>
      </c>
      <c r="M2" s="1" t="s">
        <v>755</v>
      </c>
      <c r="N2" s="1" t="s">
        <v>756</v>
      </c>
      <c r="O2" s="1"/>
      <c r="P2" s="4" t="s">
        <v>757</v>
      </c>
      <c r="Q2" s="1" t="s">
        <v>759</v>
      </c>
      <c r="R2" s="1" t="s">
        <v>760</v>
      </c>
      <c r="S2" s="1" t="s">
        <v>761</v>
      </c>
      <c r="T2" s="1">
        <f>11*1*150</f>
        <v>1650</v>
      </c>
      <c r="U2" s="4" t="s">
        <v>762</v>
      </c>
      <c r="V2" s="1" t="s">
        <v>763</v>
      </c>
      <c r="W2" s="1" t="s">
        <v>764</v>
      </c>
      <c r="X2" s="1" t="s">
        <v>765</v>
      </c>
      <c r="Y2" s="1"/>
      <c r="Z2" s="4" t="s">
        <v>766</v>
      </c>
      <c r="AA2" s="1" t="s">
        <v>767</v>
      </c>
      <c r="AB2" s="1" t="s">
        <v>768</v>
      </c>
      <c r="AC2" s="1" t="s">
        <v>769</v>
      </c>
      <c r="AD2" s="1"/>
      <c r="AE2" s="4" t="s">
        <v>770</v>
      </c>
      <c r="AF2" s="1" t="s">
        <v>771</v>
      </c>
      <c r="AG2" s="1" t="s">
        <v>772</v>
      </c>
      <c r="AH2" s="1" t="s">
        <v>773</v>
      </c>
      <c r="AI2" s="1"/>
      <c r="AJ2" s="4" t="s">
        <v>774</v>
      </c>
      <c r="AK2" s="1" t="s">
        <v>775</v>
      </c>
      <c r="AL2" s="1" t="s">
        <v>776</v>
      </c>
      <c r="AM2" s="1" t="s">
        <v>777</v>
      </c>
      <c r="AN2" s="1"/>
      <c r="AO2" s="4" t="s">
        <v>778</v>
      </c>
      <c r="AP2" s="1" t="s">
        <v>779</v>
      </c>
      <c r="AQ2" s="1" t="s">
        <v>780</v>
      </c>
      <c r="AR2" s="1" t="s">
        <v>781</v>
      </c>
      <c r="AS2" s="1"/>
      <c r="AT2" s="1" t="s">
        <v>782</v>
      </c>
      <c r="AU2" s="1" t="s">
        <v>783</v>
      </c>
      <c r="AV2" s="1" t="s">
        <v>784</v>
      </c>
      <c r="AW2" s="1" t="s">
        <v>785</v>
      </c>
      <c r="AX2" s="1" t="s">
        <v>786</v>
      </c>
      <c r="AY2" s="1" t="s">
        <v>787</v>
      </c>
      <c r="AZ2" s="1" t="s">
        <v>788</v>
      </c>
      <c r="BA2" s="5" t="s">
        <v>789</v>
      </c>
      <c r="BB2" s="5" t="s">
        <v>790</v>
      </c>
      <c r="BC2" s="5" t="s">
        <v>791</v>
      </c>
      <c r="BD2" s="3" t="s">
        <v>794</v>
      </c>
      <c r="BE2" s="3" t="s">
        <v>795</v>
      </c>
      <c r="BF2" s="1" t="s">
        <v>796</v>
      </c>
      <c r="BG2" s="1" t="s">
        <v>797</v>
      </c>
      <c r="BH2" s="1" t="s">
        <v>798</v>
      </c>
      <c r="BI2" s="1"/>
      <c r="BJ2" s="3" t="s">
        <v>799</v>
      </c>
      <c r="BK2" s="1" t="s">
        <v>800</v>
      </c>
      <c r="BL2" s="1" t="s">
        <v>801</v>
      </c>
      <c r="BM2" s="1" t="s">
        <v>802</v>
      </c>
      <c r="BN2" s="1"/>
      <c r="BO2" s="3" t="s">
        <v>803</v>
      </c>
      <c r="BP2" s="1" t="s">
        <v>804</v>
      </c>
      <c r="BQ2" s="1" t="s">
        <v>805</v>
      </c>
      <c r="BR2" s="1" t="s">
        <v>806</v>
      </c>
      <c r="BS2" s="1"/>
      <c r="BT2" s="3" t="s">
        <v>807</v>
      </c>
      <c r="BU2" s="1" t="s">
        <v>808</v>
      </c>
      <c r="BV2" s="1" t="s">
        <v>809</v>
      </c>
      <c r="BW2" s="1" t="s">
        <v>810</v>
      </c>
      <c r="BX2" s="1"/>
    </row>
    <row r="3" spans="1:76" ht="15.75" x14ac:dyDescent="0.25">
      <c r="A3">
        <v>1</v>
      </c>
      <c r="B3" s="10">
        <v>1</v>
      </c>
      <c r="C3" s="10">
        <v>3</v>
      </c>
      <c r="D3" s="10">
        <v>2.5</v>
      </c>
      <c r="E3" t="s">
        <v>179</v>
      </c>
      <c r="F3">
        <v>625</v>
      </c>
      <c r="G3" t="s">
        <v>181</v>
      </c>
      <c r="H3">
        <v>1999</v>
      </c>
      <c r="I3" t="s">
        <v>182</v>
      </c>
      <c r="K3" t="s">
        <v>183</v>
      </c>
      <c r="L3">
        <v>625</v>
      </c>
      <c r="M3">
        <v>1999</v>
      </c>
      <c r="N3" t="s">
        <v>182</v>
      </c>
      <c r="P3" t="s">
        <v>184</v>
      </c>
      <c r="Q3">
        <v>300</v>
      </c>
      <c r="R3">
        <v>2005</v>
      </c>
      <c r="S3">
        <v>10</v>
      </c>
      <c r="T3" t="s">
        <v>186</v>
      </c>
      <c r="AT3" s="11" t="s">
        <v>187</v>
      </c>
      <c r="AU3" s="11" t="s">
        <v>188</v>
      </c>
      <c r="AV3" s="11" t="s">
        <v>189</v>
      </c>
      <c r="AW3" s="17">
        <v>0</v>
      </c>
      <c r="AX3">
        <v>40</v>
      </c>
      <c r="AY3" s="17">
        <v>0</v>
      </c>
      <c r="AZ3">
        <v>11.2</v>
      </c>
      <c r="BA3" s="12">
        <f>SUM(AW3:AX3)</f>
        <v>40</v>
      </c>
      <c r="BB3" s="15">
        <f>SUM(AY3:AZ3)</f>
        <v>11.2</v>
      </c>
      <c r="BC3" s="15">
        <f>BA3-BB3</f>
        <v>28.8</v>
      </c>
    </row>
    <row r="4" spans="1:76" ht="15.75" x14ac:dyDescent="0.25">
      <c r="A4">
        <v>2</v>
      </c>
      <c r="B4" s="10">
        <v>1</v>
      </c>
      <c r="C4" s="10">
        <v>4</v>
      </c>
      <c r="D4" s="10">
        <v>0.1</v>
      </c>
      <c r="E4" t="s">
        <v>179</v>
      </c>
      <c r="F4">
        <v>13</v>
      </c>
      <c r="G4" t="s">
        <v>181</v>
      </c>
      <c r="H4">
        <v>2014</v>
      </c>
      <c r="P4" t="s">
        <v>184</v>
      </c>
      <c r="Q4">
        <v>25</v>
      </c>
      <c r="R4" s="16">
        <v>1007</v>
      </c>
      <c r="S4" s="16">
        <v>0</v>
      </c>
      <c r="U4" t="s">
        <v>196</v>
      </c>
      <c r="V4">
        <v>5</v>
      </c>
      <c r="W4">
        <v>2019</v>
      </c>
      <c r="X4" s="16">
        <v>0</v>
      </c>
      <c r="Z4" t="s">
        <v>197</v>
      </c>
      <c r="AA4">
        <v>20</v>
      </c>
      <c r="AB4">
        <v>2019</v>
      </c>
      <c r="AT4" s="11"/>
      <c r="AU4" s="11" t="s">
        <v>188</v>
      </c>
      <c r="AV4" s="11" t="s">
        <v>198</v>
      </c>
      <c r="AW4" s="17">
        <v>0</v>
      </c>
      <c r="AX4">
        <v>15</v>
      </c>
      <c r="AY4" s="17">
        <v>0</v>
      </c>
      <c r="AZ4">
        <v>10</v>
      </c>
      <c r="BA4" s="12">
        <f t="shared" ref="BA4:BA36" si="0">SUM(AW4:AX4)</f>
        <v>15</v>
      </c>
      <c r="BB4" s="15">
        <f t="shared" ref="BB4:BB67" si="1">SUM(AY4:AZ4)</f>
        <v>10</v>
      </c>
      <c r="BC4" s="15">
        <f t="shared" ref="BC4:BC67" si="2">BA4-BB4</f>
        <v>5</v>
      </c>
    </row>
    <row r="5" spans="1:76" ht="30.75" x14ac:dyDescent="0.25">
      <c r="A5">
        <v>3</v>
      </c>
      <c r="B5" s="10">
        <v>1</v>
      </c>
      <c r="C5" s="10">
        <v>4</v>
      </c>
      <c r="D5" s="10">
        <v>0.45</v>
      </c>
      <c r="E5" t="s">
        <v>184</v>
      </c>
      <c r="F5">
        <v>100</v>
      </c>
      <c r="G5" t="s">
        <v>211</v>
      </c>
      <c r="H5">
        <v>2013</v>
      </c>
      <c r="I5">
        <v>0.4</v>
      </c>
      <c r="J5" t="s">
        <v>186</v>
      </c>
      <c r="P5" t="s">
        <v>213</v>
      </c>
      <c r="Q5">
        <v>50</v>
      </c>
      <c r="R5">
        <v>2014</v>
      </c>
      <c r="S5">
        <v>150</v>
      </c>
      <c r="T5" s="16" t="s">
        <v>215</v>
      </c>
      <c r="U5" t="s">
        <v>197</v>
      </c>
      <c r="V5">
        <v>150</v>
      </c>
      <c r="W5">
        <v>2015</v>
      </c>
      <c r="X5">
        <v>2</v>
      </c>
      <c r="Y5" t="s">
        <v>186</v>
      </c>
      <c r="Z5" t="s">
        <v>216</v>
      </c>
      <c r="AA5">
        <v>20</v>
      </c>
      <c r="AB5">
        <v>2013</v>
      </c>
      <c r="AC5">
        <v>0.75</v>
      </c>
      <c r="AD5" t="s">
        <v>186</v>
      </c>
      <c r="AT5" s="11" t="s">
        <v>217</v>
      </c>
      <c r="AU5" s="11" t="s">
        <v>188</v>
      </c>
      <c r="AV5" s="11" t="s">
        <v>189</v>
      </c>
      <c r="AW5">
        <v>3</v>
      </c>
      <c r="AX5">
        <v>70</v>
      </c>
      <c r="AY5">
        <v>1</v>
      </c>
      <c r="AZ5">
        <v>2</v>
      </c>
      <c r="BA5" s="12">
        <f t="shared" si="0"/>
        <v>73</v>
      </c>
      <c r="BB5" s="15">
        <f t="shared" si="1"/>
        <v>3</v>
      </c>
      <c r="BC5" s="15">
        <f t="shared" si="2"/>
        <v>70</v>
      </c>
    </row>
    <row r="6" spans="1:76" ht="30.75" x14ac:dyDescent="0.25">
      <c r="A6">
        <v>4</v>
      </c>
      <c r="B6" s="10">
        <v>1</v>
      </c>
      <c r="C6" s="10">
        <v>2</v>
      </c>
      <c r="D6" s="10">
        <v>0.2</v>
      </c>
      <c r="E6" t="s">
        <v>196</v>
      </c>
      <c r="F6">
        <v>30</v>
      </c>
      <c r="G6" t="s">
        <v>181</v>
      </c>
      <c r="H6">
        <v>2014</v>
      </c>
      <c r="I6">
        <v>0.2</v>
      </c>
      <c r="J6" t="s">
        <v>186</v>
      </c>
      <c r="P6" t="s">
        <v>213</v>
      </c>
      <c r="Q6">
        <v>30</v>
      </c>
      <c r="R6">
        <v>2014</v>
      </c>
      <c r="S6">
        <v>0.5</v>
      </c>
      <c r="T6" t="s">
        <v>186</v>
      </c>
      <c r="AT6" s="11" t="s">
        <v>226</v>
      </c>
      <c r="AU6" s="11" t="s">
        <v>188</v>
      </c>
      <c r="AV6" s="11" t="s">
        <v>189</v>
      </c>
      <c r="AW6">
        <v>25</v>
      </c>
      <c r="AX6">
        <v>25</v>
      </c>
      <c r="AY6">
        <v>5</v>
      </c>
      <c r="AZ6">
        <v>5</v>
      </c>
      <c r="BA6" s="12">
        <f t="shared" si="0"/>
        <v>50</v>
      </c>
      <c r="BB6" s="15">
        <f t="shared" si="1"/>
        <v>10</v>
      </c>
      <c r="BC6" s="15">
        <f t="shared" si="2"/>
        <v>40</v>
      </c>
    </row>
    <row r="7" spans="1:76" ht="30.75" x14ac:dyDescent="0.25">
      <c r="A7">
        <v>5</v>
      </c>
      <c r="B7" s="10">
        <v>1</v>
      </c>
      <c r="C7" s="10">
        <v>6</v>
      </c>
      <c r="D7" s="10">
        <v>0.8</v>
      </c>
      <c r="E7" t="s">
        <v>232</v>
      </c>
      <c r="F7">
        <v>2000</v>
      </c>
      <c r="G7" t="s">
        <v>181</v>
      </c>
      <c r="H7">
        <v>2000</v>
      </c>
      <c r="I7" s="17">
        <v>0</v>
      </c>
      <c r="J7" t="s">
        <v>186</v>
      </c>
      <c r="K7" t="s">
        <v>233</v>
      </c>
      <c r="L7">
        <v>700</v>
      </c>
      <c r="N7">
        <v>10</v>
      </c>
      <c r="O7" t="s">
        <v>186</v>
      </c>
      <c r="P7" t="s">
        <v>234</v>
      </c>
      <c r="Q7">
        <v>100</v>
      </c>
      <c r="R7">
        <v>2012</v>
      </c>
      <c r="S7">
        <v>0.5</v>
      </c>
      <c r="T7" t="s">
        <v>186</v>
      </c>
      <c r="U7" t="s">
        <v>197</v>
      </c>
      <c r="V7">
        <v>50</v>
      </c>
      <c r="W7">
        <v>2012</v>
      </c>
      <c r="X7">
        <v>0.2</v>
      </c>
      <c r="Y7" t="s">
        <v>186</v>
      </c>
      <c r="Z7" t="s">
        <v>235</v>
      </c>
      <c r="AA7">
        <v>50</v>
      </c>
      <c r="AB7">
        <v>2014</v>
      </c>
      <c r="AC7">
        <v>0.2</v>
      </c>
      <c r="AD7" t="s">
        <v>186</v>
      </c>
      <c r="AE7" t="s">
        <v>236</v>
      </c>
      <c r="AF7">
        <v>80</v>
      </c>
      <c r="AG7">
        <v>2019</v>
      </c>
      <c r="AH7">
        <v>0.5</v>
      </c>
      <c r="AI7" t="s">
        <v>186</v>
      </c>
      <c r="AT7" s="11" t="s">
        <v>226</v>
      </c>
      <c r="AU7" s="11" t="s">
        <v>238</v>
      </c>
      <c r="AV7" s="11" t="s">
        <v>198</v>
      </c>
      <c r="AW7">
        <v>6</v>
      </c>
      <c r="AX7">
        <v>10</v>
      </c>
      <c r="AY7" s="16">
        <v>0</v>
      </c>
      <c r="AZ7" s="16">
        <v>0</v>
      </c>
      <c r="BA7" s="12">
        <f t="shared" si="0"/>
        <v>16</v>
      </c>
      <c r="BB7" s="15">
        <f t="shared" si="1"/>
        <v>0</v>
      </c>
      <c r="BC7" s="15">
        <f t="shared" si="2"/>
        <v>16</v>
      </c>
    </row>
    <row r="8" spans="1:76" ht="15.75" x14ac:dyDescent="0.25">
      <c r="A8">
        <v>6</v>
      </c>
      <c r="B8" s="10">
        <v>1</v>
      </c>
      <c r="C8" s="10">
        <v>3</v>
      </c>
      <c r="D8" s="10">
        <v>0.8</v>
      </c>
      <c r="E8" t="s">
        <v>246</v>
      </c>
      <c r="F8">
        <v>300</v>
      </c>
      <c r="G8" t="s">
        <v>181</v>
      </c>
      <c r="H8">
        <v>2009</v>
      </c>
      <c r="I8" t="s">
        <v>182</v>
      </c>
      <c r="P8" t="s">
        <v>247</v>
      </c>
      <c r="R8">
        <v>2009</v>
      </c>
      <c r="S8">
        <v>0.1</v>
      </c>
      <c r="T8" t="s">
        <v>186</v>
      </c>
      <c r="U8" t="s">
        <v>236</v>
      </c>
      <c r="W8">
        <v>2009</v>
      </c>
      <c r="X8">
        <v>0.1</v>
      </c>
      <c r="Y8" t="s">
        <v>186</v>
      </c>
      <c r="AT8" s="11" t="s">
        <v>187</v>
      </c>
      <c r="AU8" s="11" t="s">
        <v>188</v>
      </c>
      <c r="AV8" s="11" t="s">
        <v>198</v>
      </c>
      <c r="AW8" s="17">
        <v>0</v>
      </c>
      <c r="AX8">
        <v>10</v>
      </c>
      <c r="AY8" s="17">
        <v>0</v>
      </c>
      <c r="AZ8">
        <v>5</v>
      </c>
      <c r="BA8" s="12">
        <f t="shared" si="0"/>
        <v>10</v>
      </c>
      <c r="BB8" s="15">
        <f t="shared" si="1"/>
        <v>5</v>
      </c>
      <c r="BC8" s="15">
        <f t="shared" si="2"/>
        <v>5</v>
      </c>
    </row>
    <row r="9" spans="1:76" ht="15.75" x14ac:dyDescent="0.25">
      <c r="A9">
        <v>7</v>
      </c>
      <c r="B9" s="10">
        <v>1</v>
      </c>
      <c r="C9" s="10">
        <v>4</v>
      </c>
      <c r="D9" s="10">
        <v>0.4</v>
      </c>
      <c r="E9" t="s">
        <v>184</v>
      </c>
      <c r="F9">
        <v>50</v>
      </c>
      <c r="G9" t="s">
        <v>211</v>
      </c>
      <c r="H9">
        <v>2000</v>
      </c>
      <c r="I9">
        <v>3</v>
      </c>
      <c r="J9" t="s">
        <v>186</v>
      </c>
      <c r="P9" t="s">
        <v>197</v>
      </c>
      <c r="Q9">
        <v>10</v>
      </c>
      <c r="R9">
        <v>2015</v>
      </c>
      <c r="S9">
        <v>1</v>
      </c>
      <c r="T9" t="s">
        <v>186</v>
      </c>
      <c r="U9" t="s">
        <v>196</v>
      </c>
      <c r="V9">
        <v>10</v>
      </c>
      <c r="W9">
        <v>2015</v>
      </c>
      <c r="X9" s="17">
        <v>0</v>
      </c>
      <c r="Z9" t="s">
        <v>216</v>
      </c>
      <c r="AA9" s="16">
        <v>20</v>
      </c>
      <c r="AB9">
        <v>2010</v>
      </c>
      <c r="AC9" s="16">
        <v>10000</v>
      </c>
      <c r="AD9" t="s">
        <v>212</v>
      </c>
      <c r="AT9" s="11"/>
      <c r="AU9" s="11" t="s">
        <v>188</v>
      </c>
      <c r="AV9" s="11" t="s">
        <v>198</v>
      </c>
      <c r="AW9">
        <v>15</v>
      </c>
      <c r="AX9">
        <v>95</v>
      </c>
      <c r="AY9">
        <v>10</v>
      </c>
      <c r="AZ9">
        <v>7.5</v>
      </c>
      <c r="BA9" s="12">
        <f t="shared" si="0"/>
        <v>110</v>
      </c>
      <c r="BB9" s="15">
        <f t="shared" si="1"/>
        <v>17.5</v>
      </c>
      <c r="BC9" s="15">
        <f t="shared" si="2"/>
        <v>92.5</v>
      </c>
    </row>
    <row r="10" spans="1:76" ht="30.75" x14ac:dyDescent="0.25">
      <c r="A10">
        <v>8</v>
      </c>
      <c r="B10" s="10">
        <v>1</v>
      </c>
      <c r="C10" s="10">
        <v>5</v>
      </c>
      <c r="D10" s="10">
        <v>3</v>
      </c>
      <c r="E10" t="s">
        <v>179</v>
      </c>
      <c r="F10">
        <v>100</v>
      </c>
      <c r="G10" t="s">
        <v>181</v>
      </c>
      <c r="H10">
        <v>1997</v>
      </c>
      <c r="I10" t="s">
        <v>260</v>
      </c>
      <c r="P10" t="s">
        <v>261</v>
      </c>
      <c r="Q10">
        <v>200</v>
      </c>
      <c r="R10">
        <v>1997</v>
      </c>
      <c r="S10" s="16">
        <v>0</v>
      </c>
      <c r="U10" t="s">
        <v>196</v>
      </c>
      <c r="V10">
        <v>200</v>
      </c>
      <c r="W10">
        <v>2000</v>
      </c>
      <c r="X10">
        <v>4.5</v>
      </c>
      <c r="Y10" t="s">
        <v>186</v>
      </c>
      <c r="Z10" t="s">
        <v>262</v>
      </c>
      <c r="AA10">
        <v>35</v>
      </c>
      <c r="AB10">
        <v>2000</v>
      </c>
      <c r="AC10">
        <v>0.1</v>
      </c>
      <c r="AD10" t="s">
        <v>186</v>
      </c>
      <c r="AE10" t="s">
        <v>263</v>
      </c>
      <c r="AF10">
        <v>100</v>
      </c>
      <c r="AG10">
        <v>2008</v>
      </c>
      <c r="AH10">
        <v>0.3</v>
      </c>
      <c r="AI10" t="s">
        <v>186</v>
      </c>
      <c r="AT10" s="11" t="s">
        <v>217</v>
      </c>
      <c r="AU10" s="11" t="s">
        <v>188</v>
      </c>
      <c r="AV10" s="11" t="s">
        <v>189</v>
      </c>
      <c r="AW10" s="17">
        <v>0</v>
      </c>
      <c r="AX10">
        <v>230</v>
      </c>
      <c r="AY10" s="17">
        <v>0</v>
      </c>
      <c r="AZ10">
        <v>90</v>
      </c>
      <c r="BA10" s="12">
        <f t="shared" si="0"/>
        <v>230</v>
      </c>
      <c r="BB10" s="15">
        <f t="shared" si="1"/>
        <v>90</v>
      </c>
      <c r="BC10" s="15">
        <f t="shared" si="2"/>
        <v>140</v>
      </c>
    </row>
    <row r="11" spans="1:76" ht="30.75" x14ac:dyDescent="0.25">
      <c r="A11">
        <v>9</v>
      </c>
      <c r="B11" s="10">
        <v>1</v>
      </c>
      <c r="C11" s="10">
        <v>2</v>
      </c>
      <c r="D11" s="10">
        <v>2.5</v>
      </c>
      <c r="E11" t="s">
        <v>184</v>
      </c>
      <c r="F11">
        <v>1000</v>
      </c>
      <c r="G11" t="s">
        <v>211</v>
      </c>
      <c r="H11">
        <v>1990</v>
      </c>
      <c r="I11">
        <v>25</v>
      </c>
      <c r="J11" t="s">
        <v>186</v>
      </c>
      <c r="P11" t="s">
        <v>268</v>
      </c>
      <c r="Q11">
        <f>SUM(150,250)</f>
        <v>400</v>
      </c>
      <c r="R11">
        <v>2016</v>
      </c>
      <c r="S11" t="s">
        <v>269</v>
      </c>
      <c r="AT11" s="11" t="s">
        <v>217</v>
      </c>
      <c r="AU11" s="11" t="s">
        <v>188</v>
      </c>
      <c r="AV11" s="11" t="s">
        <v>189</v>
      </c>
      <c r="AW11">
        <v>180</v>
      </c>
      <c r="AX11">
        <v>0</v>
      </c>
      <c r="AY11">
        <v>0</v>
      </c>
      <c r="AZ11">
        <v>80</v>
      </c>
      <c r="BA11" s="12">
        <f t="shared" si="0"/>
        <v>180</v>
      </c>
      <c r="BB11" s="15">
        <f t="shared" si="1"/>
        <v>80</v>
      </c>
      <c r="BC11" s="15">
        <f t="shared" si="2"/>
        <v>100</v>
      </c>
    </row>
    <row r="12" spans="1:76" ht="30.75" x14ac:dyDescent="0.25">
      <c r="A12">
        <v>10</v>
      </c>
      <c r="B12" s="10">
        <v>1</v>
      </c>
      <c r="C12" s="10">
        <v>5</v>
      </c>
      <c r="D12" s="10">
        <v>3</v>
      </c>
      <c r="E12" t="s">
        <v>184</v>
      </c>
      <c r="F12">
        <v>300</v>
      </c>
      <c r="G12" t="s">
        <v>211</v>
      </c>
      <c r="H12">
        <v>1985</v>
      </c>
      <c r="I12">
        <v>10</v>
      </c>
      <c r="J12" t="s">
        <v>186</v>
      </c>
      <c r="P12" t="s">
        <v>197</v>
      </c>
      <c r="R12">
        <v>1980</v>
      </c>
      <c r="S12">
        <v>0.6</v>
      </c>
      <c r="T12" t="s">
        <v>186</v>
      </c>
      <c r="U12" t="s">
        <v>262</v>
      </c>
      <c r="V12">
        <v>200</v>
      </c>
      <c r="W12">
        <v>2002</v>
      </c>
      <c r="X12">
        <v>0.7</v>
      </c>
      <c r="Y12" t="s">
        <v>186</v>
      </c>
      <c r="Z12" t="s">
        <v>235</v>
      </c>
      <c r="AA12">
        <f>SUM(300+100)</f>
        <v>400</v>
      </c>
      <c r="AB12">
        <v>2016</v>
      </c>
      <c r="AC12">
        <v>1</v>
      </c>
      <c r="AD12" t="s">
        <v>186</v>
      </c>
      <c r="AJ12" t="s">
        <v>277</v>
      </c>
      <c r="AK12">
        <v>40</v>
      </c>
      <c r="AM12">
        <v>0.3</v>
      </c>
      <c r="AN12" t="s">
        <v>186</v>
      </c>
      <c r="AT12" s="11" t="s">
        <v>217</v>
      </c>
      <c r="AU12" s="11" t="s">
        <v>188</v>
      </c>
      <c r="AV12" s="11" t="s">
        <v>198</v>
      </c>
      <c r="AW12">
        <v>80</v>
      </c>
      <c r="AX12">
        <v>35</v>
      </c>
      <c r="AY12">
        <v>15</v>
      </c>
      <c r="AZ12">
        <v>5</v>
      </c>
      <c r="BA12" s="12">
        <f t="shared" si="0"/>
        <v>115</v>
      </c>
      <c r="BB12" s="15">
        <f t="shared" si="1"/>
        <v>20</v>
      </c>
      <c r="BC12" s="15">
        <f t="shared" si="2"/>
        <v>95</v>
      </c>
    </row>
    <row r="13" spans="1:76" ht="30.75" x14ac:dyDescent="0.25">
      <c r="A13">
        <v>11</v>
      </c>
      <c r="B13" s="10">
        <v>1</v>
      </c>
      <c r="C13" s="10">
        <v>4</v>
      </c>
      <c r="D13" s="10">
        <v>0.2</v>
      </c>
      <c r="E13" t="s">
        <v>286</v>
      </c>
      <c r="F13">
        <v>50</v>
      </c>
      <c r="G13" t="s">
        <v>181</v>
      </c>
      <c r="H13">
        <v>2003</v>
      </c>
      <c r="I13" t="s">
        <v>182</v>
      </c>
      <c r="P13" t="s">
        <v>196</v>
      </c>
      <c r="Q13">
        <v>20</v>
      </c>
      <c r="R13">
        <v>2018</v>
      </c>
      <c r="S13" t="s">
        <v>182</v>
      </c>
      <c r="U13" t="s">
        <v>197</v>
      </c>
      <c r="V13">
        <v>20</v>
      </c>
      <c r="W13">
        <v>2010</v>
      </c>
      <c r="X13">
        <v>0.25</v>
      </c>
      <c r="Y13" t="s">
        <v>186</v>
      </c>
      <c r="Z13" t="s">
        <v>261</v>
      </c>
      <c r="AA13">
        <v>20</v>
      </c>
      <c r="AB13">
        <v>2010</v>
      </c>
      <c r="AC13">
        <v>0.1</v>
      </c>
      <c r="AD13" t="s">
        <v>186</v>
      </c>
      <c r="AT13" s="11" t="s">
        <v>217</v>
      </c>
      <c r="AU13" s="11" t="s">
        <v>188</v>
      </c>
      <c r="AV13" s="11" t="s">
        <v>198</v>
      </c>
      <c r="AX13">
        <v>5</v>
      </c>
      <c r="BA13" s="12">
        <f t="shared" si="0"/>
        <v>5</v>
      </c>
      <c r="BB13" s="15">
        <f t="shared" si="1"/>
        <v>0</v>
      </c>
      <c r="BC13" s="15">
        <f t="shared" si="2"/>
        <v>5</v>
      </c>
    </row>
    <row r="14" spans="1:76" ht="30.75" x14ac:dyDescent="0.25">
      <c r="A14">
        <v>12</v>
      </c>
      <c r="B14" s="10">
        <v>1</v>
      </c>
      <c r="C14" s="10">
        <v>5</v>
      </c>
      <c r="D14" s="10">
        <v>0.35</v>
      </c>
      <c r="E14" t="s">
        <v>179</v>
      </c>
      <c r="F14">
        <v>25</v>
      </c>
      <c r="G14" t="s">
        <v>181</v>
      </c>
      <c r="H14">
        <v>2009</v>
      </c>
      <c r="K14" t="s">
        <v>296</v>
      </c>
      <c r="L14">
        <v>15</v>
      </c>
      <c r="M14">
        <v>2009</v>
      </c>
      <c r="P14" t="s">
        <v>262</v>
      </c>
      <c r="Q14">
        <v>40</v>
      </c>
      <c r="R14">
        <v>2013</v>
      </c>
      <c r="S14">
        <v>2</v>
      </c>
      <c r="T14" t="s">
        <v>186</v>
      </c>
      <c r="U14" t="s">
        <v>261</v>
      </c>
      <c r="V14">
        <v>10</v>
      </c>
      <c r="W14">
        <v>2009</v>
      </c>
      <c r="Z14" t="s">
        <v>184</v>
      </c>
      <c r="AA14">
        <v>13</v>
      </c>
      <c r="AB14">
        <v>2000</v>
      </c>
      <c r="AC14">
        <v>3</v>
      </c>
      <c r="AD14" t="s">
        <v>186</v>
      </c>
      <c r="AT14" s="11" t="s">
        <v>217</v>
      </c>
      <c r="AU14" s="11" t="s">
        <v>188</v>
      </c>
      <c r="AV14" s="11" t="s">
        <v>198</v>
      </c>
      <c r="AX14">
        <v>50</v>
      </c>
      <c r="AZ14">
        <v>8</v>
      </c>
      <c r="BA14" s="12">
        <f t="shared" si="0"/>
        <v>50</v>
      </c>
      <c r="BB14" s="15">
        <f t="shared" si="1"/>
        <v>8</v>
      </c>
      <c r="BC14" s="15">
        <f t="shared" si="2"/>
        <v>42</v>
      </c>
    </row>
    <row r="15" spans="1:76" ht="30.75" x14ac:dyDescent="0.25">
      <c r="A15">
        <v>13</v>
      </c>
      <c r="B15" s="10">
        <v>1</v>
      </c>
      <c r="C15" s="10">
        <v>3</v>
      </c>
      <c r="D15" s="10">
        <v>1.71</v>
      </c>
      <c r="E15" t="s">
        <v>184</v>
      </c>
      <c r="F15">
        <v>280</v>
      </c>
      <c r="G15" t="s">
        <v>211</v>
      </c>
      <c r="H15">
        <v>1998</v>
      </c>
      <c r="I15">
        <v>5.5</v>
      </c>
      <c r="J15" t="s">
        <v>186</v>
      </c>
      <c r="K15" t="s">
        <v>302</v>
      </c>
      <c r="L15">
        <v>650</v>
      </c>
      <c r="M15">
        <v>1997</v>
      </c>
      <c r="N15" t="s">
        <v>182</v>
      </c>
      <c r="P15" s="16" t="s">
        <v>197</v>
      </c>
      <c r="Q15">
        <v>55</v>
      </c>
      <c r="R15">
        <v>2018</v>
      </c>
      <c r="S15" s="16" t="s">
        <v>182</v>
      </c>
      <c r="AT15" s="11" t="s">
        <v>217</v>
      </c>
      <c r="AU15" s="11" t="s">
        <v>238</v>
      </c>
      <c r="AV15" s="11" t="s">
        <v>189</v>
      </c>
      <c r="AW15">
        <v>50</v>
      </c>
      <c r="AX15" s="16">
        <v>60</v>
      </c>
      <c r="AY15">
        <v>20</v>
      </c>
      <c r="AZ15">
        <v>15</v>
      </c>
      <c r="BA15" s="12">
        <f t="shared" si="0"/>
        <v>110</v>
      </c>
      <c r="BB15" s="15">
        <f t="shared" si="1"/>
        <v>35</v>
      </c>
      <c r="BC15" s="15">
        <f t="shared" si="2"/>
        <v>75</v>
      </c>
    </row>
    <row r="16" spans="1:76" ht="30.75" x14ac:dyDescent="0.25">
      <c r="A16">
        <v>14</v>
      </c>
      <c r="B16" s="10">
        <v>1</v>
      </c>
      <c r="C16" s="10">
        <v>2</v>
      </c>
      <c r="D16" s="10">
        <v>0.3</v>
      </c>
      <c r="E16" s="16" t="s">
        <v>236</v>
      </c>
      <c r="F16" s="16">
        <v>60</v>
      </c>
      <c r="G16" t="s">
        <v>181</v>
      </c>
      <c r="H16" s="16">
        <v>1999</v>
      </c>
      <c r="I16" s="16">
        <v>3</v>
      </c>
      <c r="J16" t="s">
        <v>186</v>
      </c>
      <c r="P16" t="s">
        <v>184</v>
      </c>
      <c r="Q16">
        <v>50</v>
      </c>
      <c r="R16">
        <v>1999</v>
      </c>
      <c r="S16">
        <v>0.6</v>
      </c>
      <c r="T16" t="s">
        <v>186</v>
      </c>
      <c r="AT16" s="11" t="s">
        <v>217</v>
      </c>
      <c r="AU16" s="11" t="s">
        <v>188</v>
      </c>
      <c r="AV16" s="11" t="s">
        <v>198</v>
      </c>
      <c r="AW16">
        <v>30</v>
      </c>
      <c r="AX16">
        <v>4</v>
      </c>
      <c r="AY16">
        <v>5</v>
      </c>
      <c r="AZ16">
        <v>3</v>
      </c>
      <c r="BA16" s="12">
        <f t="shared" si="0"/>
        <v>34</v>
      </c>
      <c r="BB16" s="15">
        <f t="shared" si="1"/>
        <v>8</v>
      </c>
      <c r="BC16" s="15">
        <f t="shared" si="2"/>
        <v>26</v>
      </c>
    </row>
    <row r="17" spans="1:55" ht="30.75" x14ac:dyDescent="0.25">
      <c r="A17">
        <v>15</v>
      </c>
      <c r="B17" s="10">
        <v>1</v>
      </c>
      <c r="C17" s="10">
        <v>5</v>
      </c>
      <c r="D17" s="10">
        <v>1.8</v>
      </c>
      <c r="E17" t="s">
        <v>184</v>
      </c>
      <c r="F17">
        <v>150</v>
      </c>
      <c r="G17" t="s">
        <v>211</v>
      </c>
      <c r="H17">
        <v>1985</v>
      </c>
      <c r="I17">
        <v>3</v>
      </c>
      <c r="J17" t="s">
        <v>186</v>
      </c>
      <c r="P17" t="s">
        <v>197</v>
      </c>
      <c r="Q17">
        <v>30</v>
      </c>
      <c r="R17">
        <v>2010</v>
      </c>
      <c r="S17">
        <v>0.6</v>
      </c>
      <c r="T17" t="s">
        <v>186</v>
      </c>
      <c r="U17" t="s">
        <v>234</v>
      </c>
      <c r="V17">
        <v>70</v>
      </c>
      <c r="W17" s="16">
        <v>200</v>
      </c>
      <c r="X17">
        <v>0.3</v>
      </c>
      <c r="Y17" t="s">
        <v>186</v>
      </c>
      <c r="Z17" t="s">
        <v>235</v>
      </c>
      <c r="AA17">
        <v>70</v>
      </c>
      <c r="AB17">
        <v>2016</v>
      </c>
      <c r="AE17" t="s">
        <v>258</v>
      </c>
      <c r="AF17" s="16">
        <v>20</v>
      </c>
      <c r="AG17">
        <v>2012</v>
      </c>
      <c r="AH17" s="16">
        <v>0.5</v>
      </c>
      <c r="AI17" t="s">
        <v>186</v>
      </c>
      <c r="AT17" s="11" t="s">
        <v>226</v>
      </c>
      <c r="AU17" s="11" t="s">
        <v>188</v>
      </c>
      <c r="AV17" s="11" t="s">
        <v>189</v>
      </c>
      <c r="AW17">
        <v>18</v>
      </c>
      <c r="AX17">
        <v>10</v>
      </c>
      <c r="AZ17">
        <v>2</v>
      </c>
      <c r="BA17" s="12">
        <f t="shared" si="0"/>
        <v>28</v>
      </c>
      <c r="BB17" s="15">
        <f t="shared" si="1"/>
        <v>2</v>
      </c>
      <c r="BC17" s="15">
        <f t="shared" si="2"/>
        <v>26</v>
      </c>
    </row>
    <row r="18" spans="1:55" ht="15.75" x14ac:dyDescent="0.25">
      <c r="A18">
        <v>16</v>
      </c>
      <c r="B18" s="10">
        <v>1</v>
      </c>
      <c r="C18" s="10">
        <v>4</v>
      </c>
      <c r="D18" s="10">
        <v>0.35</v>
      </c>
      <c r="E18" t="s">
        <v>179</v>
      </c>
      <c r="F18">
        <v>20</v>
      </c>
      <c r="G18" t="s">
        <v>181</v>
      </c>
      <c r="H18">
        <v>1999</v>
      </c>
      <c r="I18" t="s">
        <v>182</v>
      </c>
      <c r="K18" t="s">
        <v>324</v>
      </c>
      <c r="L18">
        <v>10</v>
      </c>
      <c r="M18">
        <v>1999</v>
      </c>
      <c r="N18" t="s">
        <v>182</v>
      </c>
      <c r="P18" t="s">
        <v>262</v>
      </c>
      <c r="Q18">
        <v>100</v>
      </c>
      <c r="R18">
        <v>2009</v>
      </c>
      <c r="S18">
        <v>1</v>
      </c>
      <c r="T18" t="s">
        <v>186</v>
      </c>
      <c r="U18" t="s">
        <v>325</v>
      </c>
      <c r="V18">
        <v>150</v>
      </c>
      <c r="W18">
        <v>2010</v>
      </c>
      <c r="X18" s="16">
        <v>0.03</v>
      </c>
      <c r="Y18" t="s">
        <v>186</v>
      </c>
      <c r="AT18" s="11"/>
      <c r="AU18" s="11" t="s">
        <v>188</v>
      </c>
      <c r="AV18" s="11" t="s">
        <v>198</v>
      </c>
      <c r="AX18">
        <v>10</v>
      </c>
      <c r="AZ18">
        <v>1</v>
      </c>
      <c r="BA18" s="12">
        <f t="shared" si="0"/>
        <v>10</v>
      </c>
      <c r="BB18" s="15">
        <f t="shared" si="1"/>
        <v>1</v>
      </c>
      <c r="BC18" s="15">
        <f t="shared" si="2"/>
        <v>9</v>
      </c>
    </row>
    <row r="19" spans="1:55" ht="30.75" x14ac:dyDescent="0.25">
      <c r="A19">
        <v>17</v>
      </c>
      <c r="B19" s="10">
        <v>1</v>
      </c>
      <c r="C19" s="10">
        <v>8</v>
      </c>
      <c r="D19" s="10">
        <v>3.5</v>
      </c>
      <c r="E19" t="s">
        <v>246</v>
      </c>
      <c r="F19">
        <v>200</v>
      </c>
      <c r="G19" t="s">
        <v>181</v>
      </c>
      <c r="H19">
        <v>1990</v>
      </c>
      <c r="I19" t="s">
        <v>182</v>
      </c>
      <c r="K19" t="s">
        <v>302</v>
      </c>
      <c r="L19">
        <v>300</v>
      </c>
      <c r="M19">
        <v>1990</v>
      </c>
      <c r="N19" t="s">
        <v>182</v>
      </c>
      <c r="P19" t="s">
        <v>197</v>
      </c>
      <c r="Q19">
        <v>20</v>
      </c>
      <c r="R19">
        <v>2009</v>
      </c>
      <c r="S19">
        <v>0.1</v>
      </c>
      <c r="T19" t="s">
        <v>186</v>
      </c>
      <c r="U19" t="s">
        <v>184</v>
      </c>
      <c r="W19">
        <v>2009</v>
      </c>
      <c r="X19" s="16">
        <v>20</v>
      </c>
      <c r="Y19" t="s">
        <v>186</v>
      </c>
      <c r="Z19" t="s">
        <v>262</v>
      </c>
      <c r="AA19">
        <v>300</v>
      </c>
      <c r="AB19">
        <v>2009</v>
      </c>
      <c r="AC19">
        <v>0.7</v>
      </c>
      <c r="AD19" t="s">
        <v>186</v>
      </c>
      <c r="AE19" t="s">
        <v>201</v>
      </c>
      <c r="AG19">
        <v>2009</v>
      </c>
      <c r="AH19">
        <v>0.25</v>
      </c>
      <c r="AI19" t="s">
        <v>186</v>
      </c>
      <c r="AJ19" t="s">
        <v>337</v>
      </c>
      <c r="AL19">
        <v>2009</v>
      </c>
      <c r="AO19" t="s">
        <v>338</v>
      </c>
      <c r="AP19">
        <v>500</v>
      </c>
      <c r="AQ19">
        <v>2019</v>
      </c>
      <c r="AT19" s="11" t="s">
        <v>217</v>
      </c>
      <c r="AU19" s="11" t="s">
        <v>188</v>
      </c>
      <c r="AV19" s="11" t="s">
        <v>198</v>
      </c>
      <c r="AX19">
        <v>130</v>
      </c>
      <c r="AZ19">
        <v>20</v>
      </c>
      <c r="BA19" s="12">
        <f t="shared" si="0"/>
        <v>130</v>
      </c>
      <c r="BB19" s="15">
        <f t="shared" si="1"/>
        <v>20</v>
      </c>
      <c r="BC19" s="15">
        <f t="shared" si="2"/>
        <v>110</v>
      </c>
    </row>
    <row r="20" spans="1:55" ht="30.75" x14ac:dyDescent="0.25">
      <c r="A20">
        <v>18</v>
      </c>
      <c r="B20" s="10">
        <v>1</v>
      </c>
      <c r="C20" s="10">
        <v>2</v>
      </c>
      <c r="D20" s="10">
        <v>0.09</v>
      </c>
      <c r="E20" t="s">
        <v>179</v>
      </c>
      <c r="F20">
        <v>20</v>
      </c>
      <c r="G20" t="s">
        <v>181</v>
      </c>
      <c r="H20">
        <v>1995</v>
      </c>
      <c r="I20" t="s">
        <v>260</v>
      </c>
      <c r="P20" t="s">
        <v>184</v>
      </c>
      <c r="Q20">
        <v>65</v>
      </c>
      <c r="R20">
        <v>2000</v>
      </c>
      <c r="S20">
        <v>1.5</v>
      </c>
      <c r="T20" t="s">
        <v>186</v>
      </c>
      <c r="AT20" s="11" t="s">
        <v>217</v>
      </c>
      <c r="AU20" s="11" t="s">
        <v>238</v>
      </c>
      <c r="AV20" s="11" t="s">
        <v>198</v>
      </c>
      <c r="AW20">
        <v>10</v>
      </c>
      <c r="AX20">
        <v>100</v>
      </c>
      <c r="AZ20">
        <v>50</v>
      </c>
      <c r="BA20" s="12">
        <f t="shared" si="0"/>
        <v>110</v>
      </c>
      <c r="BB20" s="15">
        <f t="shared" si="1"/>
        <v>50</v>
      </c>
      <c r="BC20" s="15">
        <f t="shared" si="2"/>
        <v>60</v>
      </c>
    </row>
    <row r="21" spans="1:55" ht="30.75" x14ac:dyDescent="0.25">
      <c r="A21">
        <v>19</v>
      </c>
      <c r="B21" s="10">
        <v>1</v>
      </c>
      <c r="C21" s="10">
        <v>4</v>
      </c>
      <c r="D21" s="10">
        <v>1</v>
      </c>
      <c r="E21" t="s">
        <v>197</v>
      </c>
      <c r="F21">
        <v>300</v>
      </c>
      <c r="G21" t="s">
        <v>181</v>
      </c>
      <c r="H21">
        <v>2008</v>
      </c>
      <c r="I21">
        <v>1</v>
      </c>
      <c r="J21" t="s">
        <v>186</v>
      </c>
      <c r="P21" t="s">
        <v>347</v>
      </c>
      <c r="Q21">
        <v>200</v>
      </c>
      <c r="R21">
        <v>2008</v>
      </c>
      <c r="S21">
        <v>0.5</v>
      </c>
      <c r="T21" t="s">
        <v>186</v>
      </c>
      <c r="U21" t="s">
        <v>184</v>
      </c>
      <c r="V21">
        <v>100</v>
      </c>
      <c r="W21">
        <v>2018</v>
      </c>
      <c r="X21" t="s">
        <v>269</v>
      </c>
      <c r="Z21" t="s">
        <v>325</v>
      </c>
      <c r="AA21">
        <v>80</v>
      </c>
      <c r="AB21">
        <v>2008</v>
      </c>
      <c r="AC21">
        <v>0.05</v>
      </c>
      <c r="AD21" t="s">
        <v>186</v>
      </c>
      <c r="AT21" s="11" t="s">
        <v>226</v>
      </c>
      <c r="AU21" s="11" t="s">
        <v>188</v>
      </c>
      <c r="AV21" s="11" t="s">
        <v>189</v>
      </c>
      <c r="AW21">
        <v>30</v>
      </c>
      <c r="AX21">
        <v>10</v>
      </c>
      <c r="AY21">
        <v>6</v>
      </c>
      <c r="AZ21">
        <v>4</v>
      </c>
      <c r="BA21" s="12">
        <f t="shared" si="0"/>
        <v>40</v>
      </c>
      <c r="BB21" s="15">
        <f t="shared" si="1"/>
        <v>10</v>
      </c>
      <c r="BC21" s="15">
        <f t="shared" si="2"/>
        <v>30</v>
      </c>
    </row>
    <row r="22" spans="1:55" ht="30.75" x14ac:dyDescent="0.25">
      <c r="A22">
        <v>20</v>
      </c>
      <c r="B22" s="10">
        <v>1</v>
      </c>
      <c r="C22" s="10">
        <v>4</v>
      </c>
      <c r="D22" s="10">
        <v>1.3</v>
      </c>
      <c r="E22" t="s">
        <v>184</v>
      </c>
      <c r="F22">
        <v>200</v>
      </c>
      <c r="G22" t="s">
        <v>211</v>
      </c>
      <c r="I22">
        <v>3</v>
      </c>
      <c r="J22" t="s">
        <v>186</v>
      </c>
      <c r="P22" t="s">
        <v>325</v>
      </c>
      <c r="Q22">
        <v>200</v>
      </c>
      <c r="R22">
        <v>2009</v>
      </c>
      <c r="S22">
        <v>0.1</v>
      </c>
      <c r="T22" t="s">
        <v>186</v>
      </c>
      <c r="U22" t="s">
        <v>262</v>
      </c>
      <c r="V22">
        <v>40</v>
      </c>
      <c r="W22">
        <v>2009</v>
      </c>
      <c r="X22">
        <v>0.3</v>
      </c>
      <c r="Y22" t="s">
        <v>186</v>
      </c>
      <c r="Z22" t="s">
        <v>196</v>
      </c>
      <c r="AA22">
        <v>10</v>
      </c>
      <c r="AB22">
        <v>2000</v>
      </c>
      <c r="AC22">
        <v>0.03</v>
      </c>
      <c r="AD22" t="s">
        <v>186</v>
      </c>
      <c r="AT22" s="11" t="s">
        <v>217</v>
      </c>
      <c r="AU22" s="11" t="s">
        <v>238</v>
      </c>
      <c r="AV22" s="11" t="s">
        <v>198</v>
      </c>
      <c r="AW22">
        <v>36</v>
      </c>
      <c r="AX22">
        <v>14</v>
      </c>
      <c r="AY22">
        <v>4</v>
      </c>
      <c r="AZ22">
        <v>2</v>
      </c>
      <c r="BA22" s="12">
        <f t="shared" si="0"/>
        <v>50</v>
      </c>
      <c r="BB22" s="15">
        <f t="shared" si="1"/>
        <v>6</v>
      </c>
      <c r="BC22" s="15">
        <f t="shared" si="2"/>
        <v>44</v>
      </c>
    </row>
    <row r="23" spans="1:55" s="23" customFormat="1" ht="30.75" x14ac:dyDescent="0.25">
      <c r="A23" s="23">
        <v>21</v>
      </c>
      <c r="B23" s="24">
        <v>1</v>
      </c>
      <c r="C23" s="24">
        <v>3</v>
      </c>
      <c r="D23" s="24">
        <v>0.55000000000000004</v>
      </c>
      <c r="E23" s="23" t="s">
        <v>184</v>
      </c>
      <c r="F23" s="23">
        <v>60</v>
      </c>
      <c r="G23" s="23" t="s">
        <v>211</v>
      </c>
      <c r="H23" s="23">
        <v>1999</v>
      </c>
      <c r="I23" s="23">
        <v>3</v>
      </c>
      <c r="J23" s="23" t="s">
        <v>186</v>
      </c>
      <c r="P23" s="23" t="s">
        <v>196</v>
      </c>
      <c r="Q23" s="23">
        <v>45</v>
      </c>
      <c r="R23" s="23">
        <v>2009</v>
      </c>
      <c r="S23" s="23">
        <v>6</v>
      </c>
      <c r="T23" s="23" t="s">
        <v>186</v>
      </c>
      <c r="U23" s="23" t="s">
        <v>235</v>
      </c>
      <c r="V23" s="23">
        <v>30</v>
      </c>
      <c r="W23" s="23">
        <v>2010</v>
      </c>
      <c r="X23" s="23">
        <v>0.9</v>
      </c>
      <c r="Y23" s="23" t="s">
        <v>186</v>
      </c>
      <c r="AT23" s="25" t="s">
        <v>226</v>
      </c>
      <c r="AU23" s="25" t="s">
        <v>360</v>
      </c>
      <c r="AV23" s="25" t="s">
        <v>189</v>
      </c>
      <c r="AW23" s="23">
        <v>20</v>
      </c>
      <c r="AX23" s="23">
        <v>50</v>
      </c>
      <c r="AY23" s="23">
        <v>3</v>
      </c>
      <c r="AZ23" s="23">
        <v>10</v>
      </c>
      <c r="BA23" s="26">
        <f t="shared" si="0"/>
        <v>70</v>
      </c>
      <c r="BB23" s="27">
        <f t="shared" si="1"/>
        <v>13</v>
      </c>
      <c r="BC23" s="27">
        <f t="shared" si="2"/>
        <v>57</v>
      </c>
    </row>
    <row r="24" spans="1:55" s="23" customFormat="1" ht="15.75" x14ac:dyDescent="0.25">
      <c r="A24" s="23">
        <v>22</v>
      </c>
      <c r="B24" s="24">
        <v>1</v>
      </c>
      <c r="C24" s="24">
        <v>2</v>
      </c>
      <c r="D24" s="24">
        <v>0.6</v>
      </c>
      <c r="E24" s="23" t="s">
        <v>184</v>
      </c>
      <c r="F24" s="23">
        <v>70</v>
      </c>
      <c r="G24" s="23" t="s">
        <v>211</v>
      </c>
      <c r="H24" s="23">
        <v>2002</v>
      </c>
      <c r="I24" s="23">
        <v>1</v>
      </c>
      <c r="J24" s="23" t="s">
        <v>186</v>
      </c>
      <c r="P24" s="23" t="s">
        <v>368</v>
      </c>
      <c r="Q24" s="23">
        <v>40</v>
      </c>
      <c r="R24" s="23">
        <v>2019</v>
      </c>
      <c r="AT24" s="25"/>
      <c r="AU24" s="25" t="s">
        <v>188</v>
      </c>
      <c r="AV24" s="25" t="s">
        <v>189</v>
      </c>
      <c r="AW24" s="23">
        <v>20</v>
      </c>
      <c r="AY24" s="23">
        <v>5</v>
      </c>
      <c r="BA24" s="26">
        <f t="shared" si="0"/>
        <v>20</v>
      </c>
      <c r="BB24" s="27">
        <f t="shared" si="1"/>
        <v>5</v>
      </c>
      <c r="BC24" s="27">
        <f t="shared" si="2"/>
        <v>15</v>
      </c>
    </row>
    <row r="25" spans="1:55" s="23" customFormat="1" ht="30.75" x14ac:dyDescent="0.25">
      <c r="A25" s="23">
        <v>23</v>
      </c>
      <c r="B25" s="24">
        <v>1</v>
      </c>
      <c r="C25" s="24">
        <v>6</v>
      </c>
      <c r="D25" s="24">
        <v>0.72</v>
      </c>
      <c r="E25" s="23" t="s">
        <v>184</v>
      </c>
      <c r="F25" s="23">
        <v>100</v>
      </c>
      <c r="G25" s="23" t="s">
        <v>211</v>
      </c>
      <c r="H25" s="23">
        <v>1994</v>
      </c>
      <c r="I25" s="23">
        <v>0.2</v>
      </c>
      <c r="J25" s="23" t="s">
        <v>186</v>
      </c>
      <c r="P25" s="23" t="s">
        <v>197</v>
      </c>
      <c r="Q25" s="23">
        <v>25</v>
      </c>
      <c r="R25" s="23">
        <v>2013</v>
      </c>
      <c r="S25" s="23">
        <v>0.1</v>
      </c>
      <c r="T25" s="23" t="s">
        <v>186</v>
      </c>
      <c r="U25" s="23" t="s">
        <v>234</v>
      </c>
      <c r="V25" s="23">
        <v>4</v>
      </c>
      <c r="W25" s="23">
        <v>2012</v>
      </c>
      <c r="X25" s="23">
        <v>0.05</v>
      </c>
      <c r="Y25" s="23" t="s">
        <v>186</v>
      </c>
      <c r="Z25" s="23" t="s">
        <v>196</v>
      </c>
      <c r="AA25" s="23">
        <v>7</v>
      </c>
      <c r="AB25" s="23">
        <v>2012</v>
      </c>
      <c r="AC25" s="23">
        <v>0.1</v>
      </c>
      <c r="AD25" s="23" t="s">
        <v>186</v>
      </c>
      <c r="AE25" s="23" t="s">
        <v>274</v>
      </c>
      <c r="AF25" s="23">
        <v>500</v>
      </c>
      <c r="AG25" s="23">
        <v>2017</v>
      </c>
      <c r="AJ25" s="23" t="s">
        <v>337</v>
      </c>
      <c r="AK25" s="23">
        <v>10</v>
      </c>
      <c r="AL25" s="23">
        <v>2017</v>
      </c>
      <c r="AT25" s="25" t="s">
        <v>217</v>
      </c>
      <c r="AU25" s="25" t="s">
        <v>238</v>
      </c>
      <c r="AV25" s="25" t="s">
        <v>189</v>
      </c>
      <c r="AW25" s="23">
        <v>14</v>
      </c>
      <c r="AX25" s="23">
        <v>7</v>
      </c>
      <c r="AY25" s="23">
        <v>1</v>
      </c>
      <c r="AZ25" s="23">
        <v>2</v>
      </c>
      <c r="BA25" s="26">
        <f t="shared" si="0"/>
        <v>21</v>
      </c>
      <c r="BB25" s="27">
        <f t="shared" si="1"/>
        <v>3</v>
      </c>
      <c r="BC25" s="27">
        <f t="shared" si="2"/>
        <v>18</v>
      </c>
    </row>
    <row r="26" spans="1:55" s="23" customFormat="1" ht="30.75" x14ac:dyDescent="0.25">
      <c r="A26" s="23">
        <v>24</v>
      </c>
      <c r="B26" s="24">
        <v>1</v>
      </c>
      <c r="C26" s="24">
        <v>5</v>
      </c>
      <c r="D26" s="24">
        <v>2</v>
      </c>
      <c r="E26" s="23" t="s">
        <v>184</v>
      </c>
      <c r="F26" s="23">
        <v>300</v>
      </c>
      <c r="G26" s="23" t="s">
        <v>181</v>
      </c>
      <c r="H26" s="23">
        <v>2001</v>
      </c>
      <c r="I26" s="23">
        <v>10</v>
      </c>
      <c r="J26" s="23" t="s">
        <v>186</v>
      </c>
      <c r="K26" s="23" t="s">
        <v>278</v>
      </c>
      <c r="L26" s="23">
        <v>100</v>
      </c>
      <c r="M26" s="23">
        <v>1980</v>
      </c>
      <c r="N26" s="28">
        <v>0</v>
      </c>
      <c r="P26" s="23" t="s">
        <v>197</v>
      </c>
      <c r="Q26" s="23">
        <v>60</v>
      </c>
      <c r="R26" s="23">
        <v>2001</v>
      </c>
      <c r="S26" s="23">
        <v>0.5</v>
      </c>
      <c r="T26" s="23" t="s">
        <v>186</v>
      </c>
      <c r="U26" s="23" t="s">
        <v>196</v>
      </c>
      <c r="V26" s="23">
        <v>40</v>
      </c>
      <c r="W26" s="23">
        <v>2001</v>
      </c>
      <c r="X26" s="23">
        <v>0</v>
      </c>
      <c r="Z26" s="23" t="s">
        <v>235</v>
      </c>
      <c r="AA26" s="23">
        <v>400</v>
      </c>
      <c r="AB26" s="23">
        <v>2001</v>
      </c>
      <c r="AC26" s="23">
        <v>0</v>
      </c>
      <c r="AT26" s="25" t="s">
        <v>226</v>
      </c>
      <c r="AU26" s="25" t="s">
        <v>188</v>
      </c>
      <c r="AV26" s="25" t="s">
        <v>198</v>
      </c>
      <c r="AW26" s="23">
        <v>30</v>
      </c>
      <c r="AX26" s="23">
        <v>5</v>
      </c>
      <c r="AY26" s="23">
        <v>2</v>
      </c>
      <c r="AZ26" s="23">
        <v>3</v>
      </c>
      <c r="BA26" s="26">
        <f t="shared" si="0"/>
        <v>35</v>
      </c>
      <c r="BB26" s="27">
        <f t="shared" si="1"/>
        <v>5</v>
      </c>
      <c r="BC26" s="27">
        <f t="shared" si="2"/>
        <v>30</v>
      </c>
    </row>
    <row r="27" spans="1:55" s="23" customFormat="1" ht="30.75" x14ac:dyDescent="0.25">
      <c r="A27" s="23">
        <v>25</v>
      </c>
      <c r="B27" s="24">
        <v>1</v>
      </c>
      <c r="C27" s="24">
        <v>4</v>
      </c>
      <c r="D27" s="24">
        <v>0.3</v>
      </c>
      <c r="E27" s="23" t="s">
        <v>232</v>
      </c>
      <c r="F27" s="23">
        <v>30</v>
      </c>
      <c r="G27" s="23" t="s">
        <v>181</v>
      </c>
      <c r="H27" s="23">
        <v>2019</v>
      </c>
      <c r="K27" s="23" t="s">
        <v>233</v>
      </c>
      <c r="L27" s="23">
        <v>50</v>
      </c>
      <c r="M27" s="23">
        <v>2013</v>
      </c>
      <c r="N27" s="23">
        <v>0.35</v>
      </c>
      <c r="O27" s="23" t="s">
        <v>186</v>
      </c>
      <c r="P27" s="23" t="s">
        <v>197</v>
      </c>
      <c r="Q27" s="23">
        <v>10</v>
      </c>
      <c r="R27" s="23">
        <v>2009</v>
      </c>
      <c r="S27" s="23">
        <v>0.05</v>
      </c>
      <c r="T27" s="23" t="s">
        <v>186</v>
      </c>
      <c r="U27" s="23" t="s">
        <v>325</v>
      </c>
      <c r="V27" s="23">
        <v>10</v>
      </c>
      <c r="W27" s="23">
        <v>2013</v>
      </c>
      <c r="X27" s="23">
        <v>2.5</v>
      </c>
      <c r="Y27" s="23" t="s">
        <v>186</v>
      </c>
      <c r="AT27" s="25" t="s">
        <v>226</v>
      </c>
      <c r="AU27" s="25" t="s">
        <v>238</v>
      </c>
      <c r="AV27" s="25" t="s">
        <v>198</v>
      </c>
      <c r="AW27" s="23">
        <v>5</v>
      </c>
      <c r="AX27" s="23">
        <v>1</v>
      </c>
      <c r="BA27" s="26">
        <f t="shared" si="0"/>
        <v>6</v>
      </c>
      <c r="BB27" s="27">
        <f t="shared" si="1"/>
        <v>0</v>
      </c>
      <c r="BC27" s="27">
        <f t="shared" si="2"/>
        <v>6</v>
      </c>
    </row>
    <row r="28" spans="1:55" s="23" customFormat="1" ht="30.75" x14ac:dyDescent="0.25">
      <c r="A28" s="23">
        <v>26</v>
      </c>
      <c r="B28" s="24">
        <v>1</v>
      </c>
      <c r="C28" s="24">
        <v>6</v>
      </c>
      <c r="D28" s="24">
        <v>0.2</v>
      </c>
      <c r="E28" s="23" t="s">
        <v>184</v>
      </c>
      <c r="F28" s="23">
        <v>25</v>
      </c>
      <c r="G28" s="23" t="s">
        <v>211</v>
      </c>
      <c r="H28" s="23">
        <v>1995</v>
      </c>
      <c r="I28" s="23">
        <v>0.2</v>
      </c>
      <c r="J28" s="23" t="s">
        <v>186</v>
      </c>
      <c r="P28" s="23" t="s">
        <v>391</v>
      </c>
      <c r="Q28" s="23">
        <v>10</v>
      </c>
      <c r="R28" s="23">
        <v>2002</v>
      </c>
      <c r="S28" s="23">
        <v>0.1</v>
      </c>
      <c r="T28" s="23" t="s">
        <v>186</v>
      </c>
      <c r="U28" s="23" t="s">
        <v>392</v>
      </c>
      <c r="V28" s="23">
        <v>20</v>
      </c>
      <c r="W28" s="23">
        <v>2009</v>
      </c>
      <c r="Z28" s="23" t="s">
        <v>235</v>
      </c>
      <c r="AA28" s="23">
        <v>100</v>
      </c>
      <c r="AB28" s="23">
        <v>2009</v>
      </c>
      <c r="AC28" s="23">
        <v>0.2</v>
      </c>
      <c r="AD28" s="23" t="s">
        <v>186</v>
      </c>
      <c r="AE28" s="23" t="s">
        <v>199</v>
      </c>
      <c r="AF28" s="23">
        <v>20</v>
      </c>
      <c r="AG28" s="23">
        <v>2015</v>
      </c>
      <c r="AJ28" s="23" t="s">
        <v>258</v>
      </c>
      <c r="AK28" s="23">
        <v>20</v>
      </c>
      <c r="AL28" s="23">
        <v>2015</v>
      </c>
      <c r="AM28" s="28">
        <v>0.2</v>
      </c>
      <c r="AN28" s="23" t="s">
        <v>186</v>
      </c>
      <c r="AT28" s="25" t="s">
        <v>226</v>
      </c>
      <c r="AU28" s="25" t="s">
        <v>188</v>
      </c>
      <c r="AV28" s="25" t="s">
        <v>198</v>
      </c>
      <c r="AW28" s="23">
        <v>12</v>
      </c>
      <c r="AX28" s="23">
        <v>7</v>
      </c>
      <c r="BA28" s="26">
        <f t="shared" si="0"/>
        <v>19</v>
      </c>
      <c r="BB28" s="27">
        <f t="shared" si="1"/>
        <v>0</v>
      </c>
      <c r="BC28" s="27">
        <f t="shared" si="2"/>
        <v>19</v>
      </c>
    </row>
    <row r="29" spans="1:55" s="23" customFormat="1" ht="15.75" x14ac:dyDescent="0.25">
      <c r="A29" s="23">
        <v>27</v>
      </c>
      <c r="B29" s="24">
        <v>1</v>
      </c>
      <c r="C29" s="24">
        <v>3</v>
      </c>
      <c r="D29" s="24">
        <v>0.1</v>
      </c>
      <c r="E29" s="23" t="s">
        <v>184</v>
      </c>
      <c r="F29" s="23">
        <v>55</v>
      </c>
      <c r="G29" s="23" t="s">
        <v>211</v>
      </c>
      <c r="H29" s="23">
        <v>1999</v>
      </c>
      <c r="I29" s="23">
        <v>0.2</v>
      </c>
      <c r="J29" s="23" t="s">
        <v>186</v>
      </c>
      <c r="P29" s="23" t="s">
        <v>197</v>
      </c>
      <c r="Q29" s="23">
        <v>10</v>
      </c>
      <c r="R29" s="23">
        <v>2015</v>
      </c>
      <c r="S29" s="23">
        <v>1.5</v>
      </c>
      <c r="T29" s="23" t="s">
        <v>186</v>
      </c>
      <c r="U29" s="23" t="s">
        <v>325</v>
      </c>
      <c r="V29" s="23">
        <v>15</v>
      </c>
      <c r="W29" s="23">
        <v>2015</v>
      </c>
      <c r="X29" s="28">
        <v>8.5</v>
      </c>
      <c r="Y29" s="23" t="s">
        <v>186</v>
      </c>
      <c r="AT29" s="25"/>
      <c r="AU29" s="25" t="s">
        <v>360</v>
      </c>
      <c r="AV29" s="25" t="s">
        <v>198</v>
      </c>
      <c r="AW29" s="23">
        <v>50</v>
      </c>
      <c r="AX29" s="23">
        <v>10</v>
      </c>
      <c r="AY29" s="23">
        <v>5</v>
      </c>
      <c r="AZ29" s="23">
        <v>3</v>
      </c>
      <c r="BA29" s="26">
        <f t="shared" si="0"/>
        <v>60</v>
      </c>
      <c r="BB29" s="27">
        <f t="shared" si="1"/>
        <v>8</v>
      </c>
      <c r="BC29" s="27">
        <f t="shared" si="2"/>
        <v>52</v>
      </c>
    </row>
    <row r="30" spans="1:55" s="23" customFormat="1" ht="15.75" x14ac:dyDescent="0.25">
      <c r="A30" s="23">
        <v>28</v>
      </c>
      <c r="B30" s="24">
        <v>1</v>
      </c>
      <c r="C30" s="24">
        <v>6</v>
      </c>
      <c r="D30" s="24">
        <v>7.65</v>
      </c>
      <c r="E30" s="23" t="s">
        <v>179</v>
      </c>
      <c r="F30" s="23">
        <v>500</v>
      </c>
      <c r="G30" s="23" t="s">
        <v>181</v>
      </c>
      <c r="H30" s="23">
        <v>1997</v>
      </c>
      <c r="I30" s="23" t="s">
        <v>260</v>
      </c>
      <c r="K30" s="23" t="s">
        <v>233</v>
      </c>
      <c r="L30" s="23">
        <v>500</v>
      </c>
      <c r="M30" s="23">
        <v>1997</v>
      </c>
      <c r="N30" s="23">
        <v>5</v>
      </c>
      <c r="O30" s="23" t="s">
        <v>186</v>
      </c>
      <c r="P30" s="23" t="s">
        <v>262</v>
      </c>
      <c r="Q30" s="23">
        <v>100</v>
      </c>
      <c r="R30" s="23">
        <v>2014</v>
      </c>
      <c r="S30" s="23">
        <v>0.55000000000000004</v>
      </c>
      <c r="T30" s="23" t="s">
        <v>186</v>
      </c>
      <c r="U30" s="23" t="s">
        <v>197</v>
      </c>
      <c r="V30" s="23">
        <v>200</v>
      </c>
      <c r="W30" s="23">
        <v>2014</v>
      </c>
      <c r="X30" s="23">
        <v>0.5</v>
      </c>
      <c r="Y30" s="23" t="s">
        <v>186</v>
      </c>
      <c r="Z30" s="23" t="s">
        <v>325</v>
      </c>
      <c r="AA30" s="23">
        <v>200</v>
      </c>
      <c r="AB30" s="23">
        <v>1997</v>
      </c>
      <c r="AC30" s="23">
        <v>0.12</v>
      </c>
      <c r="AD30" s="23" t="s">
        <v>186</v>
      </c>
      <c r="AE30" s="23" t="s">
        <v>403</v>
      </c>
      <c r="AG30" s="23">
        <v>2015</v>
      </c>
      <c r="AH30" s="23">
        <v>0.5</v>
      </c>
      <c r="AI30" s="23" t="s">
        <v>186</v>
      </c>
      <c r="AT30" s="25" t="s">
        <v>187</v>
      </c>
      <c r="AU30" s="25" t="s">
        <v>360</v>
      </c>
      <c r="AV30" s="25" t="s">
        <v>189</v>
      </c>
      <c r="AW30" s="23">
        <v>15</v>
      </c>
      <c r="AX30" s="23">
        <v>23</v>
      </c>
      <c r="AY30" s="23">
        <v>1.5</v>
      </c>
      <c r="AZ30" s="23">
        <v>2.5</v>
      </c>
      <c r="BA30" s="26">
        <f t="shared" si="0"/>
        <v>38</v>
      </c>
      <c r="BB30" s="27">
        <f t="shared" si="1"/>
        <v>4</v>
      </c>
      <c r="BC30" s="27">
        <f t="shared" si="2"/>
        <v>34</v>
      </c>
    </row>
    <row r="31" spans="1:55" s="23" customFormat="1" ht="15.75" x14ac:dyDescent="0.25">
      <c r="A31" s="23">
        <v>29</v>
      </c>
      <c r="B31" s="24">
        <v>1</v>
      </c>
      <c r="C31" s="24">
        <v>4</v>
      </c>
      <c r="D31" s="24">
        <v>0.4</v>
      </c>
      <c r="E31" s="23" t="s">
        <v>184</v>
      </c>
      <c r="F31" s="23">
        <v>30</v>
      </c>
      <c r="G31" s="23" t="s">
        <v>181</v>
      </c>
      <c r="H31" s="23">
        <v>1990</v>
      </c>
      <c r="I31" s="28">
        <v>1</v>
      </c>
      <c r="J31" s="23" t="s">
        <v>186</v>
      </c>
      <c r="K31" s="28" t="s">
        <v>316</v>
      </c>
      <c r="L31" s="23">
        <v>40</v>
      </c>
      <c r="M31" s="23">
        <v>2000</v>
      </c>
      <c r="N31" s="23">
        <v>1</v>
      </c>
      <c r="O31" s="23" t="s">
        <v>186</v>
      </c>
      <c r="P31" s="23" t="s">
        <v>261</v>
      </c>
      <c r="Q31" s="23">
        <v>20</v>
      </c>
      <c r="R31" s="23">
        <v>2000</v>
      </c>
      <c r="S31" s="23">
        <v>0.8</v>
      </c>
      <c r="T31" s="23" t="s">
        <v>186</v>
      </c>
      <c r="U31" s="23" t="s">
        <v>262</v>
      </c>
      <c r="V31" s="23">
        <v>20</v>
      </c>
      <c r="W31" s="23">
        <v>2000</v>
      </c>
      <c r="X31" s="23">
        <v>1</v>
      </c>
      <c r="Y31" s="23" t="s">
        <v>186</v>
      </c>
      <c r="AT31" s="25" t="s">
        <v>187</v>
      </c>
      <c r="AU31" s="25" t="s">
        <v>188</v>
      </c>
      <c r="AV31" s="25" t="s">
        <v>198</v>
      </c>
      <c r="AW31" s="23">
        <v>25</v>
      </c>
      <c r="AX31" s="23">
        <v>30</v>
      </c>
      <c r="AY31" s="23">
        <v>2</v>
      </c>
      <c r="AZ31" s="23">
        <v>5</v>
      </c>
      <c r="BA31" s="26">
        <f t="shared" si="0"/>
        <v>55</v>
      </c>
      <c r="BB31" s="27">
        <f t="shared" si="1"/>
        <v>7</v>
      </c>
      <c r="BC31" s="27">
        <f t="shared" si="2"/>
        <v>48</v>
      </c>
    </row>
    <row r="32" spans="1:55" s="23" customFormat="1" ht="30.75" x14ac:dyDescent="0.25">
      <c r="A32" s="23">
        <v>30</v>
      </c>
      <c r="B32" s="24">
        <v>1</v>
      </c>
      <c r="C32" s="24">
        <v>4</v>
      </c>
      <c r="D32" s="24">
        <v>1</v>
      </c>
      <c r="E32" s="23" t="s">
        <v>232</v>
      </c>
      <c r="F32" s="23">
        <v>635</v>
      </c>
      <c r="G32" s="23" t="s">
        <v>181</v>
      </c>
      <c r="H32" s="23">
        <v>2000</v>
      </c>
      <c r="P32" s="23" t="s">
        <v>415</v>
      </c>
      <c r="Q32" s="23">
        <v>80</v>
      </c>
      <c r="R32" s="23">
        <v>2005</v>
      </c>
      <c r="S32" s="23">
        <v>0.08</v>
      </c>
      <c r="T32" s="23" t="s">
        <v>186</v>
      </c>
      <c r="U32" s="23" t="s">
        <v>416</v>
      </c>
      <c r="V32" s="28">
        <v>4000</v>
      </c>
      <c r="W32" s="23">
        <v>2015</v>
      </c>
      <c r="X32" s="23" t="s">
        <v>182</v>
      </c>
      <c r="Z32" s="23" t="s">
        <v>184</v>
      </c>
      <c r="AA32" s="23">
        <v>200</v>
      </c>
      <c r="AB32" s="23">
        <v>2000</v>
      </c>
      <c r="AC32" s="23">
        <v>3</v>
      </c>
      <c r="AD32" s="23" t="s">
        <v>186</v>
      </c>
      <c r="AT32" s="25" t="s">
        <v>226</v>
      </c>
      <c r="AU32" s="25" t="s">
        <v>188</v>
      </c>
      <c r="AV32" s="25" t="s">
        <v>198</v>
      </c>
      <c r="AW32" s="23">
        <v>5</v>
      </c>
      <c r="AX32" s="23">
        <v>10</v>
      </c>
      <c r="AY32" s="23">
        <v>3</v>
      </c>
      <c r="AZ32" s="23">
        <v>3</v>
      </c>
      <c r="BA32" s="26">
        <f t="shared" si="0"/>
        <v>15</v>
      </c>
      <c r="BB32" s="27">
        <f t="shared" si="1"/>
        <v>6</v>
      </c>
      <c r="BC32" s="27">
        <f t="shared" si="2"/>
        <v>9</v>
      </c>
    </row>
    <row r="33" spans="1:71" s="18" customFormat="1" ht="30.75" x14ac:dyDescent="0.25">
      <c r="A33" s="18">
        <v>31</v>
      </c>
      <c r="B33" s="19">
        <v>2</v>
      </c>
      <c r="C33" s="19">
        <v>1</v>
      </c>
      <c r="D33" s="19">
        <v>0.7</v>
      </c>
      <c r="E33" s="18" t="s">
        <v>184</v>
      </c>
      <c r="F33" s="18">
        <v>100</v>
      </c>
      <c r="G33" s="18" t="s">
        <v>211</v>
      </c>
      <c r="H33" s="18">
        <v>2011</v>
      </c>
      <c r="I33" s="18">
        <v>3</v>
      </c>
      <c r="J33" s="18" t="s">
        <v>186</v>
      </c>
      <c r="AT33" s="20" t="s">
        <v>226</v>
      </c>
      <c r="AU33" s="20" t="s">
        <v>188</v>
      </c>
      <c r="AV33" s="20" t="s">
        <v>198</v>
      </c>
      <c r="AW33" s="18">
        <v>10</v>
      </c>
      <c r="AY33" s="18">
        <v>2</v>
      </c>
      <c r="BA33" s="21">
        <f t="shared" si="0"/>
        <v>10</v>
      </c>
      <c r="BB33" s="22">
        <f t="shared" si="1"/>
        <v>2</v>
      </c>
      <c r="BC33" s="22">
        <f t="shared" si="2"/>
        <v>8</v>
      </c>
      <c r="BE33" s="18" t="s">
        <v>233</v>
      </c>
      <c r="BF33" s="18">
        <v>150</v>
      </c>
      <c r="BG33" s="18">
        <v>2015</v>
      </c>
      <c r="BJ33" s="18" t="s">
        <v>393</v>
      </c>
      <c r="BK33" s="18">
        <v>50</v>
      </c>
      <c r="BL33" s="18">
        <v>2015</v>
      </c>
      <c r="BM33" s="18">
        <v>50</v>
      </c>
      <c r="BN33" s="18" t="s">
        <v>424</v>
      </c>
      <c r="BO33" s="18" t="s">
        <v>277</v>
      </c>
      <c r="BP33" s="18">
        <v>100</v>
      </c>
      <c r="BQ33" s="18">
        <v>2015</v>
      </c>
    </row>
    <row r="34" spans="1:71" ht="15.75" x14ac:dyDescent="0.25">
      <c r="A34">
        <v>32</v>
      </c>
      <c r="B34" s="10">
        <v>1</v>
      </c>
      <c r="C34" s="10">
        <v>3</v>
      </c>
      <c r="D34" s="10">
        <v>1</v>
      </c>
      <c r="E34" t="s">
        <v>184</v>
      </c>
      <c r="H34">
        <v>2009</v>
      </c>
      <c r="I34">
        <v>5.5</v>
      </c>
      <c r="J34" t="s">
        <v>186</v>
      </c>
      <c r="P34" t="s">
        <v>325</v>
      </c>
      <c r="Q34">
        <v>150</v>
      </c>
      <c r="R34">
        <v>2004</v>
      </c>
      <c r="S34">
        <v>80</v>
      </c>
      <c r="T34" t="s">
        <v>212</v>
      </c>
      <c r="U34" t="s">
        <v>197</v>
      </c>
      <c r="V34">
        <v>30</v>
      </c>
      <c r="W34">
        <v>2006</v>
      </c>
      <c r="X34">
        <v>1</v>
      </c>
      <c r="Y34" t="s">
        <v>186</v>
      </c>
      <c r="AT34" s="11"/>
      <c r="AU34" s="11" t="s">
        <v>188</v>
      </c>
      <c r="AV34" s="11" t="s">
        <v>198</v>
      </c>
      <c r="AW34">
        <v>25</v>
      </c>
      <c r="AX34">
        <v>14</v>
      </c>
      <c r="AY34">
        <v>2</v>
      </c>
      <c r="AZ34">
        <v>2</v>
      </c>
      <c r="BA34" s="12">
        <f t="shared" si="0"/>
        <v>39</v>
      </c>
      <c r="BB34" s="15">
        <f t="shared" si="1"/>
        <v>4</v>
      </c>
      <c r="BC34" s="15">
        <f t="shared" si="2"/>
        <v>35</v>
      </c>
    </row>
    <row r="35" spans="1:71" ht="15.75" x14ac:dyDescent="0.25">
      <c r="A35">
        <v>33</v>
      </c>
      <c r="B35" s="10">
        <v>1</v>
      </c>
      <c r="C35" s="10">
        <v>4</v>
      </c>
      <c r="D35" s="10">
        <v>0.22500000000000001</v>
      </c>
      <c r="E35" t="s">
        <v>184</v>
      </c>
      <c r="F35">
        <v>50</v>
      </c>
      <c r="G35" t="s">
        <v>211</v>
      </c>
      <c r="H35">
        <v>2016</v>
      </c>
      <c r="I35">
        <v>300</v>
      </c>
      <c r="J35" t="s">
        <v>212</v>
      </c>
      <c r="P35" t="s">
        <v>196</v>
      </c>
      <c r="Q35">
        <v>20</v>
      </c>
      <c r="R35">
        <v>2015</v>
      </c>
      <c r="S35">
        <v>100</v>
      </c>
      <c r="T35" t="s">
        <v>212</v>
      </c>
      <c r="U35" t="s">
        <v>262</v>
      </c>
      <c r="V35">
        <v>40</v>
      </c>
      <c r="W35">
        <v>2016</v>
      </c>
      <c r="X35">
        <v>300</v>
      </c>
      <c r="Y35" t="s">
        <v>212</v>
      </c>
      <c r="Z35" t="s">
        <v>392</v>
      </c>
      <c r="AA35">
        <v>15</v>
      </c>
      <c r="AB35">
        <v>2016</v>
      </c>
      <c r="AC35">
        <v>100</v>
      </c>
      <c r="AD35" t="s">
        <v>212</v>
      </c>
      <c r="AT35" s="11" t="s">
        <v>187</v>
      </c>
      <c r="AU35" s="11" t="s">
        <v>238</v>
      </c>
      <c r="AV35" s="11" t="s">
        <v>189</v>
      </c>
      <c r="AW35">
        <v>1.5</v>
      </c>
      <c r="AX35">
        <v>8</v>
      </c>
      <c r="AY35">
        <v>1</v>
      </c>
      <c r="AZ35">
        <v>1</v>
      </c>
      <c r="BA35" s="12">
        <f t="shared" si="0"/>
        <v>9.5</v>
      </c>
      <c r="BB35" s="15">
        <f t="shared" si="1"/>
        <v>2</v>
      </c>
      <c r="BC35" s="15">
        <f t="shared" si="2"/>
        <v>7.5</v>
      </c>
    </row>
    <row r="36" spans="1:71" ht="30.75" x14ac:dyDescent="0.25">
      <c r="A36">
        <v>34</v>
      </c>
      <c r="B36" s="10">
        <v>1</v>
      </c>
      <c r="C36" s="10">
        <v>2</v>
      </c>
      <c r="D36" s="10">
        <v>10</v>
      </c>
      <c r="E36" t="s">
        <v>235</v>
      </c>
      <c r="F36">
        <v>10000</v>
      </c>
      <c r="G36" t="s">
        <v>181</v>
      </c>
      <c r="H36">
        <v>1990</v>
      </c>
      <c r="I36">
        <v>50</v>
      </c>
      <c r="J36" t="s">
        <v>186</v>
      </c>
      <c r="P36" t="s">
        <v>184</v>
      </c>
      <c r="Q36">
        <v>50</v>
      </c>
      <c r="R36">
        <v>1990</v>
      </c>
      <c r="S36">
        <v>2</v>
      </c>
      <c r="T36" t="s">
        <v>186</v>
      </c>
      <c r="AT36" s="11" t="s">
        <v>217</v>
      </c>
      <c r="AU36" s="11" t="s">
        <v>188</v>
      </c>
      <c r="AV36" s="11" t="s">
        <v>189</v>
      </c>
      <c r="AW36">
        <v>380</v>
      </c>
      <c r="AX36">
        <v>60</v>
      </c>
      <c r="AY36">
        <v>250</v>
      </c>
      <c r="AZ36">
        <v>10</v>
      </c>
      <c r="BA36" s="12">
        <f t="shared" si="0"/>
        <v>440</v>
      </c>
      <c r="BB36" s="15">
        <f t="shared" si="1"/>
        <v>260</v>
      </c>
      <c r="BC36" s="15">
        <f t="shared" si="2"/>
        <v>180</v>
      </c>
    </row>
    <row r="37" spans="1:71" ht="30.75" x14ac:dyDescent="0.25">
      <c r="A37">
        <v>35</v>
      </c>
      <c r="B37" s="10">
        <v>2</v>
      </c>
      <c r="C37" s="10">
        <v>2</v>
      </c>
      <c r="D37" s="10">
        <v>0.5</v>
      </c>
      <c r="E37" t="s">
        <v>179</v>
      </c>
      <c r="F37">
        <v>50</v>
      </c>
      <c r="G37" t="s">
        <v>181</v>
      </c>
      <c r="H37">
        <v>1992</v>
      </c>
      <c r="K37" t="s">
        <v>183</v>
      </c>
      <c r="L37">
        <v>50</v>
      </c>
      <c r="M37">
        <v>1994</v>
      </c>
      <c r="AT37" s="11" t="s">
        <v>226</v>
      </c>
      <c r="AU37" s="11"/>
      <c r="AV37" s="11"/>
      <c r="BA37" s="12"/>
      <c r="BB37" s="15">
        <f t="shared" si="1"/>
        <v>0</v>
      </c>
      <c r="BC37" s="15">
        <f t="shared" si="2"/>
        <v>0</v>
      </c>
      <c r="BD37">
        <v>1</v>
      </c>
      <c r="BE37" t="s">
        <v>233</v>
      </c>
      <c r="BF37">
        <v>100</v>
      </c>
      <c r="BH37">
        <v>1.5</v>
      </c>
      <c r="BI37" t="s">
        <v>186</v>
      </c>
      <c r="BJ37" t="s">
        <v>199</v>
      </c>
      <c r="BK37">
        <v>20</v>
      </c>
      <c r="BL37">
        <v>2008</v>
      </c>
      <c r="BM37">
        <v>400</v>
      </c>
      <c r="BN37" t="s">
        <v>212</v>
      </c>
      <c r="BO37" t="s">
        <v>446</v>
      </c>
      <c r="BP37">
        <v>40</v>
      </c>
      <c r="BQ37">
        <v>2009</v>
      </c>
      <c r="BR37">
        <v>80</v>
      </c>
      <c r="BS37" t="s">
        <v>212</v>
      </c>
    </row>
    <row r="38" spans="1:71" ht="30.75" x14ac:dyDescent="0.25">
      <c r="A38">
        <v>36</v>
      </c>
      <c r="B38" s="10">
        <v>1</v>
      </c>
      <c r="C38" s="10">
        <v>4</v>
      </c>
      <c r="D38" s="10">
        <v>0.38</v>
      </c>
      <c r="E38" t="s">
        <v>184</v>
      </c>
      <c r="F38">
        <v>100</v>
      </c>
      <c r="G38" t="s">
        <v>211</v>
      </c>
      <c r="H38">
        <v>1999</v>
      </c>
      <c r="I38">
        <v>4</v>
      </c>
      <c r="J38" t="s">
        <v>186</v>
      </c>
      <c r="K38" t="s">
        <v>449</v>
      </c>
      <c r="L38">
        <v>200</v>
      </c>
      <c r="M38">
        <v>2018</v>
      </c>
      <c r="N38" t="s">
        <v>182</v>
      </c>
      <c r="P38" t="s">
        <v>325</v>
      </c>
      <c r="Q38">
        <v>200</v>
      </c>
      <c r="R38">
        <v>2012</v>
      </c>
      <c r="S38">
        <v>100</v>
      </c>
      <c r="T38" t="s">
        <v>212</v>
      </c>
      <c r="U38" t="s">
        <v>197</v>
      </c>
      <c r="V38">
        <v>100</v>
      </c>
      <c r="W38">
        <v>2009</v>
      </c>
      <c r="X38">
        <v>1</v>
      </c>
      <c r="Y38" t="s">
        <v>186</v>
      </c>
      <c r="AT38" s="11" t="s">
        <v>217</v>
      </c>
      <c r="AU38" s="11" t="s">
        <v>188</v>
      </c>
      <c r="AV38" s="11" t="s">
        <v>198</v>
      </c>
      <c r="AW38">
        <v>20</v>
      </c>
      <c r="AX38">
        <v>30</v>
      </c>
      <c r="AY38">
        <v>1</v>
      </c>
      <c r="AZ38">
        <v>1</v>
      </c>
      <c r="BA38" s="12">
        <f t="shared" ref="BA38:BA93" si="3">SUM(AW38:AX38)</f>
        <v>50</v>
      </c>
      <c r="BB38" s="15">
        <f t="shared" si="1"/>
        <v>2</v>
      </c>
      <c r="BC38" s="15">
        <f t="shared" si="2"/>
        <v>48</v>
      </c>
    </row>
    <row r="39" spans="1:71" ht="15.75" x14ac:dyDescent="0.25">
      <c r="A39">
        <v>37</v>
      </c>
      <c r="B39" s="10">
        <v>1</v>
      </c>
      <c r="C39" s="10">
        <v>5</v>
      </c>
      <c r="D39" s="10">
        <v>2.5</v>
      </c>
      <c r="E39" t="s">
        <v>184</v>
      </c>
      <c r="F39">
        <v>500</v>
      </c>
      <c r="G39" t="s">
        <v>211</v>
      </c>
      <c r="H39">
        <v>2000</v>
      </c>
      <c r="I39">
        <v>40</v>
      </c>
      <c r="J39" t="s">
        <v>186</v>
      </c>
      <c r="P39" t="s">
        <v>325</v>
      </c>
      <c r="Q39">
        <v>200</v>
      </c>
      <c r="R39">
        <v>2000</v>
      </c>
      <c r="S39">
        <v>100</v>
      </c>
      <c r="T39" t="s">
        <v>212</v>
      </c>
      <c r="U39" t="s">
        <v>262</v>
      </c>
      <c r="V39">
        <v>120</v>
      </c>
      <c r="W39">
        <v>2000</v>
      </c>
      <c r="X39">
        <v>300</v>
      </c>
      <c r="Y39" t="s">
        <v>212</v>
      </c>
      <c r="Z39" t="s">
        <v>235</v>
      </c>
      <c r="AA39">
        <v>100</v>
      </c>
      <c r="AB39">
        <v>2000</v>
      </c>
      <c r="AE39" t="s">
        <v>201</v>
      </c>
      <c r="AF39">
        <v>20</v>
      </c>
      <c r="AG39">
        <v>2000</v>
      </c>
      <c r="AH39">
        <v>50</v>
      </c>
      <c r="AI39" t="s">
        <v>212</v>
      </c>
      <c r="AT39" s="11"/>
      <c r="AU39" s="11" t="s">
        <v>188</v>
      </c>
      <c r="AV39" s="11" t="s">
        <v>198</v>
      </c>
      <c r="AW39">
        <v>180</v>
      </c>
      <c r="AX39">
        <v>15</v>
      </c>
      <c r="AY39">
        <v>60</v>
      </c>
      <c r="AZ39">
        <v>10</v>
      </c>
      <c r="BA39" s="12">
        <f t="shared" si="3"/>
        <v>195</v>
      </c>
      <c r="BB39" s="15">
        <f t="shared" si="1"/>
        <v>70</v>
      </c>
      <c r="BC39" s="15">
        <f t="shared" si="2"/>
        <v>125</v>
      </c>
    </row>
    <row r="40" spans="1:71" ht="15.75" x14ac:dyDescent="0.25">
      <c r="A40">
        <v>38</v>
      </c>
      <c r="B40" s="10">
        <v>1</v>
      </c>
      <c r="C40" s="10">
        <v>5</v>
      </c>
      <c r="D40" s="10">
        <v>0.72</v>
      </c>
      <c r="E40" t="s">
        <v>179</v>
      </c>
      <c r="F40">
        <v>15</v>
      </c>
      <c r="G40" t="s">
        <v>181</v>
      </c>
      <c r="H40">
        <v>1994</v>
      </c>
      <c r="I40" t="s">
        <v>260</v>
      </c>
      <c r="K40" t="s">
        <v>233</v>
      </c>
      <c r="L40">
        <v>120</v>
      </c>
      <c r="M40">
        <v>1994</v>
      </c>
      <c r="N40">
        <v>650</v>
      </c>
      <c r="O40" t="s">
        <v>212</v>
      </c>
      <c r="P40" t="s">
        <v>197</v>
      </c>
      <c r="Q40">
        <v>17</v>
      </c>
      <c r="R40">
        <v>1994</v>
      </c>
      <c r="S40">
        <v>65</v>
      </c>
      <c r="T40" t="s">
        <v>212</v>
      </c>
      <c r="U40" t="s">
        <v>196</v>
      </c>
      <c r="V40">
        <v>16</v>
      </c>
      <c r="W40">
        <v>1994</v>
      </c>
      <c r="X40">
        <v>50</v>
      </c>
      <c r="Y40" t="s">
        <v>212</v>
      </c>
      <c r="Z40" t="s">
        <v>213</v>
      </c>
      <c r="AA40">
        <v>65</v>
      </c>
      <c r="AB40">
        <v>2015</v>
      </c>
      <c r="AC40">
        <v>25</v>
      </c>
      <c r="AD40" t="s">
        <v>459</v>
      </c>
      <c r="AT40" s="11" t="s">
        <v>187</v>
      </c>
      <c r="AU40" s="11" t="s">
        <v>188</v>
      </c>
      <c r="AV40" s="11" t="s">
        <v>189</v>
      </c>
      <c r="AW40">
        <v>10</v>
      </c>
      <c r="AX40">
        <v>10</v>
      </c>
      <c r="AY40">
        <v>2</v>
      </c>
      <c r="AZ40">
        <v>2</v>
      </c>
      <c r="BA40" s="12">
        <f t="shared" si="3"/>
        <v>20</v>
      </c>
      <c r="BB40" s="15">
        <f t="shared" si="1"/>
        <v>4</v>
      </c>
      <c r="BC40" s="15">
        <f t="shared" si="2"/>
        <v>16</v>
      </c>
    </row>
    <row r="41" spans="1:71" ht="30.75" x14ac:dyDescent="0.25">
      <c r="A41">
        <v>39</v>
      </c>
      <c r="B41" s="10">
        <v>1</v>
      </c>
      <c r="C41" s="10">
        <v>3</v>
      </c>
      <c r="D41" s="10">
        <v>5</v>
      </c>
      <c r="E41" t="s">
        <v>184</v>
      </c>
      <c r="F41">
        <v>500</v>
      </c>
      <c r="G41" t="s">
        <v>211</v>
      </c>
      <c r="H41">
        <v>1999</v>
      </c>
      <c r="I41">
        <v>30</v>
      </c>
      <c r="J41" t="s">
        <v>186</v>
      </c>
      <c r="P41" t="s">
        <v>197</v>
      </c>
      <c r="Q41">
        <v>100</v>
      </c>
      <c r="R41">
        <v>2004</v>
      </c>
      <c r="S41">
        <v>4</v>
      </c>
      <c r="T41" t="s">
        <v>186</v>
      </c>
      <c r="U41" t="s">
        <v>262</v>
      </c>
      <c r="V41">
        <v>200</v>
      </c>
      <c r="W41">
        <v>2004</v>
      </c>
      <c r="X41">
        <v>600</v>
      </c>
      <c r="Y41" t="s">
        <v>212</v>
      </c>
      <c r="AT41" s="11" t="s">
        <v>226</v>
      </c>
      <c r="AU41" s="11" t="s">
        <v>188</v>
      </c>
      <c r="AV41" s="11" t="s">
        <v>189</v>
      </c>
      <c r="AW41">
        <v>240</v>
      </c>
      <c r="AX41">
        <v>130</v>
      </c>
      <c r="AY41">
        <v>115</v>
      </c>
      <c r="AZ41">
        <v>30</v>
      </c>
      <c r="BA41" s="12">
        <f t="shared" si="3"/>
        <v>370</v>
      </c>
      <c r="BB41" s="15">
        <f t="shared" si="1"/>
        <v>145</v>
      </c>
      <c r="BC41" s="15">
        <f t="shared" si="2"/>
        <v>225</v>
      </c>
    </row>
    <row r="42" spans="1:71" ht="30.75" x14ac:dyDescent="0.25">
      <c r="A42">
        <v>40</v>
      </c>
      <c r="B42" s="10">
        <v>1</v>
      </c>
      <c r="C42" s="10">
        <v>7</v>
      </c>
      <c r="D42" s="10">
        <v>1</v>
      </c>
      <c r="E42" t="s">
        <v>184</v>
      </c>
      <c r="F42">
        <v>60</v>
      </c>
      <c r="G42" t="s">
        <v>211</v>
      </c>
      <c r="H42">
        <v>1998</v>
      </c>
      <c r="I42">
        <v>2</v>
      </c>
      <c r="J42" t="s">
        <v>186</v>
      </c>
      <c r="P42" t="s">
        <v>196</v>
      </c>
      <c r="Q42">
        <v>10</v>
      </c>
      <c r="R42">
        <v>1998</v>
      </c>
      <c r="S42">
        <v>25</v>
      </c>
      <c r="T42" t="s">
        <v>212</v>
      </c>
      <c r="U42" t="s">
        <v>236</v>
      </c>
      <c r="V42">
        <v>80</v>
      </c>
      <c r="W42">
        <v>2018</v>
      </c>
      <c r="Z42" t="s">
        <v>197</v>
      </c>
      <c r="AA42">
        <v>10</v>
      </c>
      <c r="AB42">
        <v>1998</v>
      </c>
      <c r="AC42">
        <v>600</v>
      </c>
      <c r="AD42" t="s">
        <v>212</v>
      </c>
      <c r="AE42" t="s">
        <v>274</v>
      </c>
      <c r="AF42">
        <v>20</v>
      </c>
      <c r="AG42">
        <v>2015</v>
      </c>
      <c r="AJ42" t="s">
        <v>468</v>
      </c>
      <c r="AK42">
        <v>20</v>
      </c>
      <c r="AL42">
        <v>2003</v>
      </c>
      <c r="AM42">
        <v>25</v>
      </c>
      <c r="AN42" t="s">
        <v>212</v>
      </c>
      <c r="AO42" t="s">
        <v>258</v>
      </c>
      <c r="AP42">
        <v>20</v>
      </c>
      <c r="AQ42">
        <v>2003</v>
      </c>
      <c r="AR42">
        <v>200</v>
      </c>
      <c r="AS42" t="s">
        <v>212</v>
      </c>
      <c r="AT42" s="11" t="s">
        <v>226</v>
      </c>
      <c r="AU42" s="11" t="s">
        <v>238</v>
      </c>
      <c r="AV42" s="11" t="s">
        <v>198</v>
      </c>
      <c r="AW42">
        <v>20</v>
      </c>
      <c r="AX42">
        <v>37</v>
      </c>
      <c r="AY42">
        <v>1</v>
      </c>
      <c r="AZ42">
        <v>7.5</v>
      </c>
      <c r="BA42" s="12">
        <f t="shared" si="3"/>
        <v>57</v>
      </c>
      <c r="BB42" s="15">
        <f t="shared" si="1"/>
        <v>8.5</v>
      </c>
      <c r="BC42" s="15">
        <f t="shared" si="2"/>
        <v>48.5</v>
      </c>
    </row>
    <row r="43" spans="1:71" ht="30.75" x14ac:dyDescent="0.25">
      <c r="A43">
        <v>41</v>
      </c>
      <c r="B43" s="10">
        <v>1</v>
      </c>
      <c r="C43" s="10">
        <v>7</v>
      </c>
      <c r="D43" s="10">
        <v>2</v>
      </c>
      <c r="E43" t="s">
        <v>184</v>
      </c>
      <c r="F43">
        <v>400</v>
      </c>
      <c r="G43" t="s">
        <v>211</v>
      </c>
      <c r="H43">
        <v>1990</v>
      </c>
      <c r="I43">
        <v>10</v>
      </c>
      <c r="J43" t="s">
        <v>186</v>
      </c>
      <c r="P43" t="s">
        <v>197</v>
      </c>
      <c r="Q43">
        <v>100</v>
      </c>
      <c r="R43">
        <v>2005</v>
      </c>
      <c r="S43">
        <v>4</v>
      </c>
      <c r="T43" t="s">
        <v>186</v>
      </c>
      <c r="U43" t="s">
        <v>196</v>
      </c>
      <c r="V43">
        <v>40</v>
      </c>
      <c r="W43">
        <v>2009</v>
      </c>
      <c r="X43">
        <v>1</v>
      </c>
      <c r="Y43" t="s">
        <v>186</v>
      </c>
      <c r="Z43" t="s">
        <v>235</v>
      </c>
      <c r="AA43">
        <v>400</v>
      </c>
      <c r="AB43">
        <v>2014</v>
      </c>
      <c r="AC43" t="s">
        <v>182</v>
      </c>
      <c r="AE43" t="s">
        <v>278</v>
      </c>
      <c r="AF43">
        <v>70</v>
      </c>
      <c r="AG43">
        <v>2010</v>
      </c>
      <c r="AJ43" t="s">
        <v>468</v>
      </c>
      <c r="AK43">
        <v>100</v>
      </c>
      <c r="AL43">
        <v>2012</v>
      </c>
      <c r="AM43">
        <v>150</v>
      </c>
      <c r="AN43" t="s">
        <v>212</v>
      </c>
      <c r="AO43" t="s">
        <v>277</v>
      </c>
      <c r="AP43">
        <v>20</v>
      </c>
      <c r="AQ43">
        <v>2012</v>
      </c>
      <c r="AR43">
        <v>50</v>
      </c>
      <c r="AS43" t="s">
        <v>212</v>
      </c>
      <c r="AT43" s="11" t="s">
        <v>226</v>
      </c>
      <c r="AU43" s="11" t="s">
        <v>188</v>
      </c>
      <c r="AV43" s="11" t="s">
        <v>198</v>
      </c>
      <c r="AW43">
        <v>120</v>
      </c>
      <c r="AX43">
        <v>115</v>
      </c>
      <c r="AY43">
        <v>25</v>
      </c>
      <c r="AZ43">
        <v>15</v>
      </c>
      <c r="BA43" s="12">
        <f t="shared" si="3"/>
        <v>235</v>
      </c>
      <c r="BB43" s="15">
        <f t="shared" si="1"/>
        <v>40</v>
      </c>
      <c r="BC43" s="15">
        <f t="shared" si="2"/>
        <v>195</v>
      </c>
    </row>
    <row r="44" spans="1:71" ht="30.75" x14ac:dyDescent="0.25">
      <c r="A44">
        <v>42</v>
      </c>
      <c r="B44" s="10">
        <v>1</v>
      </c>
      <c r="C44" s="10">
        <v>6</v>
      </c>
      <c r="D44" s="10">
        <v>4.5</v>
      </c>
      <c r="E44" t="s">
        <v>184</v>
      </c>
      <c r="F44">
        <v>150</v>
      </c>
      <c r="G44" t="s">
        <v>211</v>
      </c>
      <c r="H44">
        <v>1998</v>
      </c>
      <c r="I44">
        <v>10</v>
      </c>
      <c r="J44" t="s">
        <v>186</v>
      </c>
      <c r="P44" t="s">
        <v>262</v>
      </c>
      <c r="Q44">
        <v>125</v>
      </c>
      <c r="R44">
        <v>1998</v>
      </c>
      <c r="U44" t="s">
        <v>478</v>
      </c>
      <c r="V44">
        <v>15</v>
      </c>
      <c r="W44">
        <v>2004</v>
      </c>
      <c r="X44">
        <v>350</v>
      </c>
      <c r="Y44" t="s">
        <v>212</v>
      </c>
      <c r="Z44" t="s">
        <v>261</v>
      </c>
      <c r="AA44">
        <v>15</v>
      </c>
      <c r="AB44">
        <v>2004</v>
      </c>
      <c r="AE44" t="s">
        <v>403</v>
      </c>
      <c r="AG44">
        <v>2009</v>
      </c>
      <c r="AH44">
        <v>1</v>
      </c>
      <c r="AI44" t="s">
        <v>186</v>
      </c>
      <c r="AJ44" t="s">
        <v>274</v>
      </c>
      <c r="AK44">
        <v>25</v>
      </c>
      <c r="AL44">
        <v>2019</v>
      </c>
      <c r="AT44" s="11" t="s">
        <v>226</v>
      </c>
      <c r="AU44" s="11" t="s">
        <v>188</v>
      </c>
      <c r="AV44" s="11" t="s">
        <v>198</v>
      </c>
      <c r="AW44">
        <v>30</v>
      </c>
      <c r="AX44">
        <v>350</v>
      </c>
      <c r="AY44">
        <v>10</v>
      </c>
      <c r="AZ44">
        <v>35</v>
      </c>
      <c r="BA44" s="12">
        <f t="shared" si="3"/>
        <v>380</v>
      </c>
      <c r="BB44" s="15">
        <f t="shared" si="1"/>
        <v>45</v>
      </c>
      <c r="BC44" s="15">
        <f t="shared" si="2"/>
        <v>335</v>
      </c>
    </row>
    <row r="45" spans="1:71" ht="30.75" x14ac:dyDescent="0.25">
      <c r="A45">
        <v>43</v>
      </c>
      <c r="B45" s="10">
        <v>1</v>
      </c>
      <c r="C45" s="10">
        <v>5</v>
      </c>
      <c r="D45" s="10">
        <v>0.45</v>
      </c>
      <c r="E45" t="s">
        <v>184</v>
      </c>
      <c r="H45">
        <v>2009</v>
      </c>
      <c r="I45">
        <v>7</v>
      </c>
      <c r="J45" t="s">
        <v>186</v>
      </c>
      <c r="P45" t="s">
        <v>368</v>
      </c>
      <c r="Q45">
        <v>200</v>
      </c>
      <c r="R45">
        <v>2018</v>
      </c>
      <c r="S45" t="s">
        <v>182</v>
      </c>
      <c r="U45" t="s">
        <v>235</v>
      </c>
      <c r="W45">
        <v>2009</v>
      </c>
      <c r="Z45" t="s">
        <v>325</v>
      </c>
      <c r="AB45">
        <v>2009</v>
      </c>
      <c r="AC45">
        <v>250</v>
      </c>
      <c r="AD45" t="s">
        <v>212</v>
      </c>
      <c r="AE45" t="s">
        <v>199</v>
      </c>
      <c r="AF45">
        <v>350</v>
      </c>
      <c r="AG45">
        <v>2018</v>
      </c>
      <c r="AH45">
        <v>1</v>
      </c>
      <c r="AI45" t="s">
        <v>186</v>
      </c>
      <c r="AT45" s="11" t="s">
        <v>226</v>
      </c>
      <c r="AU45" s="11" t="s">
        <v>238</v>
      </c>
      <c r="AV45" s="11" t="s">
        <v>198</v>
      </c>
      <c r="AW45">
        <v>90</v>
      </c>
      <c r="AX45">
        <v>35</v>
      </c>
      <c r="AY45">
        <v>5</v>
      </c>
      <c r="AZ45">
        <v>5</v>
      </c>
      <c r="BA45" s="12">
        <f t="shared" si="3"/>
        <v>125</v>
      </c>
      <c r="BB45" s="15">
        <f t="shared" si="1"/>
        <v>10</v>
      </c>
      <c r="BC45" s="15">
        <f t="shared" si="2"/>
        <v>115</v>
      </c>
    </row>
    <row r="46" spans="1:71" ht="30.75" x14ac:dyDescent="0.25">
      <c r="A46">
        <v>44</v>
      </c>
      <c r="B46" s="10">
        <v>1</v>
      </c>
      <c r="C46" s="10">
        <v>4</v>
      </c>
      <c r="D46" s="10">
        <v>0.25</v>
      </c>
      <c r="E46" t="s">
        <v>184</v>
      </c>
      <c r="F46">
        <v>100</v>
      </c>
      <c r="G46" t="s">
        <v>211</v>
      </c>
      <c r="H46">
        <v>1999</v>
      </c>
      <c r="I46">
        <v>1</v>
      </c>
      <c r="J46" t="s">
        <v>186</v>
      </c>
      <c r="P46" t="s">
        <v>196</v>
      </c>
      <c r="Q46">
        <v>50</v>
      </c>
      <c r="R46">
        <v>1999</v>
      </c>
      <c r="S46">
        <v>150</v>
      </c>
      <c r="T46" t="s">
        <v>212</v>
      </c>
      <c r="U46" t="s">
        <v>197</v>
      </c>
      <c r="V46">
        <v>50</v>
      </c>
      <c r="W46">
        <v>1999</v>
      </c>
      <c r="X46">
        <v>30</v>
      </c>
      <c r="Y46" t="s">
        <v>212</v>
      </c>
      <c r="Z46" t="s">
        <v>262</v>
      </c>
      <c r="AA46">
        <v>15</v>
      </c>
      <c r="AB46">
        <v>1999</v>
      </c>
      <c r="AC46">
        <v>500</v>
      </c>
      <c r="AD46" t="s">
        <v>212</v>
      </c>
      <c r="AT46" s="11" t="s">
        <v>226</v>
      </c>
      <c r="AU46" s="11" t="s">
        <v>188</v>
      </c>
      <c r="AV46" s="11" t="s">
        <v>189</v>
      </c>
      <c r="AW46">
        <v>10</v>
      </c>
      <c r="AX46">
        <v>15</v>
      </c>
      <c r="AY46">
        <v>2</v>
      </c>
      <c r="AZ46">
        <v>3</v>
      </c>
      <c r="BA46" s="12">
        <f t="shared" si="3"/>
        <v>25</v>
      </c>
      <c r="BB46" s="15">
        <f t="shared" si="1"/>
        <v>5</v>
      </c>
      <c r="BC46" s="15">
        <f t="shared" si="2"/>
        <v>20</v>
      </c>
    </row>
    <row r="47" spans="1:71" ht="15.75" x14ac:dyDescent="0.25">
      <c r="A47">
        <v>45</v>
      </c>
      <c r="B47" s="10">
        <v>1</v>
      </c>
      <c r="C47" s="10">
        <v>4</v>
      </c>
      <c r="D47" s="10">
        <v>2</v>
      </c>
      <c r="E47" t="s">
        <v>179</v>
      </c>
      <c r="F47">
        <v>125</v>
      </c>
      <c r="G47" t="s">
        <v>181</v>
      </c>
      <c r="H47">
        <v>2000</v>
      </c>
      <c r="K47" t="s">
        <v>233</v>
      </c>
      <c r="L47">
        <v>100</v>
      </c>
      <c r="N47">
        <v>4</v>
      </c>
      <c r="O47" t="s">
        <v>186</v>
      </c>
      <c r="P47" t="s">
        <v>196</v>
      </c>
      <c r="Q47">
        <v>90</v>
      </c>
      <c r="R47">
        <v>2000</v>
      </c>
      <c r="S47">
        <v>100</v>
      </c>
      <c r="T47" t="s">
        <v>212</v>
      </c>
      <c r="U47" t="s">
        <v>197</v>
      </c>
      <c r="V47">
        <v>90</v>
      </c>
      <c r="W47">
        <v>2000</v>
      </c>
      <c r="X47">
        <v>200</v>
      </c>
      <c r="Y47" t="s">
        <v>212</v>
      </c>
      <c r="AT47" s="11" t="s">
        <v>187</v>
      </c>
      <c r="AU47" s="11" t="s">
        <v>188</v>
      </c>
      <c r="AV47" s="11" t="s">
        <v>189</v>
      </c>
      <c r="AW47">
        <v>20</v>
      </c>
      <c r="AX47">
        <v>10</v>
      </c>
      <c r="AY47">
        <v>8</v>
      </c>
      <c r="AZ47">
        <v>5</v>
      </c>
      <c r="BA47" s="12">
        <f t="shared" si="3"/>
        <v>30</v>
      </c>
      <c r="BB47" s="15">
        <f t="shared" si="1"/>
        <v>13</v>
      </c>
      <c r="BC47" s="15">
        <f t="shared" si="2"/>
        <v>17</v>
      </c>
    </row>
    <row r="48" spans="1:71" ht="15.75" x14ac:dyDescent="0.25">
      <c r="A48">
        <v>46</v>
      </c>
      <c r="B48" s="10">
        <v>1</v>
      </c>
      <c r="C48" s="10">
        <v>2</v>
      </c>
      <c r="D48" s="10">
        <v>1</v>
      </c>
      <c r="E48" t="s">
        <v>184</v>
      </c>
      <c r="F48">
        <v>150</v>
      </c>
      <c r="G48" t="s">
        <v>211</v>
      </c>
      <c r="H48">
        <v>1999</v>
      </c>
      <c r="I48">
        <v>5</v>
      </c>
      <c r="J48" t="s">
        <v>186</v>
      </c>
      <c r="P48" t="s">
        <v>197</v>
      </c>
      <c r="Q48">
        <v>100</v>
      </c>
      <c r="R48">
        <v>2012</v>
      </c>
      <c r="S48">
        <v>100</v>
      </c>
      <c r="T48" t="s">
        <v>212</v>
      </c>
      <c r="AT48" s="11"/>
      <c r="AU48" s="11" t="s">
        <v>188</v>
      </c>
      <c r="AV48" s="11" t="s">
        <v>198</v>
      </c>
      <c r="AW48">
        <v>25</v>
      </c>
      <c r="AX48">
        <v>1</v>
      </c>
      <c r="AY48">
        <v>2</v>
      </c>
      <c r="AZ48">
        <v>2</v>
      </c>
      <c r="BA48" s="12">
        <f t="shared" si="3"/>
        <v>26</v>
      </c>
      <c r="BB48" s="15">
        <f t="shared" si="1"/>
        <v>4</v>
      </c>
      <c r="BC48" s="15">
        <f t="shared" si="2"/>
        <v>22</v>
      </c>
    </row>
    <row r="49" spans="1:76" ht="15.75" x14ac:dyDescent="0.25">
      <c r="A49">
        <v>47</v>
      </c>
      <c r="B49" s="10">
        <v>1</v>
      </c>
      <c r="C49" s="10">
        <v>4</v>
      </c>
      <c r="D49" s="10">
        <v>0.37</v>
      </c>
      <c r="E49" t="s">
        <v>179</v>
      </c>
      <c r="F49">
        <v>250</v>
      </c>
      <c r="G49" t="s">
        <v>181</v>
      </c>
      <c r="H49">
        <v>1998</v>
      </c>
      <c r="K49" t="s">
        <v>233</v>
      </c>
      <c r="L49">
        <v>35</v>
      </c>
      <c r="M49">
        <v>1998</v>
      </c>
      <c r="P49" t="s">
        <v>196</v>
      </c>
      <c r="Q49">
        <v>205</v>
      </c>
      <c r="R49">
        <v>2003</v>
      </c>
      <c r="S49">
        <v>400</v>
      </c>
      <c r="T49" t="s">
        <v>212</v>
      </c>
      <c r="U49" t="s">
        <v>197</v>
      </c>
      <c r="V49">
        <v>10</v>
      </c>
      <c r="X49">
        <v>300</v>
      </c>
      <c r="Y49" t="s">
        <v>212</v>
      </c>
      <c r="AT49" s="11"/>
      <c r="AU49" s="11" t="s">
        <v>360</v>
      </c>
      <c r="AV49" s="11" t="s">
        <v>198</v>
      </c>
      <c r="AW49">
        <v>10</v>
      </c>
      <c r="AX49">
        <v>30</v>
      </c>
      <c r="AZ49">
        <v>5</v>
      </c>
      <c r="BA49" s="12">
        <f t="shared" si="3"/>
        <v>40</v>
      </c>
      <c r="BB49" s="15">
        <f t="shared" si="1"/>
        <v>5</v>
      </c>
      <c r="BC49" s="15">
        <f t="shared" si="2"/>
        <v>35</v>
      </c>
    </row>
    <row r="50" spans="1:76" ht="30.75" x14ac:dyDescent="0.25">
      <c r="A50">
        <v>48</v>
      </c>
      <c r="B50" s="10">
        <v>1</v>
      </c>
      <c r="C50" s="10">
        <v>3</v>
      </c>
      <c r="D50" s="10">
        <v>5</v>
      </c>
      <c r="E50" t="s">
        <v>184</v>
      </c>
      <c r="F50">
        <v>3500</v>
      </c>
      <c r="G50" t="s">
        <v>211</v>
      </c>
      <c r="H50">
        <v>1994</v>
      </c>
      <c r="I50">
        <v>9</v>
      </c>
      <c r="J50" t="s">
        <v>186</v>
      </c>
      <c r="P50" t="s">
        <v>197</v>
      </c>
      <c r="Q50">
        <v>500</v>
      </c>
      <c r="R50">
        <v>2014</v>
      </c>
      <c r="S50">
        <v>350</v>
      </c>
      <c r="T50" t="s">
        <v>212</v>
      </c>
      <c r="U50" t="s">
        <v>235</v>
      </c>
      <c r="V50">
        <v>6000</v>
      </c>
      <c r="W50">
        <v>2014</v>
      </c>
      <c r="X50" t="s">
        <v>182</v>
      </c>
      <c r="AT50" s="11" t="s">
        <v>217</v>
      </c>
      <c r="AU50" s="11" t="s">
        <v>188</v>
      </c>
      <c r="AV50" s="11" t="s">
        <v>198</v>
      </c>
      <c r="AW50">
        <v>70</v>
      </c>
      <c r="AX50">
        <v>10</v>
      </c>
      <c r="AY50">
        <v>20</v>
      </c>
      <c r="AZ50">
        <v>5</v>
      </c>
      <c r="BA50" s="12">
        <f t="shared" si="3"/>
        <v>80</v>
      </c>
      <c r="BB50" s="15">
        <f t="shared" si="1"/>
        <v>25</v>
      </c>
      <c r="BC50" s="15">
        <f t="shared" si="2"/>
        <v>55</v>
      </c>
    </row>
    <row r="51" spans="1:76" ht="30.75" x14ac:dyDescent="0.25">
      <c r="A51">
        <v>49</v>
      </c>
      <c r="B51" s="10">
        <v>1</v>
      </c>
      <c r="C51" s="10">
        <v>5</v>
      </c>
      <c r="D51" s="10">
        <v>2.5</v>
      </c>
      <c r="E51" t="s">
        <v>511</v>
      </c>
      <c r="F51">
        <v>400</v>
      </c>
      <c r="G51" t="s">
        <v>181</v>
      </c>
      <c r="H51">
        <v>2018</v>
      </c>
      <c r="P51" t="s">
        <v>392</v>
      </c>
      <c r="Q51">
        <v>150</v>
      </c>
      <c r="R51">
        <v>2000</v>
      </c>
      <c r="S51">
        <v>900</v>
      </c>
      <c r="T51" t="s">
        <v>212</v>
      </c>
      <c r="U51" t="s">
        <v>235</v>
      </c>
      <c r="V51">
        <v>200</v>
      </c>
      <c r="W51">
        <v>2005</v>
      </c>
      <c r="X51">
        <v>1</v>
      </c>
      <c r="Y51" t="s">
        <v>186</v>
      </c>
      <c r="Z51" t="s">
        <v>262</v>
      </c>
      <c r="AA51">
        <v>50</v>
      </c>
      <c r="AB51">
        <v>2005</v>
      </c>
      <c r="AC51">
        <v>5</v>
      </c>
      <c r="AD51" t="s">
        <v>186</v>
      </c>
      <c r="AE51" t="s">
        <v>201</v>
      </c>
      <c r="AF51">
        <v>50</v>
      </c>
      <c r="AG51">
        <v>1997</v>
      </c>
      <c r="AH51">
        <v>250</v>
      </c>
      <c r="AI51" t="s">
        <v>212</v>
      </c>
      <c r="AT51" s="11" t="s">
        <v>226</v>
      </c>
      <c r="AU51" s="11" t="s">
        <v>360</v>
      </c>
      <c r="AV51" s="11" t="s">
        <v>198</v>
      </c>
      <c r="AW51">
        <v>0</v>
      </c>
      <c r="AX51">
        <v>40</v>
      </c>
      <c r="AY51">
        <v>12</v>
      </c>
      <c r="AZ51">
        <v>10</v>
      </c>
      <c r="BA51" s="12">
        <f t="shared" si="3"/>
        <v>40</v>
      </c>
      <c r="BB51" s="15">
        <f t="shared" si="1"/>
        <v>22</v>
      </c>
      <c r="BC51" s="15">
        <f t="shared" si="2"/>
        <v>18</v>
      </c>
    </row>
    <row r="52" spans="1:76" ht="30.75" x14ac:dyDescent="0.25">
      <c r="A52">
        <v>50</v>
      </c>
      <c r="B52" s="10">
        <v>2</v>
      </c>
      <c r="C52" s="10">
        <v>4</v>
      </c>
      <c r="D52" s="10">
        <v>0.52</v>
      </c>
      <c r="E52" t="s">
        <v>184</v>
      </c>
      <c r="F52">
        <v>20</v>
      </c>
      <c r="G52" t="s">
        <v>211</v>
      </c>
      <c r="H52">
        <v>2002</v>
      </c>
      <c r="I52">
        <v>20</v>
      </c>
      <c r="J52" t="s">
        <v>212</v>
      </c>
      <c r="P52" t="s">
        <v>196</v>
      </c>
      <c r="Q52">
        <v>20</v>
      </c>
      <c r="R52">
        <v>2009</v>
      </c>
      <c r="S52">
        <v>75</v>
      </c>
      <c r="T52" t="s">
        <v>212</v>
      </c>
      <c r="U52" t="s">
        <v>197</v>
      </c>
      <c r="V52">
        <v>20</v>
      </c>
      <c r="W52">
        <v>2009</v>
      </c>
      <c r="X52">
        <v>120</v>
      </c>
      <c r="Y52" t="s">
        <v>212</v>
      </c>
      <c r="Z52" t="s">
        <v>262</v>
      </c>
      <c r="AA52">
        <v>150</v>
      </c>
      <c r="AB52">
        <v>2012</v>
      </c>
      <c r="AC52">
        <v>700</v>
      </c>
      <c r="AD52" t="s">
        <v>212</v>
      </c>
      <c r="AT52" s="11" t="s">
        <v>226</v>
      </c>
      <c r="AU52" s="11" t="s">
        <v>188</v>
      </c>
      <c r="AV52" s="11" t="s">
        <v>198</v>
      </c>
      <c r="AW52">
        <v>10</v>
      </c>
      <c r="AX52">
        <v>16</v>
      </c>
      <c r="AY52">
        <v>3</v>
      </c>
      <c r="AZ52">
        <v>6.4</v>
      </c>
      <c r="BA52" s="12">
        <f t="shared" si="3"/>
        <v>26</v>
      </c>
      <c r="BB52" s="15">
        <f t="shared" si="1"/>
        <v>9.4</v>
      </c>
      <c r="BC52" s="15">
        <f t="shared" si="2"/>
        <v>16.600000000000001</v>
      </c>
      <c r="BD52">
        <v>0.14000000000000001</v>
      </c>
      <c r="BE52" t="s">
        <v>316</v>
      </c>
      <c r="BF52">
        <v>40</v>
      </c>
      <c r="BG52">
        <v>2019</v>
      </c>
      <c r="BH52">
        <v>600</v>
      </c>
      <c r="BI52" t="s">
        <v>212</v>
      </c>
    </row>
    <row r="53" spans="1:76" ht="30.75" x14ac:dyDescent="0.25">
      <c r="A53">
        <v>51</v>
      </c>
      <c r="B53" s="10">
        <v>1</v>
      </c>
      <c r="C53" s="10">
        <v>3</v>
      </c>
      <c r="D53" s="10">
        <v>0.5</v>
      </c>
      <c r="E53" t="s">
        <v>528</v>
      </c>
      <c r="F53">
        <v>100</v>
      </c>
      <c r="G53" t="s">
        <v>181</v>
      </c>
      <c r="H53">
        <v>1989</v>
      </c>
      <c r="I53" t="s">
        <v>182</v>
      </c>
      <c r="P53" t="s">
        <v>268</v>
      </c>
      <c r="Q53">
        <v>100</v>
      </c>
      <c r="R53">
        <v>2014</v>
      </c>
      <c r="S53">
        <v>1</v>
      </c>
      <c r="T53" t="s">
        <v>186</v>
      </c>
      <c r="U53" t="s">
        <v>530</v>
      </c>
      <c r="V53">
        <v>30</v>
      </c>
      <c r="W53">
        <v>1989</v>
      </c>
      <c r="X53">
        <v>1.5</v>
      </c>
      <c r="Y53" t="s">
        <v>186</v>
      </c>
      <c r="AT53" s="11" t="s">
        <v>217</v>
      </c>
      <c r="AU53" s="11" t="s">
        <v>188</v>
      </c>
      <c r="AV53" s="11" t="s">
        <v>189</v>
      </c>
      <c r="AX53">
        <v>35</v>
      </c>
      <c r="AZ53">
        <v>6.2</v>
      </c>
      <c r="BA53" s="12">
        <f t="shared" si="3"/>
        <v>35</v>
      </c>
      <c r="BB53" s="15">
        <f t="shared" si="1"/>
        <v>6.2</v>
      </c>
      <c r="BC53" s="15">
        <f t="shared" si="2"/>
        <v>28.8</v>
      </c>
    </row>
    <row r="54" spans="1:76" ht="15.75" x14ac:dyDescent="0.25">
      <c r="A54">
        <v>52</v>
      </c>
      <c r="B54" s="10">
        <v>2</v>
      </c>
      <c r="C54" s="10">
        <v>5</v>
      </c>
      <c r="D54" s="10">
        <v>0.97</v>
      </c>
      <c r="E54" t="s">
        <v>184</v>
      </c>
      <c r="F54">
        <v>200</v>
      </c>
      <c r="G54" t="s">
        <v>211</v>
      </c>
      <c r="H54">
        <v>1999</v>
      </c>
      <c r="K54" t="s">
        <v>302</v>
      </c>
      <c r="L54">
        <v>20</v>
      </c>
      <c r="M54">
        <v>1993</v>
      </c>
      <c r="P54" t="s">
        <v>196</v>
      </c>
      <c r="Q54">
        <v>10</v>
      </c>
      <c r="R54">
        <v>2000</v>
      </c>
      <c r="S54">
        <v>100</v>
      </c>
      <c r="T54" t="s">
        <v>212</v>
      </c>
      <c r="U54" t="s">
        <v>537</v>
      </c>
      <c r="V54">
        <v>20</v>
      </c>
      <c r="W54">
        <v>2010</v>
      </c>
      <c r="Z54" t="s">
        <v>235</v>
      </c>
      <c r="AA54">
        <v>200</v>
      </c>
      <c r="AT54" s="11"/>
      <c r="AU54" s="11" t="s">
        <v>360</v>
      </c>
      <c r="AV54" s="11" t="s">
        <v>198</v>
      </c>
      <c r="AW54">
        <v>5</v>
      </c>
      <c r="AX54">
        <v>20</v>
      </c>
      <c r="AY54">
        <v>0.5</v>
      </c>
      <c r="BA54" s="12">
        <f t="shared" si="3"/>
        <v>25</v>
      </c>
      <c r="BB54" s="15">
        <f t="shared" si="1"/>
        <v>0.5</v>
      </c>
      <c r="BC54" s="15">
        <f t="shared" si="2"/>
        <v>24.5</v>
      </c>
      <c r="BD54">
        <v>0.34</v>
      </c>
      <c r="BE54" t="s">
        <v>233</v>
      </c>
      <c r="BG54">
        <v>1999</v>
      </c>
      <c r="BJ54" t="s">
        <v>199</v>
      </c>
      <c r="BK54">
        <v>10</v>
      </c>
      <c r="BL54">
        <v>2016</v>
      </c>
      <c r="BM54">
        <v>500</v>
      </c>
      <c r="BN54" t="s">
        <v>212</v>
      </c>
      <c r="BO54" t="s">
        <v>538</v>
      </c>
      <c r="BP54">
        <v>30</v>
      </c>
      <c r="BQ54">
        <v>2017</v>
      </c>
      <c r="BR54">
        <v>50</v>
      </c>
      <c r="BS54" t="s">
        <v>212</v>
      </c>
      <c r="BT54" t="s">
        <v>258</v>
      </c>
      <c r="BU54">
        <v>30</v>
      </c>
      <c r="BV54">
        <v>2009</v>
      </c>
      <c r="BW54">
        <v>100</v>
      </c>
      <c r="BX54" t="s">
        <v>212</v>
      </c>
    </row>
    <row r="55" spans="1:76" ht="15.75" x14ac:dyDescent="0.25">
      <c r="A55">
        <v>53</v>
      </c>
      <c r="B55" s="10">
        <v>1</v>
      </c>
      <c r="C55" s="10">
        <v>6</v>
      </c>
      <c r="D55" s="10">
        <v>1.17</v>
      </c>
      <c r="E55" t="s">
        <v>184</v>
      </c>
      <c r="F55">
        <v>200</v>
      </c>
      <c r="G55" t="s">
        <v>211</v>
      </c>
      <c r="H55">
        <v>1985</v>
      </c>
      <c r="I55">
        <v>5</v>
      </c>
      <c r="J55" t="s">
        <v>186</v>
      </c>
      <c r="P55" t="s">
        <v>196</v>
      </c>
      <c r="Q55">
        <v>30</v>
      </c>
      <c r="R55">
        <v>1989</v>
      </c>
      <c r="S55">
        <v>500</v>
      </c>
      <c r="T55" t="s">
        <v>212</v>
      </c>
      <c r="U55" t="s">
        <v>262</v>
      </c>
      <c r="V55">
        <v>50</v>
      </c>
      <c r="W55">
        <v>1989</v>
      </c>
      <c r="X55">
        <v>1</v>
      </c>
      <c r="Y55" t="s">
        <v>186</v>
      </c>
      <c r="Z55" t="s">
        <v>416</v>
      </c>
      <c r="AA55">
        <v>60</v>
      </c>
      <c r="AB55">
        <v>2009</v>
      </c>
      <c r="AC55">
        <v>200</v>
      </c>
      <c r="AD55" t="s">
        <v>212</v>
      </c>
      <c r="AE55" t="s">
        <v>199</v>
      </c>
      <c r="AF55">
        <v>50</v>
      </c>
      <c r="AG55">
        <v>1989</v>
      </c>
      <c r="AH55">
        <v>2</v>
      </c>
      <c r="AI55" t="s">
        <v>186</v>
      </c>
      <c r="AJ55" t="s">
        <v>468</v>
      </c>
      <c r="AK55">
        <v>100</v>
      </c>
      <c r="AL55">
        <v>2009</v>
      </c>
      <c r="AM55">
        <v>350</v>
      </c>
      <c r="AN55" t="s">
        <v>212</v>
      </c>
      <c r="AT55" s="11"/>
      <c r="AU55" s="11" t="s">
        <v>238</v>
      </c>
      <c r="AV55" s="11" t="s">
        <v>189</v>
      </c>
      <c r="AW55">
        <v>70</v>
      </c>
      <c r="AX55">
        <v>130</v>
      </c>
      <c r="AY55">
        <v>45</v>
      </c>
      <c r="AZ55">
        <v>10</v>
      </c>
      <c r="BA55" s="12">
        <f t="shared" si="3"/>
        <v>200</v>
      </c>
      <c r="BB55" s="15">
        <f t="shared" si="1"/>
        <v>55</v>
      </c>
      <c r="BC55" s="15">
        <f t="shared" si="2"/>
        <v>145</v>
      </c>
    </row>
    <row r="56" spans="1:76" ht="30.75" x14ac:dyDescent="0.25">
      <c r="A56">
        <v>54</v>
      </c>
      <c r="B56" s="10">
        <v>1</v>
      </c>
      <c r="C56" s="10">
        <v>2</v>
      </c>
      <c r="D56" s="10">
        <v>0.24</v>
      </c>
      <c r="E56" t="s">
        <v>262</v>
      </c>
      <c r="F56">
        <v>85</v>
      </c>
      <c r="G56" t="s">
        <v>181</v>
      </c>
      <c r="H56">
        <v>2008</v>
      </c>
      <c r="I56">
        <v>900</v>
      </c>
      <c r="J56" t="s">
        <v>212</v>
      </c>
      <c r="P56" t="s">
        <v>184</v>
      </c>
      <c r="Q56">
        <v>150</v>
      </c>
      <c r="R56">
        <v>1994</v>
      </c>
      <c r="S56">
        <v>100</v>
      </c>
      <c r="T56" t="s">
        <v>212</v>
      </c>
      <c r="AT56" s="11" t="s">
        <v>226</v>
      </c>
      <c r="AU56" s="11" t="s">
        <v>360</v>
      </c>
      <c r="AV56" s="11" t="s">
        <v>198</v>
      </c>
      <c r="AW56">
        <v>10</v>
      </c>
      <c r="AX56">
        <v>5</v>
      </c>
      <c r="AY56">
        <v>1</v>
      </c>
      <c r="AZ56">
        <v>0</v>
      </c>
      <c r="BA56" s="12">
        <f t="shared" si="3"/>
        <v>15</v>
      </c>
      <c r="BB56" s="15">
        <f t="shared" si="1"/>
        <v>1</v>
      </c>
      <c r="BC56" s="15">
        <f t="shared" si="2"/>
        <v>14</v>
      </c>
    </row>
    <row r="57" spans="1:76" ht="30.75" x14ac:dyDescent="0.25">
      <c r="A57">
        <v>55</v>
      </c>
      <c r="B57" s="10">
        <v>2</v>
      </c>
      <c r="C57" s="10">
        <v>3</v>
      </c>
      <c r="D57" s="10">
        <v>1.6</v>
      </c>
      <c r="E57" t="s">
        <v>478</v>
      </c>
      <c r="F57">
        <v>100</v>
      </c>
      <c r="G57" t="s">
        <v>181</v>
      </c>
      <c r="H57">
        <v>2012</v>
      </c>
      <c r="I57">
        <v>900</v>
      </c>
      <c r="J57" t="s">
        <v>212</v>
      </c>
      <c r="P57" t="s">
        <v>197</v>
      </c>
      <c r="Q57">
        <v>200</v>
      </c>
      <c r="R57">
        <v>2017</v>
      </c>
      <c r="U57" t="s">
        <v>235</v>
      </c>
      <c r="V57">
        <v>300</v>
      </c>
      <c r="W57">
        <v>2018</v>
      </c>
      <c r="AT57" s="11" t="s">
        <v>226</v>
      </c>
      <c r="AU57" s="11" t="s">
        <v>238</v>
      </c>
      <c r="AV57" s="11" t="s">
        <v>189</v>
      </c>
      <c r="AW57">
        <v>150</v>
      </c>
      <c r="AX57">
        <v>50</v>
      </c>
      <c r="AY57">
        <v>70</v>
      </c>
      <c r="AZ57">
        <v>7</v>
      </c>
      <c r="BA57" s="12">
        <f t="shared" si="3"/>
        <v>200</v>
      </c>
      <c r="BB57" s="15">
        <f t="shared" si="1"/>
        <v>77</v>
      </c>
      <c r="BC57" s="15">
        <f t="shared" si="2"/>
        <v>123</v>
      </c>
      <c r="BD57">
        <v>0.5</v>
      </c>
      <c r="BE57" t="s">
        <v>316</v>
      </c>
      <c r="BF57">
        <v>200</v>
      </c>
      <c r="BG57">
        <v>2018</v>
      </c>
      <c r="BH57">
        <v>10</v>
      </c>
      <c r="BI57" t="s">
        <v>186</v>
      </c>
    </row>
    <row r="58" spans="1:76" ht="30.75" x14ac:dyDescent="0.25">
      <c r="A58">
        <v>56</v>
      </c>
      <c r="B58" s="10">
        <v>1</v>
      </c>
      <c r="C58" s="10">
        <v>4</v>
      </c>
      <c r="D58" s="10">
        <v>1</v>
      </c>
      <c r="E58" t="s">
        <v>184</v>
      </c>
      <c r="F58">
        <v>110</v>
      </c>
      <c r="G58" t="s">
        <v>211</v>
      </c>
      <c r="H58">
        <v>1980</v>
      </c>
      <c r="I58">
        <v>8</v>
      </c>
      <c r="J58" t="s">
        <v>186</v>
      </c>
      <c r="P58" t="s">
        <v>268</v>
      </c>
      <c r="Q58">
        <v>700</v>
      </c>
      <c r="R58">
        <v>2015</v>
      </c>
      <c r="S58">
        <v>2</v>
      </c>
      <c r="T58" t="s">
        <v>186</v>
      </c>
      <c r="U58" t="s">
        <v>557</v>
      </c>
      <c r="V58">
        <v>40</v>
      </c>
      <c r="W58">
        <v>1989</v>
      </c>
      <c r="X58">
        <v>700</v>
      </c>
      <c r="Y58" t="s">
        <v>558</v>
      </c>
      <c r="Z58" t="s">
        <v>213</v>
      </c>
      <c r="AA58">
        <v>60</v>
      </c>
      <c r="AB58">
        <v>2014</v>
      </c>
      <c r="AC58">
        <v>1</v>
      </c>
      <c r="AD58" t="s">
        <v>186</v>
      </c>
      <c r="AT58" s="11" t="s">
        <v>217</v>
      </c>
      <c r="AU58" s="11" t="s">
        <v>188</v>
      </c>
      <c r="AV58" s="11" t="s">
        <v>198</v>
      </c>
      <c r="AW58">
        <v>40</v>
      </c>
      <c r="AX58">
        <v>45</v>
      </c>
      <c r="AY58">
        <v>2.5</v>
      </c>
      <c r="AZ58">
        <v>2.5</v>
      </c>
      <c r="BA58" s="12">
        <f t="shared" si="3"/>
        <v>85</v>
      </c>
      <c r="BB58" s="15">
        <f t="shared" si="1"/>
        <v>5</v>
      </c>
      <c r="BC58" s="15">
        <f t="shared" si="2"/>
        <v>80</v>
      </c>
    </row>
    <row r="59" spans="1:76" ht="15.75" x14ac:dyDescent="0.25">
      <c r="A59">
        <v>57</v>
      </c>
      <c r="B59" s="10">
        <v>1</v>
      </c>
      <c r="C59" s="10">
        <v>2</v>
      </c>
      <c r="D59" s="10">
        <v>1.4</v>
      </c>
      <c r="E59" t="s">
        <v>246</v>
      </c>
      <c r="F59">
        <v>45</v>
      </c>
      <c r="G59" t="s">
        <v>181</v>
      </c>
      <c r="H59">
        <v>1993</v>
      </c>
      <c r="P59" t="s">
        <v>184</v>
      </c>
      <c r="Q59">
        <v>90</v>
      </c>
      <c r="R59">
        <v>2009</v>
      </c>
      <c r="S59">
        <v>4</v>
      </c>
      <c r="T59" t="s">
        <v>186</v>
      </c>
      <c r="AT59" s="11"/>
      <c r="AU59" s="11" t="s">
        <v>188</v>
      </c>
      <c r="AV59" s="11" t="s">
        <v>198</v>
      </c>
      <c r="AX59">
        <v>25</v>
      </c>
      <c r="AZ59">
        <v>2</v>
      </c>
      <c r="BA59" s="12">
        <f t="shared" si="3"/>
        <v>25</v>
      </c>
      <c r="BB59" s="15">
        <f t="shared" si="1"/>
        <v>2</v>
      </c>
      <c r="BC59" s="15">
        <f t="shared" si="2"/>
        <v>23</v>
      </c>
    </row>
    <row r="60" spans="1:76" ht="30.75" x14ac:dyDescent="0.25">
      <c r="A60">
        <v>58</v>
      </c>
      <c r="B60" s="10">
        <v>1</v>
      </c>
      <c r="C60" s="10">
        <v>6</v>
      </c>
      <c r="D60" s="10">
        <v>0.9</v>
      </c>
      <c r="E60" t="s">
        <v>184</v>
      </c>
      <c r="F60">
        <v>30</v>
      </c>
      <c r="G60" t="s">
        <v>211</v>
      </c>
      <c r="H60">
        <v>2012</v>
      </c>
      <c r="I60">
        <v>1</v>
      </c>
      <c r="J60" t="s">
        <v>186</v>
      </c>
      <c r="K60" t="s">
        <v>302</v>
      </c>
      <c r="M60">
        <v>1989</v>
      </c>
      <c r="N60" t="s">
        <v>182</v>
      </c>
      <c r="P60" t="s">
        <v>262</v>
      </c>
      <c r="Q60">
        <v>100</v>
      </c>
      <c r="R60">
        <v>2012</v>
      </c>
      <c r="U60" t="s">
        <v>196</v>
      </c>
      <c r="V60">
        <v>30</v>
      </c>
      <c r="W60">
        <v>2015</v>
      </c>
      <c r="X60">
        <v>300</v>
      </c>
      <c r="Y60" t="s">
        <v>212</v>
      </c>
      <c r="Z60" t="s">
        <v>197</v>
      </c>
      <c r="AA60">
        <v>50</v>
      </c>
      <c r="AB60">
        <v>2015</v>
      </c>
      <c r="AE60" t="s">
        <v>572</v>
      </c>
      <c r="AF60">
        <v>100</v>
      </c>
      <c r="AG60">
        <v>2015</v>
      </c>
      <c r="AH60">
        <v>100</v>
      </c>
      <c r="AI60" t="s">
        <v>212</v>
      </c>
      <c r="AT60" s="11" t="s">
        <v>217</v>
      </c>
      <c r="AU60" s="11" t="s">
        <v>188</v>
      </c>
      <c r="AV60" s="11" t="s">
        <v>189</v>
      </c>
      <c r="AW60">
        <v>15</v>
      </c>
      <c r="AX60">
        <v>25</v>
      </c>
      <c r="AY60">
        <v>2</v>
      </c>
      <c r="AZ60">
        <v>2</v>
      </c>
      <c r="BA60" s="12">
        <f t="shared" si="3"/>
        <v>40</v>
      </c>
      <c r="BB60" s="15">
        <f t="shared" si="1"/>
        <v>4</v>
      </c>
      <c r="BC60" s="15">
        <f t="shared" si="2"/>
        <v>36</v>
      </c>
    </row>
    <row r="61" spans="1:76" ht="30.75" x14ac:dyDescent="0.25">
      <c r="A61">
        <v>59</v>
      </c>
      <c r="B61" s="10">
        <v>2</v>
      </c>
      <c r="C61" s="10">
        <v>4</v>
      </c>
      <c r="D61" s="10">
        <v>1.9</v>
      </c>
      <c r="E61" t="s">
        <v>179</v>
      </c>
      <c r="F61">
        <v>55</v>
      </c>
      <c r="G61" t="s">
        <v>181</v>
      </c>
      <c r="H61">
        <v>1997</v>
      </c>
      <c r="K61" t="s">
        <v>296</v>
      </c>
      <c r="L61">
        <v>1000</v>
      </c>
      <c r="M61">
        <v>1997</v>
      </c>
      <c r="P61" t="s">
        <v>213</v>
      </c>
      <c r="Q61">
        <v>500</v>
      </c>
      <c r="R61">
        <v>1980</v>
      </c>
      <c r="S61">
        <v>1</v>
      </c>
      <c r="T61" t="s">
        <v>186</v>
      </c>
      <c r="U61" t="s">
        <v>325</v>
      </c>
      <c r="V61">
        <v>100</v>
      </c>
      <c r="W61">
        <v>1980</v>
      </c>
      <c r="X61">
        <v>5</v>
      </c>
      <c r="Y61" t="s">
        <v>212</v>
      </c>
      <c r="AT61" s="11" t="s">
        <v>226</v>
      </c>
      <c r="AU61" s="11" t="s">
        <v>188</v>
      </c>
      <c r="AV61" s="11" t="s">
        <v>189</v>
      </c>
      <c r="AW61">
        <v>0</v>
      </c>
      <c r="AX61">
        <v>130</v>
      </c>
      <c r="AY61">
        <v>0</v>
      </c>
      <c r="AZ61">
        <v>25</v>
      </c>
      <c r="BA61" s="12">
        <f t="shared" si="3"/>
        <v>130</v>
      </c>
      <c r="BB61" s="15">
        <f t="shared" si="1"/>
        <v>25</v>
      </c>
      <c r="BC61" s="15">
        <f t="shared" si="2"/>
        <v>105</v>
      </c>
      <c r="BD61">
        <v>1.5</v>
      </c>
      <c r="BE61" t="s">
        <v>192</v>
      </c>
      <c r="BF61">
        <v>300</v>
      </c>
      <c r="BG61">
        <v>1990</v>
      </c>
      <c r="BH61">
        <v>1</v>
      </c>
      <c r="BI61" t="s">
        <v>186</v>
      </c>
      <c r="BJ61" t="s">
        <v>258</v>
      </c>
      <c r="BK61">
        <v>150</v>
      </c>
      <c r="BL61">
        <v>1980</v>
      </c>
      <c r="BM61">
        <v>1</v>
      </c>
      <c r="BN61" t="s">
        <v>186</v>
      </c>
      <c r="BO61" t="s">
        <v>201</v>
      </c>
      <c r="BP61">
        <v>200</v>
      </c>
      <c r="BQ61">
        <v>1980</v>
      </c>
      <c r="BT61" t="s">
        <v>199</v>
      </c>
      <c r="BU61">
        <v>30</v>
      </c>
      <c r="BV61">
        <v>1980</v>
      </c>
      <c r="BW61">
        <v>300</v>
      </c>
      <c r="BX61" t="s">
        <v>212</v>
      </c>
    </row>
    <row r="62" spans="1:76" ht="15.75" x14ac:dyDescent="0.25">
      <c r="A62">
        <v>60</v>
      </c>
      <c r="B62" s="10">
        <v>2</v>
      </c>
      <c r="C62" s="10">
        <v>2</v>
      </c>
      <c r="D62" s="10">
        <v>10</v>
      </c>
      <c r="E62" t="s">
        <v>232</v>
      </c>
      <c r="F62">
        <v>1000</v>
      </c>
      <c r="G62" t="s">
        <v>181</v>
      </c>
      <c r="H62">
        <v>1993</v>
      </c>
      <c r="K62" t="s">
        <v>183</v>
      </c>
      <c r="L62">
        <v>1000</v>
      </c>
      <c r="M62">
        <v>1993</v>
      </c>
      <c r="AT62" s="11" t="s">
        <v>187</v>
      </c>
      <c r="AU62" s="11" t="s">
        <v>238</v>
      </c>
      <c r="AV62" s="11" t="s">
        <v>198</v>
      </c>
      <c r="AW62">
        <v>115</v>
      </c>
      <c r="AX62">
        <v>15</v>
      </c>
      <c r="AY62">
        <v>35</v>
      </c>
      <c r="AZ62">
        <v>10</v>
      </c>
      <c r="BA62" s="12">
        <f t="shared" si="3"/>
        <v>130</v>
      </c>
      <c r="BB62" s="15">
        <f t="shared" si="1"/>
        <v>45</v>
      </c>
      <c r="BC62" s="15">
        <f t="shared" si="2"/>
        <v>85</v>
      </c>
      <c r="BD62">
        <v>0.5</v>
      </c>
      <c r="BE62" t="s">
        <v>582</v>
      </c>
      <c r="BF62">
        <v>100</v>
      </c>
      <c r="BG62">
        <v>1989</v>
      </c>
      <c r="BH62">
        <v>3</v>
      </c>
      <c r="BI62" t="s">
        <v>186</v>
      </c>
      <c r="BJ62" t="s">
        <v>287</v>
      </c>
      <c r="BL62">
        <v>1989</v>
      </c>
      <c r="BM62">
        <v>3.5</v>
      </c>
      <c r="BN62" t="s">
        <v>583</v>
      </c>
    </row>
    <row r="63" spans="1:76" ht="30.75" x14ac:dyDescent="0.25">
      <c r="A63">
        <v>61</v>
      </c>
      <c r="B63" s="10">
        <v>1</v>
      </c>
      <c r="C63" s="10">
        <v>5</v>
      </c>
      <c r="D63" s="10">
        <v>1.5</v>
      </c>
      <c r="E63" t="s">
        <v>184</v>
      </c>
      <c r="F63">
        <v>200</v>
      </c>
      <c r="G63" t="s">
        <v>211</v>
      </c>
      <c r="H63">
        <v>1988</v>
      </c>
      <c r="I63">
        <v>8</v>
      </c>
      <c r="J63" t="s">
        <v>186</v>
      </c>
      <c r="P63" t="s">
        <v>262</v>
      </c>
      <c r="Q63">
        <v>100</v>
      </c>
      <c r="R63">
        <v>2009</v>
      </c>
      <c r="S63">
        <v>8.5</v>
      </c>
      <c r="T63" t="s">
        <v>186</v>
      </c>
      <c r="U63" t="s">
        <v>197</v>
      </c>
      <c r="V63">
        <v>20</v>
      </c>
      <c r="W63">
        <v>2009</v>
      </c>
      <c r="X63">
        <v>1</v>
      </c>
      <c r="Y63" t="s">
        <v>186</v>
      </c>
      <c r="Z63" t="s">
        <v>196</v>
      </c>
      <c r="AA63">
        <v>40</v>
      </c>
      <c r="AB63">
        <v>2009</v>
      </c>
      <c r="AC63">
        <v>200</v>
      </c>
      <c r="AD63" t="s">
        <v>212</v>
      </c>
      <c r="AE63" t="s">
        <v>277</v>
      </c>
      <c r="AF63">
        <v>100</v>
      </c>
      <c r="AG63">
        <v>2000</v>
      </c>
      <c r="AH63">
        <v>200</v>
      </c>
      <c r="AI63" t="s">
        <v>212</v>
      </c>
      <c r="AT63" s="11" t="s">
        <v>226</v>
      </c>
      <c r="AU63" s="11" t="s">
        <v>360</v>
      </c>
      <c r="AV63" s="11" t="s">
        <v>189</v>
      </c>
      <c r="AW63">
        <v>130</v>
      </c>
      <c r="AX63">
        <v>80</v>
      </c>
      <c r="AY63">
        <v>45</v>
      </c>
      <c r="AZ63">
        <v>5.5</v>
      </c>
      <c r="BA63" s="12">
        <f t="shared" si="3"/>
        <v>210</v>
      </c>
      <c r="BB63" s="15">
        <f t="shared" si="1"/>
        <v>50.5</v>
      </c>
      <c r="BC63" s="15">
        <f t="shared" si="2"/>
        <v>159.5</v>
      </c>
    </row>
    <row r="64" spans="1:76" ht="15.75" x14ac:dyDescent="0.25">
      <c r="A64">
        <v>62</v>
      </c>
      <c r="B64" s="10">
        <v>1</v>
      </c>
      <c r="C64" s="10">
        <v>1</v>
      </c>
      <c r="D64" s="10">
        <v>0.4</v>
      </c>
      <c r="E64" t="s">
        <v>184</v>
      </c>
      <c r="F64">
        <v>450</v>
      </c>
      <c r="G64" t="s">
        <v>211</v>
      </c>
      <c r="H64">
        <v>1999</v>
      </c>
      <c r="AT64" s="11"/>
      <c r="AU64" s="11" t="s">
        <v>360</v>
      </c>
      <c r="AV64" s="11" t="s">
        <v>198</v>
      </c>
      <c r="AW64">
        <v>20</v>
      </c>
      <c r="AY64">
        <v>7</v>
      </c>
      <c r="BA64" s="12">
        <f t="shared" si="3"/>
        <v>20</v>
      </c>
      <c r="BB64" s="15">
        <f t="shared" si="1"/>
        <v>7</v>
      </c>
      <c r="BC64" s="15">
        <f t="shared" si="2"/>
        <v>13</v>
      </c>
    </row>
    <row r="65" spans="1:74" ht="30.75" x14ac:dyDescent="0.25">
      <c r="A65">
        <v>63</v>
      </c>
      <c r="B65" s="10">
        <v>1</v>
      </c>
      <c r="C65" s="10">
        <v>4</v>
      </c>
      <c r="D65" s="10">
        <v>1</v>
      </c>
      <c r="E65" t="s">
        <v>184</v>
      </c>
      <c r="F65">
        <v>200</v>
      </c>
      <c r="G65" t="s">
        <v>211</v>
      </c>
      <c r="H65">
        <v>2000</v>
      </c>
      <c r="I65">
        <v>2</v>
      </c>
      <c r="J65" t="s">
        <v>186</v>
      </c>
      <c r="P65" t="s">
        <v>262</v>
      </c>
      <c r="Q65">
        <v>100</v>
      </c>
      <c r="R65">
        <v>2000</v>
      </c>
      <c r="S65">
        <v>300</v>
      </c>
      <c r="T65" t="s">
        <v>212</v>
      </c>
      <c r="U65" t="s">
        <v>196</v>
      </c>
      <c r="V65">
        <v>50</v>
      </c>
      <c r="W65">
        <v>2000</v>
      </c>
      <c r="X65">
        <v>300</v>
      </c>
      <c r="Y65" t="s">
        <v>212</v>
      </c>
      <c r="Z65" t="s">
        <v>197</v>
      </c>
      <c r="AA65">
        <v>50</v>
      </c>
      <c r="AB65">
        <v>2000</v>
      </c>
      <c r="AC65">
        <v>200</v>
      </c>
      <c r="AD65" t="s">
        <v>212</v>
      </c>
      <c r="AT65" s="11" t="s">
        <v>217</v>
      </c>
      <c r="AU65" s="11" t="s">
        <v>238</v>
      </c>
      <c r="AV65" s="11" t="s">
        <v>189</v>
      </c>
      <c r="AW65">
        <v>15</v>
      </c>
      <c r="AX65">
        <v>17</v>
      </c>
      <c r="AY65">
        <v>3</v>
      </c>
      <c r="AZ65">
        <v>5</v>
      </c>
      <c r="BA65" s="12">
        <f t="shared" si="3"/>
        <v>32</v>
      </c>
      <c r="BB65" s="15">
        <f t="shared" si="1"/>
        <v>8</v>
      </c>
      <c r="BC65" s="15">
        <f t="shared" si="2"/>
        <v>24</v>
      </c>
    </row>
    <row r="66" spans="1:74" ht="15.75" x14ac:dyDescent="0.25">
      <c r="A66">
        <v>64</v>
      </c>
      <c r="B66" s="10">
        <v>1</v>
      </c>
      <c r="C66" s="10">
        <v>2</v>
      </c>
      <c r="D66" s="10">
        <v>0.5</v>
      </c>
      <c r="E66" t="s">
        <v>184</v>
      </c>
      <c r="F66">
        <v>60</v>
      </c>
      <c r="G66" t="s">
        <v>211</v>
      </c>
      <c r="H66">
        <v>2008</v>
      </c>
      <c r="I66">
        <v>2</v>
      </c>
      <c r="J66" t="s">
        <v>186</v>
      </c>
      <c r="P66" t="s">
        <v>197</v>
      </c>
      <c r="Q66">
        <v>50</v>
      </c>
      <c r="R66">
        <v>2008</v>
      </c>
      <c r="S66">
        <v>1</v>
      </c>
      <c r="T66" t="s">
        <v>186</v>
      </c>
      <c r="AT66" s="11" t="s">
        <v>187</v>
      </c>
      <c r="AU66" s="11" t="s">
        <v>188</v>
      </c>
      <c r="AV66" s="11" t="s">
        <v>198</v>
      </c>
      <c r="AW66">
        <v>10</v>
      </c>
      <c r="AX66">
        <v>10</v>
      </c>
      <c r="AY66">
        <v>0.3</v>
      </c>
      <c r="AZ66">
        <v>0.5</v>
      </c>
      <c r="BA66" s="12">
        <f t="shared" si="3"/>
        <v>20</v>
      </c>
      <c r="BB66" s="15">
        <f t="shared" si="1"/>
        <v>0.8</v>
      </c>
      <c r="BC66" s="15">
        <f t="shared" si="2"/>
        <v>19.2</v>
      </c>
    </row>
    <row r="67" spans="1:74" ht="15.75" x14ac:dyDescent="0.25">
      <c r="A67">
        <v>65</v>
      </c>
      <c r="B67" s="10">
        <v>1</v>
      </c>
      <c r="C67" s="10">
        <v>4</v>
      </c>
      <c r="D67" s="10">
        <v>1.5</v>
      </c>
      <c r="E67" t="s">
        <v>184</v>
      </c>
      <c r="F67">
        <v>70</v>
      </c>
      <c r="G67" t="s">
        <v>211</v>
      </c>
      <c r="H67">
        <v>2003</v>
      </c>
      <c r="I67">
        <v>1.5</v>
      </c>
      <c r="J67" t="s">
        <v>186</v>
      </c>
      <c r="P67" t="s">
        <v>268</v>
      </c>
      <c r="Q67">
        <v>40</v>
      </c>
      <c r="R67">
        <v>2015</v>
      </c>
      <c r="U67" t="s">
        <v>197</v>
      </c>
      <c r="V67">
        <v>30</v>
      </c>
      <c r="W67">
        <v>2012</v>
      </c>
      <c r="X67">
        <v>500</v>
      </c>
      <c r="Y67" t="s">
        <v>212</v>
      </c>
      <c r="Z67" t="s">
        <v>236</v>
      </c>
      <c r="AA67">
        <v>40</v>
      </c>
      <c r="AB67">
        <v>2019</v>
      </c>
      <c r="AC67">
        <v>500</v>
      </c>
      <c r="AD67" t="s">
        <v>212</v>
      </c>
      <c r="AT67" s="11" t="s">
        <v>187</v>
      </c>
      <c r="AU67" s="11" t="s">
        <v>188</v>
      </c>
      <c r="AV67" s="11" t="s">
        <v>198</v>
      </c>
      <c r="AW67">
        <v>18</v>
      </c>
      <c r="AX67">
        <v>32.5</v>
      </c>
      <c r="AY67">
        <v>0.5</v>
      </c>
      <c r="AZ67">
        <v>1.5</v>
      </c>
      <c r="BA67" s="12">
        <f t="shared" si="3"/>
        <v>50.5</v>
      </c>
      <c r="BB67" s="15">
        <f t="shared" si="1"/>
        <v>2</v>
      </c>
      <c r="BC67" s="15">
        <f t="shared" si="2"/>
        <v>48.5</v>
      </c>
    </row>
    <row r="68" spans="1:74" ht="15.75" x14ac:dyDescent="0.25">
      <c r="A68">
        <v>66</v>
      </c>
      <c r="B68" s="10">
        <v>1</v>
      </c>
      <c r="C68" s="10">
        <v>2</v>
      </c>
      <c r="D68" s="10">
        <v>2</v>
      </c>
      <c r="E68" t="s">
        <v>184</v>
      </c>
      <c r="F68">
        <v>230</v>
      </c>
      <c r="G68" t="s">
        <v>211</v>
      </c>
      <c r="H68">
        <v>1999</v>
      </c>
      <c r="I68">
        <v>2</v>
      </c>
      <c r="J68" t="s">
        <v>186</v>
      </c>
      <c r="P68" t="s">
        <v>262</v>
      </c>
      <c r="Q68">
        <v>500</v>
      </c>
      <c r="R68">
        <v>1999</v>
      </c>
      <c r="S68">
        <v>7</v>
      </c>
      <c r="T68" t="s">
        <v>186</v>
      </c>
      <c r="AT68" s="11" t="s">
        <v>187</v>
      </c>
      <c r="AU68" s="11" t="s">
        <v>188</v>
      </c>
      <c r="AV68" s="11" t="s">
        <v>198</v>
      </c>
      <c r="AW68">
        <v>65</v>
      </c>
      <c r="AX68">
        <v>45</v>
      </c>
      <c r="AY68">
        <v>25</v>
      </c>
      <c r="AZ68">
        <v>15</v>
      </c>
      <c r="BA68" s="12">
        <f t="shared" si="3"/>
        <v>110</v>
      </c>
      <c r="BB68" s="15">
        <f t="shared" ref="BB68:BB93" si="4">SUM(AY68:AZ68)</f>
        <v>40</v>
      </c>
      <c r="BC68" s="15">
        <f t="shared" ref="BC68:BC93" si="5">BA68-BB68</f>
        <v>70</v>
      </c>
    </row>
    <row r="69" spans="1:74" ht="15.75" x14ac:dyDescent="0.25">
      <c r="A69">
        <v>67</v>
      </c>
      <c r="B69" s="10">
        <v>1</v>
      </c>
      <c r="C69" s="10">
        <v>2</v>
      </c>
      <c r="D69" s="10">
        <v>2</v>
      </c>
      <c r="E69" t="s">
        <v>184</v>
      </c>
      <c r="F69">
        <v>500</v>
      </c>
      <c r="G69" t="s">
        <v>211</v>
      </c>
      <c r="H69">
        <v>2009</v>
      </c>
      <c r="I69">
        <v>15</v>
      </c>
      <c r="J69" t="s">
        <v>186</v>
      </c>
      <c r="P69" t="s">
        <v>197</v>
      </c>
      <c r="Q69">
        <v>30</v>
      </c>
      <c r="R69">
        <v>2016</v>
      </c>
      <c r="AT69" s="11"/>
      <c r="AU69" s="11" t="s">
        <v>188</v>
      </c>
      <c r="AV69" s="11" t="s">
        <v>198</v>
      </c>
      <c r="AW69">
        <v>60</v>
      </c>
      <c r="AX69">
        <v>15</v>
      </c>
      <c r="AY69">
        <v>10</v>
      </c>
      <c r="BA69" s="12">
        <f t="shared" si="3"/>
        <v>75</v>
      </c>
      <c r="BB69" s="15">
        <f t="shared" si="4"/>
        <v>10</v>
      </c>
      <c r="BC69" s="15">
        <f t="shared" si="5"/>
        <v>65</v>
      </c>
    </row>
    <row r="70" spans="1:74" ht="15.75" x14ac:dyDescent="0.25">
      <c r="A70">
        <v>68</v>
      </c>
      <c r="B70" s="10">
        <v>1</v>
      </c>
      <c r="C70" s="10">
        <v>5</v>
      </c>
      <c r="D70" s="10">
        <v>0.57599999999999996</v>
      </c>
      <c r="E70" t="s">
        <v>184</v>
      </c>
      <c r="F70">
        <v>120</v>
      </c>
      <c r="G70" t="s">
        <v>211</v>
      </c>
      <c r="H70">
        <v>1985</v>
      </c>
      <c r="I70">
        <v>2</v>
      </c>
      <c r="J70" t="s">
        <v>186</v>
      </c>
      <c r="P70" t="s">
        <v>268</v>
      </c>
      <c r="Q70">
        <v>500</v>
      </c>
      <c r="R70">
        <v>2014</v>
      </c>
      <c r="U70" t="s">
        <v>234</v>
      </c>
      <c r="V70">
        <v>50</v>
      </c>
      <c r="W70">
        <v>2014</v>
      </c>
      <c r="X70">
        <v>500</v>
      </c>
      <c r="Y70" t="s">
        <v>212</v>
      </c>
      <c r="Z70" t="s">
        <v>196</v>
      </c>
      <c r="AA70">
        <v>50</v>
      </c>
      <c r="AB70">
        <v>2014</v>
      </c>
      <c r="AC70">
        <v>1</v>
      </c>
      <c r="AD70" t="s">
        <v>186</v>
      </c>
      <c r="AE70" t="s">
        <v>337</v>
      </c>
      <c r="AF70">
        <v>50</v>
      </c>
      <c r="AG70">
        <v>2018</v>
      </c>
      <c r="AT70" s="11" t="s">
        <v>187</v>
      </c>
      <c r="AU70" s="11" t="s">
        <v>188</v>
      </c>
      <c r="AV70" s="11" t="s">
        <v>198</v>
      </c>
      <c r="AW70">
        <v>50</v>
      </c>
      <c r="AX70">
        <v>100</v>
      </c>
      <c r="AY70">
        <v>4</v>
      </c>
      <c r="AZ70">
        <v>30</v>
      </c>
      <c r="BA70" s="12">
        <f t="shared" si="3"/>
        <v>150</v>
      </c>
      <c r="BB70" s="15">
        <f t="shared" si="4"/>
        <v>34</v>
      </c>
      <c r="BC70" s="15">
        <f t="shared" si="5"/>
        <v>116</v>
      </c>
    </row>
    <row r="71" spans="1:74" ht="15.75" x14ac:dyDescent="0.25">
      <c r="A71">
        <v>69</v>
      </c>
      <c r="B71" s="10">
        <v>1</v>
      </c>
      <c r="C71" s="10">
        <v>5</v>
      </c>
      <c r="D71" s="10">
        <v>1</v>
      </c>
      <c r="E71" t="s">
        <v>184</v>
      </c>
      <c r="F71">
        <v>100</v>
      </c>
      <c r="G71" t="s">
        <v>211</v>
      </c>
      <c r="H71">
        <v>2004</v>
      </c>
      <c r="I71">
        <v>7</v>
      </c>
      <c r="J71" t="s">
        <v>186</v>
      </c>
      <c r="P71" t="s">
        <v>197</v>
      </c>
      <c r="Q71">
        <v>60</v>
      </c>
      <c r="R71">
        <v>2008</v>
      </c>
      <c r="S71">
        <v>2</v>
      </c>
      <c r="T71" t="s">
        <v>186</v>
      </c>
      <c r="U71" t="s">
        <v>196</v>
      </c>
      <c r="V71">
        <v>20</v>
      </c>
      <c r="W71">
        <v>2008</v>
      </c>
      <c r="X71">
        <v>1</v>
      </c>
      <c r="Y71" t="s">
        <v>186</v>
      </c>
      <c r="Z71" t="s">
        <v>325</v>
      </c>
      <c r="AA71">
        <v>100</v>
      </c>
      <c r="AB71">
        <v>2008</v>
      </c>
      <c r="AC71">
        <v>150</v>
      </c>
      <c r="AD71" t="s">
        <v>212</v>
      </c>
      <c r="AE71" t="s">
        <v>274</v>
      </c>
      <c r="AF71">
        <v>200</v>
      </c>
      <c r="AG71">
        <v>2014</v>
      </c>
      <c r="AT71" s="11" t="s">
        <v>187</v>
      </c>
      <c r="AU71" s="11" t="s">
        <v>188</v>
      </c>
      <c r="AV71" s="11" t="s">
        <v>189</v>
      </c>
      <c r="AW71">
        <v>40</v>
      </c>
      <c r="AX71">
        <v>30</v>
      </c>
      <c r="AY71">
        <v>0</v>
      </c>
      <c r="AZ71">
        <v>1.5</v>
      </c>
      <c r="BA71" s="12">
        <f t="shared" si="3"/>
        <v>70</v>
      </c>
      <c r="BB71" s="15">
        <f t="shared" si="4"/>
        <v>1.5</v>
      </c>
      <c r="BC71" s="15">
        <f t="shared" si="5"/>
        <v>68.5</v>
      </c>
    </row>
    <row r="72" spans="1:74" ht="30.75" x14ac:dyDescent="0.25">
      <c r="A72">
        <v>70</v>
      </c>
      <c r="B72" s="10">
        <v>1</v>
      </c>
      <c r="C72" s="10">
        <v>5</v>
      </c>
      <c r="D72" s="10">
        <v>0.7</v>
      </c>
      <c r="E72" t="s">
        <v>184</v>
      </c>
      <c r="F72">
        <v>50</v>
      </c>
      <c r="G72" t="s">
        <v>211</v>
      </c>
      <c r="I72">
        <v>2</v>
      </c>
      <c r="J72" t="s">
        <v>186</v>
      </c>
      <c r="P72" t="s">
        <v>213</v>
      </c>
      <c r="Q72">
        <v>30</v>
      </c>
      <c r="U72" t="s">
        <v>197</v>
      </c>
      <c r="V72">
        <v>20</v>
      </c>
      <c r="W72">
        <v>2003</v>
      </c>
      <c r="X72">
        <v>100</v>
      </c>
      <c r="Y72" t="s">
        <v>212</v>
      </c>
      <c r="Z72" t="s">
        <v>196</v>
      </c>
      <c r="AA72">
        <v>5</v>
      </c>
      <c r="AB72">
        <v>2001</v>
      </c>
      <c r="AE72" t="s">
        <v>287</v>
      </c>
      <c r="AF72">
        <v>60</v>
      </c>
      <c r="AG72">
        <v>2004</v>
      </c>
      <c r="AT72" s="11" t="s">
        <v>217</v>
      </c>
      <c r="AU72" s="11" t="s">
        <v>188</v>
      </c>
      <c r="AV72" s="11" t="s">
        <v>198</v>
      </c>
      <c r="AW72">
        <v>16</v>
      </c>
      <c r="AX72">
        <v>1.5</v>
      </c>
      <c r="AY72">
        <v>2</v>
      </c>
      <c r="AZ72">
        <v>1</v>
      </c>
      <c r="BA72" s="12">
        <f t="shared" si="3"/>
        <v>17.5</v>
      </c>
      <c r="BB72" s="15">
        <f t="shared" si="4"/>
        <v>3</v>
      </c>
      <c r="BC72" s="15">
        <f t="shared" si="5"/>
        <v>14.5</v>
      </c>
    </row>
    <row r="73" spans="1:74" ht="15.75" x14ac:dyDescent="0.25">
      <c r="A73">
        <v>71</v>
      </c>
      <c r="B73" s="10">
        <v>1</v>
      </c>
      <c r="C73" s="10">
        <v>5</v>
      </c>
      <c r="D73" s="10">
        <v>1.1000000000000001</v>
      </c>
      <c r="E73" t="s">
        <v>184</v>
      </c>
      <c r="F73">
        <v>50</v>
      </c>
      <c r="G73" t="s">
        <v>211</v>
      </c>
      <c r="H73">
        <v>1989</v>
      </c>
      <c r="I73">
        <v>4</v>
      </c>
      <c r="J73" t="s">
        <v>186</v>
      </c>
      <c r="P73" t="s">
        <v>196</v>
      </c>
      <c r="Q73">
        <v>20</v>
      </c>
      <c r="R73">
        <v>1999</v>
      </c>
      <c r="S73">
        <v>180</v>
      </c>
      <c r="T73" t="s">
        <v>212</v>
      </c>
      <c r="U73" t="s">
        <v>197</v>
      </c>
      <c r="V73">
        <v>20</v>
      </c>
      <c r="W73">
        <v>2014</v>
      </c>
      <c r="X73">
        <v>50</v>
      </c>
      <c r="Y73" t="s">
        <v>212</v>
      </c>
      <c r="Z73" t="s">
        <v>261</v>
      </c>
      <c r="AA73">
        <v>50</v>
      </c>
      <c r="AB73">
        <v>2018</v>
      </c>
      <c r="AE73" t="s">
        <v>633</v>
      </c>
      <c r="AF73">
        <v>100</v>
      </c>
      <c r="AG73">
        <v>2016</v>
      </c>
      <c r="AT73" s="11" t="s">
        <v>187</v>
      </c>
      <c r="AU73" s="11" t="s">
        <v>188</v>
      </c>
      <c r="AV73" s="11" t="s">
        <v>198</v>
      </c>
      <c r="AW73">
        <v>30</v>
      </c>
      <c r="AX73">
        <v>5</v>
      </c>
      <c r="AY73">
        <v>15</v>
      </c>
      <c r="AZ73">
        <v>2.5</v>
      </c>
      <c r="BA73" s="12">
        <f t="shared" si="3"/>
        <v>35</v>
      </c>
      <c r="BB73" s="15">
        <f t="shared" si="4"/>
        <v>17.5</v>
      </c>
      <c r="BC73" s="15">
        <f t="shared" si="5"/>
        <v>17.5</v>
      </c>
    </row>
    <row r="74" spans="1:74" ht="15.75" x14ac:dyDescent="0.25">
      <c r="A74">
        <v>72</v>
      </c>
      <c r="B74" s="10">
        <v>1</v>
      </c>
      <c r="C74" s="10">
        <v>6</v>
      </c>
      <c r="D74" s="10">
        <v>2</v>
      </c>
      <c r="E74" t="s">
        <v>184</v>
      </c>
      <c r="F74">
        <v>200</v>
      </c>
      <c r="G74" t="s">
        <v>211</v>
      </c>
      <c r="H74">
        <v>2009</v>
      </c>
      <c r="I74">
        <v>12</v>
      </c>
      <c r="J74" t="s">
        <v>186</v>
      </c>
      <c r="P74" t="s">
        <v>268</v>
      </c>
      <c r="Q74">
        <v>2000</v>
      </c>
      <c r="R74">
        <v>2015</v>
      </c>
      <c r="S74">
        <v>7</v>
      </c>
      <c r="T74" t="s">
        <v>186</v>
      </c>
      <c r="U74" t="s">
        <v>392</v>
      </c>
      <c r="V74">
        <v>80</v>
      </c>
      <c r="W74">
        <v>2015</v>
      </c>
      <c r="Z74" t="s">
        <v>235</v>
      </c>
      <c r="AA74">
        <v>100</v>
      </c>
      <c r="AB74">
        <v>2016</v>
      </c>
      <c r="AE74" t="s">
        <v>199</v>
      </c>
      <c r="AH74" t="s">
        <v>639</v>
      </c>
      <c r="AJ74" t="s">
        <v>201</v>
      </c>
      <c r="AM74" t="s">
        <v>639</v>
      </c>
      <c r="AT74" s="11" t="s">
        <v>187</v>
      </c>
      <c r="AU74" s="11" t="s">
        <v>188</v>
      </c>
      <c r="AV74" s="11" t="s">
        <v>198</v>
      </c>
      <c r="AW74">
        <v>150</v>
      </c>
      <c r="AX74">
        <v>100</v>
      </c>
      <c r="AY74">
        <v>40</v>
      </c>
      <c r="AZ74">
        <v>70</v>
      </c>
      <c r="BA74" s="12">
        <f t="shared" si="3"/>
        <v>250</v>
      </c>
      <c r="BB74" s="15">
        <f t="shared" si="4"/>
        <v>110</v>
      </c>
      <c r="BC74" s="15">
        <f t="shared" si="5"/>
        <v>140</v>
      </c>
    </row>
    <row r="75" spans="1:74" ht="30.75" x14ac:dyDescent="0.25">
      <c r="A75">
        <v>73</v>
      </c>
      <c r="B75" s="10">
        <v>1</v>
      </c>
      <c r="C75" s="10">
        <v>3</v>
      </c>
      <c r="D75" s="10">
        <v>1.1519999999999999</v>
      </c>
      <c r="E75" t="s">
        <v>184</v>
      </c>
      <c r="F75">
        <v>600</v>
      </c>
      <c r="G75" t="s">
        <v>211</v>
      </c>
      <c r="H75">
        <v>1985</v>
      </c>
      <c r="I75">
        <v>1.5</v>
      </c>
      <c r="J75" t="s">
        <v>186</v>
      </c>
      <c r="P75" t="s">
        <v>262</v>
      </c>
      <c r="Q75">
        <v>400</v>
      </c>
      <c r="R75">
        <v>1995</v>
      </c>
      <c r="S75">
        <v>2.5</v>
      </c>
      <c r="T75" t="s">
        <v>186</v>
      </c>
      <c r="U75" t="s">
        <v>196</v>
      </c>
      <c r="V75">
        <v>15</v>
      </c>
      <c r="W75">
        <v>1995</v>
      </c>
      <c r="X75">
        <v>300</v>
      </c>
      <c r="Y75" t="s">
        <v>212</v>
      </c>
      <c r="AT75" s="11" t="s">
        <v>217</v>
      </c>
      <c r="AU75" s="11"/>
      <c r="AV75" s="11" t="s">
        <v>198</v>
      </c>
      <c r="AW75">
        <v>15</v>
      </c>
      <c r="AX75">
        <v>15</v>
      </c>
      <c r="AY75">
        <v>5</v>
      </c>
      <c r="AZ75">
        <v>5</v>
      </c>
      <c r="BA75" s="12">
        <f t="shared" si="3"/>
        <v>30</v>
      </c>
      <c r="BB75" s="15">
        <f t="shared" si="4"/>
        <v>10</v>
      </c>
      <c r="BC75" s="15">
        <f t="shared" si="5"/>
        <v>20</v>
      </c>
    </row>
    <row r="76" spans="1:74" ht="15.75" x14ac:dyDescent="0.25">
      <c r="A76">
        <v>74</v>
      </c>
      <c r="B76" s="10">
        <v>1</v>
      </c>
      <c r="C76" s="10">
        <v>2</v>
      </c>
      <c r="D76" s="10">
        <v>0.7</v>
      </c>
      <c r="E76" t="s">
        <v>235</v>
      </c>
      <c r="F76">
        <v>400</v>
      </c>
      <c r="G76" t="s">
        <v>181</v>
      </c>
      <c r="H76">
        <v>1999</v>
      </c>
      <c r="I76">
        <v>15</v>
      </c>
      <c r="J76" t="s">
        <v>186</v>
      </c>
      <c r="P76" t="s">
        <v>184</v>
      </c>
      <c r="Q76">
        <v>20</v>
      </c>
      <c r="R76">
        <v>1999</v>
      </c>
      <c r="S76">
        <v>150</v>
      </c>
      <c r="T76" t="s">
        <v>212</v>
      </c>
      <c r="AT76" s="11" t="s">
        <v>187</v>
      </c>
      <c r="AU76" s="11" t="s">
        <v>188</v>
      </c>
      <c r="AV76" s="11" t="s">
        <v>189</v>
      </c>
      <c r="AW76">
        <v>235</v>
      </c>
      <c r="AX76">
        <v>5</v>
      </c>
      <c r="AY76">
        <v>135</v>
      </c>
      <c r="BA76" s="12">
        <f t="shared" si="3"/>
        <v>240</v>
      </c>
      <c r="BB76" s="15">
        <f t="shared" si="4"/>
        <v>135</v>
      </c>
      <c r="BC76" s="15">
        <f t="shared" si="5"/>
        <v>105</v>
      </c>
    </row>
    <row r="77" spans="1:74" ht="15.75" x14ac:dyDescent="0.25">
      <c r="A77">
        <v>75</v>
      </c>
      <c r="B77" s="10">
        <v>2</v>
      </c>
      <c r="C77" s="10">
        <v>5</v>
      </c>
      <c r="D77" s="10">
        <v>1.1000000000000001</v>
      </c>
      <c r="E77" t="s">
        <v>184</v>
      </c>
      <c r="H77">
        <v>1980</v>
      </c>
      <c r="I77">
        <v>2</v>
      </c>
      <c r="J77" t="s">
        <v>186</v>
      </c>
      <c r="P77" t="s">
        <v>262</v>
      </c>
      <c r="Q77">
        <v>150</v>
      </c>
      <c r="R77">
        <v>1980</v>
      </c>
      <c r="S77">
        <v>2.5</v>
      </c>
      <c r="T77" t="s">
        <v>186</v>
      </c>
      <c r="U77" t="s">
        <v>196</v>
      </c>
      <c r="V77">
        <v>70</v>
      </c>
      <c r="W77">
        <v>1983</v>
      </c>
      <c r="X77">
        <v>300</v>
      </c>
      <c r="Y77" t="s">
        <v>212</v>
      </c>
      <c r="Z77" t="s">
        <v>197</v>
      </c>
      <c r="AB77">
        <v>2019</v>
      </c>
      <c r="AE77" t="s">
        <v>337</v>
      </c>
      <c r="AG77">
        <v>2010</v>
      </c>
      <c r="AT77" s="11"/>
      <c r="AU77" s="11" t="s">
        <v>360</v>
      </c>
      <c r="AV77" s="11" t="s">
        <v>198</v>
      </c>
      <c r="AW77">
        <v>20</v>
      </c>
      <c r="AX77">
        <v>30</v>
      </c>
      <c r="AY77">
        <v>5</v>
      </c>
      <c r="BA77" s="12">
        <f t="shared" si="3"/>
        <v>50</v>
      </c>
      <c r="BB77" s="15">
        <f t="shared" si="4"/>
        <v>5</v>
      </c>
      <c r="BC77" s="15">
        <f t="shared" si="5"/>
        <v>45</v>
      </c>
      <c r="BD77">
        <v>4</v>
      </c>
      <c r="BE77" t="s">
        <v>233</v>
      </c>
      <c r="BG77">
        <v>1980</v>
      </c>
      <c r="BH77">
        <v>8</v>
      </c>
      <c r="BI77" t="s">
        <v>186</v>
      </c>
      <c r="BJ77" t="s">
        <v>258</v>
      </c>
      <c r="BL77">
        <v>1980</v>
      </c>
      <c r="BO77" t="s">
        <v>201</v>
      </c>
      <c r="BQ77">
        <v>1985</v>
      </c>
      <c r="BT77" t="s">
        <v>337</v>
      </c>
      <c r="BV77">
        <v>2010</v>
      </c>
    </row>
    <row r="78" spans="1:74" ht="30.75" x14ac:dyDescent="0.25">
      <c r="A78">
        <v>76</v>
      </c>
      <c r="B78" s="10">
        <v>1</v>
      </c>
      <c r="C78" s="10">
        <v>3</v>
      </c>
      <c r="D78" s="10">
        <v>1.7</v>
      </c>
      <c r="E78" t="s">
        <v>184</v>
      </c>
      <c r="F78">
        <v>150</v>
      </c>
      <c r="G78" t="s">
        <v>211</v>
      </c>
      <c r="H78">
        <v>1989</v>
      </c>
      <c r="I78">
        <v>4.5</v>
      </c>
      <c r="J78" t="s">
        <v>186</v>
      </c>
      <c r="P78" t="s">
        <v>262</v>
      </c>
      <c r="Q78">
        <v>800</v>
      </c>
      <c r="R78">
        <v>1999</v>
      </c>
      <c r="S78">
        <v>16</v>
      </c>
      <c r="T78" t="s">
        <v>186</v>
      </c>
      <c r="U78" t="s">
        <v>197</v>
      </c>
      <c r="V78">
        <v>100</v>
      </c>
      <c r="W78">
        <v>2004</v>
      </c>
      <c r="X78">
        <v>3</v>
      </c>
      <c r="Y78" t="s">
        <v>186</v>
      </c>
      <c r="AT78" s="11" t="s">
        <v>226</v>
      </c>
      <c r="AU78" s="11" t="s">
        <v>188</v>
      </c>
      <c r="AV78" s="11" t="s">
        <v>189</v>
      </c>
      <c r="AW78">
        <v>30</v>
      </c>
      <c r="AX78">
        <v>205</v>
      </c>
      <c r="AY78">
        <v>5</v>
      </c>
      <c r="AZ78">
        <v>15</v>
      </c>
      <c r="BA78" s="12">
        <f t="shared" si="3"/>
        <v>235</v>
      </c>
      <c r="BB78" s="15">
        <f t="shared" si="4"/>
        <v>20</v>
      </c>
      <c r="BC78" s="15">
        <f t="shared" si="5"/>
        <v>215</v>
      </c>
    </row>
    <row r="79" spans="1:74" ht="15.75" x14ac:dyDescent="0.25">
      <c r="A79">
        <v>77</v>
      </c>
      <c r="B79" s="10">
        <v>1</v>
      </c>
      <c r="C79" s="10">
        <v>7</v>
      </c>
      <c r="D79" s="10">
        <v>1.8</v>
      </c>
      <c r="E79" t="s">
        <v>184</v>
      </c>
      <c r="F79">
        <v>80</v>
      </c>
      <c r="G79" t="s">
        <v>211</v>
      </c>
      <c r="H79">
        <v>2000</v>
      </c>
      <c r="I79">
        <v>2</v>
      </c>
      <c r="J79" t="s">
        <v>186</v>
      </c>
      <c r="P79" t="s">
        <v>236</v>
      </c>
      <c r="S79">
        <v>1</v>
      </c>
      <c r="T79" t="s">
        <v>186</v>
      </c>
      <c r="U79" t="s">
        <v>557</v>
      </c>
      <c r="V79">
        <v>65</v>
      </c>
      <c r="W79">
        <v>1990</v>
      </c>
      <c r="Z79" t="s">
        <v>197</v>
      </c>
      <c r="AA79">
        <v>6</v>
      </c>
      <c r="AB79">
        <v>2010</v>
      </c>
      <c r="AC79">
        <v>800</v>
      </c>
      <c r="AD79" t="s">
        <v>212</v>
      </c>
      <c r="AE79" t="s">
        <v>201</v>
      </c>
      <c r="AF79">
        <v>8</v>
      </c>
      <c r="AG79">
        <v>1990</v>
      </c>
      <c r="AH79">
        <v>300</v>
      </c>
      <c r="AI79" t="s">
        <v>212</v>
      </c>
      <c r="AJ79" t="s">
        <v>515</v>
      </c>
      <c r="AK79">
        <v>300</v>
      </c>
      <c r="AL79">
        <v>2018</v>
      </c>
      <c r="AO79" t="s">
        <v>654</v>
      </c>
      <c r="AP79">
        <v>120</v>
      </c>
      <c r="AQ79">
        <v>2018</v>
      </c>
      <c r="AT79" s="11"/>
      <c r="AU79" s="11" t="s">
        <v>188</v>
      </c>
      <c r="AV79" s="11" t="s">
        <v>198</v>
      </c>
      <c r="AW79">
        <v>30</v>
      </c>
      <c r="AX79">
        <v>100</v>
      </c>
      <c r="AZ79">
        <v>43</v>
      </c>
      <c r="BA79" s="12">
        <f t="shared" si="3"/>
        <v>130</v>
      </c>
      <c r="BB79" s="15">
        <f t="shared" si="4"/>
        <v>43</v>
      </c>
      <c r="BC79" s="15">
        <f t="shared" si="5"/>
        <v>87</v>
      </c>
    </row>
    <row r="80" spans="1:74" ht="15.75" x14ac:dyDescent="0.25">
      <c r="A80">
        <v>78</v>
      </c>
      <c r="B80" s="10">
        <v>1</v>
      </c>
      <c r="C80" s="10">
        <v>6</v>
      </c>
      <c r="D80" s="10">
        <v>0.9</v>
      </c>
      <c r="E80" t="s">
        <v>184</v>
      </c>
      <c r="F80">
        <v>300</v>
      </c>
      <c r="G80" t="s">
        <v>211</v>
      </c>
      <c r="H80">
        <v>1994</v>
      </c>
      <c r="I80">
        <v>2</v>
      </c>
      <c r="J80" t="s">
        <v>186</v>
      </c>
      <c r="P80" t="s">
        <v>236</v>
      </c>
      <c r="S80">
        <v>1</v>
      </c>
      <c r="T80" t="s">
        <v>186</v>
      </c>
      <c r="U80" t="s">
        <v>234</v>
      </c>
      <c r="W80">
        <v>2015</v>
      </c>
      <c r="Z80" t="s">
        <v>661</v>
      </c>
      <c r="AB80">
        <v>2015</v>
      </c>
      <c r="AE80" t="s">
        <v>287</v>
      </c>
      <c r="AF80">
        <v>50</v>
      </c>
      <c r="AG80">
        <v>2015</v>
      </c>
      <c r="AJ80" t="s">
        <v>258</v>
      </c>
      <c r="AK80">
        <v>50</v>
      </c>
      <c r="AL80">
        <v>2015</v>
      </c>
      <c r="AT80" s="11" t="s">
        <v>187</v>
      </c>
      <c r="AU80" s="11"/>
      <c r="AV80" s="11" t="s">
        <v>198</v>
      </c>
      <c r="AW80">
        <v>8</v>
      </c>
      <c r="AX80">
        <v>5</v>
      </c>
      <c r="AY80">
        <v>1.7</v>
      </c>
      <c r="AZ80">
        <v>1.7</v>
      </c>
      <c r="BA80" s="12">
        <f t="shared" si="3"/>
        <v>13</v>
      </c>
      <c r="BB80" s="15">
        <f t="shared" si="4"/>
        <v>3.4</v>
      </c>
      <c r="BC80" s="15">
        <f t="shared" si="5"/>
        <v>9.6</v>
      </c>
    </row>
    <row r="81" spans="1:55" ht="30.75" x14ac:dyDescent="0.25">
      <c r="A81">
        <v>79</v>
      </c>
      <c r="B81" s="10">
        <v>1</v>
      </c>
      <c r="C81" s="10">
        <v>3</v>
      </c>
      <c r="D81" s="10">
        <v>0.8</v>
      </c>
      <c r="E81" t="s">
        <v>184</v>
      </c>
      <c r="F81">
        <v>500</v>
      </c>
      <c r="G81" t="s">
        <v>211</v>
      </c>
      <c r="H81">
        <v>2014</v>
      </c>
      <c r="I81">
        <v>300</v>
      </c>
      <c r="J81" t="s">
        <v>212</v>
      </c>
      <c r="P81" t="s">
        <v>268</v>
      </c>
      <c r="Q81">
        <v>350</v>
      </c>
      <c r="R81">
        <v>2014</v>
      </c>
      <c r="S81" t="s">
        <v>182</v>
      </c>
      <c r="U81" t="s">
        <v>197</v>
      </c>
      <c r="V81">
        <v>50</v>
      </c>
      <c r="W81">
        <v>2014</v>
      </c>
      <c r="X81">
        <v>100</v>
      </c>
      <c r="Y81" t="s">
        <v>212</v>
      </c>
      <c r="AT81" s="11" t="s">
        <v>217</v>
      </c>
      <c r="AU81" s="11" t="s">
        <v>238</v>
      </c>
      <c r="AV81" s="11" t="s">
        <v>189</v>
      </c>
      <c r="AW81">
        <v>15</v>
      </c>
      <c r="AX81">
        <v>5</v>
      </c>
      <c r="AY81">
        <v>5</v>
      </c>
      <c r="AZ81">
        <v>5</v>
      </c>
      <c r="BA81" s="12">
        <f t="shared" si="3"/>
        <v>20</v>
      </c>
      <c r="BB81" s="15">
        <f t="shared" si="4"/>
        <v>10</v>
      </c>
      <c r="BC81" s="15">
        <f t="shared" si="5"/>
        <v>10</v>
      </c>
    </row>
    <row r="82" spans="1:55" ht="30.75" x14ac:dyDescent="0.25">
      <c r="A82">
        <v>80</v>
      </c>
      <c r="B82" s="10">
        <v>1</v>
      </c>
      <c r="C82" s="10">
        <v>2</v>
      </c>
      <c r="D82" s="10"/>
      <c r="E82" t="s">
        <v>184</v>
      </c>
      <c r="F82">
        <v>350</v>
      </c>
      <c r="G82" t="s">
        <v>211</v>
      </c>
      <c r="H82">
        <v>1977</v>
      </c>
      <c r="I82">
        <v>2</v>
      </c>
      <c r="J82" t="s">
        <v>186</v>
      </c>
      <c r="P82" t="s">
        <v>557</v>
      </c>
      <c r="Q82">
        <v>20</v>
      </c>
      <c r="R82">
        <v>1977</v>
      </c>
      <c r="S82">
        <v>300</v>
      </c>
      <c r="T82" t="s">
        <v>558</v>
      </c>
      <c r="AT82" s="11" t="s">
        <v>217</v>
      </c>
      <c r="AU82" s="11" t="s">
        <v>238</v>
      </c>
      <c r="AV82" s="11" t="s">
        <v>198</v>
      </c>
      <c r="AW82">
        <v>10</v>
      </c>
      <c r="AX82">
        <v>4</v>
      </c>
      <c r="AY82">
        <v>2</v>
      </c>
      <c r="BA82" s="12">
        <f t="shared" si="3"/>
        <v>14</v>
      </c>
      <c r="BB82" s="15">
        <f t="shared" si="4"/>
        <v>2</v>
      </c>
      <c r="BC82" s="15">
        <f t="shared" si="5"/>
        <v>12</v>
      </c>
    </row>
    <row r="83" spans="1:55" ht="30.75" x14ac:dyDescent="0.25">
      <c r="A83">
        <v>81</v>
      </c>
      <c r="B83" s="10">
        <v>1</v>
      </c>
      <c r="C83" s="10">
        <v>5</v>
      </c>
      <c r="D83" s="10">
        <v>1</v>
      </c>
      <c r="E83" t="s">
        <v>184</v>
      </c>
      <c r="F83">
        <v>100</v>
      </c>
      <c r="G83" t="s">
        <v>211</v>
      </c>
      <c r="H83">
        <v>1980</v>
      </c>
      <c r="I83">
        <v>4</v>
      </c>
      <c r="J83" t="s">
        <v>186</v>
      </c>
      <c r="P83" t="s">
        <v>347</v>
      </c>
      <c r="Q83">
        <v>17</v>
      </c>
      <c r="R83">
        <v>2000</v>
      </c>
      <c r="U83" t="s">
        <v>235</v>
      </c>
      <c r="V83">
        <v>6</v>
      </c>
      <c r="W83">
        <v>2016</v>
      </c>
      <c r="Z83" t="s">
        <v>196</v>
      </c>
      <c r="AA83">
        <v>7</v>
      </c>
      <c r="AC83">
        <v>60</v>
      </c>
      <c r="AD83" t="s">
        <v>212</v>
      </c>
      <c r="AE83" t="s">
        <v>258</v>
      </c>
      <c r="AF83">
        <v>40</v>
      </c>
      <c r="AG83">
        <v>2011</v>
      </c>
      <c r="AH83">
        <v>700</v>
      </c>
      <c r="AI83" t="s">
        <v>212</v>
      </c>
      <c r="AT83" s="11" t="s">
        <v>217</v>
      </c>
      <c r="AU83" s="11" t="s">
        <v>188</v>
      </c>
      <c r="AV83" s="11" t="s">
        <v>198</v>
      </c>
      <c r="AW83">
        <v>20</v>
      </c>
      <c r="AX83">
        <v>6</v>
      </c>
      <c r="AY83">
        <v>1.5</v>
      </c>
      <c r="AZ83">
        <v>1.5</v>
      </c>
      <c r="BA83" s="12">
        <f t="shared" si="3"/>
        <v>26</v>
      </c>
      <c r="BB83" s="15">
        <f t="shared" si="4"/>
        <v>3</v>
      </c>
      <c r="BC83" s="15">
        <f t="shared" si="5"/>
        <v>23</v>
      </c>
    </row>
    <row r="84" spans="1:55" ht="15.75" x14ac:dyDescent="0.25">
      <c r="A84">
        <v>82</v>
      </c>
      <c r="B84" s="10">
        <v>1</v>
      </c>
      <c r="C84" s="10">
        <v>4</v>
      </c>
      <c r="D84" s="10">
        <v>0.8</v>
      </c>
      <c r="E84" t="s">
        <v>184</v>
      </c>
      <c r="F84">
        <v>50</v>
      </c>
      <c r="G84" t="s">
        <v>211</v>
      </c>
      <c r="H84">
        <v>2000</v>
      </c>
      <c r="I84">
        <v>1.5</v>
      </c>
      <c r="J84" t="s">
        <v>186</v>
      </c>
      <c r="P84" t="s">
        <v>197</v>
      </c>
      <c r="Q84">
        <v>10</v>
      </c>
      <c r="R84">
        <v>2013</v>
      </c>
      <c r="U84" t="s">
        <v>196</v>
      </c>
      <c r="V84">
        <v>10</v>
      </c>
      <c r="W84">
        <v>2013</v>
      </c>
      <c r="Z84" t="s">
        <v>530</v>
      </c>
      <c r="AA84">
        <v>10</v>
      </c>
      <c r="AB84">
        <v>2009</v>
      </c>
      <c r="AT84" s="11"/>
      <c r="AU84" s="11" t="s">
        <v>360</v>
      </c>
      <c r="AV84" s="11" t="s">
        <v>189</v>
      </c>
      <c r="AW84">
        <v>20</v>
      </c>
      <c r="AX84">
        <v>5</v>
      </c>
      <c r="AY84">
        <v>5</v>
      </c>
      <c r="BA84" s="12">
        <f t="shared" si="3"/>
        <v>25</v>
      </c>
      <c r="BB84" s="15">
        <f t="shared" si="4"/>
        <v>5</v>
      </c>
      <c r="BC84" s="15">
        <f t="shared" si="5"/>
        <v>20</v>
      </c>
    </row>
    <row r="85" spans="1:55" ht="30.75" x14ac:dyDescent="0.25">
      <c r="A85">
        <v>83</v>
      </c>
      <c r="B85" s="10">
        <v>1</v>
      </c>
      <c r="C85" s="10">
        <v>5</v>
      </c>
      <c r="D85" s="10">
        <v>2.25</v>
      </c>
      <c r="E85" t="s">
        <v>184</v>
      </c>
      <c r="F85">
        <v>300</v>
      </c>
      <c r="G85" t="s">
        <v>211</v>
      </c>
      <c r="H85">
        <v>2000</v>
      </c>
      <c r="I85">
        <v>5</v>
      </c>
      <c r="J85" t="s">
        <v>186</v>
      </c>
      <c r="P85" t="s">
        <v>197</v>
      </c>
      <c r="Q85">
        <v>150</v>
      </c>
      <c r="R85">
        <v>1984</v>
      </c>
      <c r="S85">
        <v>2</v>
      </c>
      <c r="T85" t="s">
        <v>186</v>
      </c>
      <c r="U85" t="s">
        <v>235</v>
      </c>
      <c r="V85">
        <v>200</v>
      </c>
      <c r="W85">
        <v>2014</v>
      </c>
      <c r="X85">
        <v>250</v>
      </c>
      <c r="Y85" t="s">
        <v>212</v>
      </c>
      <c r="Z85" t="s">
        <v>234</v>
      </c>
      <c r="AA85">
        <v>100</v>
      </c>
      <c r="AC85">
        <v>200</v>
      </c>
      <c r="AD85" t="s">
        <v>212</v>
      </c>
      <c r="AE85" t="s">
        <v>201</v>
      </c>
      <c r="AF85">
        <v>30</v>
      </c>
      <c r="AG85">
        <v>2000</v>
      </c>
      <c r="AH85">
        <v>200</v>
      </c>
      <c r="AI85" t="s">
        <v>212</v>
      </c>
      <c r="AT85" s="11" t="s">
        <v>226</v>
      </c>
      <c r="AU85" s="11"/>
      <c r="AV85" s="11" t="s">
        <v>198</v>
      </c>
      <c r="AW85">
        <v>40</v>
      </c>
      <c r="AX85">
        <v>66</v>
      </c>
      <c r="AY85">
        <v>5</v>
      </c>
      <c r="AZ85">
        <v>15</v>
      </c>
      <c r="BA85" s="12">
        <f t="shared" si="3"/>
        <v>106</v>
      </c>
      <c r="BB85" s="15">
        <f t="shared" si="4"/>
        <v>20</v>
      </c>
      <c r="BC85" s="15">
        <f t="shared" si="5"/>
        <v>86</v>
      </c>
    </row>
    <row r="86" spans="1:55" ht="15.75" x14ac:dyDescent="0.25">
      <c r="A86">
        <v>84</v>
      </c>
      <c r="B86" s="10">
        <v>1</v>
      </c>
      <c r="C86" s="10">
        <v>2</v>
      </c>
      <c r="D86" s="10">
        <v>0.3</v>
      </c>
      <c r="E86" t="s">
        <v>184</v>
      </c>
      <c r="F86">
        <v>30</v>
      </c>
      <c r="G86" t="s">
        <v>211</v>
      </c>
      <c r="H86">
        <v>1999</v>
      </c>
      <c r="I86">
        <v>1.2</v>
      </c>
      <c r="J86" t="s">
        <v>186</v>
      </c>
      <c r="P86" t="s">
        <v>262</v>
      </c>
      <c r="Q86">
        <v>30</v>
      </c>
      <c r="R86">
        <v>2011</v>
      </c>
      <c r="S86">
        <v>800</v>
      </c>
      <c r="T86" t="s">
        <v>212</v>
      </c>
      <c r="AT86" s="11" t="s">
        <v>187</v>
      </c>
      <c r="AU86" s="11" t="s">
        <v>188</v>
      </c>
      <c r="AV86" s="11" t="s">
        <v>198</v>
      </c>
      <c r="AW86">
        <v>6</v>
      </c>
      <c r="AX86">
        <v>9</v>
      </c>
      <c r="AY86">
        <v>0.75</v>
      </c>
      <c r="AZ86">
        <v>0.75</v>
      </c>
      <c r="BA86" s="12">
        <f t="shared" si="3"/>
        <v>15</v>
      </c>
      <c r="BB86" s="15">
        <f t="shared" si="4"/>
        <v>1.5</v>
      </c>
      <c r="BC86" s="15">
        <f t="shared" si="5"/>
        <v>13.5</v>
      </c>
    </row>
    <row r="87" spans="1:55" ht="15.75" x14ac:dyDescent="0.25">
      <c r="A87">
        <v>85</v>
      </c>
      <c r="B87" s="10">
        <v>1</v>
      </c>
      <c r="C87" s="10">
        <v>4</v>
      </c>
      <c r="D87" s="10">
        <v>1</v>
      </c>
      <c r="E87" t="s">
        <v>184</v>
      </c>
      <c r="F87">
        <v>100</v>
      </c>
      <c r="G87" t="s">
        <v>211</v>
      </c>
      <c r="H87">
        <v>2000</v>
      </c>
      <c r="I87">
        <v>4</v>
      </c>
      <c r="J87" t="s">
        <v>186</v>
      </c>
      <c r="P87" t="s">
        <v>262</v>
      </c>
      <c r="Q87">
        <v>30</v>
      </c>
      <c r="R87">
        <v>2010</v>
      </c>
      <c r="S87">
        <v>350</v>
      </c>
      <c r="T87" t="s">
        <v>212</v>
      </c>
      <c r="U87" t="s">
        <v>197</v>
      </c>
      <c r="V87">
        <v>13</v>
      </c>
      <c r="W87">
        <v>2008</v>
      </c>
      <c r="X87">
        <v>300</v>
      </c>
      <c r="Y87" t="s">
        <v>212</v>
      </c>
      <c r="Z87" t="s">
        <v>196</v>
      </c>
      <c r="AA87">
        <v>10</v>
      </c>
      <c r="AB87">
        <v>2005</v>
      </c>
      <c r="AC87">
        <v>500</v>
      </c>
      <c r="AD87" t="s">
        <v>212</v>
      </c>
      <c r="AT87" s="11" t="s">
        <v>187</v>
      </c>
      <c r="AU87" s="11" t="s">
        <v>238</v>
      </c>
      <c r="AV87" s="11" t="s">
        <v>198</v>
      </c>
      <c r="AW87">
        <v>80</v>
      </c>
      <c r="AX87">
        <v>40</v>
      </c>
      <c r="AY87">
        <v>20</v>
      </c>
      <c r="AZ87">
        <v>2</v>
      </c>
      <c r="BA87" s="12">
        <f t="shared" si="3"/>
        <v>120</v>
      </c>
      <c r="BB87" s="15">
        <f t="shared" si="4"/>
        <v>22</v>
      </c>
      <c r="BC87" s="15">
        <f t="shared" si="5"/>
        <v>98</v>
      </c>
    </row>
    <row r="88" spans="1:55" ht="15.75" x14ac:dyDescent="0.25">
      <c r="A88">
        <v>86</v>
      </c>
      <c r="B88" s="10">
        <v>1</v>
      </c>
      <c r="C88" s="10">
        <v>6</v>
      </c>
      <c r="D88" s="10">
        <v>0.8</v>
      </c>
      <c r="E88" t="s">
        <v>184</v>
      </c>
      <c r="F88">
        <v>100</v>
      </c>
      <c r="G88" t="s">
        <v>211</v>
      </c>
      <c r="H88">
        <v>1999</v>
      </c>
      <c r="I88">
        <v>6</v>
      </c>
      <c r="J88" t="s">
        <v>186</v>
      </c>
      <c r="P88" t="s">
        <v>197</v>
      </c>
      <c r="Q88">
        <v>50</v>
      </c>
      <c r="R88">
        <v>2010</v>
      </c>
      <c r="S88">
        <v>1</v>
      </c>
      <c r="T88" t="s">
        <v>186</v>
      </c>
      <c r="U88" t="s">
        <v>235</v>
      </c>
      <c r="V88">
        <v>200</v>
      </c>
      <c r="W88">
        <v>2016</v>
      </c>
      <c r="Z88" t="s">
        <v>392</v>
      </c>
      <c r="AA88">
        <v>50</v>
      </c>
      <c r="AB88">
        <v>2017</v>
      </c>
      <c r="AE88" t="s">
        <v>337</v>
      </c>
      <c r="AF88">
        <v>40</v>
      </c>
      <c r="AG88">
        <v>2017</v>
      </c>
      <c r="AJ88" t="s">
        <v>258</v>
      </c>
      <c r="AK88">
        <v>150</v>
      </c>
      <c r="AL88">
        <v>2013</v>
      </c>
      <c r="AM88">
        <v>1</v>
      </c>
      <c r="AN88" t="s">
        <v>186</v>
      </c>
      <c r="AT88" s="11" t="s">
        <v>187</v>
      </c>
      <c r="AU88" s="11" t="s">
        <v>238</v>
      </c>
      <c r="AV88" s="11" t="s">
        <v>198</v>
      </c>
      <c r="AW88">
        <v>35</v>
      </c>
      <c r="AX88">
        <v>20</v>
      </c>
      <c r="AY88">
        <v>8</v>
      </c>
      <c r="AZ88">
        <v>8</v>
      </c>
      <c r="BA88" s="12">
        <f t="shared" si="3"/>
        <v>55</v>
      </c>
      <c r="BB88" s="15">
        <f t="shared" si="4"/>
        <v>16</v>
      </c>
      <c r="BC88" s="15">
        <f t="shared" si="5"/>
        <v>39</v>
      </c>
    </row>
    <row r="89" spans="1:55" ht="15.75" x14ac:dyDescent="0.25">
      <c r="A89">
        <v>87</v>
      </c>
      <c r="B89" s="10">
        <v>1</v>
      </c>
      <c r="C89" s="10">
        <v>3</v>
      </c>
      <c r="D89" s="10">
        <v>0.5</v>
      </c>
      <c r="E89" t="s">
        <v>184</v>
      </c>
      <c r="F89">
        <v>40</v>
      </c>
      <c r="G89" t="s">
        <v>211</v>
      </c>
      <c r="H89">
        <v>2000</v>
      </c>
      <c r="I89">
        <v>2</v>
      </c>
      <c r="J89" t="s">
        <v>186</v>
      </c>
      <c r="P89" t="s">
        <v>262</v>
      </c>
      <c r="R89">
        <v>2010</v>
      </c>
      <c r="S89">
        <v>2</v>
      </c>
      <c r="T89" t="s">
        <v>186</v>
      </c>
      <c r="U89" t="s">
        <v>703</v>
      </c>
      <c r="V89">
        <v>2</v>
      </c>
      <c r="W89">
        <v>2010</v>
      </c>
      <c r="X89">
        <v>100</v>
      </c>
      <c r="Y89" t="s">
        <v>212</v>
      </c>
      <c r="AT89" s="11"/>
      <c r="AU89" s="11" t="s">
        <v>188</v>
      </c>
      <c r="AV89" s="11" t="s">
        <v>198</v>
      </c>
      <c r="AW89">
        <v>10</v>
      </c>
      <c r="AX89">
        <v>20</v>
      </c>
      <c r="AZ89">
        <v>1.5</v>
      </c>
      <c r="BA89" s="12">
        <f t="shared" si="3"/>
        <v>30</v>
      </c>
      <c r="BB89" s="15">
        <f t="shared" si="4"/>
        <v>1.5</v>
      </c>
      <c r="BC89" s="15">
        <f t="shared" si="5"/>
        <v>28.5</v>
      </c>
    </row>
    <row r="90" spans="1:55" ht="30.75" x14ac:dyDescent="0.25">
      <c r="A90">
        <v>88</v>
      </c>
      <c r="B90" s="10">
        <v>1</v>
      </c>
      <c r="C90" s="10">
        <v>4</v>
      </c>
      <c r="D90" s="10">
        <v>1.17</v>
      </c>
      <c r="E90" t="s">
        <v>184</v>
      </c>
      <c r="F90">
        <v>100</v>
      </c>
      <c r="G90" t="s">
        <v>211</v>
      </c>
      <c r="H90">
        <v>1995</v>
      </c>
      <c r="I90">
        <v>450</v>
      </c>
      <c r="J90" t="s">
        <v>212</v>
      </c>
      <c r="P90" t="s">
        <v>196</v>
      </c>
      <c r="Q90">
        <v>5</v>
      </c>
      <c r="R90">
        <v>2000</v>
      </c>
      <c r="S90">
        <v>50</v>
      </c>
      <c r="T90" t="s">
        <v>212</v>
      </c>
      <c r="U90" t="s">
        <v>557</v>
      </c>
      <c r="V90">
        <v>4</v>
      </c>
      <c r="W90">
        <v>1995</v>
      </c>
      <c r="X90">
        <v>400</v>
      </c>
      <c r="Y90" t="s">
        <v>558</v>
      </c>
      <c r="Z90" t="s">
        <v>197</v>
      </c>
      <c r="AA90">
        <v>5</v>
      </c>
      <c r="AB90">
        <v>2000</v>
      </c>
      <c r="AC90">
        <v>100</v>
      </c>
      <c r="AD90" t="s">
        <v>212</v>
      </c>
      <c r="AT90" s="11" t="s">
        <v>217</v>
      </c>
      <c r="AU90" s="11" t="s">
        <v>188</v>
      </c>
      <c r="AV90" s="11" t="s">
        <v>189</v>
      </c>
      <c r="AW90">
        <v>14</v>
      </c>
      <c r="AX90">
        <v>6</v>
      </c>
      <c r="AY90">
        <v>1</v>
      </c>
      <c r="AZ90">
        <v>1</v>
      </c>
      <c r="BA90" s="12">
        <f t="shared" si="3"/>
        <v>20</v>
      </c>
      <c r="BB90" s="15">
        <f t="shared" si="4"/>
        <v>2</v>
      </c>
      <c r="BC90" s="15">
        <f t="shared" si="5"/>
        <v>18</v>
      </c>
    </row>
    <row r="91" spans="1:55" ht="30.75" x14ac:dyDescent="0.25">
      <c r="A91">
        <v>89</v>
      </c>
      <c r="B91" s="10">
        <v>1</v>
      </c>
      <c r="C91" s="10">
        <v>7</v>
      </c>
      <c r="D91" s="10">
        <v>2.2000000000000002</v>
      </c>
      <c r="E91" t="s">
        <v>184</v>
      </c>
      <c r="F91">
        <v>220</v>
      </c>
      <c r="G91" t="s">
        <v>211</v>
      </c>
      <c r="H91">
        <v>1985</v>
      </c>
      <c r="I91">
        <v>5</v>
      </c>
      <c r="J91" t="s">
        <v>186</v>
      </c>
      <c r="P91" t="s">
        <v>261</v>
      </c>
      <c r="Q91">
        <v>30</v>
      </c>
      <c r="R91">
        <v>2001</v>
      </c>
      <c r="U91" t="s">
        <v>197</v>
      </c>
      <c r="V91">
        <v>30</v>
      </c>
      <c r="W91">
        <v>1989</v>
      </c>
      <c r="Z91" t="s">
        <v>262</v>
      </c>
      <c r="AA91">
        <v>30</v>
      </c>
      <c r="AB91">
        <v>1989</v>
      </c>
      <c r="AE91" t="s">
        <v>393</v>
      </c>
      <c r="AF91">
        <v>100</v>
      </c>
      <c r="AG91">
        <v>2009</v>
      </c>
      <c r="AJ91" t="s">
        <v>468</v>
      </c>
      <c r="AK91">
        <v>30</v>
      </c>
      <c r="AL91">
        <v>2009</v>
      </c>
      <c r="AO91" t="s">
        <v>337</v>
      </c>
      <c r="AP91">
        <v>15</v>
      </c>
      <c r="AQ91">
        <v>1989</v>
      </c>
      <c r="AT91" s="11" t="s">
        <v>217</v>
      </c>
      <c r="AU91" s="11" t="s">
        <v>188</v>
      </c>
      <c r="AV91" s="11" t="s">
        <v>198</v>
      </c>
      <c r="AW91">
        <v>105</v>
      </c>
      <c r="AX91">
        <v>25</v>
      </c>
      <c r="AY91">
        <v>50</v>
      </c>
      <c r="AZ91">
        <v>5</v>
      </c>
      <c r="BA91" s="12">
        <f t="shared" si="3"/>
        <v>130</v>
      </c>
      <c r="BB91" s="15">
        <f t="shared" si="4"/>
        <v>55</v>
      </c>
      <c r="BC91" s="15">
        <f t="shared" si="5"/>
        <v>75</v>
      </c>
    </row>
    <row r="92" spans="1:55" ht="15.75" x14ac:dyDescent="0.25">
      <c r="A92">
        <v>90</v>
      </c>
      <c r="B92" s="10">
        <v>1</v>
      </c>
      <c r="C92" s="10">
        <v>2</v>
      </c>
      <c r="D92" s="10">
        <v>1</v>
      </c>
      <c r="E92" t="s">
        <v>184</v>
      </c>
      <c r="F92">
        <v>100</v>
      </c>
      <c r="G92" t="s">
        <v>211</v>
      </c>
      <c r="H92">
        <v>1999</v>
      </c>
      <c r="I92">
        <v>4</v>
      </c>
      <c r="J92" t="s">
        <v>186</v>
      </c>
      <c r="P92" t="s">
        <v>268</v>
      </c>
      <c r="Q92">
        <v>200</v>
      </c>
      <c r="R92">
        <v>2013</v>
      </c>
      <c r="S92">
        <v>10</v>
      </c>
      <c r="T92" t="s">
        <v>186</v>
      </c>
      <c r="AT92" s="11" t="s">
        <v>187</v>
      </c>
      <c r="AU92" s="11" t="s">
        <v>238</v>
      </c>
      <c r="AV92" s="11" t="s">
        <v>198</v>
      </c>
      <c r="AW92">
        <v>15</v>
      </c>
      <c r="AX92">
        <v>70</v>
      </c>
      <c r="AY92">
        <v>4.5</v>
      </c>
      <c r="AZ92">
        <v>9</v>
      </c>
      <c r="BA92" s="12">
        <f t="shared" si="3"/>
        <v>85</v>
      </c>
      <c r="BB92" s="15">
        <f t="shared" si="4"/>
        <v>13.5</v>
      </c>
      <c r="BC92" s="15">
        <f t="shared" si="5"/>
        <v>71.5</v>
      </c>
    </row>
    <row r="93" spans="1:55" ht="15.75" x14ac:dyDescent="0.25">
      <c r="A93">
        <v>91</v>
      </c>
      <c r="B93" s="10">
        <v>1</v>
      </c>
      <c r="C93" s="10">
        <v>3</v>
      </c>
      <c r="D93" s="10">
        <v>0.5</v>
      </c>
      <c r="E93" t="s">
        <v>184</v>
      </c>
      <c r="F93">
        <v>40</v>
      </c>
      <c r="G93" t="s">
        <v>211</v>
      </c>
      <c r="H93">
        <v>1989</v>
      </c>
      <c r="I93">
        <v>3</v>
      </c>
      <c r="J93" t="s">
        <v>186</v>
      </c>
      <c r="P93" t="s">
        <v>197</v>
      </c>
      <c r="Q93">
        <v>6</v>
      </c>
      <c r="R93">
        <v>2010</v>
      </c>
      <c r="S93">
        <v>200</v>
      </c>
      <c r="T93" t="s">
        <v>212</v>
      </c>
      <c r="U93" t="s">
        <v>262</v>
      </c>
      <c r="V93">
        <v>30</v>
      </c>
      <c r="W93">
        <v>2009</v>
      </c>
      <c r="X93">
        <v>3</v>
      </c>
      <c r="Y93" t="s">
        <v>186</v>
      </c>
      <c r="AT93" s="11" t="s">
        <v>187</v>
      </c>
      <c r="AU93" s="11" t="s">
        <v>188</v>
      </c>
      <c r="AV93" s="11" t="s">
        <v>198</v>
      </c>
      <c r="AW93">
        <v>45</v>
      </c>
      <c r="AX93">
        <v>15</v>
      </c>
      <c r="AY93">
        <v>10</v>
      </c>
      <c r="AZ93">
        <v>1</v>
      </c>
      <c r="BA93" s="12">
        <f t="shared" si="3"/>
        <v>60</v>
      </c>
      <c r="BB93" s="15">
        <f t="shared" si="4"/>
        <v>11</v>
      </c>
      <c r="BC93" s="15">
        <f t="shared" si="5"/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KimLoai</cp:lastModifiedBy>
  <dcterms:created xsi:type="dcterms:W3CDTF">2021-04-14T07:05:11Z</dcterms:created>
  <dcterms:modified xsi:type="dcterms:W3CDTF">2021-10-12T03:58:03Z</dcterms:modified>
</cp:coreProperties>
</file>