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hh39/Desktop/"/>
    </mc:Choice>
  </mc:AlternateContent>
  <xr:revisionPtr revIDLastSave="0" documentId="13_ncr:1_{8792814C-C65E-7C4A-9143-C6EDAC32065D}" xr6:coauthVersionLast="36" xr6:coauthVersionMax="36" xr10:uidLastSave="{00000000-0000-0000-0000-000000000000}"/>
  <bookViews>
    <workbookView xWindow="27540" yWindow="460" windowWidth="20760" windowHeight="19140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81029"/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<sst xmlns="http://schemas.openxmlformats.org/spreadsheetml/2006/main" count="147" uniqueCount="60">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</sst>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101600</xdr:rowOff>
        </xdr:from>
        <xdr:to>
          <xdr:col>22</xdr:col>
          <xdr:colOff>101600</xdr:colOff>
          <xdr:row>65</xdr:row>
          <xdr:rowOff>165100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zoomScale="80" zoomScaleNormal="80" workbookViewId="0">
      <pane xSplit="1" topLeftCell="B1" activePane="topRight" state="frozen"/>
      <selection pane="topRight" activeCell="B48" sqref="B48"/>
    </sheetView>
  </sheetViews>
  <sheetFormatPr baseColWidth="10" defaultColWidth="8.83203125" defaultRowHeight="15" x14ac:dyDescent="0.2"/>
  <cols>
    <col min="1" max="1" width="13.1640625" customWidth="1"/>
    <col min="2" max="2" width="14.1640625" customWidth="1"/>
    <col min="3" max="3" width="6.6640625" customWidth="1"/>
    <col min="4" max="5" width="8.6640625" customWidth="1"/>
    <col min="6" max="6" width="6.6640625" customWidth="1"/>
    <col min="7" max="7" width="2.6640625" customWidth="1"/>
    <col min="8" max="8" width="19.33203125" customWidth="1"/>
    <col min="9" max="9" width="6.6640625" customWidth="1"/>
    <col min="10" max="11" width="8.6640625" customWidth="1"/>
    <col min="12" max="12" width="6.6640625" customWidth="1"/>
    <col min="13" max="13" width="2.6640625" customWidth="1"/>
    <col min="14" max="14" width="13.83203125" customWidth="1"/>
    <col min="15" max="15" width="6.6640625" customWidth="1"/>
    <col min="16" max="17" width="8.6640625" customWidth="1"/>
    <col min="18" max="18" width="6.6640625" customWidth="1"/>
    <col min="19" max="19" width="2.6640625" customWidth="1"/>
    <col min="20" max="20" width="12.6640625" customWidth="1"/>
    <col min="21" max="21" width="6.6640625" customWidth="1"/>
    <col min="22" max="24" width="8.6640625" customWidth="1"/>
  </cols>
  <sheetData>
    <row r="1" spans="1:24" x14ac:dyDescent="0.2">
      <c r="A1" s="9" t="s">
        <v>3</v>
      </c>
      <c r="B1" s="10" t="s">
        <v>0</v>
      </c>
      <c r="C1" s="6">
        <v>1.21</v>
      </c>
      <c r="D1" s="6" t="s">
        <v>1</v>
      </c>
    </row>
    <row r="2" spans="1:24" ht="16" thickBot="1" x14ac:dyDescent="0.25">
      <c r="A2" s="8" t="s">
        <v>29</v>
      </c>
    </row>
    <row r="3" spans="1:24" x14ac:dyDescent="0.2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2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6" thickBot="1" x14ac:dyDescent="0.25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20" thickBot="1" x14ac:dyDescent="0.3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7" x14ac:dyDescent="0.2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13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7" x14ac:dyDescent="0.2">
      <c r="A8" s="34" t="s">
        <v>27</v>
      </c>
      <c r="B8" s="11" t="s">
        <v>34</v>
      </c>
      <c r="C8" s="13">
        <v>13</v>
      </c>
      <c r="D8" s="4" t="s">
        <v>58</v>
      </c>
      <c r="E8" s="15"/>
      <c r="F8" s="17"/>
      <c r="H8" s="7" t="s">
        <v>8</v>
      </c>
      <c r="I8" s="13">
        <v>2.2000000000000002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1.6</v>
      </c>
      <c r="V8" s="4" t="s">
        <v>1</v>
      </c>
      <c r="W8" s="33" t="s">
        <v>14</v>
      </c>
      <c r="X8" s="17"/>
    </row>
    <row r="9" spans="1:24" x14ac:dyDescent="0.2">
      <c r="A9" s="34" t="s">
        <v>27</v>
      </c>
      <c r="B9" s="7" t="s">
        <v>7</v>
      </c>
      <c r="C9" s="13">
        <v>2.6</v>
      </c>
      <c r="D9" s="4" t="s">
        <v>1</v>
      </c>
      <c r="E9" s="33"/>
      <c r="F9" s="17"/>
      <c r="H9" s="7" t="s">
        <v>20</v>
      </c>
      <c r="I9" s="13">
        <v>2.44</v>
      </c>
      <c r="J9" s="4" t="s">
        <v>1</v>
      </c>
      <c r="K9" s="33" t="s">
        <v>21</v>
      </c>
      <c r="L9" s="17"/>
      <c r="N9" s="7" t="s">
        <v>44</v>
      </c>
      <c r="O9" s="13">
        <v>3.8</v>
      </c>
      <c r="P9" s="4" t="s">
        <v>1</v>
      </c>
      <c r="Q9" s="33"/>
      <c r="R9" s="17"/>
      <c r="T9" s="7" t="s">
        <v>13</v>
      </c>
      <c r="U9" s="13">
        <v>1.5</v>
      </c>
      <c r="V9" s="4" t="s">
        <v>1</v>
      </c>
      <c r="W9" s="33" t="s">
        <v>30</v>
      </c>
      <c r="X9" s="17"/>
    </row>
    <row r="10" spans="1:24" x14ac:dyDescent="0.2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7" x14ac:dyDescent="0.2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7" x14ac:dyDescent="0.2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2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6.4467213114754101</v>
      </c>
      <c r="J13" s="52">
        <f>IF(I13&gt;1,VLOOKUP(I13*10,$AA$27:$AA$133,1)/10,IF(I13&gt;0.099,VLOOKUP(I13*100,$AB$27:$AB$133,1)/100,VLOOKUP(I13*1000,$AB$27:$AB$133,1)/1000))</f>
        <v>6.34</v>
      </c>
      <c r="K13" s="52">
        <f ca="1">IF(I13&gt;1,OFFSET($AA$27,MATCH(I13*10,$AA$27:$AA$133,1),0)/10,IF(I13&gt;0.099, OFFSET($AB$27,MATCH(I13*100,$AB$27:$AB$133,1),0)/100,OFFSET($AB$27,MATCH(I13*1000,$AB$27:$AB$133,1),0)/1000))</f>
        <v>6.49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8.75</v>
      </c>
      <c r="V13" s="52">
        <f>IF(U13&gt;1,VLOOKUP(U13*10,$AA$27:$AA$133,1)/10,IF(U13&gt;0.099,VLOOKUP(U13*100,$AB$27:$AB$133,1)/100,VLOOKUP(U13*1000,$AB$27:$AB$133,1)/1000))</f>
        <v>8.66</v>
      </c>
      <c r="W13" s="52">
        <f ca="1">IF(U13&gt;1,OFFSET($AA$27,MATCH(U13*10,$AA$27:$AA$133,1),0)/10,IF(U13&gt;0.099, OFFSET($AB$27,MATCH(U13*100,$AB$27:$AB$133,1),0)/100,OFFSET($AB$27,MATCH(U13*1000,$AB$27:$AB$133,1),0)/1000))</f>
        <v>8.870000000000001</v>
      </c>
      <c r="X13" s="54" t="s">
        <v>59</v>
      </c>
    </row>
    <row r="14" spans="1:24" ht="17" x14ac:dyDescent="0.2">
      <c r="A14" s="34" t="s">
        <v>25</v>
      </c>
      <c r="B14" s="12" t="s">
        <v>15</v>
      </c>
      <c r="C14" s="31">
        <f>C8*$C$1/C9*3/2</f>
        <v>9.0749999999999993</v>
      </c>
      <c r="D14" s="52">
        <f>IF(C14&gt;1,VLOOKUP(C14*10,$AA$27:$AA$133,1)/10,IF(C14&gt;0.099,VLOOKUP(C14*100,$AB$27:$AB$133,1)/100,VLOOKUP(C14*1000,$AB$27:$AB$133,1)/1000))</f>
        <v>8.870000000000001</v>
      </c>
      <c r="E14" s="52">
        <f ca="1">IF(C14&gt;1,OFFSET($AA$27,MATCH(C14*10,$AA$27:$AA$133,1),0)/10,IF(C14&gt;0.099, OFFSET($AB$27,MATCH(C14*100,$AB$27:$AB$133,1),0)/100,OFFSET($AB$27,MATCH(C14*1000,$AB$27:$AB$133,1),0)/1000))</f>
        <v>9.09</v>
      </c>
      <c r="F14" s="54" t="s">
        <v>59</v>
      </c>
      <c r="H14" s="12" t="s">
        <v>18</v>
      </c>
      <c r="I14" s="31">
        <f>(I8/C1-1)*I13</f>
        <v>5.2745901639344277</v>
      </c>
      <c r="J14" s="52">
        <f>IF(I14&gt;1,VLOOKUP(I14*10,$AA$27:$AA$133,1)/10,IF(I14&gt;0.099,VLOOKUP(I14*100,$AB$27:$AB$133,1)/100,VLOOKUP(I14*1000,$AB$27:$AB$133,1)/1000))</f>
        <v>5.2299999999999995</v>
      </c>
      <c r="K14" s="52">
        <f ca="1">IF(I14&gt;1,OFFSET($AA$27,MATCH(I14*10,$AA$27:$AA$133,1),0)/10,IF(I14&gt;0.099, OFFSET($AB$27,MATCH(I14*100,$AB$27:$AB$133,1),0)/100,OFFSET($AB$27,MATCH(I14*1000,$AB$27:$AB$133,1),0)/1000))</f>
        <v>5.36</v>
      </c>
      <c r="L14" s="54" t="s">
        <v>59</v>
      </c>
      <c r="N14" s="12" t="s">
        <v>45</v>
      </c>
      <c r="O14" s="31">
        <f>IF(O8*$C$1/O9&lt;=10, O8*$C$1/O9, O8*$C$1/O9-10)</f>
        <v>4.1394736842105262</v>
      </c>
      <c r="P14" s="52">
        <f>IF(O14&gt;1,VLOOKUP(O14*10,$AA$26:$AA$132,1)/10,IF(O14&gt;0.099,VLOOKUP(O14*100,$AB$26:$AB$132,1)/100,VLOOKUP(O14*1000,$AB$26:$AB$132,1)/1000))</f>
        <v>4.12</v>
      </c>
      <c r="Q14" s="52">
        <f ca="1">IF(O14&gt;1,OFFSET($AA$26,MATCH(O14*10,$AA$26:$AA$132,1),0)/10,IF(O14&gt;0.099, OFFSET($AB$26,MATCH(O14*100,$AB$26:$AB$132,1),0)/100,OFFSET($AB$26,MATCH(O14*1000,$AB$26:$AB$132,1),0)/1000))</f>
        <v>4.2200000000000006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7" x14ac:dyDescent="0.2">
      <c r="A15" s="34" t="s">
        <v>25</v>
      </c>
      <c r="B15" s="12" t="s">
        <v>16</v>
      </c>
      <c r="C15" s="31">
        <f>C8-C14</f>
        <v>3.9250000000000007</v>
      </c>
      <c r="D15" s="52">
        <f>IF(C15&gt;1,VLOOKUP(C15*10,$AA$27:$AA$133,1)/10,IF(C15&gt;0.099,VLOOKUP(C15*100,$AB$27:$AB$133,1)/100,VLOOKUP(C15*1000,$AB$27:$AB$133,1)/1000))</f>
        <v>3.9200000000000004</v>
      </c>
      <c r="E15" s="52">
        <f ca="1">IF(C15&gt;1,OFFSET($AA$27,MATCH(C15*10,$AA$27:$AA$133,1),0)/10,IF(C15&gt;0.099, OFFSET($AB$27,MATCH(C15*100,$AB$27:$AB$133,1),0)/100,OFFSET($AB$27,MATCH(C15*1000,$AB$27:$AB$133,1),0)/1000))</f>
        <v>4.0200000000000005</v>
      </c>
      <c r="F15" s="54" t="s">
        <v>59</v>
      </c>
      <c r="H15" s="12" t="s">
        <v>19</v>
      </c>
      <c r="I15" s="31">
        <f>I7-I13-I14</f>
        <v>1.2786885245901622</v>
      </c>
      <c r="J15" s="52">
        <f>IF(I15&gt;1,VLOOKUP(I15*10,$AA$27:$AA$133,1)/10,IF(I15&gt;0.099,VLOOKUP(I15*100,$AB$27:$AB$133,1)/100,VLOOKUP(I15*1000,$AB$27:$AB$133,1)/1000))</f>
        <v>1.27</v>
      </c>
      <c r="K15" s="52">
        <f ca="1">IF(I15&gt;1,OFFSET($AA$27,MATCH(I15*10,$AA$27:$AA$133,1),0)/10,IF(I15&gt;0.099, OFFSET($AB$27,MATCH(I15*100,$AB$27:$AB$133,1),0)/100,OFFSET($AB$27,MATCH(I15*1000,$AB$27:$AB$133,1),0)/1000))</f>
        <v>1.3</v>
      </c>
      <c r="L15" s="54" t="s">
        <v>59</v>
      </c>
      <c r="N15" s="56" t="s">
        <v>40</v>
      </c>
      <c r="O15" s="91">
        <f>IF(O8*$C$1/O9&lt;=10,0,10)</f>
        <v>0</v>
      </c>
      <c r="P15" s="57">
        <f>IF(O8*$C$1/O9&lt;=10,0,10)</f>
        <v>0</v>
      </c>
      <c r="Q15" s="57">
        <f>IF(O8*$C$1/O9&lt;=10,0,10)</f>
        <v>0</v>
      </c>
      <c r="R15" s="54" t="s">
        <v>59</v>
      </c>
      <c r="T15" s="12" t="s">
        <v>12</v>
      </c>
      <c r="U15" s="31">
        <f>IF(U7-U9/U8*U7&gt;10, U7-U9/U8*U7-10, U7-U9/U8*U7)</f>
        <v>1.25</v>
      </c>
      <c r="V15" s="52">
        <f>IF(U15&gt;1,VLOOKUP(U15*10,$AA$27:$AA$133,1)/10,IF(U15&gt;0.099,VLOOKUP(U15*100,$AB$27:$AB$133,1)/100,VLOOKUP(U15*1000,$AB$27:$AB$133,1)/1000))</f>
        <v>1.1300000000000001</v>
      </c>
      <c r="W15" s="52">
        <f ca="1">IF(U15&gt;1,OFFSET($AA$27,MATCH(U15*10,$AA$27:$AA$133,1),0)/10,IF(U15&gt;0.099, OFFSET($AB$27,MATCH(U15*100,$AB$27:$AB$133,1),0)/100,OFFSET($AB$27,MATCH(U15*1000,$AB$27:$AB$133,1),0)/1000))</f>
        <v>1.27</v>
      </c>
      <c r="X15" s="54" t="s">
        <v>59</v>
      </c>
    </row>
    <row r="16" spans="1:24" ht="17" x14ac:dyDescent="0.2">
      <c r="A16" s="34" t="s">
        <v>25</v>
      </c>
      <c r="B16" s="12" t="s">
        <v>7</v>
      </c>
      <c r="C16" s="32"/>
      <c r="D16" s="53">
        <f>C1*(1+D15/D14)*3/2</f>
        <v>2.6171195039458848</v>
      </c>
      <c r="E16" s="53">
        <f ca="1">C1*(1+E15/E14)*3/2</f>
        <v>2.6176732673267327</v>
      </c>
      <c r="F16" s="83" t="s">
        <v>1</v>
      </c>
      <c r="H16" s="7" t="s">
        <v>8</v>
      </c>
      <c r="I16" s="18"/>
      <c r="J16" s="53">
        <f>C1*(1+J14/J13)</f>
        <v>2.2081545741324922</v>
      </c>
      <c r="K16" s="53">
        <f ca="1">C1*(1+K14/K13)</f>
        <v>2.2093220338983048</v>
      </c>
      <c r="L16" s="83" t="s">
        <v>1</v>
      </c>
      <c r="N16" s="12" t="s">
        <v>46</v>
      </c>
      <c r="O16" s="31">
        <f>IF(O8*$C$1/O9&lt;=10, O8-O14, O8-O14-10)</f>
        <v>8.8605263157894747</v>
      </c>
      <c r="P16" s="52">
        <f>IF(O16&gt;1,VLOOKUP(O16*10,$AA$26:$AA$132,1)/10,IF(O16&gt;0.099,VLOOKUP(O16*100,$AB$26:$AB$132,1)/100,VLOOKUP(O16*1000,$AB$26:$AB$132,1)/1000))</f>
        <v>8.66</v>
      </c>
      <c r="Q16" s="52">
        <f ca="1">IF(O16&gt;1,OFFSET($AA$26,MATCH(O16*10,$AA$26:$AA$132,1),0)/10,IF(O16&gt;0.099, OFFSET($AB$26,MATCH(O16*100,$AB$26:$AB$132,1),0)/100,OFFSET($AB$26,MATCH(O16*1000,$AB$26:$AB$132,1),0)/1000))</f>
        <v>8.870000000000001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2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2.4505362776025232</v>
      </c>
      <c r="K17" s="60">
        <f ca="1">(C1*((K13+K14+K15)/K13))</f>
        <v>2.4516949152542376</v>
      </c>
      <c r="L17" s="83" t="s">
        <v>1</v>
      </c>
      <c r="N17" s="7" t="s">
        <v>44</v>
      </c>
      <c r="O17" s="18"/>
      <c r="P17" s="53">
        <f>$C$1*(1+P16/(P14+P15))</f>
        <v>3.7533495145631068</v>
      </c>
      <c r="Q17" s="53">
        <f ca="1">$C$1*(1+Q16/(Q14+Q15))</f>
        <v>3.7532938388625592</v>
      </c>
      <c r="R17" s="92" t="s">
        <v>1</v>
      </c>
      <c r="T17" s="7" t="s">
        <v>26</v>
      </c>
      <c r="U17" s="18"/>
      <c r="V17" s="53">
        <f>U8*(V13+V14)/(V13+V14+V15+V16)</f>
        <v>1.5086407276402225</v>
      </c>
      <c r="W17" s="53">
        <f ca="1">U8*(W13+W14)/(W13+W14+W15+W16)</f>
        <v>1.4991062562065542</v>
      </c>
      <c r="X17" s="54" t="s">
        <v>1</v>
      </c>
    </row>
    <row r="18" spans="1:28" x14ac:dyDescent="0.2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2">
      <c r="A19" s="34" t="s">
        <v>6</v>
      </c>
      <c r="B19" s="7" t="s">
        <v>15</v>
      </c>
      <c r="C19" s="13">
        <v>9</v>
      </c>
      <c r="D19" s="4" t="s">
        <v>58</v>
      </c>
      <c r="E19" s="18"/>
      <c r="F19" s="17"/>
      <c r="H19" s="7" t="s">
        <v>17</v>
      </c>
      <c r="I19" s="13">
        <v>4.99</v>
      </c>
      <c r="J19" s="4" t="s">
        <v>58</v>
      </c>
      <c r="K19" s="18"/>
      <c r="L19" s="17"/>
      <c r="N19" s="7" t="s">
        <v>45</v>
      </c>
      <c r="O19" s="13">
        <v>4</v>
      </c>
      <c r="P19" s="4" t="s">
        <v>58</v>
      </c>
      <c r="Q19" s="18"/>
      <c r="R19" s="17"/>
      <c r="T19" s="7" t="s">
        <v>11</v>
      </c>
      <c r="U19" s="13">
        <v>8</v>
      </c>
      <c r="V19" s="4" t="s">
        <v>58</v>
      </c>
      <c r="W19" s="18"/>
      <c r="X19" s="17"/>
    </row>
    <row r="20" spans="1:28" ht="17" x14ac:dyDescent="0.2">
      <c r="A20" s="34" t="s">
        <v>6</v>
      </c>
      <c r="B20" s="7" t="s">
        <v>16</v>
      </c>
      <c r="C20" s="13">
        <v>4</v>
      </c>
      <c r="D20" s="4" t="s">
        <v>58</v>
      </c>
      <c r="E20" s="18"/>
      <c r="F20" s="17"/>
      <c r="H20" s="7" t="s">
        <v>18</v>
      </c>
      <c r="I20" s="13">
        <v>6.65</v>
      </c>
      <c r="J20" s="4" t="s">
        <v>58</v>
      </c>
      <c r="K20" s="18"/>
      <c r="L20" s="17"/>
      <c r="N20" s="56" t="s">
        <v>47</v>
      </c>
      <c r="O20" s="93">
        <f>O15</f>
        <v>0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x14ac:dyDescent="0.2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1.24</v>
      </c>
      <c r="J21" s="4" t="s">
        <v>58</v>
      </c>
      <c r="K21" s="18"/>
      <c r="L21" s="17"/>
      <c r="N21" s="7" t="s">
        <v>46</v>
      </c>
      <c r="O21" s="13">
        <v>9</v>
      </c>
      <c r="P21" s="4" t="s">
        <v>58</v>
      </c>
      <c r="Q21" s="18"/>
      <c r="R21" s="17"/>
      <c r="T21" s="7" t="s">
        <v>12</v>
      </c>
      <c r="U21" s="13">
        <v>2</v>
      </c>
      <c r="V21" s="4" t="s">
        <v>58</v>
      </c>
      <c r="W21" s="18"/>
      <c r="X21" s="17"/>
    </row>
    <row r="22" spans="1:28" ht="17" x14ac:dyDescent="0.2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7" x14ac:dyDescent="0.2">
      <c r="A23" s="34" t="s">
        <v>51</v>
      </c>
      <c r="B23" s="63" t="s">
        <v>37</v>
      </c>
      <c r="C23" s="64">
        <f>$C$1*(1+C20/C19)*3/2</f>
        <v>2.6216666666666666</v>
      </c>
      <c r="D23" s="86" t="s">
        <v>1</v>
      </c>
      <c r="E23" s="65">
        <f>(C23-C9)/C23*100</f>
        <v>0.82644628099172934</v>
      </c>
      <c r="F23" s="84" t="s">
        <v>2</v>
      </c>
      <c r="H23" s="63" t="s">
        <v>38</v>
      </c>
      <c r="I23" s="64">
        <f>C1*(1+I20/I19)</f>
        <v>2.8225250501002006</v>
      </c>
      <c r="J23" s="79" t="s">
        <v>1</v>
      </c>
      <c r="K23" s="65">
        <f>(I23-I8)/I23*100</f>
        <v>22.055607622617931</v>
      </c>
      <c r="L23" s="84" t="s">
        <v>2</v>
      </c>
      <c r="N23" s="63" t="s">
        <v>48</v>
      </c>
      <c r="O23" s="64">
        <f>$C$1*(1+O21/(O19+O20))</f>
        <v>3.9325000000000001</v>
      </c>
      <c r="P23" s="65">
        <f>(O23-O9)/O23*100</f>
        <v>3.3693579148124675</v>
      </c>
      <c r="Q23" s="94" t="s">
        <v>2</v>
      </c>
      <c r="R23" s="17"/>
      <c r="T23" s="19"/>
      <c r="U23" s="18"/>
      <c r="V23" s="18"/>
      <c r="W23" s="18"/>
      <c r="X23" s="17"/>
    </row>
    <row r="24" spans="1:28" ht="18" thickBot="1" x14ac:dyDescent="0.25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3.1232064128256511</v>
      </c>
      <c r="J24" s="97" t="s">
        <v>1</v>
      </c>
      <c r="K24" s="78">
        <f>(I24-I9)/I24*100</f>
        <v>21.875160412709818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1.44</v>
      </c>
      <c r="V24" s="80" t="s">
        <v>1</v>
      </c>
      <c r="W24" s="81">
        <f>(U24-U9)/U24*100</f>
        <v>-4.1666666666666705</v>
      </c>
      <c r="X24" s="82" t="s">
        <v>2</v>
      </c>
    </row>
    <row r="25" spans="1:28" x14ac:dyDescent="0.2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7" x14ac:dyDescent="0.2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2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7" x14ac:dyDescent="0.2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7" x14ac:dyDescent="0.2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2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2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2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2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2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2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2">
      <c r="AA36" s="5">
        <v>14.7</v>
      </c>
      <c r="AB36" s="5">
        <v>14.3</v>
      </c>
    </row>
    <row r="37" spans="2:28" x14ac:dyDescent="0.2">
      <c r="AA37" s="5">
        <v>15</v>
      </c>
      <c r="AB37" s="5">
        <v>14.7</v>
      </c>
    </row>
    <row r="38" spans="2:28" x14ac:dyDescent="0.2">
      <c r="AA38" s="5">
        <v>15.4</v>
      </c>
      <c r="AB38" s="5">
        <v>15</v>
      </c>
    </row>
    <row r="39" spans="2:28" x14ac:dyDescent="0.2">
      <c r="AA39" s="5">
        <v>15.8</v>
      </c>
      <c r="AB39" s="5">
        <v>15.4</v>
      </c>
    </row>
    <row r="40" spans="2:28" x14ac:dyDescent="0.2">
      <c r="AA40" s="5">
        <v>16.2</v>
      </c>
      <c r="AB40" s="5">
        <v>15.8</v>
      </c>
    </row>
    <row r="41" spans="2:28" x14ac:dyDescent="0.2">
      <c r="AA41" s="5">
        <v>16.5</v>
      </c>
      <c r="AB41" s="5">
        <v>16</v>
      </c>
    </row>
    <row r="42" spans="2:28" x14ac:dyDescent="0.2">
      <c r="AA42" s="5">
        <v>16.899999999999999</v>
      </c>
      <c r="AB42" s="5">
        <v>16.2</v>
      </c>
    </row>
    <row r="43" spans="2:28" x14ac:dyDescent="0.2">
      <c r="AA43" s="5">
        <v>17.399999999999999</v>
      </c>
      <c r="AB43" s="5">
        <v>16.5</v>
      </c>
    </row>
    <row r="44" spans="2:28" x14ac:dyDescent="0.2">
      <c r="AA44" s="5">
        <v>17.8</v>
      </c>
      <c r="AB44" s="5">
        <v>16.899999999999999</v>
      </c>
    </row>
    <row r="45" spans="2:28" x14ac:dyDescent="0.2">
      <c r="AA45" s="5">
        <v>18.2</v>
      </c>
      <c r="AB45" s="5">
        <v>17.399999999999999</v>
      </c>
    </row>
    <row r="46" spans="2:28" x14ac:dyDescent="0.2">
      <c r="AA46" s="5">
        <v>18.7</v>
      </c>
      <c r="AB46" s="5">
        <v>17.8</v>
      </c>
    </row>
    <row r="47" spans="2:28" x14ac:dyDescent="0.2">
      <c r="AA47" s="5">
        <v>19.100000000000001</v>
      </c>
      <c r="AB47" s="5">
        <v>18</v>
      </c>
    </row>
    <row r="48" spans="2:28" x14ac:dyDescent="0.2">
      <c r="AA48" s="5">
        <v>19.600000000000001</v>
      </c>
      <c r="AB48" s="5">
        <v>18.2</v>
      </c>
    </row>
    <row r="49" spans="27:28" x14ac:dyDescent="0.2">
      <c r="AA49" s="5">
        <v>20</v>
      </c>
      <c r="AB49" s="5">
        <v>18.7</v>
      </c>
    </row>
    <row r="50" spans="27:28" x14ac:dyDescent="0.2">
      <c r="AA50" s="5">
        <v>20.5</v>
      </c>
      <c r="AB50" s="5">
        <v>19.100000000000001</v>
      </c>
    </row>
    <row r="51" spans="27:28" x14ac:dyDescent="0.2">
      <c r="AA51" s="5">
        <v>21</v>
      </c>
      <c r="AB51" s="5">
        <v>19.600000000000001</v>
      </c>
    </row>
    <row r="52" spans="27:28" x14ac:dyDescent="0.2">
      <c r="AA52" s="5">
        <v>21.5</v>
      </c>
      <c r="AB52" s="5">
        <v>20</v>
      </c>
    </row>
    <row r="53" spans="27:28" x14ac:dyDescent="0.2">
      <c r="AA53" s="5">
        <v>22.1</v>
      </c>
      <c r="AB53" s="5">
        <v>20.5</v>
      </c>
    </row>
    <row r="54" spans="27:28" x14ac:dyDescent="0.2">
      <c r="AA54" s="5">
        <v>22.6</v>
      </c>
      <c r="AB54" s="5">
        <v>21</v>
      </c>
    </row>
    <row r="55" spans="27:28" x14ac:dyDescent="0.2">
      <c r="AA55" s="5">
        <v>23.2</v>
      </c>
      <c r="AB55" s="5">
        <v>21.5</v>
      </c>
    </row>
    <row r="56" spans="27:28" x14ac:dyDescent="0.2">
      <c r="AA56" s="5">
        <v>23.7</v>
      </c>
      <c r="AB56" s="5">
        <v>22</v>
      </c>
    </row>
    <row r="57" spans="27:28" x14ac:dyDescent="0.2">
      <c r="AA57" s="5">
        <v>24.3</v>
      </c>
      <c r="AB57" s="5">
        <v>22.1</v>
      </c>
    </row>
    <row r="58" spans="27:28" x14ac:dyDescent="0.2">
      <c r="AA58" s="5">
        <v>24.9</v>
      </c>
      <c r="AB58" s="5">
        <v>22.6</v>
      </c>
    </row>
    <row r="59" spans="27:28" x14ac:dyDescent="0.2">
      <c r="AA59" s="5">
        <v>25.5</v>
      </c>
      <c r="AB59" s="5">
        <v>23.2</v>
      </c>
    </row>
    <row r="60" spans="27:28" x14ac:dyDescent="0.2">
      <c r="AA60" s="5">
        <v>26.1</v>
      </c>
      <c r="AB60" s="5">
        <v>23.7</v>
      </c>
    </row>
    <row r="61" spans="27:28" x14ac:dyDescent="0.2">
      <c r="AA61" s="5">
        <v>26.7</v>
      </c>
      <c r="AB61" s="5">
        <v>24.3</v>
      </c>
    </row>
    <row r="62" spans="27:28" x14ac:dyDescent="0.2">
      <c r="AA62" s="5">
        <v>27.4</v>
      </c>
      <c r="AB62" s="5">
        <v>24.9</v>
      </c>
    </row>
    <row r="63" spans="27:28" x14ac:dyDescent="0.2">
      <c r="AA63" s="5">
        <v>28</v>
      </c>
      <c r="AB63" s="5">
        <v>25.5</v>
      </c>
    </row>
    <row r="64" spans="27:28" x14ac:dyDescent="0.2">
      <c r="AA64" s="5">
        <v>28.7</v>
      </c>
      <c r="AB64" s="5">
        <v>26.1</v>
      </c>
    </row>
    <row r="65" spans="27:28" x14ac:dyDescent="0.2">
      <c r="AA65" s="5">
        <v>29.4</v>
      </c>
      <c r="AB65" s="5">
        <v>26.7</v>
      </c>
    </row>
    <row r="66" spans="27:28" x14ac:dyDescent="0.2">
      <c r="AA66" s="5">
        <v>30.1</v>
      </c>
      <c r="AB66" s="5">
        <v>27</v>
      </c>
    </row>
    <row r="67" spans="27:28" x14ac:dyDescent="0.2">
      <c r="AA67" s="5">
        <v>30.9</v>
      </c>
      <c r="AB67" s="5">
        <v>27.4</v>
      </c>
    </row>
    <row r="68" spans="27:28" x14ac:dyDescent="0.2">
      <c r="AA68" s="5">
        <v>31.6</v>
      </c>
      <c r="AB68" s="5">
        <v>28</v>
      </c>
    </row>
    <row r="69" spans="27:28" x14ac:dyDescent="0.2">
      <c r="AA69" s="5">
        <v>32.4</v>
      </c>
      <c r="AB69" s="5">
        <v>28.7</v>
      </c>
    </row>
    <row r="70" spans="27:28" x14ac:dyDescent="0.2">
      <c r="AA70" s="5">
        <v>33.200000000000003</v>
      </c>
      <c r="AB70" s="5">
        <v>29.4</v>
      </c>
    </row>
    <row r="71" spans="27:28" x14ac:dyDescent="0.2">
      <c r="AA71" s="5">
        <v>34</v>
      </c>
      <c r="AB71" s="5">
        <v>30</v>
      </c>
    </row>
    <row r="72" spans="27:28" x14ac:dyDescent="0.2">
      <c r="AA72" s="5">
        <v>34.799999999999997</v>
      </c>
      <c r="AB72" s="5">
        <v>30.1</v>
      </c>
    </row>
    <row r="73" spans="27:28" x14ac:dyDescent="0.2">
      <c r="AA73" s="5">
        <v>35.700000000000003</v>
      </c>
      <c r="AB73" s="5">
        <v>30.9</v>
      </c>
    </row>
    <row r="74" spans="27:28" x14ac:dyDescent="0.2">
      <c r="AA74" s="5">
        <v>36.5</v>
      </c>
      <c r="AB74" s="5">
        <v>31.6</v>
      </c>
    </row>
    <row r="75" spans="27:28" x14ac:dyDescent="0.2">
      <c r="AA75" s="5">
        <v>37.4</v>
      </c>
      <c r="AB75" s="5">
        <v>32.4</v>
      </c>
    </row>
    <row r="76" spans="27:28" x14ac:dyDescent="0.2">
      <c r="AA76" s="5">
        <v>38.299999999999997</v>
      </c>
      <c r="AB76" s="5">
        <v>33</v>
      </c>
    </row>
    <row r="77" spans="27:28" x14ac:dyDescent="0.2">
      <c r="AA77" s="5">
        <v>39.200000000000003</v>
      </c>
      <c r="AB77" s="5">
        <v>33.200000000000003</v>
      </c>
    </row>
    <row r="78" spans="27:28" x14ac:dyDescent="0.2">
      <c r="AA78" s="5">
        <v>40.200000000000003</v>
      </c>
      <c r="AB78" s="5">
        <v>34</v>
      </c>
    </row>
    <row r="79" spans="27:28" x14ac:dyDescent="0.2">
      <c r="AA79" s="5">
        <v>41.2</v>
      </c>
      <c r="AB79" s="5">
        <v>34.799999999999997</v>
      </c>
    </row>
    <row r="80" spans="27:28" x14ac:dyDescent="0.2">
      <c r="AA80" s="5">
        <v>42.2</v>
      </c>
      <c r="AB80" s="5">
        <v>35.700000000000003</v>
      </c>
    </row>
    <row r="81" spans="27:28" x14ac:dyDescent="0.2">
      <c r="AA81" s="5">
        <v>43.2</v>
      </c>
      <c r="AB81" s="5">
        <v>36</v>
      </c>
    </row>
    <row r="82" spans="27:28" x14ac:dyDescent="0.2">
      <c r="AA82" s="5">
        <v>44.2</v>
      </c>
      <c r="AB82" s="5">
        <v>36.5</v>
      </c>
    </row>
    <row r="83" spans="27:28" x14ac:dyDescent="0.2">
      <c r="AA83" s="5">
        <v>45.3</v>
      </c>
      <c r="AB83" s="5">
        <v>37.4</v>
      </c>
    </row>
    <row r="84" spans="27:28" x14ac:dyDescent="0.2">
      <c r="AA84" s="5">
        <v>46.4</v>
      </c>
      <c r="AB84" s="5">
        <v>38.299999999999997</v>
      </c>
    </row>
    <row r="85" spans="27:28" x14ac:dyDescent="0.2">
      <c r="AA85" s="5">
        <v>47.5</v>
      </c>
      <c r="AB85" s="5">
        <v>39</v>
      </c>
    </row>
    <row r="86" spans="27:28" x14ac:dyDescent="0.2">
      <c r="AA86" s="5">
        <v>48.7</v>
      </c>
      <c r="AB86" s="5">
        <v>39.200000000000003</v>
      </c>
    </row>
    <row r="87" spans="27:28" x14ac:dyDescent="0.2">
      <c r="AA87" s="5">
        <v>49.9</v>
      </c>
      <c r="AB87" s="5">
        <v>40.200000000000003</v>
      </c>
    </row>
    <row r="88" spans="27:28" x14ac:dyDescent="0.2">
      <c r="AA88" s="5">
        <v>51.1</v>
      </c>
      <c r="AB88" s="5">
        <v>41.2</v>
      </c>
    </row>
    <row r="89" spans="27:28" x14ac:dyDescent="0.2">
      <c r="AA89" s="5">
        <v>52.3</v>
      </c>
      <c r="AB89" s="5">
        <v>42.2</v>
      </c>
    </row>
    <row r="90" spans="27:28" x14ac:dyDescent="0.2">
      <c r="AA90" s="5">
        <v>53.6</v>
      </c>
      <c r="AB90" s="5">
        <v>43</v>
      </c>
    </row>
    <row r="91" spans="27:28" x14ac:dyDescent="0.2">
      <c r="AA91" s="5">
        <v>54.9</v>
      </c>
      <c r="AB91" s="5">
        <v>43.2</v>
      </c>
    </row>
    <row r="92" spans="27:28" x14ac:dyDescent="0.2">
      <c r="AA92" s="5">
        <v>56.2</v>
      </c>
      <c r="AB92" s="5">
        <v>44.2</v>
      </c>
    </row>
    <row r="93" spans="27:28" x14ac:dyDescent="0.2">
      <c r="AA93" s="5">
        <v>57.6</v>
      </c>
      <c r="AB93" s="5">
        <v>45.3</v>
      </c>
    </row>
    <row r="94" spans="27:28" x14ac:dyDescent="0.2">
      <c r="AA94" s="5">
        <v>59</v>
      </c>
      <c r="AB94" s="5">
        <v>46.4</v>
      </c>
    </row>
    <row r="95" spans="27:28" x14ac:dyDescent="0.2">
      <c r="AA95" s="5">
        <v>60.4</v>
      </c>
      <c r="AB95" s="5">
        <v>47</v>
      </c>
    </row>
    <row r="96" spans="27:28" x14ac:dyDescent="0.2">
      <c r="AA96" s="5">
        <v>61.9</v>
      </c>
      <c r="AB96" s="5">
        <v>47.5</v>
      </c>
    </row>
    <row r="97" spans="27:28" x14ac:dyDescent="0.2">
      <c r="AA97" s="5">
        <v>63.4</v>
      </c>
      <c r="AB97" s="5">
        <v>48.7</v>
      </c>
    </row>
    <row r="98" spans="27:28" x14ac:dyDescent="0.2">
      <c r="AA98" s="5">
        <v>64.900000000000006</v>
      </c>
      <c r="AB98" s="5">
        <v>49.9</v>
      </c>
    </row>
    <row r="99" spans="27:28" x14ac:dyDescent="0.2">
      <c r="AA99" s="5">
        <v>66.5</v>
      </c>
      <c r="AB99" s="5">
        <v>51</v>
      </c>
    </row>
    <row r="100" spans="27:28" x14ac:dyDescent="0.2">
      <c r="AA100" s="5">
        <v>68.099999999999994</v>
      </c>
      <c r="AB100" s="5">
        <v>51.1</v>
      </c>
    </row>
    <row r="101" spans="27:28" x14ac:dyDescent="0.2">
      <c r="AA101" s="5">
        <v>69.8</v>
      </c>
      <c r="AB101" s="5">
        <v>52.3</v>
      </c>
    </row>
    <row r="102" spans="27:28" x14ac:dyDescent="0.2">
      <c r="AA102" s="5">
        <v>71.5</v>
      </c>
      <c r="AB102" s="5">
        <v>53.6</v>
      </c>
    </row>
    <row r="103" spans="27:28" x14ac:dyDescent="0.2">
      <c r="AA103" s="5">
        <v>73.2</v>
      </c>
      <c r="AB103" s="5">
        <v>54.9</v>
      </c>
    </row>
    <row r="104" spans="27:28" x14ac:dyDescent="0.2">
      <c r="AA104" s="5">
        <v>75</v>
      </c>
      <c r="AB104" s="5">
        <v>56</v>
      </c>
    </row>
    <row r="105" spans="27:28" x14ac:dyDescent="0.2">
      <c r="AA105" s="5">
        <v>76.8</v>
      </c>
      <c r="AB105" s="5">
        <v>56.2</v>
      </c>
    </row>
    <row r="106" spans="27:28" x14ac:dyDescent="0.2">
      <c r="AA106" s="5">
        <v>78.7</v>
      </c>
      <c r="AB106" s="5">
        <v>57.6</v>
      </c>
    </row>
    <row r="107" spans="27:28" x14ac:dyDescent="0.2">
      <c r="AA107" s="5">
        <v>80.599999999999994</v>
      </c>
      <c r="AB107" s="5">
        <v>59</v>
      </c>
    </row>
    <row r="108" spans="27:28" x14ac:dyDescent="0.2">
      <c r="AA108" s="5">
        <v>82.5</v>
      </c>
      <c r="AB108" s="5">
        <v>60.4</v>
      </c>
    </row>
    <row r="109" spans="27:28" x14ac:dyDescent="0.2">
      <c r="AA109" s="5">
        <v>84.5</v>
      </c>
      <c r="AB109" s="5">
        <v>61.9</v>
      </c>
    </row>
    <row r="110" spans="27:28" x14ac:dyDescent="0.2">
      <c r="AA110" s="5">
        <v>86.6</v>
      </c>
      <c r="AB110" s="5">
        <v>62</v>
      </c>
    </row>
    <row r="111" spans="27:28" x14ac:dyDescent="0.2">
      <c r="AA111" s="5">
        <v>88.7</v>
      </c>
      <c r="AB111" s="5">
        <v>63.4</v>
      </c>
    </row>
    <row r="112" spans="27:28" x14ac:dyDescent="0.2">
      <c r="AA112" s="5">
        <v>90.9</v>
      </c>
      <c r="AB112" s="5">
        <v>64.900000000000006</v>
      </c>
    </row>
    <row r="113" spans="27:28" x14ac:dyDescent="0.2">
      <c r="AA113" s="5">
        <v>93.1</v>
      </c>
      <c r="AB113" s="5">
        <v>66.5</v>
      </c>
    </row>
    <row r="114" spans="27:28" x14ac:dyDescent="0.2">
      <c r="AA114" s="5">
        <v>95.3</v>
      </c>
      <c r="AB114" s="5">
        <v>68</v>
      </c>
    </row>
    <row r="115" spans="27:28" x14ac:dyDescent="0.2">
      <c r="AA115" s="5">
        <v>97.6</v>
      </c>
      <c r="AB115" s="5">
        <v>68.099999999999994</v>
      </c>
    </row>
    <row r="116" spans="27:28" x14ac:dyDescent="0.2">
      <c r="AA116" s="5">
        <v>100</v>
      </c>
      <c r="AB116" s="5">
        <v>69.8</v>
      </c>
    </row>
    <row r="117" spans="27:28" x14ac:dyDescent="0.2">
      <c r="AA117" s="5"/>
      <c r="AB117" s="5">
        <v>71.5</v>
      </c>
    </row>
    <row r="118" spans="27:28" x14ac:dyDescent="0.2">
      <c r="AA118" s="5"/>
      <c r="AB118" s="5">
        <v>73.2</v>
      </c>
    </row>
    <row r="119" spans="27:28" x14ac:dyDescent="0.2">
      <c r="AA119" s="5"/>
      <c r="AB119" s="5">
        <v>75</v>
      </c>
    </row>
    <row r="120" spans="27:28" x14ac:dyDescent="0.2">
      <c r="AA120" s="5"/>
      <c r="AB120" s="5">
        <v>76.8</v>
      </c>
    </row>
    <row r="121" spans="27:28" x14ac:dyDescent="0.2">
      <c r="AA121" s="5"/>
      <c r="AB121" s="5">
        <v>78.7</v>
      </c>
    </row>
    <row r="122" spans="27:28" x14ac:dyDescent="0.2">
      <c r="AA122" s="5"/>
      <c r="AB122" s="5">
        <v>80.599999999999994</v>
      </c>
    </row>
    <row r="123" spans="27:28" x14ac:dyDescent="0.2">
      <c r="AA123" s="5"/>
      <c r="AB123" s="5">
        <v>82</v>
      </c>
    </row>
    <row r="124" spans="27:28" x14ac:dyDescent="0.2">
      <c r="AA124" s="5"/>
      <c r="AB124" s="5">
        <v>82.5</v>
      </c>
    </row>
    <row r="125" spans="27:28" x14ac:dyDescent="0.2">
      <c r="AA125" s="5"/>
      <c r="AB125" s="5">
        <v>84.5</v>
      </c>
    </row>
    <row r="126" spans="27:28" x14ac:dyDescent="0.2">
      <c r="AA126" s="5"/>
      <c r="AB126" s="5">
        <v>86.6</v>
      </c>
    </row>
    <row r="127" spans="27:28" x14ac:dyDescent="0.2">
      <c r="AA127" s="5"/>
      <c r="AB127" s="5">
        <v>88.7</v>
      </c>
    </row>
    <row r="128" spans="27:28" x14ac:dyDescent="0.2">
      <c r="AA128" s="5"/>
      <c r="AB128" s="5">
        <v>90.9</v>
      </c>
    </row>
    <row r="129" spans="27:28" x14ac:dyDescent="0.2">
      <c r="AA129" s="5"/>
      <c r="AB129" s="5">
        <v>91</v>
      </c>
    </row>
    <row r="130" spans="27:28" x14ac:dyDescent="0.2">
      <c r="AA130" s="5"/>
      <c r="AB130" s="5">
        <v>93.1</v>
      </c>
    </row>
    <row r="131" spans="27:28" x14ac:dyDescent="0.2">
      <c r="AA131" s="5"/>
      <c r="AB131" s="5">
        <v>95.3</v>
      </c>
    </row>
    <row r="132" spans="27:28" x14ac:dyDescent="0.2">
      <c r="AA132" s="5"/>
      <c r="AB132" s="5">
        <v>97.6</v>
      </c>
    </row>
    <row r="133" spans="27:28" x14ac:dyDescent="0.2">
      <c r="AB133" s="27">
        <v>100</v>
      </c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101600</xdr:rowOff>
              </from>
              <to>
                <xdr:col>22</xdr:col>
                <xdr:colOff>101600</xdr:colOff>
                <xdr:row>65</xdr:row>
                <xdr:rowOff>165100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Microsoft Office User</cp:lastModifiedBy>
  <dcterms:created xsi:type="dcterms:W3CDTF">2012-10-17T01:41:25Z</dcterms:created>
  <dcterms:modified xsi:type="dcterms:W3CDTF">2019-06-24T17:22:34Z</dcterms:modified>
</cp:coreProperties>
</file>