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2\match_pedon_site\output\"/>
    </mc:Choice>
  </mc:AlternateContent>
  <xr:revisionPtr revIDLastSave="0" documentId="13_ncr:1_{232969F2-95A3-4331-BBEA-D0BA13C21640}" xr6:coauthVersionLast="44" xr6:coauthVersionMax="44" xr10:uidLastSave="{00000000-0000-0000-0000-000000000000}"/>
  <bookViews>
    <workbookView xWindow="28680" yWindow="-120" windowWidth="29040" windowHeight="15840" xr2:uid="{5093B92A-DE42-4B02-9A90-566AE8194217}"/>
  </bookViews>
  <sheets>
    <sheet name="performance" sheetId="1" r:id="rId1"/>
    <sheet name="clustercomp" sheetId="2" r:id="rId2"/>
    <sheet name="allclusters" sheetId="5" r:id="rId3"/>
    <sheet name="Sheet1" sheetId="3" r:id="rId4"/>
    <sheet name="Sheet2" sheetId="4" r:id="rId5"/>
  </sheets>
  <definedNames>
    <definedName name="_xlnm._FilterDatabase" localSheetId="4" hidden="1">Sheet2!$A$1:$B$24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59" i="1" l="1"/>
  <c r="AC159" i="1"/>
  <c r="AD159" i="1"/>
  <c r="AE159" i="1"/>
  <c r="AF159" i="1"/>
  <c r="AG159" i="1"/>
  <c r="AH159" i="1"/>
  <c r="AI159" i="1"/>
  <c r="AB160" i="1"/>
  <c r="AC160" i="1"/>
  <c r="AD160" i="1"/>
  <c r="AE160" i="1"/>
  <c r="AF160" i="1"/>
  <c r="AG160" i="1"/>
  <c r="AH160" i="1"/>
  <c r="AI160" i="1"/>
  <c r="AB161" i="1"/>
  <c r="AC161" i="1"/>
  <c r="AD161" i="1"/>
  <c r="AE161" i="1"/>
  <c r="AF161" i="1"/>
  <c r="AG161" i="1"/>
  <c r="AH161" i="1"/>
  <c r="AI161" i="1"/>
  <c r="AA161" i="1"/>
  <c r="AA160" i="1"/>
  <c r="AA159" i="1"/>
  <c r="AI157" i="1"/>
  <c r="AH157" i="1"/>
  <c r="AG157" i="1"/>
  <c r="AF157" i="1"/>
  <c r="AE157" i="1"/>
  <c r="AD157" i="1"/>
  <c r="AC157" i="1"/>
  <c r="AB157" i="1"/>
  <c r="AA157" i="1"/>
  <c r="AI156" i="1"/>
  <c r="AH156" i="1"/>
  <c r="AG156" i="1"/>
  <c r="AF156" i="1"/>
  <c r="AE156" i="1"/>
  <c r="AD156" i="1"/>
  <c r="AC156" i="1"/>
  <c r="AB156" i="1"/>
  <c r="AA156" i="1"/>
  <c r="AI155" i="1"/>
  <c r="AH155" i="1"/>
  <c r="AG155" i="1"/>
  <c r="AF155" i="1"/>
  <c r="AE155" i="1"/>
  <c r="AD155" i="1"/>
  <c r="AC155" i="1"/>
  <c r="AB155" i="1"/>
  <c r="AA155" i="1"/>
  <c r="O161" i="1"/>
  <c r="P161" i="1"/>
  <c r="Q161" i="1"/>
  <c r="R161" i="1"/>
  <c r="S161" i="1"/>
  <c r="T161" i="1"/>
  <c r="U161" i="1"/>
  <c r="V161" i="1"/>
  <c r="N161" i="1"/>
  <c r="O160" i="1"/>
  <c r="P160" i="1"/>
  <c r="Q160" i="1"/>
  <c r="R160" i="1"/>
  <c r="S160" i="1"/>
  <c r="T160" i="1"/>
  <c r="U160" i="1"/>
  <c r="V160" i="1"/>
  <c r="N160" i="1"/>
  <c r="O159" i="1"/>
  <c r="P159" i="1"/>
  <c r="Q159" i="1"/>
  <c r="R159" i="1"/>
  <c r="S159" i="1"/>
  <c r="T159" i="1"/>
  <c r="U159" i="1"/>
  <c r="V159" i="1"/>
  <c r="N159" i="1"/>
  <c r="V157" i="1"/>
  <c r="U157" i="1"/>
  <c r="T157" i="1"/>
  <c r="S157" i="1"/>
  <c r="R157" i="1"/>
  <c r="Q157" i="1"/>
  <c r="P157" i="1"/>
  <c r="O157" i="1"/>
  <c r="N157" i="1"/>
  <c r="V156" i="1"/>
  <c r="U156" i="1"/>
  <c r="T156" i="1"/>
  <c r="S156" i="1"/>
  <c r="R156" i="1"/>
  <c r="Q156" i="1"/>
  <c r="P156" i="1"/>
  <c r="O156" i="1"/>
  <c r="N156" i="1"/>
  <c r="V155" i="1"/>
  <c r="U155" i="1"/>
  <c r="T155" i="1"/>
  <c r="S155" i="1"/>
  <c r="R155" i="1"/>
  <c r="Q155" i="1"/>
  <c r="P155" i="1"/>
  <c r="O155" i="1"/>
  <c r="N155" i="1"/>
  <c r="K157" i="1"/>
  <c r="K161" i="1" s="1"/>
  <c r="J157" i="1"/>
  <c r="I157" i="1"/>
  <c r="H157" i="1"/>
  <c r="G157" i="1"/>
  <c r="F157" i="1"/>
  <c r="E157" i="1"/>
  <c r="D157" i="1"/>
  <c r="C157" i="1"/>
  <c r="K156" i="1"/>
  <c r="K160" i="1" s="1"/>
  <c r="J156" i="1"/>
  <c r="J160" i="1" s="1"/>
  <c r="I156" i="1"/>
  <c r="H156" i="1"/>
  <c r="H160" i="1" s="1"/>
  <c r="G156" i="1"/>
  <c r="G160" i="1" s="1"/>
  <c r="F156" i="1"/>
  <c r="F160" i="1" s="1"/>
  <c r="E156" i="1"/>
  <c r="D156" i="1"/>
  <c r="D160" i="1" s="1"/>
  <c r="C156" i="1"/>
  <c r="C160" i="1" s="1"/>
  <c r="K155" i="1"/>
  <c r="K159" i="1" s="1"/>
  <c r="J155" i="1"/>
  <c r="I155" i="1"/>
  <c r="I159" i="1" s="1"/>
  <c r="H155" i="1"/>
  <c r="H159" i="1" s="1"/>
  <c r="G155" i="1"/>
  <c r="G159" i="1" s="1"/>
  <c r="F155" i="1"/>
  <c r="E155" i="1"/>
  <c r="E159" i="1" s="1"/>
  <c r="D155" i="1"/>
  <c r="D159" i="1" s="1"/>
  <c r="C155" i="1"/>
  <c r="C159" i="1" s="1"/>
  <c r="C161" i="1" l="1"/>
  <c r="G161" i="1"/>
  <c r="E161" i="1"/>
  <c r="I161" i="1"/>
  <c r="F161" i="1"/>
  <c r="J161" i="1"/>
  <c r="J159" i="1"/>
  <c r="H161" i="1"/>
  <c r="I160" i="1"/>
  <c r="F159" i="1"/>
  <c r="E160" i="1"/>
  <c r="D161" i="1"/>
  <c r="AS120" i="1"/>
  <c r="AR120" i="1"/>
  <c r="AQ120" i="1"/>
  <c r="AP120" i="1"/>
  <c r="AP125" i="1" s="1"/>
  <c r="AO120" i="1"/>
  <c r="AS119" i="1"/>
  <c r="AR119" i="1"/>
  <c r="AQ119" i="1"/>
  <c r="AQ124" i="1" s="1"/>
  <c r="AP119" i="1"/>
  <c r="AO119" i="1"/>
  <c r="AS118" i="1"/>
  <c r="AR118" i="1"/>
  <c r="AR123" i="1" s="1"/>
  <c r="AQ118" i="1"/>
  <c r="AP118" i="1"/>
  <c r="AO118" i="1"/>
  <c r="AS117" i="1"/>
  <c r="AR117" i="1"/>
  <c r="AQ117" i="1"/>
  <c r="AP117" i="1"/>
  <c r="AO117" i="1"/>
  <c r="AO122" i="1" s="1"/>
  <c r="AS125" i="1" l="1"/>
  <c r="AO123" i="1"/>
  <c r="AR124" i="1"/>
  <c r="AQ122" i="1"/>
  <c r="AP123" i="1"/>
  <c r="AO124" i="1"/>
  <c r="AS124" i="1"/>
  <c r="AR125" i="1"/>
  <c r="AS122" i="1"/>
  <c r="AS123" i="1"/>
  <c r="AQ125" i="1"/>
  <c r="AR122" i="1"/>
  <c r="AQ123" i="1"/>
  <c r="AO125" i="1"/>
  <c r="AP122" i="1"/>
  <c r="AP124" i="1"/>
  <c r="AI120" i="1"/>
  <c r="AJ120" i="1"/>
  <c r="AK120" i="1"/>
  <c r="AL120" i="1"/>
  <c r="AH120" i="1"/>
  <c r="AI117" i="1"/>
  <c r="AJ117" i="1"/>
  <c r="AK117" i="1"/>
  <c r="AL117" i="1"/>
  <c r="AI118" i="1"/>
  <c r="AJ118" i="1"/>
  <c r="AK118" i="1"/>
  <c r="AL118" i="1"/>
  <c r="AI119" i="1"/>
  <c r="AJ119" i="1"/>
  <c r="AK119" i="1"/>
  <c r="AK124" i="1" s="1"/>
  <c r="AL119" i="1"/>
  <c r="AH119" i="1"/>
  <c r="AH118" i="1"/>
  <c r="AH117" i="1"/>
  <c r="AI122" i="1" s="1"/>
  <c r="AE117" i="1"/>
  <c r="AD117" i="1"/>
  <c r="AC117" i="1"/>
  <c r="AB117" i="1"/>
  <c r="AA117" i="1"/>
  <c r="AE116" i="1"/>
  <c r="AD116" i="1"/>
  <c r="AC116" i="1"/>
  <c r="AB116" i="1"/>
  <c r="AA116" i="1"/>
  <c r="AE115" i="1"/>
  <c r="AD115" i="1"/>
  <c r="AC115" i="1"/>
  <c r="AB115" i="1"/>
  <c r="AA115" i="1"/>
  <c r="AH123" i="1" l="1"/>
  <c r="AJ123" i="1"/>
  <c r="AK125" i="1"/>
  <c r="AK122" i="1"/>
  <c r="AH124" i="1"/>
  <c r="AI124" i="1"/>
  <c r="AI123" i="1"/>
  <c r="AJ125" i="1"/>
  <c r="AC119" i="1"/>
  <c r="AD120" i="1"/>
  <c r="AL124" i="1"/>
  <c r="AL123" i="1"/>
  <c r="AL122" i="1"/>
  <c r="AL125" i="1"/>
  <c r="AI125" i="1"/>
  <c r="AJ122" i="1"/>
  <c r="AJ124" i="1"/>
  <c r="AB120" i="1"/>
  <c r="AH122" i="1"/>
  <c r="AK123" i="1"/>
  <c r="AH125" i="1"/>
  <c r="AA119" i="1"/>
  <c r="AB119" i="1"/>
  <c r="AA121" i="1"/>
  <c r="AA120" i="1"/>
  <c r="AC120" i="1"/>
  <c r="AE119" i="1"/>
  <c r="AD119" i="1"/>
  <c r="AE120" i="1"/>
  <c r="AC121" i="1"/>
  <c r="AD121" i="1"/>
  <c r="AB121" i="1"/>
  <c r="AE121" i="1"/>
  <c r="BH24" i="1"/>
  <c r="BH25" i="1"/>
  <c r="CK54" i="1" l="1"/>
  <c r="CJ54" i="1"/>
  <c r="CI54" i="1"/>
  <c r="CH54" i="1"/>
  <c r="CG54" i="1"/>
  <c r="CF54" i="1"/>
  <c r="CE54" i="1"/>
  <c r="CD54" i="1"/>
  <c r="CK53" i="1"/>
  <c r="CJ53" i="1"/>
  <c r="CI53" i="1"/>
  <c r="CH53" i="1"/>
  <c r="CG53" i="1"/>
  <c r="CF53" i="1"/>
  <c r="CE53" i="1"/>
  <c r="CD53" i="1"/>
  <c r="CD56" i="1" s="1"/>
  <c r="T15" i="3"/>
  <c r="T16" i="3"/>
  <c r="T17" i="3"/>
  <c r="T18" i="3"/>
  <c r="T19" i="3"/>
  <c r="T20" i="3"/>
  <c r="T14" i="3"/>
  <c r="BU54" i="1"/>
  <c r="BT54" i="1"/>
  <c r="BS54" i="1"/>
  <c r="BR54" i="1"/>
  <c r="BQ54" i="1"/>
  <c r="BP54" i="1"/>
  <c r="BO54" i="1"/>
  <c r="BN54" i="1"/>
  <c r="BM54" i="1"/>
  <c r="BL54" i="1"/>
  <c r="BK54" i="1"/>
  <c r="BU53" i="1"/>
  <c r="BT53" i="1"/>
  <c r="BS53" i="1"/>
  <c r="BR53" i="1"/>
  <c r="BQ53" i="1"/>
  <c r="BP53" i="1"/>
  <c r="BO53" i="1"/>
  <c r="BN53" i="1"/>
  <c r="BM53" i="1"/>
  <c r="BL53" i="1"/>
  <c r="BK53" i="1"/>
  <c r="BG54" i="1"/>
  <c r="BF54" i="1"/>
  <c r="BE54" i="1"/>
  <c r="BD54" i="1"/>
  <c r="BC54" i="1"/>
  <c r="BB54" i="1"/>
  <c r="BA54" i="1"/>
  <c r="AZ54" i="1"/>
  <c r="AY54" i="1"/>
  <c r="AX54" i="1"/>
  <c r="AW54" i="1"/>
  <c r="BG53" i="1"/>
  <c r="BF53" i="1"/>
  <c r="BE53" i="1"/>
  <c r="BD53" i="1"/>
  <c r="BC53" i="1"/>
  <c r="BB53" i="1"/>
  <c r="BA53" i="1"/>
  <c r="AZ53" i="1"/>
  <c r="AY53" i="1"/>
  <c r="AX53" i="1"/>
  <c r="AW53" i="1"/>
  <c r="BU25" i="1"/>
  <c r="BT25" i="1"/>
  <c r="BS25" i="1"/>
  <c r="BR25" i="1"/>
  <c r="BQ25" i="1"/>
  <c r="BP25" i="1"/>
  <c r="BO25" i="1"/>
  <c r="BN25" i="1"/>
  <c r="BM25" i="1"/>
  <c r="BL25" i="1"/>
  <c r="BK25" i="1"/>
  <c r="BU24" i="1"/>
  <c r="BT24" i="1"/>
  <c r="BS24" i="1"/>
  <c r="BR24" i="1"/>
  <c r="BQ24" i="1"/>
  <c r="BP24" i="1"/>
  <c r="BO24" i="1"/>
  <c r="BN24" i="1"/>
  <c r="BM24" i="1"/>
  <c r="BL24" i="1"/>
  <c r="BK24" i="1"/>
  <c r="AX24" i="1"/>
  <c r="AY24" i="1"/>
  <c r="AZ24" i="1"/>
  <c r="BA24" i="1"/>
  <c r="BB24" i="1"/>
  <c r="BC24" i="1"/>
  <c r="BD24" i="1"/>
  <c r="BE24" i="1"/>
  <c r="BF24" i="1"/>
  <c r="BG24" i="1"/>
  <c r="AX25" i="1"/>
  <c r="AY25" i="1"/>
  <c r="AZ25" i="1"/>
  <c r="BA25" i="1"/>
  <c r="BB25" i="1"/>
  <c r="BC25" i="1"/>
  <c r="BD25" i="1"/>
  <c r="BE25" i="1"/>
  <c r="BF25" i="1"/>
  <c r="BG25" i="1"/>
  <c r="AW25" i="1"/>
  <c r="AW24" i="1"/>
  <c r="AD15" i="3"/>
  <c r="AD16" i="3"/>
  <c r="AD17" i="3"/>
  <c r="AD18" i="3"/>
  <c r="AD19" i="3"/>
  <c r="AD20" i="3"/>
  <c r="AD14" i="3"/>
  <c r="Y15" i="3"/>
  <c r="Y16" i="3"/>
  <c r="Y17" i="3"/>
  <c r="Y18" i="3"/>
  <c r="Y19" i="3"/>
  <c r="Y20" i="3"/>
  <c r="Y14" i="3"/>
  <c r="AB22" i="3"/>
  <c r="AA22" i="3"/>
  <c r="AC22" i="3" s="1"/>
  <c r="W22" i="3"/>
  <c r="V22" i="3"/>
  <c r="R22" i="3"/>
  <c r="Q22" i="3"/>
  <c r="X9" i="3"/>
  <c r="AB9" i="3"/>
  <c r="AC9" i="3" s="1"/>
  <c r="AA9" i="3"/>
  <c r="AD7" i="3"/>
  <c r="AD6" i="3"/>
  <c r="AD5" i="3"/>
  <c r="AD4" i="3"/>
  <c r="AD3" i="3"/>
  <c r="AD2" i="3"/>
  <c r="AD1" i="3"/>
  <c r="W9" i="3"/>
  <c r="V9" i="3"/>
  <c r="Y7" i="3"/>
  <c r="Y6" i="3"/>
  <c r="Y5" i="3"/>
  <c r="Y9" i="3" s="1"/>
  <c r="Y4" i="3"/>
  <c r="Y3" i="3"/>
  <c r="Y2" i="3"/>
  <c r="Y1" i="3"/>
  <c r="T2" i="3"/>
  <c r="T3" i="3"/>
  <c r="T4" i="3"/>
  <c r="T5" i="3"/>
  <c r="T6" i="3"/>
  <c r="T7" i="3"/>
  <c r="T1" i="3"/>
  <c r="R9" i="3"/>
  <c r="Q9" i="3"/>
  <c r="N7" i="3"/>
  <c r="N6" i="3"/>
  <c r="N5" i="3"/>
  <c r="N4" i="3"/>
  <c r="N3" i="3"/>
  <c r="N2" i="3"/>
  <c r="N1" i="3"/>
  <c r="D7" i="3"/>
  <c r="D6" i="3"/>
  <c r="D5" i="3"/>
  <c r="D4" i="3"/>
  <c r="D3" i="3"/>
  <c r="D2" i="3"/>
  <c r="D1" i="3"/>
  <c r="I1" i="3"/>
  <c r="I2" i="3"/>
  <c r="I3" i="3"/>
  <c r="I4" i="3"/>
  <c r="I5" i="3"/>
  <c r="I6" i="3"/>
  <c r="I7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L22" i="3" s="1"/>
  <c r="K25" i="3"/>
  <c r="K22" i="3" s="1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G22" i="3" s="1"/>
  <c r="F25" i="3"/>
  <c r="B25" i="3"/>
  <c r="B26" i="3"/>
  <c r="B27" i="3"/>
  <c r="B28" i="3"/>
  <c r="B29" i="3"/>
  <c r="B30" i="3"/>
  <c r="B31" i="3"/>
  <c r="A26" i="3"/>
  <c r="A27" i="3"/>
  <c r="A28" i="3"/>
  <c r="A29" i="3"/>
  <c r="A30" i="3"/>
  <c r="A31" i="3"/>
  <c r="A25" i="3"/>
  <c r="A22" i="3" s="1"/>
  <c r="N20" i="3"/>
  <c r="I20" i="3"/>
  <c r="D20" i="3"/>
  <c r="N19" i="3"/>
  <c r="I19" i="3"/>
  <c r="D19" i="3"/>
  <c r="N18" i="3"/>
  <c r="I18" i="3"/>
  <c r="D18" i="3"/>
  <c r="N17" i="3"/>
  <c r="I17" i="3"/>
  <c r="D17" i="3"/>
  <c r="N16" i="3"/>
  <c r="I16" i="3"/>
  <c r="D16" i="3"/>
  <c r="N15" i="3"/>
  <c r="I15" i="3"/>
  <c r="D15" i="3"/>
  <c r="N14" i="3"/>
  <c r="I14" i="3"/>
  <c r="I22" i="3" s="1"/>
  <c r="D14" i="3"/>
  <c r="L9" i="3"/>
  <c r="K9" i="3"/>
  <c r="G9" i="3"/>
  <c r="F9" i="3"/>
  <c r="B9" i="3"/>
  <c r="A9" i="3"/>
  <c r="X117" i="1"/>
  <c r="W117" i="1"/>
  <c r="V117" i="1"/>
  <c r="U117" i="1"/>
  <c r="T117" i="1"/>
  <c r="X116" i="1"/>
  <c r="W116" i="1"/>
  <c r="V116" i="1"/>
  <c r="U116" i="1"/>
  <c r="T116" i="1"/>
  <c r="X115" i="1"/>
  <c r="W115" i="1"/>
  <c r="V115" i="1"/>
  <c r="U115" i="1"/>
  <c r="T115" i="1"/>
  <c r="AS25" i="1"/>
  <c r="AR25" i="1"/>
  <c r="AQ25" i="1"/>
  <c r="AP25" i="1"/>
  <c r="AO25" i="1"/>
  <c r="AS24" i="1"/>
  <c r="AR24" i="1"/>
  <c r="AQ24" i="1"/>
  <c r="AP24" i="1"/>
  <c r="AO24" i="1"/>
  <c r="AL25" i="1"/>
  <c r="AK25" i="1"/>
  <c r="AJ25" i="1"/>
  <c r="AI25" i="1"/>
  <c r="AH25" i="1"/>
  <c r="AL24" i="1"/>
  <c r="AK24" i="1"/>
  <c r="AJ24" i="1"/>
  <c r="AI24" i="1"/>
  <c r="AH24" i="1"/>
  <c r="AC25" i="1"/>
  <c r="AB25" i="1"/>
  <c r="AA25" i="1"/>
  <c r="Z25" i="1"/>
  <c r="Y25" i="1"/>
  <c r="AC24" i="1"/>
  <c r="AB24" i="1"/>
  <c r="AA24" i="1"/>
  <c r="Z24" i="1"/>
  <c r="Y24" i="1"/>
  <c r="AN54" i="1"/>
  <c r="AM54" i="1"/>
  <c r="AL54" i="1"/>
  <c r="AK54" i="1"/>
  <c r="AJ54" i="1"/>
  <c r="AN53" i="1"/>
  <c r="AM53" i="1"/>
  <c r="AL53" i="1"/>
  <c r="AK53" i="1"/>
  <c r="AJ53" i="1"/>
  <c r="V53" i="1"/>
  <c r="V54" i="1"/>
  <c r="U53" i="1"/>
  <c r="U54" i="1"/>
  <c r="R53" i="1"/>
  <c r="R54" i="1"/>
  <c r="AD53" i="1"/>
  <c r="AD54" i="1"/>
  <c r="AF54" i="1"/>
  <c r="AE54" i="1"/>
  <c r="AC54" i="1"/>
  <c r="AB54" i="1"/>
  <c r="AA54" i="1"/>
  <c r="Z54" i="1"/>
  <c r="Y54" i="1"/>
  <c r="AF53" i="1"/>
  <c r="AE53" i="1"/>
  <c r="AC53" i="1"/>
  <c r="AB53" i="1"/>
  <c r="AA53" i="1"/>
  <c r="Z53" i="1"/>
  <c r="Y53" i="1"/>
  <c r="E11" i="2"/>
  <c r="CD57" i="1" l="1"/>
  <c r="Z27" i="1"/>
  <c r="AA28" i="1"/>
  <c r="AO27" i="1"/>
  <c r="AQ28" i="1"/>
  <c r="W119" i="1"/>
  <c r="U121" i="1"/>
  <c r="BZ4" i="1"/>
  <c r="BN27" i="1"/>
  <c r="AK56" i="1"/>
  <c r="AJ27" i="1"/>
  <c r="U119" i="1"/>
  <c r="T120" i="1"/>
  <c r="BH27" i="1"/>
  <c r="BM27" i="1"/>
  <c r="BH28" i="1"/>
  <c r="BY34" i="1"/>
  <c r="CF56" i="1"/>
  <c r="CF57" i="1"/>
  <c r="AC28" i="1"/>
  <c r="AS28" i="1"/>
  <c r="V120" i="1"/>
  <c r="BC28" i="1"/>
  <c r="BX5" i="1"/>
  <c r="BO27" i="1"/>
  <c r="BS27" i="1"/>
  <c r="CJ56" i="1"/>
  <c r="CJ57" i="1"/>
  <c r="AM56" i="1"/>
  <c r="AN56" i="1"/>
  <c r="AM57" i="1"/>
  <c r="Z28" i="1"/>
  <c r="AK27" i="1"/>
  <c r="AL27" i="1"/>
  <c r="AK28" i="1"/>
  <c r="AQ27" i="1"/>
  <c r="V121" i="1"/>
  <c r="BL27" i="1"/>
  <c r="BP27" i="1"/>
  <c r="BT27" i="1"/>
  <c r="BL28" i="1"/>
  <c r="BQ28" i="1"/>
  <c r="BU28" i="1"/>
  <c r="BE56" i="1"/>
  <c r="AZ57" i="1"/>
  <c r="BK56" i="1"/>
  <c r="BZ33" i="1"/>
  <c r="BN57" i="1"/>
  <c r="CG57" i="1"/>
  <c r="CK57" i="1"/>
  <c r="AL57" i="1"/>
  <c r="AN57" i="1"/>
  <c r="AH28" i="1"/>
  <c r="AL28" i="1"/>
  <c r="AR27" i="1"/>
  <c r="BQ27" i="1"/>
  <c r="BU27" i="1"/>
  <c r="BS28" i="1"/>
  <c r="BR28" i="1"/>
  <c r="CH56" i="1"/>
  <c r="CH57" i="1"/>
  <c r="AK57" i="1"/>
  <c r="AB27" i="1"/>
  <c r="AC27" i="1"/>
  <c r="AB28" i="1"/>
  <c r="AI28" i="1"/>
  <c r="AR28" i="1"/>
  <c r="X119" i="1"/>
  <c r="U120" i="1"/>
  <c r="T121" i="1"/>
  <c r="X121" i="1"/>
  <c r="BF27" i="1"/>
  <c r="BK28" i="1"/>
  <c r="BX33" i="1"/>
  <c r="BX34" i="1"/>
  <c r="CE56" i="1"/>
  <c r="CI56" i="1"/>
  <c r="CE57" i="1"/>
  <c r="CI57" i="1"/>
  <c r="CG56" i="1"/>
  <c r="CK56" i="1"/>
  <c r="BN28" i="1"/>
  <c r="BF56" i="1"/>
  <c r="BD56" i="1"/>
  <c r="BF57" i="1"/>
  <c r="BA57" i="1"/>
  <c r="BE57" i="1"/>
  <c r="BL56" i="1"/>
  <c r="BP56" i="1"/>
  <c r="BT56" i="1"/>
  <c r="BM57" i="1"/>
  <c r="BQ57" i="1"/>
  <c r="BU57" i="1"/>
  <c r="AL56" i="1"/>
  <c r="AA27" i="1"/>
  <c r="AJ28" i="1"/>
  <c r="AP27" i="1"/>
  <c r="X120" i="1"/>
  <c r="BD28" i="1"/>
  <c r="AZ28" i="1"/>
  <c r="BB27" i="1"/>
  <c r="BK27" i="1"/>
  <c r="BO28" i="1"/>
  <c r="BT57" i="1"/>
  <c r="AJ56" i="1"/>
  <c r="Y27" i="1"/>
  <c r="AH27" i="1"/>
  <c r="AI27" i="1"/>
  <c r="AS27" i="1"/>
  <c r="AO28" i="1"/>
  <c r="T119" i="1"/>
  <c r="W121" i="1"/>
  <c r="W120" i="1"/>
  <c r="AJ57" i="1"/>
  <c r="Y28" i="1"/>
  <c r="V119" i="1"/>
  <c r="BE27" i="1"/>
  <c r="BF28" i="1"/>
  <c r="BB28" i="1"/>
  <c r="BG28" i="1"/>
  <c r="BD27" i="1"/>
  <c r="AZ27" i="1"/>
  <c r="BM28" i="1"/>
  <c r="BX4" i="1"/>
  <c r="BY5" i="1"/>
  <c r="AP28" i="1"/>
  <c r="AX27" i="1"/>
  <c r="BC56" i="1"/>
  <c r="BG56" i="1"/>
  <c r="BD57" i="1"/>
  <c r="BO56" i="1"/>
  <c r="BS56" i="1"/>
  <c r="BP57" i="1"/>
  <c r="AF56" i="1"/>
  <c r="AW28" i="1"/>
  <c r="BE28" i="1"/>
  <c r="BA28" i="1"/>
  <c r="BG27" i="1"/>
  <c r="BC27" i="1"/>
  <c r="AY27" i="1"/>
  <c r="BT28" i="1"/>
  <c r="BP28" i="1"/>
  <c r="BR27" i="1"/>
  <c r="BY4" i="1"/>
  <c r="BZ5" i="1"/>
  <c r="BN56" i="1"/>
  <c r="BR56" i="1"/>
  <c r="BK57" i="1"/>
  <c r="BO57" i="1"/>
  <c r="BS57" i="1"/>
  <c r="BY33" i="1"/>
  <c r="BZ34" i="1"/>
  <c r="S22" i="3"/>
  <c r="BM56" i="1"/>
  <c r="BR57" i="1"/>
  <c r="BQ56" i="1"/>
  <c r="BU56" i="1"/>
  <c r="BL57" i="1"/>
  <c r="BB56" i="1"/>
  <c r="AY57" i="1"/>
  <c r="BG57" i="1"/>
  <c r="AY56" i="1"/>
  <c r="AX56" i="1"/>
  <c r="BC57" i="1"/>
  <c r="AZ56" i="1"/>
  <c r="AW57" i="1"/>
  <c r="AW56" i="1"/>
  <c r="BA56" i="1"/>
  <c r="AX57" i="1"/>
  <c r="BB57" i="1"/>
  <c r="AY28" i="1"/>
  <c r="BA27" i="1"/>
  <c r="AX28" i="1"/>
  <c r="AW27" i="1"/>
  <c r="AD22" i="3"/>
  <c r="AD24" i="3" s="1"/>
  <c r="AD23" i="3" s="1"/>
  <c r="X22" i="3"/>
  <c r="T22" i="3"/>
  <c r="Y22" i="3"/>
  <c r="Y24" i="3" s="1"/>
  <c r="Y23" i="3" s="1"/>
  <c r="S9" i="3"/>
  <c r="Y11" i="3"/>
  <c r="Y10" i="3" s="1"/>
  <c r="AD9" i="3"/>
  <c r="AD11" i="3" s="1"/>
  <c r="AD10" i="3" s="1"/>
  <c r="T9" i="3"/>
  <c r="B22" i="3"/>
  <c r="C9" i="3"/>
  <c r="D9" i="3"/>
  <c r="C22" i="3"/>
  <c r="D22" i="3"/>
  <c r="N22" i="3"/>
  <c r="N23" i="3" s="1"/>
  <c r="N24" i="3" s="1"/>
  <c r="M22" i="3"/>
  <c r="F22" i="3"/>
  <c r="N9" i="3"/>
  <c r="H9" i="3"/>
  <c r="H22" i="3"/>
  <c r="M9" i="3"/>
  <c r="I9" i="3"/>
  <c r="Y57" i="1"/>
  <c r="AC57" i="1"/>
  <c r="AB56" i="1"/>
  <c r="AC56" i="1"/>
  <c r="AE57" i="1"/>
  <c r="AA56" i="1"/>
  <c r="Z57" i="1"/>
  <c r="AF57" i="1"/>
  <c r="AD57" i="1"/>
  <c r="Y56" i="1"/>
  <c r="AA57" i="1"/>
  <c r="AD56" i="1"/>
  <c r="AE56" i="1"/>
  <c r="Z56" i="1"/>
  <c r="AB57" i="1"/>
  <c r="E37" i="2"/>
  <c r="E25" i="2"/>
  <c r="BY7" i="1" l="1"/>
  <c r="BZ37" i="1"/>
  <c r="BX7" i="1"/>
  <c r="BY36" i="1"/>
  <c r="BY37" i="1"/>
  <c r="BX37" i="1"/>
  <c r="BX8" i="1"/>
  <c r="BX36" i="1"/>
  <c r="BZ8" i="1"/>
  <c r="BY8" i="1"/>
  <c r="BZ36" i="1"/>
  <c r="BZ7" i="1"/>
  <c r="T23" i="3"/>
  <c r="T24" i="3" s="1"/>
  <c r="R26" i="3"/>
  <c r="Q26" i="3"/>
  <c r="T11" i="3"/>
  <c r="T10" i="3" s="1"/>
  <c r="D23" i="3"/>
  <c r="D24" i="3" s="1"/>
  <c r="D10" i="3"/>
  <c r="D11" i="3" s="1"/>
  <c r="I24" i="3"/>
  <c r="I23" i="3"/>
  <c r="N10" i="3"/>
  <c r="N11" i="3" s="1"/>
  <c r="I10" i="3"/>
  <c r="I11" i="3" s="1"/>
  <c r="D24" i="1"/>
  <c r="D116" i="1"/>
  <c r="E116" i="1"/>
  <c r="F116" i="1"/>
  <c r="G116" i="1"/>
  <c r="I116" i="1"/>
  <c r="H116" i="1"/>
  <c r="J116" i="1"/>
  <c r="K116" i="1"/>
  <c r="C82" i="1"/>
  <c r="C117" i="1"/>
  <c r="C116" i="1"/>
  <c r="D115" i="1"/>
  <c r="E115" i="1"/>
  <c r="F115" i="1"/>
  <c r="G115" i="1"/>
  <c r="I115" i="1"/>
  <c r="H115" i="1"/>
  <c r="J115" i="1"/>
  <c r="K115" i="1"/>
  <c r="C115" i="1"/>
  <c r="H117" i="1"/>
  <c r="T26" i="3" l="1"/>
  <c r="C119" i="1"/>
  <c r="H120" i="1"/>
  <c r="H119" i="1"/>
  <c r="D117" i="1"/>
  <c r="E117" i="1"/>
  <c r="F117" i="1"/>
  <c r="G117" i="1"/>
  <c r="I117" i="1"/>
  <c r="J117" i="1"/>
  <c r="K117" i="1"/>
  <c r="G120" i="1"/>
  <c r="C120" i="1"/>
  <c r="H121" i="1" l="1"/>
  <c r="C121" i="1"/>
  <c r="G121" i="1"/>
  <c r="E121" i="1"/>
  <c r="J121" i="1"/>
  <c r="G119" i="1"/>
  <c r="D119" i="1"/>
  <c r="D120" i="1"/>
  <c r="I120" i="1"/>
  <c r="E119" i="1"/>
  <c r="I121" i="1"/>
  <c r="K121" i="1"/>
  <c r="F121" i="1"/>
  <c r="I119" i="1"/>
  <c r="J119" i="1"/>
  <c r="E120" i="1"/>
  <c r="J120" i="1"/>
  <c r="D121" i="1"/>
  <c r="F119" i="1"/>
  <c r="K119" i="1"/>
  <c r="F120" i="1"/>
  <c r="K120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C24" i="1"/>
  <c r="T25" i="1"/>
  <c r="S25" i="1"/>
  <c r="R25" i="1"/>
  <c r="Q25" i="1"/>
  <c r="P25" i="1"/>
  <c r="O25" i="1"/>
  <c r="N25" i="1"/>
  <c r="M25" i="1"/>
  <c r="T24" i="1"/>
  <c r="S24" i="1"/>
  <c r="R24" i="1"/>
  <c r="Q24" i="1"/>
  <c r="P24" i="1"/>
  <c r="O24" i="1"/>
  <c r="N24" i="1"/>
  <c r="M24" i="1"/>
  <c r="N54" i="1"/>
  <c r="Q54" i="1"/>
  <c r="O54" i="1"/>
  <c r="P54" i="1"/>
  <c r="S54" i="1"/>
  <c r="T54" i="1"/>
  <c r="M54" i="1"/>
  <c r="T53" i="1"/>
  <c r="S53" i="1"/>
  <c r="P53" i="1"/>
  <c r="O53" i="1"/>
  <c r="Q53" i="1"/>
  <c r="N53" i="1"/>
  <c r="M53" i="1"/>
  <c r="Q56" i="1" l="1"/>
  <c r="T56" i="1"/>
  <c r="P57" i="1"/>
  <c r="O56" i="1"/>
  <c r="R57" i="1"/>
  <c r="M57" i="1"/>
  <c r="V57" i="1"/>
  <c r="U57" i="1"/>
  <c r="O57" i="1"/>
  <c r="P56" i="1"/>
  <c r="T57" i="1"/>
  <c r="Q57" i="1"/>
  <c r="M56" i="1"/>
  <c r="R56" i="1"/>
  <c r="V56" i="1"/>
  <c r="U56" i="1"/>
  <c r="N56" i="1"/>
  <c r="S56" i="1"/>
  <c r="S57" i="1"/>
  <c r="N57" i="1"/>
  <c r="N76" i="1"/>
  <c r="R76" i="1"/>
  <c r="N77" i="1"/>
  <c r="R77" i="1"/>
  <c r="Q76" i="1"/>
  <c r="U76" i="1"/>
  <c r="O76" i="1"/>
  <c r="S76" i="1"/>
  <c r="O77" i="1"/>
  <c r="S77" i="1"/>
  <c r="U77" i="1"/>
  <c r="P76" i="1"/>
  <c r="T76" i="1"/>
  <c r="P77" i="1"/>
  <c r="T77" i="1"/>
  <c r="Q77" i="1"/>
  <c r="C56" i="1"/>
  <c r="C57" i="1"/>
  <c r="G57" i="1"/>
  <c r="D56" i="1"/>
  <c r="H56" i="1"/>
  <c r="D57" i="1"/>
  <c r="H57" i="1"/>
  <c r="G56" i="1"/>
  <c r="E56" i="1"/>
  <c r="I56" i="1"/>
  <c r="E57" i="1"/>
  <c r="I57" i="1"/>
  <c r="F56" i="1"/>
  <c r="J56" i="1"/>
  <c r="F57" i="1"/>
  <c r="J57" i="1"/>
  <c r="I85" i="1"/>
  <c r="I86" i="1"/>
  <c r="E85" i="1"/>
  <c r="E86" i="1"/>
  <c r="F85" i="1"/>
  <c r="F86" i="1"/>
  <c r="P28" i="1"/>
  <c r="G28" i="1"/>
  <c r="C85" i="1"/>
  <c r="G85" i="1"/>
  <c r="C86" i="1"/>
  <c r="G86" i="1"/>
  <c r="J85" i="1"/>
  <c r="J86" i="1"/>
  <c r="D85" i="1"/>
  <c r="H85" i="1"/>
  <c r="D86" i="1"/>
  <c r="H86" i="1"/>
  <c r="Q27" i="1"/>
  <c r="T28" i="1"/>
  <c r="D27" i="1"/>
  <c r="C28" i="1"/>
  <c r="N27" i="1"/>
  <c r="M28" i="1"/>
  <c r="Q28" i="1"/>
  <c r="E27" i="1"/>
  <c r="G27" i="1"/>
  <c r="D28" i="1"/>
  <c r="H27" i="1"/>
  <c r="N28" i="1"/>
  <c r="R28" i="1"/>
  <c r="C27" i="1"/>
  <c r="J28" i="1"/>
  <c r="F28" i="1"/>
  <c r="J27" i="1"/>
  <c r="F27" i="1"/>
  <c r="I28" i="1"/>
  <c r="E28" i="1"/>
  <c r="I27" i="1"/>
  <c r="H28" i="1"/>
  <c r="M27" i="1"/>
  <c r="O28" i="1"/>
  <c r="T27" i="1"/>
  <c r="P27" i="1"/>
  <c r="S28" i="1"/>
  <c r="S27" i="1"/>
  <c r="O27" i="1"/>
  <c r="R27" i="1"/>
  <c r="R79" i="1" l="1"/>
  <c r="T80" i="1"/>
  <c r="P80" i="1"/>
  <c r="S80" i="1"/>
  <c r="O79" i="1"/>
  <c r="S79" i="1"/>
  <c r="N80" i="1"/>
  <c r="Q80" i="1"/>
  <c r="Q79" i="1"/>
  <c r="T79" i="1"/>
  <c r="O80" i="1"/>
  <c r="N79" i="1"/>
  <c r="U79" i="1"/>
  <c r="P79" i="1"/>
  <c r="U80" i="1"/>
  <c r="R80" i="1"/>
</calcChain>
</file>

<file path=xl/sharedStrings.xml><?xml version="1.0" encoding="utf-8"?>
<sst xmlns="http://schemas.openxmlformats.org/spreadsheetml/2006/main" count="533" uniqueCount="146">
  <si>
    <t>klevel</t>
  </si>
  <si>
    <t>mean 2-8</t>
  </si>
  <si>
    <t>mean 9-16</t>
  </si>
  <si>
    <t>rank</t>
  </si>
  <si>
    <t>agnes bray</t>
  </si>
  <si>
    <t>agnes jaccard</t>
  </si>
  <si>
    <t>agnes simpson</t>
  </si>
  <si>
    <t>ward</t>
  </si>
  <si>
    <t>diana</t>
  </si>
  <si>
    <t>kmeans</t>
  </si>
  <si>
    <t>single</t>
  </si>
  <si>
    <t>complete</t>
  </si>
  <si>
    <t>Dune dataset (included with package)</t>
  </si>
  <si>
    <t>12-GRR Mucky Depression data</t>
  </si>
  <si>
    <t>Analyses assumed UPGMA average linkage and bray distances unless otherwise indicated.</t>
  </si>
  <si>
    <t>12-GRR all veg data</t>
  </si>
  <si>
    <t>GRIN data; removed records with fewer than 200 genera</t>
  </si>
  <si>
    <t>GRIN data (global genera distribution)</t>
  </si>
  <si>
    <t>ward = ward's method (bray-curtis distances)</t>
  </si>
  <si>
    <t xml:space="preserve">agnes = agglomerative hierarchic (UPGMA) </t>
  </si>
  <si>
    <t>bray =  bray-curtis distances</t>
  </si>
  <si>
    <t>jaccard = jaccard distances</t>
  </si>
  <si>
    <t>simpson =  simpson's distance</t>
  </si>
  <si>
    <t>kmeans =  kmeans using bray-curtis distances</t>
  </si>
  <si>
    <t>complete = complete linkage  (bray-curtis distances)</t>
  </si>
  <si>
    <t>diana = divisive hierarchic (bray-curtis distances)</t>
  </si>
  <si>
    <t>single = single linkage (bray-curtis distances)</t>
  </si>
  <si>
    <t>All 5 datasets</t>
  </si>
  <si>
    <t>USFS Subsection BONAP dataset</t>
  </si>
  <si>
    <t>mean 17-24</t>
  </si>
  <si>
    <t>agnes.bray</t>
  </si>
  <si>
    <t>agnes.jaccard</t>
  </si>
  <si>
    <t>diana.jaccard</t>
  </si>
  <si>
    <t>ward.bray</t>
  </si>
  <si>
    <t>diana.bray</t>
  </si>
  <si>
    <t>single.bray</t>
  </si>
  <si>
    <t>complete.bray</t>
  </si>
  <si>
    <t>agnes.simpson</t>
  </si>
  <si>
    <t>ward.simpson</t>
  </si>
  <si>
    <t>diana.simpson</t>
  </si>
  <si>
    <t>province</t>
  </si>
  <si>
    <t>section</t>
  </si>
  <si>
    <t>method</t>
  </si>
  <si>
    <t>province+ section</t>
  </si>
  <si>
    <t>Cophenetic distances from province and section groupings</t>
  </si>
  <si>
    <t>ward.jaccard</t>
  </si>
  <si>
    <t>diana jaccard</t>
  </si>
  <si>
    <t>diana bray</t>
  </si>
  <si>
    <t>Fraxinus pennsylvanica/Phalaris arundinacea-Impatiens capensis</t>
  </si>
  <si>
    <t>Wet Woodland</t>
  </si>
  <si>
    <t>Acer saccharinum/Boehmeria cylindrica</t>
  </si>
  <si>
    <t>Wet Deciduous Forest</t>
  </si>
  <si>
    <t>Ulmus americana/Persicaria virginiana-Pilea pumila</t>
  </si>
  <si>
    <t>Cornus racemosa/Carex stricta-Onoclea sensibilis</t>
  </si>
  <si>
    <t>Wet Deciduous Shrubland</t>
  </si>
  <si>
    <t>Wet Sparse</t>
  </si>
  <si>
    <t>Juniperus virginiana/Carex lasiocarpa-Schoenoplectus pungens</t>
  </si>
  <si>
    <t>Wet Shrubby Grassland</t>
  </si>
  <si>
    <t>Cornus alba/Typha angustifolia-Eutrochium maculatum</t>
  </si>
  <si>
    <t>Acer rubrum/Ilex verticillata</t>
  </si>
  <si>
    <t>Salix nigra/Phalaris arundinacea-Boehmeria cylindrica</t>
  </si>
  <si>
    <t>Fraxinus pennsylvanica/Impatiens capensis</t>
  </si>
  <si>
    <t>Acer saccharinum/Cephalanthus occidentalis/Boehmeria cylindrica</t>
  </si>
  <si>
    <t>Ulmus americana/Persicaria virginiana-Toxicodendron radicans</t>
  </si>
  <si>
    <t>Typha angustifolia-Thelypteris palustris</t>
  </si>
  <si>
    <t>Wet Grassland</t>
  </si>
  <si>
    <t>Sambucus nigra/Symphyotrichum puniceum-Eutrochium maculatum</t>
  </si>
  <si>
    <t>Acer saccharinum/Boehmeria cylindrica-Scutellaria lateriflora</t>
  </si>
  <si>
    <t>Acer saccharinum/Cephalanthus occidentalis</t>
  </si>
  <si>
    <t>Thelypteris palustris-Asclepias incarnata-Toxicodendron vernix</t>
  </si>
  <si>
    <t>Salix discolor/Typha angustifolia-Lysimachia terrestris</t>
  </si>
  <si>
    <t>cluster</t>
  </si>
  <si>
    <t>sil_width</t>
  </si>
  <si>
    <t>agnes</t>
  </si>
  <si>
    <t>association</t>
  </si>
  <si>
    <t>structure</t>
  </si>
  <si>
    <t>12-GRR Mucky Depression data; Jaccard reference</t>
  </si>
  <si>
    <t>ward jaccard</t>
  </si>
  <si>
    <t>12-GRR Mucky Depression data; group means</t>
  </si>
  <si>
    <t>GRIN data (global genera distribution); group means</t>
  </si>
  <si>
    <t>GRIN data; removed records with fewer than 200 genera; group means</t>
  </si>
  <si>
    <t>GRIN data; removed records with fewer than 200 genera; group means, simpson base</t>
  </si>
  <si>
    <t>USFS Subsection BONAP dataset; group means</t>
  </si>
  <si>
    <t>agnes betasim</t>
  </si>
  <si>
    <t>ward betasim</t>
  </si>
  <si>
    <t>diana betasim</t>
  </si>
  <si>
    <t>GRIN data (global genera distribution); additional custom metric</t>
  </si>
  <si>
    <t>GRIN data (global genera distribution); custom metric 'betasim' as base</t>
  </si>
  <si>
    <t>bray</t>
  </si>
  <si>
    <t>betasim</t>
  </si>
  <si>
    <t>Fraxinus pennsylvanica/Phalaris arundinacea-Boehmeria cylindrica</t>
  </si>
  <si>
    <t>Wet Treed Grassland</t>
  </si>
  <si>
    <t>Acer rubrum/Impatiens capensis</t>
  </si>
  <si>
    <t>Ulmus americana/Persicaria virginiana-Parthenocissus quinquefolia</t>
  </si>
  <si>
    <t>Salix nigra/Cephalanthus occidentalis/Phalaris arundinacea</t>
  </si>
  <si>
    <t>Phalaris arundinacea-Symphyotrichum puniceum-Eutrochium maculatum-Verbena hastata</t>
  </si>
  <si>
    <t>ward bray</t>
  </si>
  <si>
    <t>12-GRR Mucky Depression data; with custom metric</t>
  </si>
  <si>
    <t>12-GRR Mucky Depression data; custom metric as base</t>
  </si>
  <si>
    <t xml:space="preserve">12-GRR Mucky Depression data group means; with custom metric </t>
  </si>
  <si>
    <t>coph.agnes</t>
  </si>
  <si>
    <t>correlation to simpson</t>
  </si>
  <si>
    <t>coph.single</t>
  </si>
  <si>
    <t>coph.dianajaccard</t>
  </si>
  <si>
    <t>coph.complete</t>
  </si>
  <si>
    <t>coph.diana</t>
  </si>
  <si>
    <t>coph.wardbet</t>
  </si>
  <si>
    <t>coph.dianabet</t>
  </si>
  <si>
    <t>coph.ward</t>
  </si>
  <si>
    <t>coph.jaccard</t>
  </si>
  <si>
    <t>coph.agnesbet</t>
  </si>
  <si>
    <t>coph.sim</t>
  </si>
  <si>
    <t>weighted bray</t>
  </si>
  <si>
    <t>BONAP FIPS</t>
  </si>
  <si>
    <t>BONAP FIPS, group means</t>
  </si>
  <si>
    <t>mean 64,256</t>
  </si>
  <si>
    <t>BONAP FIPS, exclude &lt; 200 spp. and AK, HI</t>
  </si>
  <si>
    <t>usnvc</t>
  </si>
  <si>
    <t>Typha spp. Midwest Marsh</t>
  </si>
  <si>
    <t>Acer saccharinum - Fraxinus pennsylvanica - Ulmus americana Floodplain Forest</t>
  </si>
  <si>
    <t>Carex stricta - Carex spp. Wet Meadow</t>
  </si>
  <si>
    <t>Larix laricina - Acer rubrum / (Rhamnus alnifolia, Vaccinium corymbosum) Swamp Forest</t>
  </si>
  <si>
    <t>Acer rubrum - Fraxinus (pennsylvanica, americana) / Lindera benzoin / Symplocarpus foetidus Swamp Forest</t>
  </si>
  <si>
    <t xml:space="preserve">	Phalaris arundinacea Eastern Ruderal Marsh</t>
  </si>
  <si>
    <t>Acer (rubrum, saccharinum) - Fraxinus spp. - Ulmus americana Swamp Forest</t>
  </si>
  <si>
    <t>Cephalanthus occidentalis / Carex spp. Northern Shrub Swamp</t>
  </si>
  <si>
    <t>Acer saccharinum - Ulmus americana / Onoclea sensibilis Floodplain Forest</t>
  </si>
  <si>
    <t>Cladium mariscoides - (Carex lasiocarpa, Hypericum kalmianum, Oligoneuron riddellii, Eleocharis elliptica) Fen</t>
  </si>
  <si>
    <t>Pinus strobus - (Acer rubrum) / Osmunda spp. Swamp Forest</t>
  </si>
  <si>
    <t>Cornus sericea - Salix spp. - (Rosa palustris) Shrub Swamp</t>
  </si>
  <si>
    <t>Typha spp. - Schoenoplectus tabernaemontani - Mixed Herbs Southern Great Lakes Shore Marsh</t>
  </si>
  <si>
    <t>allclusters</t>
  </si>
  <si>
    <t>Fagus grandifolia - Acer saccharum Glaciated Midwest Forest</t>
  </si>
  <si>
    <t>Fagus grandifolia - Acer saccharum - Quercus bicolor - Acer rubrum Flatwoods Forest</t>
  </si>
  <si>
    <t>Quercus palustris - Quercus bicolor - Nyssa sylvatica - Acer rubrum Sand Wet Flatwoods Forest</t>
  </si>
  <si>
    <t>Quercus rubra - Quercus alba - (Quercus velutina, Acer rubrum) / Viburnum acerifolium Forest</t>
  </si>
  <si>
    <t>Phalaris arundinacea Eastern Ruderal Marsh</t>
  </si>
  <si>
    <t>Tsuga canadensis - Fagus grandifolia - (Acer saccharum) Great Lakes Forest</t>
  </si>
  <si>
    <t>Quercus palustris - Quercus bicolor - Acer rubrum Flatwoods Forest</t>
  </si>
  <si>
    <t>agnes kulczynski</t>
  </si>
  <si>
    <t>ward kulczynski</t>
  </si>
  <si>
    <t>hybrid kulczynski</t>
  </si>
  <si>
    <t>All Vegetation (to July 1, 2020), kulczynski metric</t>
  </si>
  <si>
    <t>All Vegetation (to July 1, 2020), bray-curtis metric</t>
  </si>
  <si>
    <t>kmeans bray</t>
  </si>
  <si>
    <t>Mucky Vegetation (to July 1, 2020), kulczynski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</si>
</sst>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Segoe UI"/>
      <family val="2"/>
    </font>
    <font>
      <sz val="7"/>
      <color rgb="FF0000FF"/>
      <name val="Lucida Console"/>
      <family val="3"/>
    </font>
    <font>
      <b/>
      <sz val="6"/>
      <color rgb="FF555555"/>
      <name val="Segoe U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 style="medium">
        <color rgb="FFCFD4D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FD4D8"/>
      </bottom>
      <diagonal/>
    </border>
    <border>
      <left style="medium">
        <color rgb="FFCFD4D8"/>
      </left>
      <right style="medium">
        <color rgb="FFCFD4D8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164" fontId="2" fillId="3" borderId="3" xfId="0" applyNumberFormat="1" applyFont="1" applyFill="1" applyBorder="1" applyAlignment="1">
      <alignment vertical="center"/>
    </xf>
    <xf numFmtId="164" fontId="2" fillId="4" borderId="3" xfId="0" applyNumberFormat="1" applyFont="1" applyFill="1" applyBorder="1" applyAlignment="1">
      <alignment vertical="center"/>
    </xf>
    <xf numFmtId="164" fontId="0" fillId="0" borderId="0" xfId="0" applyNumberFormat="1"/>
    <xf numFmtId="0" fontId="1" fillId="0" borderId="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right" vertical="center"/>
    </xf>
    <xf numFmtId="0" fontId="0" fillId="0" borderId="3" xfId="0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/>
    <xf numFmtId="0" fontId="1" fillId="0" borderId="0" xfId="0" applyFont="1" applyFill="1" applyBorder="1" applyAlignment="1">
      <alignment horizontal="left" vertical="center"/>
    </xf>
    <xf numFmtId="164" fontId="0" fillId="0" borderId="3" xfId="0" applyNumberFormat="1" applyBorder="1"/>
    <xf numFmtId="0" fontId="0" fillId="5" borderId="0" xfId="0" applyFill="1"/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2EFB-DF2D-460C-A98E-9C14A00CE468}">
  <dimension ref="A1:CK161"/>
  <sheetViews>
    <sheetView tabSelected="1" topLeftCell="I130" workbookViewId="0">
      <selection activeCell="AI131" sqref="AA131:AI131"/>
    </sheetView>
  </sheetViews>
  <sheetFormatPr defaultRowHeight="15" x14ac:dyDescent="0.25"/>
  <cols>
    <col min="2" max="2" width="12" customWidth="1"/>
    <col min="3" max="11" width="9.28515625" customWidth="1"/>
    <col min="12" max="12" width="12" customWidth="1"/>
    <col min="13" max="20" width="9.28515625" customWidth="1"/>
  </cols>
  <sheetData>
    <row r="1" spans="1:78" x14ac:dyDescent="0.25">
      <c r="B1" s="11" t="s">
        <v>14</v>
      </c>
    </row>
    <row r="2" spans="1:78" s="12" customFormat="1" ht="15.75" customHeight="1" thickBot="1" x14ac:dyDescent="0.3">
      <c r="A2" s="10"/>
      <c r="B2" s="11" t="s">
        <v>17</v>
      </c>
      <c r="C2" s="11"/>
      <c r="E2" s="11"/>
      <c r="F2" s="11"/>
      <c r="G2" s="11"/>
      <c r="H2" s="11"/>
      <c r="I2" s="11"/>
      <c r="J2" s="11"/>
      <c r="K2" s="10"/>
      <c r="L2" s="11" t="s">
        <v>16</v>
      </c>
      <c r="M2" s="11"/>
      <c r="N2" s="11"/>
      <c r="O2" s="11"/>
      <c r="P2" s="11"/>
      <c r="Q2" s="11"/>
      <c r="R2" s="11"/>
      <c r="S2" s="11"/>
      <c r="T2" s="11"/>
      <c r="X2" s="11" t="s">
        <v>79</v>
      </c>
      <c r="AC2"/>
      <c r="AG2" s="11" t="s">
        <v>80</v>
      </c>
      <c r="AL2"/>
      <c r="AN2" s="11" t="s">
        <v>81</v>
      </c>
      <c r="AS2"/>
      <c r="AV2" s="11" t="s">
        <v>86</v>
      </c>
      <c r="AW2"/>
      <c r="AX2"/>
      <c r="AY2"/>
      <c r="AZ2"/>
      <c r="BA2"/>
      <c r="BB2"/>
      <c r="BC2"/>
      <c r="BD2"/>
      <c r="BE2"/>
      <c r="BF2"/>
      <c r="BG2"/>
      <c r="BJ2" s="11" t="s">
        <v>87</v>
      </c>
      <c r="BK2"/>
      <c r="BL2"/>
      <c r="BM2"/>
      <c r="BN2"/>
      <c r="BO2"/>
      <c r="BP2"/>
      <c r="BQ2"/>
      <c r="BR2"/>
      <c r="BS2"/>
      <c r="BT2"/>
      <c r="BU2"/>
      <c r="BV2"/>
    </row>
    <row r="3" spans="1:78" ht="21" x14ac:dyDescent="0.25">
      <c r="A3" s="7"/>
      <c r="B3" s="1" t="s">
        <v>0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L3" s="1" t="s">
        <v>0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  <c r="T3" s="1" t="s">
        <v>11</v>
      </c>
      <c r="W3" s="7"/>
      <c r="X3" s="1" t="s">
        <v>0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  <c r="AF3" s="7"/>
      <c r="AG3" s="1" t="s">
        <v>0</v>
      </c>
      <c r="AH3" s="1" t="s">
        <v>4</v>
      </c>
      <c r="AI3" s="1" t="s">
        <v>5</v>
      </c>
      <c r="AJ3" s="1" t="s">
        <v>6</v>
      </c>
      <c r="AK3" s="1" t="s">
        <v>7</v>
      </c>
      <c r="AL3" s="1" t="s">
        <v>8</v>
      </c>
      <c r="AN3" s="1" t="s">
        <v>0</v>
      </c>
      <c r="AO3" s="1" t="s">
        <v>4</v>
      </c>
      <c r="AP3" s="1" t="s">
        <v>5</v>
      </c>
      <c r="AQ3" s="1" t="s">
        <v>6</v>
      </c>
      <c r="AR3" s="1" t="s">
        <v>7</v>
      </c>
      <c r="AS3" s="1" t="s">
        <v>8</v>
      </c>
      <c r="AV3" s="1" t="s">
        <v>0</v>
      </c>
      <c r="AW3" s="1" t="s">
        <v>4</v>
      </c>
      <c r="AX3" s="1" t="s">
        <v>5</v>
      </c>
      <c r="AY3" s="1" t="s">
        <v>6</v>
      </c>
      <c r="AZ3" s="1" t="s">
        <v>7</v>
      </c>
      <c r="BA3" s="1" t="s">
        <v>8</v>
      </c>
      <c r="BB3" s="1" t="s">
        <v>9</v>
      </c>
      <c r="BC3" s="1" t="s">
        <v>10</v>
      </c>
      <c r="BD3" s="1" t="s">
        <v>11</v>
      </c>
      <c r="BE3" s="1" t="s">
        <v>83</v>
      </c>
      <c r="BF3" s="1" t="s">
        <v>84</v>
      </c>
      <c r="BG3" s="1" t="s">
        <v>85</v>
      </c>
      <c r="BH3" s="1" t="s">
        <v>112</v>
      </c>
      <c r="BJ3" s="1" t="s">
        <v>0</v>
      </c>
      <c r="BK3" s="1" t="s">
        <v>4</v>
      </c>
      <c r="BL3" s="1" t="s">
        <v>5</v>
      </c>
      <c r="BM3" s="1" t="s">
        <v>6</v>
      </c>
      <c r="BN3" s="1" t="s">
        <v>7</v>
      </c>
      <c r="BO3" s="1" t="s">
        <v>8</v>
      </c>
      <c r="BP3" s="1" t="s">
        <v>9</v>
      </c>
      <c r="BQ3" s="1" t="s">
        <v>10</v>
      </c>
      <c r="BR3" s="1" t="s">
        <v>11</v>
      </c>
      <c r="BS3" s="1" t="s">
        <v>83</v>
      </c>
      <c r="BT3" s="1" t="s">
        <v>84</v>
      </c>
      <c r="BU3" s="1" t="s">
        <v>85</v>
      </c>
      <c r="BW3" s="9"/>
      <c r="BX3" s="1" t="s">
        <v>73</v>
      </c>
      <c r="BY3" s="1" t="s">
        <v>7</v>
      </c>
      <c r="BZ3" s="1" t="s">
        <v>8</v>
      </c>
    </row>
    <row r="4" spans="1:78" ht="15.75" thickBot="1" x14ac:dyDescent="0.3">
      <c r="A4" s="8"/>
      <c r="B4" s="2">
        <v>2</v>
      </c>
      <c r="C4" s="4">
        <v>0.3514505</v>
      </c>
      <c r="D4" s="4">
        <v>0.3514505</v>
      </c>
      <c r="E4" s="4">
        <v>0.3199128</v>
      </c>
      <c r="F4" s="4">
        <v>0.32707399999999998</v>
      </c>
      <c r="G4" s="4">
        <v>0.35058689999999998</v>
      </c>
      <c r="H4" s="4">
        <v>0.29253509999999999</v>
      </c>
      <c r="I4" s="4">
        <v>0.3514505</v>
      </c>
      <c r="J4" s="4">
        <v>0.35058689999999998</v>
      </c>
      <c r="L4" s="2">
        <v>2</v>
      </c>
      <c r="M4" s="4">
        <v>0.37759769999999998</v>
      </c>
      <c r="N4" s="4">
        <v>0.37759769999999998</v>
      </c>
      <c r="O4" s="4">
        <v>0.36256630000000001</v>
      </c>
      <c r="P4" s="4">
        <v>0.37232029999999999</v>
      </c>
      <c r="Q4" s="4">
        <v>0.37759769999999998</v>
      </c>
      <c r="R4" s="4">
        <v>0.34060499999999999</v>
      </c>
      <c r="S4" s="4">
        <v>0.35135050000000001</v>
      </c>
      <c r="T4" s="4">
        <v>0.37232029999999999</v>
      </c>
      <c r="W4" s="7"/>
      <c r="X4" s="2">
        <v>2</v>
      </c>
      <c r="Y4" s="4">
        <v>0.28610486000000002</v>
      </c>
      <c r="Z4" s="4">
        <v>0.2861049</v>
      </c>
      <c r="AA4" s="4">
        <v>0.25488336</v>
      </c>
      <c r="AB4" s="4">
        <v>0.25180730000000001</v>
      </c>
      <c r="AC4" s="4">
        <v>0.22215550000000001</v>
      </c>
      <c r="AF4" s="7"/>
      <c r="AG4" s="2">
        <v>2</v>
      </c>
      <c r="AH4" s="4">
        <v>0.31253730000000002</v>
      </c>
      <c r="AI4" s="4">
        <v>0.31253730000000002</v>
      </c>
      <c r="AJ4" s="4">
        <v>0.33506732</v>
      </c>
      <c r="AK4" s="4">
        <v>0.3102492</v>
      </c>
      <c r="AL4" s="4">
        <v>0.31253730000000002</v>
      </c>
      <c r="AN4" s="2">
        <v>2</v>
      </c>
      <c r="AO4" s="4">
        <v>0.36462238000000002</v>
      </c>
      <c r="AP4" s="4">
        <v>0.36462238000000002</v>
      </c>
      <c r="AQ4" s="4">
        <v>0.44849889999999998</v>
      </c>
      <c r="AR4" s="4">
        <v>0.35372257000000001</v>
      </c>
      <c r="AS4" s="4">
        <v>0.36462238000000002</v>
      </c>
      <c r="AV4" s="2">
        <v>2</v>
      </c>
      <c r="AW4" s="4">
        <v>0.3514505</v>
      </c>
      <c r="AX4" s="4">
        <v>0.3514505</v>
      </c>
      <c r="AY4" s="4">
        <v>0.3199128</v>
      </c>
      <c r="AZ4" s="4">
        <v>0.32707399999999998</v>
      </c>
      <c r="BA4" s="4">
        <v>0.35058689999999998</v>
      </c>
      <c r="BB4" s="4">
        <v>0.29253509999999999</v>
      </c>
      <c r="BC4" s="4">
        <v>0.3514505</v>
      </c>
      <c r="BD4" s="4">
        <v>0.35058689999999998</v>
      </c>
      <c r="BE4" s="4">
        <v>0.3514505</v>
      </c>
      <c r="BF4" s="4">
        <v>0.32707399999999998</v>
      </c>
      <c r="BG4" s="4">
        <v>0.33969359999999998</v>
      </c>
      <c r="BH4" s="4">
        <v>0.3514505</v>
      </c>
      <c r="BJ4" s="2">
        <v>2</v>
      </c>
      <c r="BK4" s="4">
        <v>0.35650929999999997</v>
      </c>
      <c r="BL4" s="4">
        <v>0.35650929999999997</v>
      </c>
      <c r="BM4" s="4">
        <v>0.33368019999999998</v>
      </c>
      <c r="BN4" s="4">
        <v>0.33536549999999998</v>
      </c>
      <c r="BO4" s="4">
        <v>0.34536869999999997</v>
      </c>
      <c r="BP4" s="4">
        <v>0.31761139999999999</v>
      </c>
      <c r="BQ4" s="4">
        <v>0.35650929999999997</v>
      </c>
      <c r="BR4" s="4">
        <v>0.34536869999999997</v>
      </c>
      <c r="BS4" s="4">
        <v>0.35650929999999997</v>
      </c>
      <c r="BT4" s="4">
        <v>0.33536549999999998</v>
      </c>
      <c r="BU4" s="4">
        <v>0.33646510000000002</v>
      </c>
      <c r="BW4" s="1" t="s">
        <v>88</v>
      </c>
      <c r="BX4" s="14">
        <f>SUM(AW24:AW25,BK24:BK25)</f>
        <v>1.2933568517857141</v>
      </c>
      <c r="BY4" s="14">
        <f>SUM(AZ24:AZ25,BN24:BN25)</f>
        <v>1.1764948446428571</v>
      </c>
      <c r="BZ4" s="14">
        <f>SUM(BA24:BA25,BO24:BO25)</f>
        <v>1.2923523714285714</v>
      </c>
    </row>
    <row r="5" spans="1:78" ht="15.75" thickBot="1" x14ac:dyDescent="0.3">
      <c r="A5" s="8"/>
      <c r="B5" s="3">
        <v>3</v>
      </c>
      <c r="C5" s="5">
        <v>0.34977079999999999</v>
      </c>
      <c r="D5" s="5">
        <v>0.34977079999999999</v>
      </c>
      <c r="E5" s="5">
        <v>0.3165116</v>
      </c>
      <c r="F5" s="5">
        <v>0.2783272</v>
      </c>
      <c r="G5" s="5">
        <v>0.34977079999999999</v>
      </c>
      <c r="H5" s="5">
        <v>0.26131989999999999</v>
      </c>
      <c r="I5" s="5">
        <v>0.34977079999999999</v>
      </c>
      <c r="J5" s="5">
        <v>0.34977079999999999</v>
      </c>
      <c r="L5" s="3">
        <v>3</v>
      </c>
      <c r="M5" s="5">
        <v>0.3839959</v>
      </c>
      <c r="N5" s="5">
        <v>0.3839959</v>
      </c>
      <c r="O5" s="5">
        <v>0.37432389999999999</v>
      </c>
      <c r="P5" s="5">
        <v>0.34832069999999998</v>
      </c>
      <c r="Q5" s="5">
        <v>0.3747395</v>
      </c>
      <c r="R5" s="5">
        <v>0.26465610000000001</v>
      </c>
      <c r="S5" s="5">
        <v>0.31547760000000002</v>
      </c>
      <c r="T5" s="5">
        <v>0.35474670000000003</v>
      </c>
      <c r="W5" s="7"/>
      <c r="X5" s="3">
        <v>3</v>
      </c>
      <c r="Y5" s="5">
        <v>0.28023321000000001</v>
      </c>
      <c r="Z5" s="5">
        <v>0.28023320000000002</v>
      </c>
      <c r="AA5" s="5">
        <v>0.26671080000000003</v>
      </c>
      <c r="AB5" s="5">
        <v>0.26155820000000002</v>
      </c>
      <c r="AC5" s="5">
        <v>0.28023320000000002</v>
      </c>
      <c r="AF5" s="7"/>
      <c r="AG5" s="3">
        <v>3</v>
      </c>
      <c r="AH5" s="5">
        <v>0.3904649</v>
      </c>
      <c r="AI5" s="5">
        <v>0.3904649</v>
      </c>
      <c r="AJ5" s="5">
        <v>0.36873496</v>
      </c>
      <c r="AK5" s="5">
        <v>0.30961430000000001</v>
      </c>
      <c r="AL5" s="5">
        <v>0.28976299999999999</v>
      </c>
      <c r="AN5" s="3">
        <v>3</v>
      </c>
      <c r="AO5" s="5">
        <v>0.44700782999999999</v>
      </c>
      <c r="AP5" s="5">
        <v>0.44700782999999999</v>
      </c>
      <c r="AQ5" s="5">
        <v>0.42063109999999998</v>
      </c>
      <c r="AR5" s="5">
        <v>0.38166507</v>
      </c>
      <c r="AS5" s="5">
        <v>0.36216986000000001</v>
      </c>
      <c r="AV5" s="3">
        <v>3</v>
      </c>
      <c r="AW5" s="4">
        <v>0.34977079999999999</v>
      </c>
      <c r="AX5" s="4">
        <v>0.34977079999999999</v>
      </c>
      <c r="AY5" s="4">
        <v>0.3165116</v>
      </c>
      <c r="AZ5" s="4">
        <v>0.2783272</v>
      </c>
      <c r="BA5" s="4">
        <v>0.34977079999999999</v>
      </c>
      <c r="BB5" s="4">
        <v>0.26131989999999999</v>
      </c>
      <c r="BC5" s="4">
        <v>0.34977079999999999</v>
      </c>
      <c r="BD5" s="4">
        <v>0.34977079999999999</v>
      </c>
      <c r="BE5" s="4">
        <v>0.33182080000000003</v>
      </c>
      <c r="BF5" s="4">
        <v>0.2783272</v>
      </c>
      <c r="BG5" s="4">
        <v>0.33182080000000003</v>
      </c>
      <c r="BH5" s="4">
        <v>0.34977079999999999</v>
      </c>
      <c r="BJ5" s="3">
        <v>3</v>
      </c>
      <c r="BK5" s="4">
        <v>0.33701930000000002</v>
      </c>
      <c r="BL5" s="4">
        <v>0.33701930000000002</v>
      </c>
      <c r="BM5" s="4">
        <v>0.32720260000000001</v>
      </c>
      <c r="BN5" s="4">
        <v>0.28943449999999998</v>
      </c>
      <c r="BO5" s="4">
        <v>0.33701930000000002</v>
      </c>
      <c r="BP5" s="4">
        <v>0.26322780000000001</v>
      </c>
      <c r="BQ5" s="4">
        <v>0.33701930000000002</v>
      </c>
      <c r="BR5" s="4">
        <v>0.33701930000000002</v>
      </c>
      <c r="BS5" s="4">
        <v>0.32668069999999999</v>
      </c>
      <c r="BT5" s="4">
        <v>0.28943449999999998</v>
      </c>
      <c r="BU5" s="4">
        <v>0.32668069999999999</v>
      </c>
      <c r="BW5" s="1" t="s">
        <v>89</v>
      </c>
      <c r="BX5" s="14">
        <f>SUM(BE24:BE25,BS24:BS25)</f>
        <v>1.3193570303571429</v>
      </c>
      <c r="BY5" s="14">
        <f>SUM(BF24:BF25,BT24:BT25)</f>
        <v>1.1902132714285714</v>
      </c>
      <c r="BZ5" s="14">
        <f>SUM(BG24:BG25,BU24:BU25)</f>
        <v>1.3112606839285714</v>
      </c>
    </row>
    <row r="6" spans="1:78" ht="15.75" thickBot="1" x14ac:dyDescent="0.3">
      <c r="A6" s="8"/>
      <c r="B6" s="2">
        <v>4</v>
      </c>
      <c r="C6" s="4">
        <v>0.32099460000000002</v>
      </c>
      <c r="D6" s="4">
        <v>0.32099460000000002</v>
      </c>
      <c r="E6" s="4">
        <v>0.33280690000000002</v>
      </c>
      <c r="F6" s="4">
        <v>0.24440629999999999</v>
      </c>
      <c r="G6" s="4">
        <v>0.33619969999999999</v>
      </c>
      <c r="H6" s="4">
        <v>0.22270870000000001</v>
      </c>
      <c r="I6" s="4">
        <v>0.3450011</v>
      </c>
      <c r="J6" s="4">
        <v>0.33537030000000001</v>
      </c>
      <c r="L6" s="2">
        <v>4</v>
      </c>
      <c r="M6" s="4">
        <v>0.38189600000000001</v>
      </c>
      <c r="N6" s="4">
        <v>0.38189600000000001</v>
      </c>
      <c r="O6" s="4">
        <v>0.37916850000000002</v>
      </c>
      <c r="P6" s="4">
        <v>0.37343379999999998</v>
      </c>
      <c r="Q6" s="4">
        <v>0.3954992</v>
      </c>
      <c r="R6" s="4">
        <v>0.17149300000000001</v>
      </c>
      <c r="S6" s="4">
        <v>0.33322160000000001</v>
      </c>
      <c r="T6" s="4">
        <v>0.32965319999999998</v>
      </c>
      <c r="W6" s="7"/>
      <c r="X6" s="2">
        <v>4</v>
      </c>
      <c r="Y6" s="4">
        <v>0.24784038</v>
      </c>
      <c r="Z6" s="4">
        <v>0.24784039999999999</v>
      </c>
      <c r="AA6" s="4">
        <v>0.19672453000000001</v>
      </c>
      <c r="AB6" s="4">
        <v>0.23726729999999999</v>
      </c>
      <c r="AC6" s="4">
        <v>0.26040219999999997</v>
      </c>
      <c r="AF6" s="7"/>
      <c r="AG6" s="2">
        <v>4</v>
      </c>
      <c r="AH6" s="4">
        <v>0.3328815</v>
      </c>
      <c r="AI6" s="4">
        <v>0.3328815</v>
      </c>
      <c r="AJ6" s="4">
        <v>0.36073963999999997</v>
      </c>
      <c r="AK6" s="4">
        <v>0.37433680000000003</v>
      </c>
      <c r="AL6" s="4">
        <v>0.39350380000000001</v>
      </c>
      <c r="AN6" s="2">
        <v>4</v>
      </c>
      <c r="AO6" s="4">
        <v>0.21987670000000001</v>
      </c>
      <c r="AP6" s="4">
        <v>0.21987670000000001</v>
      </c>
      <c r="AQ6" s="4">
        <v>0.4557833</v>
      </c>
      <c r="AR6" s="4">
        <v>0.44577834</v>
      </c>
      <c r="AS6" s="4">
        <v>0.46415485000000001</v>
      </c>
      <c r="AV6" s="2">
        <v>4</v>
      </c>
      <c r="AW6" s="4">
        <v>0.32099460000000002</v>
      </c>
      <c r="AX6" s="4">
        <v>0.32099460000000002</v>
      </c>
      <c r="AY6" s="4">
        <v>0.33280690000000002</v>
      </c>
      <c r="AZ6" s="4">
        <v>0.24440629999999999</v>
      </c>
      <c r="BA6" s="4">
        <v>0.33619969999999999</v>
      </c>
      <c r="BB6" s="4">
        <v>0.22270870000000001</v>
      </c>
      <c r="BC6" s="4">
        <v>0.3450011</v>
      </c>
      <c r="BD6" s="4">
        <v>0.33537030000000001</v>
      </c>
      <c r="BE6" s="4">
        <v>0.29256729999999997</v>
      </c>
      <c r="BF6" s="4">
        <v>0.24440629999999999</v>
      </c>
      <c r="BG6" s="4">
        <v>0.33946599999999999</v>
      </c>
      <c r="BH6" s="4">
        <v>0.28647410000000001</v>
      </c>
      <c r="BJ6" s="2">
        <v>4</v>
      </c>
      <c r="BK6" s="4">
        <v>0.31759730000000003</v>
      </c>
      <c r="BL6" s="4">
        <v>0.31759730000000003</v>
      </c>
      <c r="BM6" s="4">
        <v>0.34375169999999999</v>
      </c>
      <c r="BN6" s="4">
        <v>0.2540734</v>
      </c>
      <c r="BO6" s="4">
        <v>0.34956130000000002</v>
      </c>
      <c r="BP6" s="4">
        <v>0.2263696</v>
      </c>
      <c r="BQ6" s="4">
        <v>0.32814379999999999</v>
      </c>
      <c r="BR6" s="4">
        <v>0.34820610000000002</v>
      </c>
      <c r="BS6" s="4">
        <v>0.29633120000000002</v>
      </c>
      <c r="BT6" s="4">
        <v>0.2540734</v>
      </c>
      <c r="BU6" s="4">
        <v>0.35438570000000003</v>
      </c>
      <c r="BW6" s="9"/>
      <c r="BX6" s="1" t="s">
        <v>73</v>
      </c>
      <c r="BY6" s="1" t="s">
        <v>7</v>
      </c>
      <c r="BZ6" s="1" t="s">
        <v>8</v>
      </c>
    </row>
    <row r="7" spans="1:78" ht="15.75" thickBot="1" x14ac:dyDescent="0.3">
      <c r="A7" s="8"/>
      <c r="B7" s="3">
        <v>5</v>
      </c>
      <c r="C7" s="5">
        <v>0.307251</v>
      </c>
      <c r="D7" s="5">
        <v>0.3035331</v>
      </c>
      <c r="E7" s="5">
        <v>0.33583649999999998</v>
      </c>
      <c r="F7" s="5">
        <v>0.27052850000000001</v>
      </c>
      <c r="G7" s="5">
        <v>0.3393987</v>
      </c>
      <c r="H7" s="5">
        <v>0.24940319999999999</v>
      </c>
      <c r="I7" s="5">
        <v>0.28885939999999999</v>
      </c>
      <c r="J7" s="5">
        <v>0.33090619999999998</v>
      </c>
      <c r="L7" s="3">
        <v>5</v>
      </c>
      <c r="M7" s="5">
        <v>0.38845089999999999</v>
      </c>
      <c r="N7" s="5">
        <v>0.38845089999999999</v>
      </c>
      <c r="O7" s="5">
        <v>0.38079859999999999</v>
      </c>
      <c r="P7" s="5">
        <v>0.32152629999999999</v>
      </c>
      <c r="Q7" s="5">
        <v>0.38793490000000003</v>
      </c>
      <c r="R7" s="5">
        <v>0.30319230000000003</v>
      </c>
      <c r="S7" s="5">
        <v>0.33147739999999998</v>
      </c>
      <c r="T7" s="5">
        <v>0.2439037</v>
      </c>
      <c r="W7" s="7"/>
      <c r="X7" s="3">
        <v>5</v>
      </c>
      <c r="Y7" s="5">
        <v>0.22071103</v>
      </c>
      <c r="Z7" s="5">
        <v>0.19147910000000001</v>
      </c>
      <c r="AA7" s="5">
        <v>0.20650813000000001</v>
      </c>
      <c r="AB7" s="5">
        <v>0.29399890000000001</v>
      </c>
      <c r="AC7" s="5">
        <v>0.21384619999999999</v>
      </c>
      <c r="AF7" s="7"/>
      <c r="AG7" s="3">
        <v>5</v>
      </c>
      <c r="AH7" s="5">
        <v>0.3622881</v>
      </c>
      <c r="AI7" s="5">
        <v>0.3622881</v>
      </c>
      <c r="AJ7" s="5">
        <v>0.34773032999999998</v>
      </c>
      <c r="AK7" s="5">
        <v>0.33490449999999999</v>
      </c>
      <c r="AL7" s="5">
        <v>0.38788840000000002</v>
      </c>
      <c r="AN7" s="3">
        <v>5</v>
      </c>
      <c r="AO7" s="5">
        <v>0.10943543999999999</v>
      </c>
      <c r="AP7" s="5">
        <v>0.10943543999999999</v>
      </c>
      <c r="AQ7" s="5">
        <v>0.45087650000000001</v>
      </c>
      <c r="AR7" s="5">
        <v>0.39464669000000002</v>
      </c>
      <c r="AS7" s="5">
        <v>0.47946073</v>
      </c>
      <c r="AV7" s="3">
        <v>5</v>
      </c>
      <c r="AW7" s="4">
        <v>0.307251</v>
      </c>
      <c r="AX7" s="4">
        <v>0.3035331</v>
      </c>
      <c r="AY7" s="4">
        <v>0.33583649999999998</v>
      </c>
      <c r="AZ7" s="4">
        <v>0.27052850000000001</v>
      </c>
      <c r="BA7" s="4">
        <v>0.3393987</v>
      </c>
      <c r="BB7" s="4">
        <v>0.25681720000000002</v>
      </c>
      <c r="BC7" s="4">
        <v>0.28885939999999999</v>
      </c>
      <c r="BD7" s="4">
        <v>0.33090619999999998</v>
      </c>
      <c r="BE7" s="4">
        <v>0.32141310000000001</v>
      </c>
      <c r="BF7" s="4">
        <v>0.27052850000000001</v>
      </c>
      <c r="BG7" s="4">
        <v>0.33409149999999999</v>
      </c>
      <c r="BH7" s="4">
        <v>0.28889609999999999</v>
      </c>
      <c r="BJ7" s="3">
        <v>5</v>
      </c>
      <c r="BK7" s="4">
        <v>0.25775300000000001</v>
      </c>
      <c r="BL7" s="4">
        <v>0.30131330000000001</v>
      </c>
      <c r="BM7" s="4">
        <v>0.34700589999999998</v>
      </c>
      <c r="BN7" s="4">
        <v>0.2795398</v>
      </c>
      <c r="BO7" s="4">
        <v>0.3307137</v>
      </c>
      <c r="BP7" s="4">
        <v>0.2468738</v>
      </c>
      <c r="BQ7" s="4">
        <v>0.29071760000000002</v>
      </c>
      <c r="BR7" s="4">
        <v>0.31023590000000001</v>
      </c>
      <c r="BS7" s="4">
        <v>0.33574159999999997</v>
      </c>
      <c r="BT7" s="4">
        <v>0.2795398</v>
      </c>
      <c r="BU7" s="4">
        <v>0.3146854</v>
      </c>
      <c r="BW7" s="1" t="s">
        <v>88</v>
      </c>
      <c r="BX7" s="9">
        <f t="shared" ref="BX7:BZ8" si="0">RANK(BX4,($BX$4:$BZ$5))</f>
        <v>3</v>
      </c>
      <c r="BY7" s="9">
        <f t="shared" si="0"/>
        <v>6</v>
      </c>
      <c r="BZ7" s="9">
        <f t="shared" si="0"/>
        <v>4</v>
      </c>
    </row>
    <row r="8" spans="1:78" ht="15.75" thickBot="1" x14ac:dyDescent="0.3">
      <c r="A8" s="8"/>
      <c r="B8" s="2">
        <v>6</v>
      </c>
      <c r="C8" s="4">
        <v>0.30237360000000002</v>
      </c>
      <c r="D8" s="4">
        <v>0.2854449</v>
      </c>
      <c r="E8" s="4">
        <v>0.30512739999999999</v>
      </c>
      <c r="F8" s="4">
        <v>0.2910045</v>
      </c>
      <c r="G8" s="4">
        <v>0.33295730000000001</v>
      </c>
      <c r="H8" s="4">
        <v>0.21038599999999999</v>
      </c>
      <c r="I8" s="4">
        <v>0.28061360000000002</v>
      </c>
      <c r="J8" s="4">
        <v>0.32779829999999999</v>
      </c>
      <c r="L8" s="2">
        <v>6</v>
      </c>
      <c r="M8" s="4">
        <v>0.38349040000000001</v>
      </c>
      <c r="N8" s="4">
        <v>0.38349040000000001</v>
      </c>
      <c r="O8" s="4">
        <v>0.34910160000000001</v>
      </c>
      <c r="P8" s="4">
        <v>0.33783419999999997</v>
      </c>
      <c r="Q8" s="4">
        <v>0.39496870000000001</v>
      </c>
      <c r="R8" s="4">
        <v>0.18497179999999999</v>
      </c>
      <c r="S8" s="4">
        <v>0.31737890000000002</v>
      </c>
      <c r="T8" s="4">
        <v>0.28005269999999999</v>
      </c>
      <c r="W8" s="7"/>
      <c r="X8" s="2">
        <v>6</v>
      </c>
      <c r="Y8" s="4">
        <v>0.18617717</v>
      </c>
      <c r="Z8" s="4">
        <v>0.18751490000000001</v>
      </c>
      <c r="AA8" s="4">
        <v>0.20940246000000001</v>
      </c>
      <c r="AB8" s="4">
        <v>0.27723900000000001</v>
      </c>
      <c r="AC8" s="4">
        <v>0.19124949999999999</v>
      </c>
      <c r="AF8" s="7"/>
      <c r="AG8" s="2">
        <v>6</v>
      </c>
      <c r="AH8" s="4">
        <v>0.27647110000000003</v>
      </c>
      <c r="AI8" s="4">
        <v>0.27647110000000003</v>
      </c>
      <c r="AJ8" s="4">
        <v>0.31513584</v>
      </c>
      <c r="AK8" s="4">
        <v>0.35439929999999997</v>
      </c>
      <c r="AL8" s="4">
        <v>0.3659404</v>
      </c>
      <c r="AN8" s="2">
        <v>6</v>
      </c>
      <c r="AO8" s="4">
        <v>0.14379132</v>
      </c>
      <c r="AP8" s="4">
        <v>0.14379132</v>
      </c>
      <c r="AQ8" s="4">
        <v>0.4028407</v>
      </c>
      <c r="AR8" s="4">
        <v>0.42600491000000001</v>
      </c>
      <c r="AS8" s="4">
        <v>0.19154948999999999</v>
      </c>
      <c r="AV8" s="2">
        <v>6</v>
      </c>
      <c r="AW8" s="4">
        <v>0.30237360000000002</v>
      </c>
      <c r="AX8" s="4">
        <v>0.2854449</v>
      </c>
      <c r="AY8" s="4">
        <v>0.30512739999999999</v>
      </c>
      <c r="AZ8" s="4">
        <v>0.2910045</v>
      </c>
      <c r="BA8" s="4">
        <v>0.33295730000000001</v>
      </c>
      <c r="BB8" s="4">
        <v>0.23682310000000001</v>
      </c>
      <c r="BC8" s="4">
        <v>0.28061360000000002</v>
      </c>
      <c r="BD8" s="4">
        <v>0.32779829999999999</v>
      </c>
      <c r="BE8" s="4">
        <v>0.3238026</v>
      </c>
      <c r="BF8" s="4">
        <v>0.28546280000000002</v>
      </c>
      <c r="BG8" s="4">
        <v>0.33344119999999999</v>
      </c>
      <c r="BH8" s="4">
        <v>0.28344849999999999</v>
      </c>
      <c r="BJ8" s="2">
        <v>6</v>
      </c>
      <c r="BK8" s="4">
        <v>0.25379610000000002</v>
      </c>
      <c r="BL8" s="4">
        <v>0.23442199999999999</v>
      </c>
      <c r="BM8" s="4">
        <v>0.3146736</v>
      </c>
      <c r="BN8" s="4">
        <v>0.29448920000000001</v>
      </c>
      <c r="BO8" s="4">
        <v>0.3129169</v>
      </c>
      <c r="BP8" s="4">
        <v>0.1290695</v>
      </c>
      <c r="BQ8" s="4">
        <v>0.23403860000000001</v>
      </c>
      <c r="BR8" s="4">
        <v>0.30152780000000001</v>
      </c>
      <c r="BS8" s="4">
        <v>0.30862489999999998</v>
      </c>
      <c r="BT8" s="4">
        <v>0.29533199999999998</v>
      </c>
      <c r="BU8" s="4">
        <v>0.30852299999999999</v>
      </c>
      <c r="BW8" s="1" t="s">
        <v>89</v>
      </c>
      <c r="BX8" s="9">
        <f t="shared" si="0"/>
        <v>1</v>
      </c>
      <c r="BY8" s="9">
        <f t="shared" si="0"/>
        <v>5</v>
      </c>
      <c r="BZ8" s="9">
        <f t="shared" si="0"/>
        <v>2</v>
      </c>
    </row>
    <row r="9" spans="1:78" ht="15.75" thickBot="1" x14ac:dyDescent="0.3">
      <c r="A9" s="8"/>
      <c r="B9" s="3">
        <v>7</v>
      </c>
      <c r="C9" s="5">
        <v>0.3382676</v>
      </c>
      <c r="D9" s="5">
        <v>0.33522619999999997</v>
      </c>
      <c r="E9" s="5">
        <v>0.30498419999999998</v>
      </c>
      <c r="F9" s="5">
        <v>0.29772579999999998</v>
      </c>
      <c r="G9" s="5">
        <v>0.33522619999999997</v>
      </c>
      <c r="H9" s="5">
        <v>0.20219319999999999</v>
      </c>
      <c r="I9" s="5">
        <v>0.2619609</v>
      </c>
      <c r="J9" s="5">
        <v>0.33040540000000002</v>
      </c>
      <c r="L9" s="3">
        <v>7</v>
      </c>
      <c r="M9" s="5">
        <v>0.39000820000000003</v>
      </c>
      <c r="N9" s="5">
        <v>0.39000820000000003</v>
      </c>
      <c r="O9" s="5">
        <v>0.3406189</v>
      </c>
      <c r="P9" s="5">
        <v>0.3378736</v>
      </c>
      <c r="Q9" s="5">
        <v>0.3633789</v>
      </c>
      <c r="R9" s="5">
        <v>0.35036800000000001</v>
      </c>
      <c r="S9" s="5">
        <v>0.30716900000000003</v>
      </c>
      <c r="T9" s="5">
        <v>0.27725260000000002</v>
      </c>
      <c r="W9" s="7"/>
      <c r="X9" s="3">
        <v>7</v>
      </c>
      <c r="Y9" s="5">
        <v>0.19120131000000001</v>
      </c>
      <c r="Z9" s="5">
        <v>0.19330130000000001</v>
      </c>
      <c r="AA9" s="5">
        <v>0.18452666000000001</v>
      </c>
      <c r="AB9" s="5">
        <v>0.26680480000000001</v>
      </c>
      <c r="AC9" s="5">
        <v>0.19330130000000001</v>
      </c>
      <c r="AF9" s="7"/>
      <c r="AG9" s="3">
        <v>7</v>
      </c>
      <c r="AH9" s="5">
        <v>0.29186119999999999</v>
      </c>
      <c r="AI9" s="5">
        <v>0.29186119999999999</v>
      </c>
      <c r="AJ9" s="5">
        <v>0.25306124000000002</v>
      </c>
      <c r="AK9" s="5">
        <v>0.33692220000000001</v>
      </c>
      <c r="AL9" s="5">
        <v>0.34431980000000001</v>
      </c>
      <c r="AN9" s="3">
        <v>7</v>
      </c>
      <c r="AO9" s="5">
        <v>0.20957498999999999</v>
      </c>
      <c r="AP9" s="5">
        <v>0.20957498999999999</v>
      </c>
      <c r="AQ9" s="5">
        <v>0.33743899999999999</v>
      </c>
      <c r="AR9" s="5">
        <v>0.35882423000000002</v>
      </c>
      <c r="AS9" s="5">
        <v>0.21615087999999999</v>
      </c>
      <c r="AV9" s="3">
        <v>7</v>
      </c>
      <c r="AW9" s="4">
        <v>0.3382676</v>
      </c>
      <c r="AX9" s="4">
        <v>0.33522619999999997</v>
      </c>
      <c r="AY9" s="4">
        <v>0.30498419999999998</v>
      </c>
      <c r="AZ9" s="4">
        <v>0.29772579999999998</v>
      </c>
      <c r="BA9" s="4">
        <v>0.33522619999999997</v>
      </c>
      <c r="BB9" s="4">
        <v>0.1619128</v>
      </c>
      <c r="BC9" s="4">
        <v>0.2619609</v>
      </c>
      <c r="BD9" s="4">
        <v>0.33040540000000002</v>
      </c>
      <c r="BE9" s="4">
        <v>0.31957950000000002</v>
      </c>
      <c r="BF9" s="4">
        <v>0.29955330000000002</v>
      </c>
      <c r="BG9" s="4">
        <v>0.32999849999999997</v>
      </c>
      <c r="BH9" s="4">
        <v>0.33447290000000002</v>
      </c>
      <c r="BJ9" s="3">
        <v>7</v>
      </c>
      <c r="BK9" s="4">
        <v>0.32149299999999997</v>
      </c>
      <c r="BL9" s="4">
        <v>0.30991659999999999</v>
      </c>
      <c r="BM9" s="4">
        <v>0.31475710000000001</v>
      </c>
      <c r="BN9" s="4">
        <v>0.30094739999999998</v>
      </c>
      <c r="BO9" s="4">
        <v>0.30991659999999999</v>
      </c>
      <c r="BP9" s="4">
        <v>0.23172129999999999</v>
      </c>
      <c r="BQ9" s="4">
        <v>0.21798229999999999</v>
      </c>
      <c r="BR9" s="4">
        <v>0.3040197</v>
      </c>
      <c r="BS9" s="4">
        <v>0.30278959999999999</v>
      </c>
      <c r="BT9" s="4">
        <v>0.30917480000000003</v>
      </c>
      <c r="BU9" s="4">
        <v>0.30553839999999999</v>
      </c>
    </row>
    <row r="10" spans="1:78" ht="15.75" thickBot="1" x14ac:dyDescent="0.3">
      <c r="A10" s="8"/>
      <c r="B10" s="2">
        <v>8</v>
      </c>
      <c r="C10" s="4">
        <v>0.33456530000000001</v>
      </c>
      <c r="D10" s="4">
        <v>0.33152389999999998</v>
      </c>
      <c r="E10" s="4">
        <v>0.24818680000000001</v>
      </c>
      <c r="F10" s="4">
        <v>0.30615500000000001</v>
      </c>
      <c r="G10" s="4">
        <v>0.33321800000000001</v>
      </c>
      <c r="H10" s="4">
        <v>0.16373489999999999</v>
      </c>
      <c r="I10" s="4">
        <v>0.25774859999999999</v>
      </c>
      <c r="J10" s="4">
        <v>0.30834129999999998</v>
      </c>
      <c r="L10" s="2">
        <v>8</v>
      </c>
      <c r="M10" s="4">
        <v>0.39146760000000003</v>
      </c>
      <c r="N10" s="4">
        <v>0.39146760000000003</v>
      </c>
      <c r="O10" s="4">
        <v>0.33027489999999998</v>
      </c>
      <c r="P10" s="4">
        <v>0.34550839999999999</v>
      </c>
      <c r="Q10" s="4">
        <v>0.34390009999999999</v>
      </c>
      <c r="R10" s="4">
        <v>0.2181903</v>
      </c>
      <c r="S10" s="4">
        <v>0.3043265</v>
      </c>
      <c r="T10" s="4">
        <v>0.27137270000000002</v>
      </c>
      <c r="W10" s="7"/>
      <c r="X10" s="2">
        <v>8</v>
      </c>
      <c r="Y10" s="4">
        <v>0.14184756000000001</v>
      </c>
      <c r="Z10" s="4">
        <v>0.14368510000000001</v>
      </c>
      <c r="AA10" s="4">
        <v>0.12499710999999999</v>
      </c>
      <c r="AB10" s="4">
        <v>0.25391829999999999</v>
      </c>
      <c r="AC10" s="4">
        <v>0.1699938</v>
      </c>
      <c r="AF10" s="7"/>
      <c r="AG10" s="2">
        <v>8</v>
      </c>
      <c r="AH10" s="4">
        <v>0.26734350000000001</v>
      </c>
      <c r="AI10" s="4">
        <v>0.26734350000000001</v>
      </c>
      <c r="AJ10" s="4">
        <v>0.21543712000000001</v>
      </c>
      <c r="AK10" s="4">
        <v>0.32915369999999999</v>
      </c>
      <c r="AL10" s="4">
        <v>0.32972580000000001</v>
      </c>
      <c r="AN10" s="2">
        <v>8</v>
      </c>
      <c r="AO10" s="4">
        <v>0.18473122</v>
      </c>
      <c r="AP10" s="4">
        <v>0.18473122</v>
      </c>
      <c r="AQ10" s="4">
        <v>0.25545449999999997</v>
      </c>
      <c r="AR10" s="4">
        <v>0.24810030999999999</v>
      </c>
      <c r="AS10" s="4">
        <v>0.19782480999999999</v>
      </c>
      <c r="AV10" s="2">
        <v>8</v>
      </c>
      <c r="AW10" s="4">
        <v>0.33456530000000001</v>
      </c>
      <c r="AX10" s="4">
        <v>0.33152389999999998</v>
      </c>
      <c r="AY10" s="4">
        <v>0.24818680000000001</v>
      </c>
      <c r="AZ10" s="4">
        <v>0.30615500000000001</v>
      </c>
      <c r="BA10" s="4">
        <v>0.33321800000000001</v>
      </c>
      <c r="BB10" s="4">
        <v>0.1862376</v>
      </c>
      <c r="BC10" s="4">
        <v>0.25774859999999999</v>
      </c>
      <c r="BD10" s="4">
        <v>0.30834129999999998</v>
      </c>
      <c r="BE10" s="4">
        <v>0.31334899999999999</v>
      </c>
      <c r="BF10" s="4">
        <v>0.30627490000000002</v>
      </c>
      <c r="BG10" s="4">
        <v>0.33321299999999998</v>
      </c>
      <c r="BH10" s="4">
        <v>0.33217639999999998</v>
      </c>
      <c r="BJ10" s="2">
        <v>8</v>
      </c>
      <c r="BK10" s="4">
        <v>0.31597150000000002</v>
      </c>
      <c r="BL10" s="4">
        <v>0.30439509999999997</v>
      </c>
      <c r="BM10" s="4">
        <v>0.25483800000000001</v>
      </c>
      <c r="BN10" s="4">
        <v>0.30810379999999998</v>
      </c>
      <c r="BO10" s="4">
        <v>0.30840669999999998</v>
      </c>
      <c r="BP10" s="4">
        <v>0.2391751</v>
      </c>
      <c r="BQ10" s="4">
        <v>0.2125727</v>
      </c>
      <c r="BR10" s="4">
        <v>0.2862577</v>
      </c>
      <c r="BS10" s="4">
        <v>0.29220790000000002</v>
      </c>
      <c r="BT10" s="4">
        <v>0.31559759999999998</v>
      </c>
      <c r="BU10" s="4">
        <v>0.30792950000000002</v>
      </c>
    </row>
    <row r="11" spans="1:78" ht="15.75" thickBot="1" x14ac:dyDescent="0.3">
      <c r="A11" s="8"/>
      <c r="B11" s="3">
        <v>9</v>
      </c>
      <c r="C11" s="5">
        <v>0.33262120000000001</v>
      </c>
      <c r="D11" s="5">
        <v>0.32957979999999998</v>
      </c>
      <c r="E11" s="5">
        <v>0.21965209999999999</v>
      </c>
      <c r="F11" s="5">
        <v>0.32262800000000003</v>
      </c>
      <c r="G11" s="5">
        <v>0.32100679999999998</v>
      </c>
      <c r="H11" s="5">
        <v>0.2723719</v>
      </c>
      <c r="I11" s="5">
        <v>0.25199880000000002</v>
      </c>
      <c r="J11" s="5">
        <v>0.23196339999999999</v>
      </c>
      <c r="L11" s="3">
        <v>9</v>
      </c>
      <c r="M11" s="5">
        <v>0.37548049999999999</v>
      </c>
      <c r="N11" s="5">
        <v>0.37548049999999999</v>
      </c>
      <c r="O11" s="5">
        <v>0.32303330000000002</v>
      </c>
      <c r="P11" s="5">
        <v>0.34740589999999999</v>
      </c>
      <c r="Q11" s="5">
        <v>0.33590900000000001</v>
      </c>
      <c r="R11" s="5">
        <v>0.26400370000000001</v>
      </c>
      <c r="S11" s="5">
        <v>0.28662779999999999</v>
      </c>
      <c r="T11" s="5">
        <v>0.30246800000000001</v>
      </c>
      <c r="W11" s="7"/>
      <c r="X11" s="3">
        <v>9</v>
      </c>
      <c r="Y11" s="5">
        <v>0.12723883</v>
      </c>
      <c r="Z11" s="5">
        <v>0.12887219999999999</v>
      </c>
      <c r="AA11" s="5">
        <v>0.1120814</v>
      </c>
      <c r="AB11" s="5">
        <v>0.28536430000000002</v>
      </c>
      <c r="AC11" s="5">
        <v>0.1916387</v>
      </c>
      <c r="AF11" s="7"/>
      <c r="AG11" s="3">
        <v>9</v>
      </c>
      <c r="AH11" s="5">
        <v>0.2302556</v>
      </c>
      <c r="AI11" s="5">
        <v>0.2302556</v>
      </c>
      <c r="AJ11" s="5">
        <v>0.21042689000000001</v>
      </c>
      <c r="AK11" s="5">
        <v>0.31880639999999999</v>
      </c>
      <c r="AL11" s="5">
        <v>0.28803620000000002</v>
      </c>
      <c r="AN11" s="3">
        <v>9</v>
      </c>
      <c r="AO11" s="5">
        <v>0.13921797</v>
      </c>
      <c r="AP11" s="5">
        <v>0.13921797</v>
      </c>
      <c r="AQ11" s="5">
        <v>0.28174890000000002</v>
      </c>
      <c r="AR11" s="5">
        <v>0.15135092</v>
      </c>
      <c r="AS11" s="5">
        <v>0.15524001000000001</v>
      </c>
      <c r="AV11" s="3">
        <v>9</v>
      </c>
      <c r="AW11" s="4">
        <v>0.33262120000000001</v>
      </c>
      <c r="AX11" s="4">
        <v>0.32957979999999998</v>
      </c>
      <c r="AY11" s="4">
        <v>0.21965209999999999</v>
      </c>
      <c r="AZ11" s="4">
        <v>0.32262800000000003</v>
      </c>
      <c r="BA11" s="4">
        <v>0.32100679999999998</v>
      </c>
      <c r="BB11" s="4">
        <v>0.2049494</v>
      </c>
      <c r="BC11" s="4">
        <v>0.25199880000000002</v>
      </c>
      <c r="BD11" s="4">
        <v>0.23196339999999999</v>
      </c>
      <c r="BE11" s="4">
        <v>0.32925539999999998</v>
      </c>
      <c r="BF11" s="4">
        <v>0.31230989999999997</v>
      </c>
      <c r="BG11" s="4">
        <v>0.318824</v>
      </c>
      <c r="BH11" s="4">
        <v>0.34610190000000002</v>
      </c>
      <c r="BJ11" s="3">
        <v>9</v>
      </c>
      <c r="BK11" s="4">
        <v>0.31472299999999997</v>
      </c>
      <c r="BL11" s="4">
        <v>0.30315880000000001</v>
      </c>
      <c r="BM11" s="4">
        <v>0.22648260000000001</v>
      </c>
      <c r="BN11" s="4">
        <v>0.3241597</v>
      </c>
      <c r="BO11" s="4">
        <v>0.32165480000000002</v>
      </c>
      <c r="BP11" s="4">
        <v>0.26189400000000002</v>
      </c>
      <c r="BQ11" s="4">
        <v>0.20457910000000001</v>
      </c>
      <c r="BR11" s="4">
        <v>0.1868061</v>
      </c>
      <c r="BS11" s="4">
        <v>0.32222220000000001</v>
      </c>
      <c r="BT11" s="4">
        <v>0.32492490000000002</v>
      </c>
      <c r="BU11" s="4">
        <v>0.31914769999999998</v>
      </c>
    </row>
    <row r="12" spans="1:78" ht="15.75" thickBot="1" x14ac:dyDescent="0.3">
      <c r="A12" s="8"/>
      <c r="B12" s="2">
        <v>10</v>
      </c>
      <c r="C12" s="4">
        <v>0.32679249999999999</v>
      </c>
      <c r="D12" s="4">
        <v>0.34355599999999997</v>
      </c>
      <c r="E12" s="4">
        <v>0.21595880000000001</v>
      </c>
      <c r="F12" s="4">
        <v>0.28261229999999998</v>
      </c>
      <c r="G12" s="4">
        <v>0.3363776</v>
      </c>
      <c r="H12" s="4">
        <v>0.2233087</v>
      </c>
      <c r="I12" s="4">
        <v>0.25080920000000001</v>
      </c>
      <c r="J12" s="4">
        <v>0.2324917</v>
      </c>
      <c r="L12" s="2">
        <v>10</v>
      </c>
      <c r="M12" s="4">
        <v>0.37262980000000001</v>
      </c>
      <c r="N12" s="4">
        <v>0.37262980000000001</v>
      </c>
      <c r="O12" s="4">
        <v>0.30688670000000001</v>
      </c>
      <c r="P12" s="4">
        <v>0.3515374</v>
      </c>
      <c r="Q12" s="4">
        <v>0.30856109999999998</v>
      </c>
      <c r="R12" s="4">
        <v>0.25883489999999998</v>
      </c>
      <c r="S12" s="4">
        <v>0.30092170000000001</v>
      </c>
      <c r="T12" s="4">
        <v>0.24281839999999999</v>
      </c>
      <c r="W12" s="7"/>
      <c r="X12" s="2">
        <v>10</v>
      </c>
      <c r="Y12" s="4">
        <v>9.871576E-2</v>
      </c>
      <c r="Z12" s="4">
        <v>0.17370179999999999</v>
      </c>
      <c r="AA12" s="4">
        <v>9.5557110000000001E-2</v>
      </c>
      <c r="AB12" s="4">
        <v>0.26884039999999998</v>
      </c>
      <c r="AC12" s="4">
        <v>0.2084617</v>
      </c>
      <c r="AF12" s="7"/>
      <c r="AG12" s="2">
        <v>10</v>
      </c>
      <c r="AH12" s="4">
        <v>0.2085796</v>
      </c>
      <c r="AI12" s="4">
        <v>0.2085796</v>
      </c>
      <c r="AJ12" s="4">
        <v>0.21582577</v>
      </c>
      <c r="AK12" s="4">
        <v>0.29354150000000001</v>
      </c>
      <c r="AL12" s="4">
        <v>0.2731827</v>
      </c>
      <c r="AN12" s="2">
        <v>10</v>
      </c>
      <c r="AO12" s="4">
        <v>0.11127904</v>
      </c>
      <c r="AP12" s="4">
        <v>0.11127904</v>
      </c>
      <c r="AQ12" s="4">
        <v>0.29920409999999997</v>
      </c>
      <c r="AR12" s="4">
        <v>0.11057541999999999</v>
      </c>
      <c r="AS12" s="4">
        <v>0.15216267999999999</v>
      </c>
      <c r="AV12" s="2">
        <v>10</v>
      </c>
      <c r="AW12" s="4">
        <v>0.32679249999999999</v>
      </c>
      <c r="AX12" s="4">
        <v>0.34355599999999997</v>
      </c>
      <c r="AY12" s="4">
        <v>0.21595880000000001</v>
      </c>
      <c r="AZ12" s="4">
        <v>0.28261229999999998</v>
      </c>
      <c r="BA12" s="4">
        <v>0.3363776</v>
      </c>
      <c r="BB12" s="4">
        <v>0.26061269999999997</v>
      </c>
      <c r="BC12" s="4">
        <v>0.25080920000000001</v>
      </c>
      <c r="BD12" s="4">
        <v>0.2324917</v>
      </c>
      <c r="BE12" s="4">
        <v>0.33853349999999999</v>
      </c>
      <c r="BF12" s="4">
        <v>0.32901760000000002</v>
      </c>
      <c r="BG12" s="4">
        <v>0.33093430000000001</v>
      </c>
      <c r="BH12" s="4">
        <v>0.34246369999999998</v>
      </c>
      <c r="BJ12" s="2">
        <v>10</v>
      </c>
      <c r="BK12" s="4">
        <v>0.3060678</v>
      </c>
      <c r="BL12" s="4">
        <v>0.32242759999999998</v>
      </c>
      <c r="BM12" s="4">
        <v>0.22255649999999999</v>
      </c>
      <c r="BN12" s="4">
        <v>0.27879939999999998</v>
      </c>
      <c r="BO12" s="4">
        <v>0.34017330000000001</v>
      </c>
      <c r="BP12" s="4">
        <v>0.23107359999999999</v>
      </c>
      <c r="BQ12" s="4">
        <v>0.19603580000000001</v>
      </c>
      <c r="BR12" s="4">
        <v>0.20906859999999999</v>
      </c>
      <c r="BS12" s="4">
        <v>0.32683909999999999</v>
      </c>
      <c r="BT12" s="4">
        <v>0.33538259999999998</v>
      </c>
      <c r="BU12" s="4">
        <v>0.33533689999999999</v>
      </c>
    </row>
    <row r="13" spans="1:78" ht="15.75" thickBot="1" x14ac:dyDescent="0.3">
      <c r="A13" s="8"/>
      <c r="B13" s="3">
        <v>11</v>
      </c>
      <c r="C13" s="5">
        <v>0.33966429999999997</v>
      </c>
      <c r="D13" s="5">
        <v>0.33415820000000002</v>
      </c>
      <c r="E13" s="5">
        <v>0.20847189999999999</v>
      </c>
      <c r="F13" s="5">
        <v>0.28873349999999998</v>
      </c>
      <c r="G13" s="5">
        <v>0.30499799999999999</v>
      </c>
      <c r="H13" s="5">
        <v>0.1801961</v>
      </c>
      <c r="I13" s="5">
        <v>0.25542589999999998</v>
      </c>
      <c r="J13" s="5">
        <v>0.230376</v>
      </c>
      <c r="L13" s="3">
        <v>11</v>
      </c>
      <c r="M13" s="5">
        <v>0.30471769999999998</v>
      </c>
      <c r="N13" s="5">
        <v>0.29831809999999997</v>
      </c>
      <c r="O13" s="5">
        <v>0.29891060000000003</v>
      </c>
      <c r="P13" s="5">
        <v>0.3041008</v>
      </c>
      <c r="Q13" s="5">
        <v>0.3069462</v>
      </c>
      <c r="R13" s="5">
        <v>0.1641466</v>
      </c>
      <c r="S13" s="5">
        <v>0.37094700000000003</v>
      </c>
      <c r="T13" s="5">
        <v>0.23608799999999999</v>
      </c>
      <c r="W13" s="7"/>
      <c r="X13" s="3">
        <v>11</v>
      </c>
      <c r="Y13" s="5">
        <v>0.14209094999999999</v>
      </c>
      <c r="Z13" s="5">
        <v>0.1602615</v>
      </c>
      <c r="AA13" s="5">
        <v>0.10593766</v>
      </c>
      <c r="AB13" s="5">
        <v>0.28040110000000001</v>
      </c>
      <c r="AC13" s="5">
        <v>0.2066144</v>
      </c>
      <c r="AF13" s="7"/>
      <c r="AG13" s="3">
        <v>11</v>
      </c>
      <c r="AH13" s="5">
        <v>0.2085119</v>
      </c>
      <c r="AI13" s="5">
        <v>0.2002448</v>
      </c>
      <c r="AJ13" s="5">
        <v>0.18682853999999999</v>
      </c>
      <c r="AK13" s="5">
        <v>0.27161380000000002</v>
      </c>
      <c r="AL13" s="5">
        <v>0.24858379999999999</v>
      </c>
      <c r="AN13" s="3">
        <v>11</v>
      </c>
      <c r="AO13" s="5">
        <v>0.11031223</v>
      </c>
      <c r="AP13" s="5">
        <v>7.9037949999999996E-2</v>
      </c>
      <c r="AQ13" s="5">
        <v>0.26185589999999997</v>
      </c>
      <c r="AR13" s="5">
        <v>8.0638829999999995E-2</v>
      </c>
      <c r="AS13" s="5">
        <v>0.14359707999999999</v>
      </c>
      <c r="AV13" s="3">
        <v>11</v>
      </c>
      <c r="AW13" s="4">
        <v>0.33966429999999997</v>
      </c>
      <c r="AX13" s="4">
        <v>0.33415820000000002</v>
      </c>
      <c r="AY13" s="4">
        <v>0.20847189999999999</v>
      </c>
      <c r="AZ13" s="4">
        <v>0.28873349999999998</v>
      </c>
      <c r="BA13" s="4">
        <v>0.30499799999999999</v>
      </c>
      <c r="BB13" s="4">
        <v>0.22427430000000001</v>
      </c>
      <c r="BC13" s="4">
        <v>0.25542589999999998</v>
      </c>
      <c r="BD13" s="4">
        <v>0.230376</v>
      </c>
      <c r="BE13" s="4">
        <v>0.33629439999999999</v>
      </c>
      <c r="BF13" s="4">
        <v>0.28893629999999998</v>
      </c>
      <c r="BG13" s="4">
        <v>0.35139870000000001</v>
      </c>
      <c r="BH13" s="4">
        <v>0.33344639999999998</v>
      </c>
      <c r="BJ13" s="3">
        <v>11</v>
      </c>
      <c r="BK13" s="4">
        <v>0.3245382</v>
      </c>
      <c r="BL13" s="4">
        <v>0.31154520000000002</v>
      </c>
      <c r="BM13" s="4">
        <v>0.22317680000000001</v>
      </c>
      <c r="BN13" s="4">
        <v>0.28852630000000001</v>
      </c>
      <c r="BO13" s="4">
        <v>0.30916900000000003</v>
      </c>
      <c r="BP13" s="4">
        <v>0.19884950000000001</v>
      </c>
      <c r="BQ13" s="4">
        <v>0.19952349999999999</v>
      </c>
      <c r="BR13" s="4">
        <v>0.20768529999999999</v>
      </c>
      <c r="BS13" s="4">
        <v>0.3255728</v>
      </c>
      <c r="BT13" s="4">
        <v>0.29002830000000002</v>
      </c>
      <c r="BU13" s="4">
        <v>0.35486970000000001</v>
      </c>
    </row>
    <row r="14" spans="1:78" ht="15.75" thickBot="1" x14ac:dyDescent="0.3">
      <c r="A14" s="8"/>
      <c r="B14" s="2">
        <v>12</v>
      </c>
      <c r="C14" s="4">
        <v>0.33571699999999999</v>
      </c>
      <c r="D14" s="4">
        <v>0.33020719999999998</v>
      </c>
      <c r="E14" s="4">
        <v>0.209284</v>
      </c>
      <c r="F14" s="4">
        <v>0.2943634</v>
      </c>
      <c r="G14" s="4">
        <v>0.28275030000000001</v>
      </c>
      <c r="H14" s="4">
        <v>0.1964988</v>
      </c>
      <c r="I14" s="4">
        <v>0.26532689999999998</v>
      </c>
      <c r="J14" s="4">
        <v>0.26301730000000001</v>
      </c>
      <c r="L14" s="2">
        <v>12</v>
      </c>
      <c r="M14" s="4">
        <v>0.27498519999999999</v>
      </c>
      <c r="N14" s="4">
        <v>0.29672690000000002</v>
      </c>
      <c r="O14" s="4">
        <v>0.28577160000000001</v>
      </c>
      <c r="P14" s="4">
        <v>0.29924810000000002</v>
      </c>
      <c r="Q14" s="4">
        <v>0.3055794</v>
      </c>
      <c r="R14" s="4">
        <v>0.25416070000000002</v>
      </c>
      <c r="S14" s="4">
        <v>0.34604869999999999</v>
      </c>
      <c r="T14" s="4">
        <v>0.23429539999999999</v>
      </c>
      <c r="W14" s="7"/>
      <c r="X14" s="2">
        <v>12</v>
      </c>
      <c r="Y14" s="4">
        <v>0.11215834</v>
      </c>
      <c r="Z14" s="4">
        <v>0.12879769999999999</v>
      </c>
      <c r="AA14" s="4">
        <v>9.6701999999999996E-2</v>
      </c>
      <c r="AB14" s="4">
        <v>0.28221370000000001</v>
      </c>
      <c r="AC14" s="4">
        <v>0.20391190000000001</v>
      </c>
      <c r="AF14" s="7"/>
      <c r="AG14" s="2">
        <v>12</v>
      </c>
      <c r="AH14" s="4">
        <v>0.21812049999999999</v>
      </c>
      <c r="AI14" s="4">
        <v>0.18682280000000001</v>
      </c>
      <c r="AJ14" s="4">
        <v>0.15885795</v>
      </c>
      <c r="AK14" s="4">
        <v>0.26261190000000001</v>
      </c>
      <c r="AL14" s="4">
        <v>0.22329019999999999</v>
      </c>
      <c r="AN14" s="2">
        <v>12</v>
      </c>
      <c r="AO14" s="4">
        <v>7.1817450000000005E-2</v>
      </c>
      <c r="AP14" s="4">
        <v>6.6399159999999999E-2</v>
      </c>
      <c r="AQ14" s="4">
        <v>0.24027470000000001</v>
      </c>
      <c r="AR14" s="4">
        <v>6.4124459999999994E-2</v>
      </c>
      <c r="AS14" s="4">
        <v>0.15762714999999999</v>
      </c>
      <c r="AV14" s="2">
        <v>12</v>
      </c>
      <c r="AW14" s="4">
        <v>0.33571699999999999</v>
      </c>
      <c r="AX14" s="4">
        <v>0.33020719999999998</v>
      </c>
      <c r="AY14" s="4">
        <v>0.209284</v>
      </c>
      <c r="AZ14" s="4">
        <v>0.2943634</v>
      </c>
      <c r="BA14" s="4">
        <v>0.28275030000000001</v>
      </c>
      <c r="BB14" s="4">
        <v>0.28660720000000001</v>
      </c>
      <c r="BC14" s="4">
        <v>0.26532689999999998</v>
      </c>
      <c r="BD14" s="4">
        <v>0.26301730000000001</v>
      </c>
      <c r="BE14" s="4">
        <v>0.34505350000000001</v>
      </c>
      <c r="BF14" s="4">
        <v>0.29199599999999998</v>
      </c>
      <c r="BG14" s="4">
        <v>0.35112130000000003</v>
      </c>
      <c r="BH14" s="4">
        <v>0.31710949999999999</v>
      </c>
      <c r="BJ14" s="2">
        <v>12</v>
      </c>
      <c r="BK14" s="4">
        <v>0.31912849999999998</v>
      </c>
      <c r="BL14" s="4">
        <v>0.30613560000000001</v>
      </c>
      <c r="BM14" s="4">
        <v>0.2231388</v>
      </c>
      <c r="BN14" s="4">
        <v>0.28828039999999999</v>
      </c>
      <c r="BO14" s="4">
        <v>0.28533599999999998</v>
      </c>
      <c r="BP14" s="4">
        <v>0.22306909999999999</v>
      </c>
      <c r="BQ14" s="4">
        <v>0.21208879999999999</v>
      </c>
      <c r="BR14" s="4">
        <v>0.24276690000000001</v>
      </c>
      <c r="BS14" s="4">
        <v>0.3376188</v>
      </c>
      <c r="BT14" s="4">
        <v>0.29414829999999997</v>
      </c>
      <c r="BU14" s="4">
        <v>0.35652089999999997</v>
      </c>
    </row>
    <row r="15" spans="1:78" ht="15.75" thickBot="1" x14ac:dyDescent="0.3">
      <c r="A15" s="8"/>
      <c r="B15" s="3">
        <v>13</v>
      </c>
      <c r="C15" s="5">
        <v>0.33350859999999999</v>
      </c>
      <c r="D15" s="5">
        <v>0.32799879999999998</v>
      </c>
      <c r="E15" s="5">
        <v>0.20414270000000001</v>
      </c>
      <c r="F15" s="5">
        <v>0.29736289999999999</v>
      </c>
      <c r="G15" s="5">
        <v>0.3129672</v>
      </c>
      <c r="H15" s="5">
        <v>0.24432290000000001</v>
      </c>
      <c r="I15" s="5">
        <v>0.29052689999999998</v>
      </c>
      <c r="J15" s="5">
        <v>0.26096259999999999</v>
      </c>
      <c r="L15" s="3">
        <v>13</v>
      </c>
      <c r="M15" s="5">
        <v>0.27339400000000003</v>
      </c>
      <c r="N15" s="5">
        <v>0.2975989</v>
      </c>
      <c r="O15" s="5">
        <v>0.2912537</v>
      </c>
      <c r="P15" s="5">
        <v>0.29785460000000002</v>
      </c>
      <c r="Q15" s="5">
        <v>0.3081139</v>
      </c>
      <c r="R15" s="5">
        <v>0.22234519999999999</v>
      </c>
      <c r="S15" s="5">
        <v>0.30674630000000003</v>
      </c>
      <c r="T15" s="5">
        <v>0.30991210000000002</v>
      </c>
      <c r="W15" s="7"/>
      <c r="X15" s="3">
        <v>13</v>
      </c>
      <c r="Y15" s="5">
        <v>0.10340144</v>
      </c>
      <c r="Z15" s="5">
        <v>0.1187609</v>
      </c>
      <c r="AA15" s="5">
        <v>9.0230660000000004E-2</v>
      </c>
      <c r="AB15" s="5">
        <v>0.27019579999999999</v>
      </c>
      <c r="AC15" s="5">
        <v>0.24442739999999999</v>
      </c>
      <c r="AF15" s="7"/>
      <c r="AG15" s="3">
        <v>13</v>
      </c>
      <c r="AH15" s="5">
        <v>0.20435590000000001</v>
      </c>
      <c r="AI15" s="5">
        <v>0.19892099999999999</v>
      </c>
      <c r="AJ15" s="5">
        <v>0.15868636999999999</v>
      </c>
      <c r="AK15" s="5">
        <v>0.24122360000000001</v>
      </c>
      <c r="AL15" s="5">
        <v>0.23189109999999999</v>
      </c>
      <c r="AN15" s="3">
        <v>13</v>
      </c>
      <c r="AO15" s="5">
        <v>6.0102379999999997E-2</v>
      </c>
      <c r="AP15" s="5">
        <v>8.930138E-2</v>
      </c>
      <c r="AQ15" s="5">
        <v>0.22276689999999999</v>
      </c>
      <c r="AR15" s="5">
        <v>5.1339709999999997E-2</v>
      </c>
      <c r="AS15" s="5">
        <v>0.15054888999999999</v>
      </c>
      <c r="AV15" s="3">
        <v>13</v>
      </c>
      <c r="AW15" s="4">
        <v>0.33350859999999999</v>
      </c>
      <c r="AX15" s="4">
        <v>0.32799879999999998</v>
      </c>
      <c r="AY15" s="4">
        <v>0.20414270000000001</v>
      </c>
      <c r="AZ15" s="4">
        <v>0.29736289999999999</v>
      </c>
      <c r="BA15" s="4">
        <v>0.3129672</v>
      </c>
      <c r="BB15" s="4">
        <v>0.1951464</v>
      </c>
      <c r="BC15" s="4">
        <v>0.29052689999999998</v>
      </c>
      <c r="BD15" s="4">
        <v>0.26096259999999999</v>
      </c>
      <c r="BE15" s="4">
        <v>0.34141529999999998</v>
      </c>
      <c r="BF15" s="4">
        <v>0.2952823</v>
      </c>
      <c r="BG15" s="4">
        <v>0.32513819999999999</v>
      </c>
      <c r="BH15" s="4">
        <v>0.31505480000000002</v>
      </c>
      <c r="BJ15" s="3">
        <v>13</v>
      </c>
      <c r="BK15" s="4">
        <v>0.31785540000000001</v>
      </c>
      <c r="BL15" s="4">
        <v>0.30487959999999997</v>
      </c>
      <c r="BM15" s="4">
        <v>0.2174343</v>
      </c>
      <c r="BN15" s="4">
        <v>0.29267290000000001</v>
      </c>
      <c r="BO15" s="4">
        <v>0.31499719999999998</v>
      </c>
      <c r="BP15" s="4">
        <v>0.20040259999999999</v>
      </c>
      <c r="BQ15" s="4">
        <v>0.2613991</v>
      </c>
      <c r="BR15" s="4">
        <v>0.242173</v>
      </c>
      <c r="BS15" s="4">
        <v>0.33237090000000002</v>
      </c>
      <c r="BT15" s="4">
        <v>0.2957109</v>
      </c>
      <c r="BU15" s="4">
        <v>0.3329201</v>
      </c>
    </row>
    <row r="16" spans="1:78" ht="15.75" thickBot="1" x14ac:dyDescent="0.3">
      <c r="A16" s="8"/>
      <c r="B16" s="2">
        <v>14</v>
      </c>
      <c r="C16" s="4">
        <v>0.33989190000000002</v>
      </c>
      <c r="D16" s="4">
        <v>0.33882600000000002</v>
      </c>
      <c r="E16" s="4">
        <v>0.2119993</v>
      </c>
      <c r="F16" s="4">
        <v>0.30124610000000002</v>
      </c>
      <c r="G16" s="4">
        <v>0.31208380000000002</v>
      </c>
      <c r="H16" s="4">
        <v>0.201795</v>
      </c>
      <c r="I16" s="4">
        <v>0.17595359999999999</v>
      </c>
      <c r="J16" s="4">
        <v>0.25732680000000002</v>
      </c>
      <c r="L16" s="2">
        <v>14</v>
      </c>
      <c r="M16" s="4">
        <v>0.3411305</v>
      </c>
      <c r="N16" s="4">
        <v>0.31454700000000002</v>
      </c>
      <c r="O16" s="4">
        <v>0.27035229999999999</v>
      </c>
      <c r="P16" s="4">
        <v>0.31006640000000002</v>
      </c>
      <c r="Q16" s="4">
        <v>0.30540469999999997</v>
      </c>
      <c r="R16" s="4">
        <v>0.25261050000000002</v>
      </c>
      <c r="S16" s="4">
        <v>0.22417039999999999</v>
      </c>
      <c r="T16" s="4">
        <v>0.30479889999999998</v>
      </c>
      <c r="W16" s="7"/>
      <c r="X16" s="2">
        <v>14</v>
      </c>
      <c r="Y16" s="4">
        <v>0.13236553000000001</v>
      </c>
      <c r="Z16" s="4">
        <v>0.14707139999999999</v>
      </c>
      <c r="AA16" s="4">
        <v>8.5276569999999996E-2</v>
      </c>
      <c r="AB16" s="4">
        <v>0.26264199999999999</v>
      </c>
      <c r="AC16" s="4">
        <v>0.2283143</v>
      </c>
      <c r="AF16" s="7"/>
      <c r="AG16" s="2">
        <v>14</v>
      </c>
      <c r="AH16" s="4">
        <v>0.20960909999999999</v>
      </c>
      <c r="AI16" s="4">
        <v>0.2059317</v>
      </c>
      <c r="AJ16" s="4">
        <v>0.11737588</v>
      </c>
      <c r="AK16" s="4">
        <v>0.2748758</v>
      </c>
      <c r="AL16" s="4">
        <v>0.21643299999999999</v>
      </c>
      <c r="AN16" s="2">
        <v>14</v>
      </c>
      <c r="AO16" s="4">
        <v>5.6623079999999999E-2</v>
      </c>
      <c r="AP16" s="4">
        <v>3.803716E-2</v>
      </c>
      <c r="AQ16" s="4">
        <v>0.18158369999999999</v>
      </c>
      <c r="AR16" s="4">
        <v>8.1863039999999998E-2</v>
      </c>
      <c r="AS16" s="4">
        <v>0.12978316000000001</v>
      </c>
      <c r="AV16" s="2">
        <v>14</v>
      </c>
      <c r="AW16" s="4">
        <v>0.33989190000000002</v>
      </c>
      <c r="AX16" s="4">
        <v>0.33882600000000002</v>
      </c>
      <c r="AY16" s="4">
        <v>0.2119993</v>
      </c>
      <c r="AZ16" s="4">
        <v>0.30124610000000002</v>
      </c>
      <c r="BA16" s="4">
        <v>0.31208380000000002</v>
      </c>
      <c r="BB16" s="4">
        <v>0.24217449999999999</v>
      </c>
      <c r="BC16" s="4">
        <v>0.17595359999999999</v>
      </c>
      <c r="BD16" s="4">
        <v>0.25732680000000002</v>
      </c>
      <c r="BE16" s="4">
        <v>0.35214259999999997</v>
      </c>
      <c r="BF16" s="4">
        <v>0.29577690000000001</v>
      </c>
      <c r="BG16" s="4">
        <v>0.30790580000000001</v>
      </c>
      <c r="BH16" s="4">
        <v>0.25088949999999999</v>
      </c>
      <c r="BJ16" s="2">
        <v>14</v>
      </c>
      <c r="BK16" s="4">
        <v>0.3294493</v>
      </c>
      <c r="BL16" s="4">
        <v>0.32036599999999998</v>
      </c>
      <c r="BM16" s="4">
        <v>0.22592429999999999</v>
      </c>
      <c r="BN16" s="4">
        <v>0.29463549999999999</v>
      </c>
      <c r="BO16" s="4">
        <v>0.3168936</v>
      </c>
      <c r="BP16" s="4">
        <v>0.216614</v>
      </c>
      <c r="BQ16" s="4">
        <v>0.1285068</v>
      </c>
      <c r="BR16" s="4">
        <v>0.23693259999999999</v>
      </c>
      <c r="BS16" s="4">
        <v>0.35733120000000002</v>
      </c>
      <c r="BT16" s="4">
        <v>0.29435489999999997</v>
      </c>
      <c r="BU16" s="4">
        <v>0.31310359999999998</v>
      </c>
    </row>
    <row r="17" spans="1:89" ht="15.75" thickBot="1" x14ac:dyDescent="0.3">
      <c r="A17" s="8"/>
      <c r="B17" s="3">
        <v>15</v>
      </c>
      <c r="C17" s="5">
        <v>0.34683570000000002</v>
      </c>
      <c r="D17" s="5">
        <v>0.35650110000000002</v>
      </c>
      <c r="E17" s="5">
        <v>0.209013</v>
      </c>
      <c r="F17" s="5">
        <v>0.30437419999999998</v>
      </c>
      <c r="G17" s="5">
        <v>0.30844559999999999</v>
      </c>
      <c r="H17" s="5">
        <v>0.2432578</v>
      </c>
      <c r="I17" s="5">
        <v>0.1690102</v>
      </c>
      <c r="J17" s="5">
        <v>0.25802779999999997</v>
      </c>
      <c r="L17" s="3">
        <v>15</v>
      </c>
      <c r="M17" s="5">
        <v>0.3406941</v>
      </c>
      <c r="N17" s="5">
        <v>0.31372889999999998</v>
      </c>
      <c r="O17" s="5">
        <v>0.26368930000000002</v>
      </c>
      <c r="P17" s="5">
        <v>0.301311</v>
      </c>
      <c r="Q17" s="5">
        <v>0.30377710000000002</v>
      </c>
      <c r="R17" s="5">
        <v>0.26596819999999999</v>
      </c>
      <c r="S17" s="5">
        <v>0.21870000000000001</v>
      </c>
      <c r="T17" s="5">
        <v>0.28686879999999998</v>
      </c>
      <c r="W17" s="7"/>
      <c r="X17" s="3">
        <v>15</v>
      </c>
      <c r="Y17" s="5">
        <v>0.14909649999999999</v>
      </c>
      <c r="Z17" s="5">
        <v>0.16383239999999999</v>
      </c>
      <c r="AA17" s="5">
        <v>7.1035500000000001E-2</v>
      </c>
      <c r="AB17" s="5">
        <v>0.24942210000000001</v>
      </c>
      <c r="AC17" s="5">
        <v>0.19975329999999999</v>
      </c>
      <c r="AF17" s="7"/>
      <c r="AG17" s="3">
        <v>15</v>
      </c>
      <c r="AH17" s="5">
        <v>0.21113709999999999</v>
      </c>
      <c r="AI17" s="5">
        <v>0.2075332</v>
      </c>
      <c r="AJ17" s="5">
        <v>0.10908263</v>
      </c>
      <c r="AK17" s="5">
        <v>0.26788400000000001</v>
      </c>
      <c r="AL17" s="5">
        <v>0.20458209999999999</v>
      </c>
      <c r="AN17" s="3">
        <v>15</v>
      </c>
      <c r="AO17" s="5">
        <v>5.5961280000000002E-2</v>
      </c>
      <c r="AP17" s="5">
        <v>3.80372E-2</v>
      </c>
      <c r="AQ17" s="5">
        <v>0.19926430000000001</v>
      </c>
      <c r="AR17" s="5">
        <v>6.8946740000000006E-2</v>
      </c>
      <c r="AS17" s="5">
        <v>0.1158188</v>
      </c>
      <c r="AV17" s="3">
        <v>15</v>
      </c>
      <c r="AW17" s="4">
        <v>0.34683570000000002</v>
      </c>
      <c r="AX17" s="4">
        <v>0.35650110000000002</v>
      </c>
      <c r="AY17" s="4">
        <v>0.209013</v>
      </c>
      <c r="AZ17" s="4">
        <v>0.30437419999999998</v>
      </c>
      <c r="BA17" s="4">
        <v>0.30844559999999999</v>
      </c>
      <c r="BB17" s="4">
        <v>0.2093322</v>
      </c>
      <c r="BC17" s="4">
        <v>0.1690102</v>
      </c>
      <c r="BD17" s="4">
        <v>0.25802779999999997</v>
      </c>
      <c r="BE17" s="4">
        <v>0.34819539999999999</v>
      </c>
      <c r="BF17" s="4">
        <v>0.30022209999999999</v>
      </c>
      <c r="BG17" s="4">
        <v>0.30797999999999998</v>
      </c>
      <c r="BH17" s="4">
        <v>0.24693860000000001</v>
      </c>
      <c r="BJ17" s="3">
        <v>15</v>
      </c>
      <c r="BK17" s="4">
        <v>0.35143239999999998</v>
      </c>
      <c r="BL17" s="4">
        <v>0.3588944</v>
      </c>
      <c r="BM17" s="4">
        <v>0.2227942</v>
      </c>
      <c r="BN17" s="4">
        <v>0.29619830000000003</v>
      </c>
      <c r="BO17" s="4">
        <v>0.31164570000000003</v>
      </c>
      <c r="BP17" s="4">
        <v>0.22198879999999999</v>
      </c>
      <c r="BQ17" s="4">
        <v>0.1222326</v>
      </c>
      <c r="BR17" s="4">
        <v>0.2384647</v>
      </c>
      <c r="BS17" s="4">
        <v>0.3519216</v>
      </c>
      <c r="BT17" s="4">
        <v>0.30029509999999998</v>
      </c>
      <c r="BU17" s="4">
        <v>0.31430649999999999</v>
      </c>
    </row>
    <row r="18" spans="1:89" ht="15.75" thickBot="1" x14ac:dyDescent="0.3">
      <c r="A18" s="8"/>
      <c r="B18" s="2">
        <v>16</v>
      </c>
      <c r="C18" s="4">
        <v>0.3244436</v>
      </c>
      <c r="D18" s="4">
        <v>0.33465689999999998</v>
      </c>
      <c r="E18" s="4">
        <v>0.20644000000000001</v>
      </c>
      <c r="F18" s="4">
        <v>0.30274990000000002</v>
      </c>
      <c r="G18" s="4">
        <v>0.30851529999999999</v>
      </c>
      <c r="H18" s="4">
        <v>0.1891958</v>
      </c>
      <c r="I18" s="4">
        <v>0.16868040000000001</v>
      </c>
      <c r="J18" s="4">
        <v>0.25434630000000003</v>
      </c>
      <c r="L18" s="2">
        <v>16</v>
      </c>
      <c r="M18" s="4">
        <v>0.32232189999999999</v>
      </c>
      <c r="N18" s="4">
        <v>0.29860399999999998</v>
      </c>
      <c r="O18" s="4">
        <v>0.18459980000000001</v>
      </c>
      <c r="P18" s="4">
        <v>0.29498229999999998</v>
      </c>
      <c r="Q18" s="4">
        <v>0.29297469999999998</v>
      </c>
      <c r="R18" s="4">
        <v>0.2281002</v>
      </c>
      <c r="S18" s="4">
        <v>0.22527810000000001</v>
      </c>
      <c r="T18" s="4">
        <v>0.28527760000000002</v>
      </c>
      <c r="W18" s="7"/>
      <c r="X18" s="2">
        <v>16</v>
      </c>
      <c r="Y18" s="4">
        <v>0.13756947999999999</v>
      </c>
      <c r="Z18" s="4">
        <v>0.15139359999999999</v>
      </c>
      <c r="AA18" s="4">
        <v>6.8022609999999997E-2</v>
      </c>
      <c r="AB18" s="4">
        <v>0.23003870000000001</v>
      </c>
      <c r="AC18" s="4">
        <v>0.18978500000000001</v>
      </c>
      <c r="AF18" s="7"/>
      <c r="AG18" s="2">
        <v>16</v>
      </c>
      <c r="AH18" s="4">
        <v>0.18394540000000001</v>
      </c>
      <c r="AI18" s="4">
        <v>0.18319009999999999</v>
      </c>
      <c r="AJ18" s="4">
        <v>0.10528219</v>
      </c>
      <c r="AK18" s="4">
        <v>0.24824389999999999</v>
      </c>
      <c r="AL18" s="4">
        <v>0.20107900000000001</v>
      </c>
      <c r="AN18" s="2">
        <v>16</v>
      </c>
      <c r="AO18" s="4">
        <v>4.0266139999999999E-2</v>
      </c>
      <c r="AP18" s="4">
        <v>2.4170190000000001E-2</v>
      </c>
      <c r="AQ18" s="4">
        <v>0.19266820000000001</v>
      </c>
      <c r="AR18" s="4">
        <v>5.1823569999999999E-2</v>
      </c>
      <c r="AS18" s="4">
        <v>9.4904310000000006E-2</v>
      </c>
      <c r="AV18" s="2">
        <v>16</v>
      </c>
      <c r="AW18" s="4">
        <v>0.3244436</v>
      </c>
      <c r="AX18" s="4">
        <v>0.33465689999999998</v>
      </c>
      <c r="AY18" s="4">
        <v>0.20644000000000001</v>
      </c>
      <c r="AZ18" s="4">
        <v>0.30274990000000002</v>
      </c>
      <c r="BA18" s="4">
        <v>0.30851529999999999</v>
      </c>
      <c r="BB18" s="4">
        <v>0.2299551</v>
      </c>
      <c r="BC18" s="4">
        <v>0.16868040000000001</v>
      </c>
      <c r="BD18" s="4">
        <v>0.25434630000000003</v>
      </c>
      <c r="BE18" s="4">
        <v>0.34674549999999998</v>
      </c>
      <c r="BF18" s="4">
        <v>0.29898649999999999</v>
      </c>
      <c r="BG18" s="4">
        <v>0.30511690000000002</v>
      </c>
      <c r="BH18" s="4">
        <v>0.26884989999999998</v>
      </c>
      <c r="BJ18" s="2">
        <v>16</v>
      </c>
      <c r="BK18" s="4">
        <v>0.30154209999999998</v>
      </c>
      <c r="BL18" s="4">
        <v>0.30996190000000001</v>
      </c>
      <c r="BM18" s="4">
        <v>0.22085050000000001</v>
      </c>
      <c r="BN18" s="4">
        <v>0.29498750000000001</v>
      </c>
      <c r="BO18" s="4">
        <v>0.31322100000000003</v>
      </c>
      <c r="BP18" s="4">
        <v>0.2170946</v>
      </c>
      <c r="BQ18" s="4">
        <v>0.12565509999999999</v>
      </c>
      <c r="BR18" s="4">
        <v>0.23705409999999999</v>
      </c>
      <c r="BS18" s="4">
        <v>0.3514949</v>
      </c>
      <c r="BT18" s="4">
        <v>0.2998826</v>
      </c>
      <c r="BU18" s="4">
        <v>0.31296669999999999</v>
      </c>
    </row>
    <row r="19" spans="1:89" ht="15.75" thickBot="1" x14ac:dyDescent="0.3">
      <c r="A19" s="8"/>
      <c r="B19" s="3">
        <v>17</v>
      </c>
      <c r="C19" s="5">
        <v>0.32307540000000001</v>
      </c>
      <c r="D19" s="5">
        <v>0.32207419999999998</v>
      </c>
      <c r="E19" s="5">
        <v>0.2067988</v>
      </c>
      <c r="F19" s="5">
        <v>0.29738490000000001</v>
      </c>
      <c r="G19" s="5">
        <v>0.31007899999999999</v>
      </c>
      <c r="H19" s="5">
        <v>0.20916960000000001</v>
      </c>
      <c r="I19" s="5">
        <v>0.20042660000000001</v>
      </c>
      <c r="J19" s="5">
        <v>0.27782089999999998</v>
      </c>
      <c r="L19" s="3">
        <v>17</v>
      </c>
      <c r="M19" s="5">
        <v>0.26550030000000002</v>
      </c>
      <c r="N19" s="5">
        <v>0.29313359999999999</v>
      </c>
      <c r="O19" s="5">
        <v>0.17802380000000001</v>
      </c>
      <c r="P19" s="5">
        <v>0.29376390000000002</v>
      </c>
      <c r="Q19" s="5">
        <v>0.27913480000000002</v>
      </c>
      <c r="R19" s="5">
        <v>0.2229351</v>
      </c>
      <c r="S19" s="5">
        <v>0.21443960000000001</v>
      </c>
      <c r="T19" s="5">
        <v>0.26871909999999999</v>
      </c>
      <c r="W19" s="7"/>
      <c r="X19" s="3">
        <v>17</v>
      </c>
      <c r="Y19" s="5">
        <v>0.13054167999999999</v>
      </c>
      <c r="Z19" s="5">
        <v>0.12943869999999999</v>
      </c>
      <c r="AA19" s="5">
        <v>6.3516439999999993E-2</v>
      </c>
      <c r="AB19" s="5">
        <v>0.22627820000000001</v>
      </c>
      <c r="AC19" s="5">
        <v>0.18020900000000001</v>
      </c>
      <c r="AF19" s="7"/>
      <c r="AG19" s="3">
        <v>17</v>
      </c>
      <c r="AH19" s="5">
        <v>0.16215750000000001</v>
      </c>
      <c r="AI19" s="5">
        <v>0.1711683</v>
      </c>
      <c r="AJ19" s="5">
        <v>8.7200459999999994E-2</v>
      </c>
      <c r="AK19" s="5">
        <v>0.2320401</v>
      </c>
      <c r="AL19" s="5">
        <v>0.1890413</v>
      </c>
      <c r="AN19" s="3">
        <v>17</v>
      </c>
      <c r="AO19" s="5">
        <v>2.8282789999999999E-2</v>
      </c>
      <c r="AP19" s="5">
        <v>3.0751790000000001E-2</v>
      </c>
      <c r="AQ19" s="5">
        <v>0.22314600000000001</v>
      </c>
      <c r="AR19" s="5">
        <v>4.2094630000000001E-2</v>
      </c>
      <c r="AS19" s="5">
        <v>9.4817289999999999E-2</v>
      </c>
      <c r="AV19" s="3">
        <v>17</v>
      </c>
      <c r="AW19" s="4">
        <v>0.32307540000000001</v>
      </c>
      <c r="AX19" s="4">
        <v>0.32207419999999998</v>
      </c>
      <c r="AY19" s="4">
        <v>0.2067988</v>
      </c>
      <c r="AZ19" s="4">
        <v>0.29738490000000001</v>
      </c>
      <c r="BA19" s="4">
        <v>0.31007899999999999</v>
      </c>
      <c r="BB19" s="4">
        <v>0.24891820000000001</v>
      </c>
      <c r="BC19" s="4">
        <v>0.20042660000000001</v>
      </c>
      <c r="BD19" s="4">
        <v>0.27782089999999998</v>
      </c>
      <c r="BE19" s="4">
        <v>0.32547999999999999</v>
      </c>
      <c r="BF19" s="4">
        <v>0.29654900000000001</v>
      </c>
      <c r="BG19" s="4">
        <v>0.30161779999999999</v>
      </c>
      <c r="BH19" s="4">
        <v>0.2698564</v>
      </c>
      <c r="BJ19" s="3">
        <v>17</v>
      </c>
      <c r="BK19" s="4">
        <v>0.29820609999999997</v>
      </c>
      <c r="BL19" s="4">
        <v>0.29596980000000001</v>
      </c>
      <c r="BM19" s="4">
        <v>0.220642</v>
      </c>
      <c r="BN19" s="4">
        <v>0.28942319999999999</v>
      </c>
      <c r="BO19" s="4">
        <v>0.31550620000000001</v>
      </c>
      <c r="BP19" s="4">
        <v>0.2021907</v>
      </c>
      <c r="BQ19" s="4">
        <v>0.15854360000000001</v>
      </c>
      <c r="BR19" s="4">
        <v>0.26301020000000003</v>
      </c>
      <c r="BS19" s="4">
        <v>0.303147</v>
      </c>
      <c r="BT19" s="4">
        <v>0.29551349999999998</v>
      </c>
      <c r="BU19" s="4">
        <v>0.30772349999999998</v>
      </c>
    </row>
    <row r="20" spans="1:89" ht="15.75" thickBot="1" x14ac:dyDescent="0.3">
      <c r="A20" s="8"/>
      <c r="B20" s="2">
        <v>18</v>
      </c>
      <c r="C20" s="4">
        <v>0.32203710000000002</v>
      </c>
      <c r="D20" s="4">
        <v>0.32070609999999999</v>
      </c>
      <c r="E20" s="4">
        <v>0.19244140000000001</v>
      </c>
      <c r="F20" s="4">
        <v>0.29374670000000003</v>
      </c>
      <c r="G20" s="4">
        <v>0.30338599999999999</v>
      </c>
      <c r="H20" s="4">
        <v>0.2279272</v>
      </c>
      <c r="I20" s="4">
        <v>0.1913308</v>
      </c>
      <c r="J20" s="4">
        <v>0.2738699</v>
      </c>
      <c r="L20" s="2">
        <v>18</v>
      </c>
      <c r="M20" s="4">
        <v>0.26002989999999998</v>
      </c>
      <c r="N20" s="4">
        <v>0.28205069999999999</v>
      </c>
      <c r="O20" s="4">
        <v>0.1898321</v>
      </c>
      <c r="P20" s="4">
        <v>0.29300490000000001</v>
      </c>
      <c r="Q20" s="4">
        <v>0.23927809999999999</v>
      </c>
      <c r="R20" s="4">
        <v>0.21482960000000001</v>
      </c>
      <c r="S20" s="4">
        <v>0.20935110000000001</v>
      </c>
      <c r="T20" s="4">
        <v>0.268316</v>
      </c>
      <c r="W20" s="7"/>
      <c r="X20" s="2">
        <v>18</v>
      </c>
      <c r="Y20" s="4">
        <v>0.12562727000000001</v>
      </c>
      <c r="Z20" s="4">
        <v>0.123253</v>
      </c>
      <c r="AA20" s="4">
        <v>4.6840899999999998E-2</v>
      </c>
      <c r="AB20" s="4">
        <v>0.2025904</v>
      </c>
      <c r="AC20" s="4">
        <v>0.1678916</v>
      </c>
      <c r="AF20" s="7"/>
      <c r="AG20" s="2">
        <v>18</v>
      </c>
      <c r="AH20" s="4">
        <v>0.151972</v>
      </c>
      <c r="AI20" s="4">
        <v>0.1522027</v>
      </c>
      <c r="AJ20" s="4">
        <v>9.9186800000000006E-2</v>
      </c>
      <c r="AK20" s="4">
        <v>0.22076860000000001</v>
      </c>
      <c r="AL20" s="4">
        <v>0.17902209999999999</v>
      </c>
      <c r="AN20" s="2">
        <v>18</v>
      </c>
      <c r="AO20" s="4">
        <v>3.4270269999999999E-2</v>
      </c>
      <c r="AP20" s="4">
        <v>3.0749080000000002E-2</v>
      </c>
      <c r="AQ20" s="4">
        <v>0.2307188</v>
      </c>
      <c r="AR20" s="4">
        <v>5.4136530000000002E-2</v>
      </c>
      <c r="AS20" s="4">
        <v>8.5928470000000007E-2</v>
      </c>
      <c r="AV20" s="2">
        <v>18</v>
      </c>
      <c r="AW20" s="4">
        <v>0.32203710000000002</v>
      </c>
      <c r="AX20" s="4">
        <v>0.32070609999999999</v>
      </c>
      <c r="AY20" s="4">
        <v>0.19244140000000001</v>
      </c>
      <c r="AZ20" s="4">
        <v>0.29374670000000003</v>
      </c>
      <c r="BA20" s="4">
        <v>0.30338599999999999</v>
      </c>
      <c r="BB20" s="4">
        <v>0.215613</v>
      </c>
      <c r="BC20" s="4">
        <v>0.1913308</v>
      </c>
      <c r="BD20" s="4">
        <v>0.2738699</v>
      </c>
      <c r="BE20" s="4">
        <v>0.3139516</v>
      </c>
      <c r="BF20" s="4">
        <v>0.29566559999999997</v>
      </c>
      <c r="BG20" s="4">
        <v>0.29819859999999998</v>
      </c>
      <c r="BH20" s="4">
        <v>0.268706</v>
      </c>
      <c r="BJ20" s="2">
        <v>18</v>
      </c>
      <c r="BK20" s="4">
        <v>0.299404</v>
      </c>
      <c r="BL20" s="4">
        <v>0.2926339</v>
      </c>
      <c r="BM20" s="4">
        <v>0.20631620000000001</v>
      </c>
      <c r="BN20" s="4">
        <v>0.28417520000000002</v>
      </c>
      <c r="BO20" s="4">
        <v>0.3071393</v>
      </c>
      <c r="BP20" s="4">
        <v>0.1807204</v>
      </c>
      <c r="BQ20" s="4">
        <v>0.1487677</v>
      </c>
      <c r="BR20" s="4">
        <v>0.25760060000000001</v>
      </c>
      <c r="BS20" s="4">
        <v>0.28960249999999998</v>
      </c>
      <c r="BT20" s="4">
        <v>0.2974308</v>
      </c>
      <c r="BU20" s="4">
        <v>0.3031626</v>
      </c>
    </row>
    <row r="21" spans="1:89" ht="15.75" thickBot="1" x14ac:dyDescent="0.3">
      <c r="A21" s="8"/>
      <c r="B21" s="3">
        <v>19</v>
      </c>
      <c r="C21" s="5">
        <v>0.31028220000000001</v>
      </c>
      <c r="D21" s="5">
        <v>0.3196677</v>
      </c>
      <c r="E21" s="5">
        <v>0.10316060000000001</v>
      </c>
      <c r="F21" s="5">
        <v>0.29283179999999998</v>
      </c>
      <c r="G21" s="5">
        <v>0.29943500000000001</v>
      </c>
      <c r="H21" s="5">
        <v>0.2247297</v>
      </c>
      <c r="I21" s="5">
        <v>0.18109310000000001</v>
      </c>
      <c r="J21" s="5">
        <v>0.2215435</v>
      </c>
      <c r="L21" s="3">
        <v>19</v>
      </c>
      <c r="M21" s="5">
        <v>0.25170799999999999</v>
      </c>
      <c r="N21" s="5">
        <v>0.26483430000000002</v>
      </c>
      <c r="O21" s="5">
        <v>0.18943289999999999</v>
      </c>
      <c r="P21" s="5">
        <v>0.27443279999999998</v>
      </c>
      <c r="Q21" s="5">
        <v>0.24290619999999999</v>
      </c>
      <c r="R21" s="5">
        <v>0.22042700000000001</v>
      </c>
      <c r="S21" s="5">
        <v>0.21550759999999999</v>
      </c>
      <c r="T21" s="5">
        <v>0.26676909999999998</v>
      </c>
      <c r="W21" s="7"/>
      <c r="X21" s="3">
        <v>19</v>
      </c>
      <c r="Y21" s="5">
        <v>0.11571802</v>
      </c>
      <c r="Z21" s="5">
        <v>0.1189809</v>
      </c>
      <c r="AA21" s="5">
        <v>4.4772840000000001E-2</v>
      </c>
      <c r="AB21" s="5">
        <v>0.1903909</v>
      </c>
      <c r="AC21" s="5">
        <v>0.1476182</v>
      </c>
      <c r="AF21" s="7"/>
      <c r="AG21" s="3">
        <v>19</v>
      </c>
      <c r="AH21" s="5">
        <v>0.1367611</v>
      </c>
      <c r="AI21" s="5">
        <v>0.1804258</v>
      </c>
      <c r="AJ21" s="5">
        <v>9.9426849999999997E-2</v>
      </c>
      <c r="AK21" s="5">
        <v>0.2185674</v>
      </c>
      <c r="AL21" s="5">
        <v>0.1872344</v>
      </c>
      <c r="AN21" s="3">
        <v>19</v>
      </c>
      <c r="AO21" s="5">
        <v>3.6126430000000001E-2</v>
      </c>
      <c r="AP21" s="5">
        <v>7.1400459999999999E-2</v>
      </c>
      <c r="AQ21" s="5">
        <v>0.23341509999999999</v>
      </c>
      <c r="AR21" s="5">
        <v>7.2270959999999995E-2</v>
      </c>
      <c r="AS21" s="5">
        <v>6.0745029999999998E-2</v>
      </c>
      <c r="AV21" s="3">
        <v>19</v>
      </c>
      <c r="AW21" s="4">
        <v>0.31028220000000001</v>
      </c>
      <c r="AX21" s="4">
        <v>0.3196677</v>
      </c>
      <c r="AY21" s="4">
        <v>0.10316060000000001</v>
      </c>
      <c r="AZ21" s="4">
        <v>0.29283179999999998</v>
      </c>
      <c r="BA21" s="4">
        <v>0.29943500000000001</v>
      </c>
      <c r="BB21" s="4">
        <v>0.2418109</v>
      </c>
      <c r="BC21" s="4">
        <v>0.18109310000000001</v>
      </c>
      <c r="BD21" s="4">
        <v>0.2215435</v>
      </c>
      <c r="BE21" s="4">
        <v>0.31130760000000002</v>
      </c>
      <c r="BF21" s="4">
        <v>0.30025429999999997</v>
      </c>
      <c r="BG21" s="4">
        <v>0.2945604</v>
      </c>
      <c r="BH21" s="4">
        <v>0.25876529999999998</v>
      </c>
      <c r="BJ21" s="3">
        <v>19</v>
      </c>
      <c r="BK21" s="4">
        <v>0.28563899999999998</v>
      </c>
      <c r="BL21" s="4">
        <v>0.29383179999999998</v>
      </c>
      <c r="BM21" s="4">
        <v>0.1230507</v>
      </c>
      <c r="BN21" s="4">
        <v>0.28570299999999998</v>
      </c>
      <c r="BO21" s="4">
        <v>0.30172969999999999</v>
      </c>
      <c r="BP21" s="4">
        <v>0.2120486</v>
      </c>
      <c r="BQ21" s="4">
        <v>0.1293552</v>
      </c>
      <c r="BR21" s="4">
        <v>0.2147404</v>
      </c>
      <c r="BS21" s="4">
        <v>0.28592089999999998</v>
      </c>
      <c r="BT21" s="4">
        <v>0.29911880000000002</v>
      </c>
      <c r="BU21" s="4">
        <v>0.29791469999999998</v>
      </c>
    </row>
    <row r="22" spans="1:89" ht="15.75" thickBot="1" x14ac:dyDescent="0.3">
      <c r="A22" s="8"/>
      <c r="B22" s="2">
        <v>20</v>
      </c>
      <c r="C22" s="4">
        <v>0.30768590000000001</v>
      </c>
      <c r="D22" s="4">
        <v>0.30884129999999999</v>
      </c>
      <c r="E22" s="4">
        <v>0.11195960000000001</v>
      </c>
      <c r="F22" s="4">
        <v>0.29211920000000002</v>
      </c>
      <c r="G22" s="4">
        <v>0.27655299999999999</v>
      </c>
      <c r="H22" s="4">
        <v>0.1594285</v>
      </c>
      <c r="I22" s="4">
        <v>0.17856069999999999</v>
      </c>
      <c r="J22" s="4">
        <v>0.2210464</v>
      </c>
      <c r="L22" s="2">
        <v>20</v>
      </c>
      <c r="M22" s="4">
        <v>0.24650150000000001</v>
      </c>
      <c r="N22" s="4">
        <v>0.25972620000000002</v>
      </c>
      <c r="O22" s="4">
        <v>0.2095187</v>
      </c>
      <c r="P22" s="4">
        <v>0.28070200000000001</v>
      </c>
      <c r="Q22" s="4">
        <v>0.25901980000000002</v>
      </c>
      <c r="R22" s="4">
        <v>0.22771420000000001</v>
      </c>
      <c r="S22" s="4">
        <v>0.21181759999999999</v>
      </c>
      <c r="T22" s="4">
        <v>0.26016359999999999</v>
      </c>
      <c r="W22" s="7"/>
      <c r="X22" s="2">
        <v>20</v>
      </c>
      <c r="Y22" s="4">
        <v>0.1105911</v>
      </c>
      <c r="Z22" s="4">
        <v>0.1100125</v>
      </c>
      <c r="AA22" s="4">
        <v>5.7533910000000001E-2</v>
      </c>
      <c r="AB22" s="4">
        <v>0.1820483</v>
      </c>
      <c r="AC22" s="4">
        <v>0.14678160000000001</v>
      </c>
      <c r="AF22" s="7"/>
      <c r="AG22" s="2">
        <v>20</v>
      </c>
      <c r="AH22" s="4">
        <v>0.1393749</v>
      </c>
      <c r="AI22" s="4">
        <v>0.1811132</v>
      </c>
      <c r="AJ22" s="4">
        <v>0.11174649</v>
      </c>
      <c r="AK22" s="4">
        <v>0.2282033</v>
      </c>
      <c r="AL22" s="4">
        <v>0.20641609999999999</v>
      </c>
      <c r="AN22" s="2">
        <v>20</v>
      </c>
      <c r="AO22" s="4">
        <v>4.2511510000000002E-2</v>
      </c>
      <c r="AP22" s="4">
        <v>4.0149169999999998E-2</v>
      </c>
      <c r="AQ22" s="4">
        <v>0.24083199999999999</v>
      </c>
      <c r="AR22" s="4">
        <v>8.7618920000000003E-2</v>
      </c>
      <c r="AS22" s="4">
        <v>5.467056E-2</v>
      </c>
      <c r="AV22" s="2">
        <v>20</v>
      </c>
      <c r="AW22" s="4">
        <v>0.30768590000000001</v>
      </c>
      <c r="AX22" s="4">
        <v>0.30884129999999999</v>
      </c>
      <c r="AY22" s="4">
        <v>0.11195960000000001</v>
      </c>
      <c r="AZ22" s="4">
        <v>0.29211920000000002</v>
      </c>
      <c r="BA22" s="4">
        <v>0.27655299999999999</v>
      </c>
      <c r="BB22" s="4">
        <v>0.2116102</v>
      </c>
      <c r="BC22" s="4">
        <v>0.17856069999999999</v>
      </c>
      <c r="BD22" s="4">
        <v>0.2210464</v>
      </c>
      <c r="BE22" s="4">
        <v>0.3103474</v>
      </c>
      <c r="BF22" s="4">
        <v>0.2987012</v>
      </c>
      <c r="BG22" s="4">
        <v>0.29586750000000001</v>
      </c>
      <c r="BH22" s="4">
        <v>0.25780500000000001</v>
      </c>
      <c r="BJ22" s="2">
        <v>20</v>
      </c>
      <c r="BK22" s="4">
        <v>0.28200219999999998</v>
      </c>
      <c r="BL22" s="4">
        <v>0.28191430000000001</v>
      </c>
      <c r="BM22" s="4">
        <v>0.13124720000000001</v>
      </c>
      <c r="BN22" s="4">
        <v>0.28749049999999998</v>
      </c>
      <c r="BO22" s="4">
        <v>0.2754045</v>
      </c>
      <c r="BP22" s="4">
        <v>0.1943898</v>
      </c>
      <c r="BQ22" s="4">
        <v>0.1258466</v>
      </c>
      <c r="BR22" s="4">
        <v>0.2147849</v>
      </c>
      <c r="BS22" s="4">
        <v>0.28420210000000001</v>
      </c>
      <c r="BT22" s="4">
        <v>0.29630050000000002</v>
      </c>
      <c r="BU22" s="4">
        <v>0.29927759999999998</v>
      </c>
    </row>
    <row r="23" spans="1:89" x14ac:dyDescent="0.25">
      <c r="W23" s="20"/>
      <c r="X23" s="12"/>
      <c r="AF23" s="20"/>
      <c r="AG23" s="12"/>
      <c r="AN23" s="12"/>
      <c r="AV23" s="12"/>
      <c r="AW23" s="12"/>
      <c r="AX23" s="12"/>
      <c r="AY23" s="12"/>
      <c r="AZ23" s="12"/>
      <c r="BA23" s="12"/>
    </row>
    <row r="24" spans="1:89" x14ac:dyDescent="0.25">
      <c r="B24" s="2" t="s">
        <v>1</v>
      </c>
      <c r="C24" s="4">
        <f>AVERAGE(C4:C10)</f>
        <v>0.32923905714285712</v>
      </c>
      <c r="D24" s="4">
        <f>AVERAGE(D4:D10)</f>
        <v>0.32542057142857139</v>
      </c>
      <c r="E24" s="4">
        <f t="shared" ref="E24:J24" si="1">AVERAGE(E4:E10)</f>
        <v>0.30905231428571428</v>
      </c>
      <c r="F24" s="4">
        <f t="shared" si="1"/>
        <v>0.28788875714285717</v>
      </c>
      <c r="G24" s="4">
        <f t="shared" si="1"/>
        <v>0.33962251428571433</v>
      </c>
      <c r="H24" s="4">
        <f t="shared" si="1"/>
        <v>0.22889728571428569</v>
      </c>
      <c r="I24" s="4">
        <f t="shared" si="1"/>
        <v>0.30505784285714288</v>
      </c>
      <c r="J24" s="4">
        <f t="shared" si="1"/>
        <v>0.33331131428571431</v>
      </c>
      <c r="L24" s="2" t="s">
        <v>1</v>
      </c>
      <c r="M24" s="4">
        <f>AVERAGE(M4:M10)</f>
        <v>0.38527238571428574</v>
      </c>
      <c r="N24" s="4">
        <f t="shared" ref="N24:T24" si="2">AVERAGE(N4:N10)</f>
        <v>0.38527238571428574</v>
      </c>
      <c r="O24" s="4">
        <f t="shared" si="2"/>
        <v>0.35955038571428571</v>
      </c>
      <c r="P24" s="4">
        <f t="shared" si="2"/>
        <v>0.34811675714285711</v>
      </c>
      <c r="Q24" s="4">
        <f t="shared" si="2"/>
        <v>0.37685985714285714</v>
      </c>
      <c r="R24" s="4">
        <f t="shared" si="2"/>
        <v>0.2619252142857143</v>
      </c>
      <c r="S24" s="4">
        <f t="shared" si="2"/>
        <v>0.32291449999999999</v>
      </c>
      <c r="T24" s="4">
        <f t="shared" si="2"/>
        <v>0.30418598571428568</v>
      </c>
      <c r="W24" s="7"/>
      <c r="X24" s="2" t="s">
        <v>1</v>
      </c>
      <c r="Y24" s="4">
        <f>AVERAGE(Y4:Y10)</f>
        <v>0.22201650285714286</v>
      </c>
      <c r="Z24" s="4">
        <f t="shared" ref="Z24:AC24" si="3">AVERAGE(Z4:Z10)</f>
        <v>0.21859412857142857</v>
      </c>
      <c r="AA24" s="4">
        <f t="shared" si="3"/>
        <v>0.20625043571428572</v>
      </c>
      <c r="AB24" s="4">
        <f t="shared" si="3"/>
        <v>0.26322768571428573</v>
      </c>
      <c r="AC24" s="4">
        <f t="shared" si="3"/>
        <v>0.21874024285714286</v>
      </c>
      <c r="AF24" s="7"/>
      <c r="AG24" s="2" t="s">
        <v>1</v>
      </c>
      <c r="AH24" s="4">
        <f>AVERAGE(AH4:AH10)</f>
        <v>0.31912108571428577</v>
      </c>
      <c r="AI24" s="4">
        <f t="shared" ref="AI24:AL24" si="4">AVERAGE(AI4:AI10)</f>
        <v>0.31912108571428577</v>
      </c>
      <c r="AJ24" s="4">
        <f t="shared" si="4"/>
        <v>0.31370092142857142</v>
      </c>
      <c r="AK24" s="4">
        <f t="shared" si="4"/>
        <v>0.33565428571428574</v>
      </c>
      <c r="AL24" s="4">
        <f t="shared" si="4"/>
        <v>0.34623978571428571</v>
      </c>
      <c r="AN24" s="2" t="s">
        <v>1</v>
      </c>
      <c r="AO24" s="4">
        <f>AVERAGE(AO4:AO10)</f>
        <v>0.23986283999999999</v>
      </c>
      <c r="AP24" s="4">
        <f t="shared" ref="AP24:AS24" si="5">AVERAGE(AP4:AP10)</f>
        <v>0.23986283999999999</v>
      </c>
      <c r="AQ24" s="4">
        <f t="shared" si="5"/>
        <v>0.39593200000000001</v>
      </c>
      <c r="AR24" s="4">
        <f t="shared" si="5"/>
        <v>0.37267744571428574</v>
      </c>
      <c r="AS24" s="4">
        <f t="shared" si="5"/>
        <v>0.32513328571428568</v>
      </c>
      <c r="AV24" s="2" t="s">
        <v>1</v>
      </c>
      <c r="AW24" s="4">
        <f>AVERAGE(AW4:AW10)</f>
        <v>0.32923905714285712</v>
      </c>
      <c r="AX24" s="4">
        <f t="shared" ref="AX24:BG24" si="6">AVERAGE(AX4:AX10)</f>
        <v>0.32542057142857139</v>
      </c>
      <c r="AY24" s="4">
        <f t="shared" si="6"/>
        <v>0.30905231428571428</v>
      </c>
      <c r="AZ24" s="4">
        <f t="shared" si="6"/>
        <v>0.28788875714285717</v>
      </c>
      <c r="BA24" s="4">
        <f t="shared" si="6"/>
        <v>0.33962251428571433</v>
      </c>
      <c r="BB24" s="4">
        <f t="shared" si="6"/>
        <v>0.23119348571428575</v>
      </c>
      <c r="BC24" s="4">
        <f t="shared" si="6"/>
        <v>0.30505784285714288</v>
      </c>
      <c r="BD24" s="4">
        <f t="shared" si="6"/>
        <v>0.33331131428571431</v>
      </c>
      <c r="BE24" s="4">
        <f t="shared" si="6"/>
        <v>0.32199754285714288</v>
      </c>
      <c r="BF24" s="4">
        <f t="shared" si="6"/>
        <v>0.28737528571428567</v>
      </c>
      <c r="BG24" s="4">
        <f t="shared" si="6"/>
        <v>0.33453208571428572</v>
      </c>
      <c r="BH24" s="4">
        <f t="shared" ref="BH24" si="7">AVERAGE(BH4:BH10)</f>
        <v>0.31809847142857139</v>
      </c>
      <c r="BJ24" s="2" t="s">
        <v>1</v>
      </c>
      <c r="BK24" s="4">
        <f>AVERAGE(BK4:BK10)</f>
        <v>0.30859135714285718</v>
      </c>
      <c r="BL24" s="4">
        <f t="shared" ref="BL24:BU24" si="8">AVERAGE(BL4:BL10)</f>
        <v>0.30873898571428571</v>
      </c>
      <c r="BM24" s="4">
        <f t="shared" si="8"/>
        <v>0.31941558571428569</v>
      </c>
      <c r="BN24" s="4">
        <f t="shared" si="8"/>
        <v>0.29456480000000002</v>
      </c>
      <c r="BO24" s="4">
        <f t="shared" si="8"/>
        <v>0.32770045714285712</v>
      </c>
      <c r="BP24" s="4">
        <f t="shared" si="8"/>
        <v>0.23629264285714283</v>
      </c>
      <c r="BQ24" s="4">
        <f t="shared" si="8"/>
        <v>0.28242622857142857</v>
      </c>
      <c r="BR24" s="4">
        <f t="shared" si="8"/>
        <v>0.31894788571428573</v>
      </c>
      <c r="BS24" s="4">
        <f t="shared" si="8"/>
        <v>0.31698360000000003</v>
      </c>
      <c r="BT24" s="4">
        <f t="shared" si="8"/>
        <v>0.29693108571428573</v>
      </c>
      <c r="BU24" s="4">
        <f t="shared" si="8"/>
        <v>0.32202968571428581</v>
      </c>
    </row>
    <row r="25" spans="1:89" x14ac:dyDescent="0.25">
      <c r="B25" s="2" t="s">
        <v>2</v>
      </c>
      <c r="C25" s="5">
        <f>AVERAGE(C11:C18)</f>
        <v>0.33493435000000005</v>
      </c>
      <c r="D25" s="5">
        <f t="shared" ref="D25:J25" si="9">AVERAGE(D11:D18)</f>
        <v>0.3369355</v>
      </c>
      <c r="E25" s="5">
        <f t="shared" si="9"/>
        <v>0.21062022500000002</v>
      </c>
      <c r="F25" s="5">
        <f t="shared" si="9"/>
        <v>0.29925878750000001</v>
      </c>
      <c r="G25" s="5">
        <f t="shared" si="9"/>
        <v>0.31089307499999996</v>
      </c>
      <c r="H25" s="5">
        <f t="shared" si="9"/>
        <v>0.218868375</v>
      </c>
      <c r="I25" s="5">
        <f t="shared" si="9"/>
        <v>0.22846648749999998</v>
      </c>
      <c r="J25" s="5">
        <f t="shared" si="9"/>
        <v>0.24856398750000003</v>
      </c>
      <c r="L25" s="2" t="s">
        <v>2</v>
      </c>
      <c r="M25" s="5">
        <f>AVERAGE(M11:M18)</f>
        <v>0.32566921249999997</v>
      </c>
      <c r="N25" s="5">
        <f t="shared" ref="N25:T25" si="10">AVERAGE(N11:N18)</f>
        <v>0.32095426250000003</v>
      </c>
      <c r="O25" s="5">
        <f t="shared" si="10"/>
        <v>0.27806216250000004</v>
      </c>
      <c r="P25" s="5">
        <f t="shared" si="10"/>
        <v>0.3133133125</v>
      </c>
      <c r="Q25" s="5">
        <f t="shared" si="10"/>
        <v>0.30840826249999997</v>
      </c>
      <c r="R25" s="5">
        <f t="shared" si="10"/>
        <v>0.23877125000000005</v>
      </c>
      <c r="S25" s="5">
        <f t="shared" si="10"/>
        <v>0.28493000000000002</v>
      </c>
      <c r="T25" s="5">
        <f t="shared" si="10"/>
        <v>0.2753159</v>
      </c>
      <c r="W25" s="7"/>
      <c r="X25" s="2" t="s">
        <v>2</v>
      </c>
      <c r="Y25" s="5">
        <f>AVERAGE(Y11:Y18)</f>
        <v>0.12532960374999999</v>
      </c>
      <c r="Z25" s="5">
        <f t="shared" ref="Z25:AC25" si="11">AVERAGE(Z11:Z18)</f>
        <v>0.1465864375</v>
      </c>
      <c r="AA25" s="5">
        <f t="shared" si="11"/>
        <v>9.0605438750000003E-2</v>
      </c>
      <c r="AB25" s="5">
        <f t="shared" si="11"/>
        <v>0.26613976250000004</v>
      </c>
      <c r="AC25" s="5">
        <f t="shared" si="11"/>
        <v>0.20911333750000002</v>
      </c>
      <c r="AF25" s="7"/>
      <c r="AG25" s="2" t="s">
        <v>2</v>
      </c>
      <c r="AH25" s="5">
        <f>AVERAGE(AH11:AH18)</f>
        <v>0.20931438749999998</v>
      </c>
      <c r="AI25" s="5">
        <f t="shared" ref="AI25:AL25" si="12">AVERAGE(AI11:AI18)</f>
        <v>0.20268485</v>
      </c>
      <c r="AJ25" s="5">
        <f t="shared" si="12"/>
        <v>0.15779577750000001</v>
      </c>
      <c r="AK25" s="5">
        <f t="shared" si="12"/>
        <v>0.27235011250000002</v>
      </c>
      <c r="AL25" s="5">
        <f t="shared" si="12"/>
        <v>0.23588476250000001</v>
      </c>
      <c r="AN25" s="2" t="s">
        <v>2</v>
      </c>
      <c r="AO25" s="5">
        <f>AVERAGE(AO11:AO18)</f>
        <v>8.0697446249999999E-2</v>
      </c>
      <c r="AP25" s="5">
        <f t="shared" ref="AP25:AS25" si="13">AVERAGE(AP11:AP18)</f>
        <v>7.3185006250000004E-2</v>
      </c>
      <c r="AQ25" s="5">
        <f t="shared" si="13"/>
        <v>0.23492083750000001</v>
      </c>
      <c r="AR25" s="5">
        <f t="shared" si="13"/>
        <v>8.258283625E-2</v>
      </c>
      <c r="AS25" s="5">
        <f t="shared" si="13"/>
        <v>0.13746026</v>
      </c>
      <c r="AV25" s="2" t="s">
        <v>2</v>
      </c>
      <c r="AW25" s="5">
        <f>AVERAGE(AW11:AW18)</f>
        <v>0.33493435000000005</v>
      </c>
      <c r="AX25" s="5">
        <f t="shared" ref="AX25:BG25" si="14">AVERAGE(AX11:AX18)</f>
        <v>0.3369355</v>
      </c>
      <c r="AY25" s="5">
        <f t="shared" si="14"/>
        <v>0.21062022500000002</v>
      </c>
      <c r="AZ25" s="5">
        <f t="shared" si="14"/>
        <v>0.29925878750000001</v>
      </c>
      <c r="BA25" s="5">
        <f t="shared" si="14"/>
        <v>0.31089307499999996</v>
      </c>
      <c r="BB25" s="5">
        <f t="shared" si="14"/>
        <v>0.231631475</v>
      </c>
      <c r="BC25" s="5">
        <f t="shared" si="14"/>
        <v>0.22846648749999998</v>
      </c>
      <c r="BD25" s="5">
        <f t="shared" si="14"/>
        <v>0.24856398750000003</v>
      </c>
      <c r="BE25" s="5">
        <f t="shared" si="14"/>
        <v>0.34220444999999999</v>
      </c>
      <c r="BF25" s="5">
        <f t="shared" si="14"/>
        <v>0.30156594999999997</v>
      </c>
      <c r="BG25" s="5">
        <f t="shared" si="14"/>
        <v>0.32480240000000005</v>
      </c>
      <c r="BH25" s="5">
        <f t="shared" ref="BH25" si="15">AVERAGE(BH11:BH18)</f>
        <v>0.30260678750000003</v>
      </c>
      <c r="BJ25" s="2" t="s">
        <v>2</v>
      </c>
      <c r="BK25" s="5">
        <f>AVERAGE(BK11:BK18)</f>
        <v>0.32059208750000001</v>
      </c>
      <c r="BL25" s="5">
        <f t="shared" ref="BL25:BU25" si="16">AVERAGE(BL11:BL18)</f>
        <v>0.31717113750000003</v>
      </c>
      <c r="BM25" s="5">
        <f t="shared" si="16"/>
        <v>0.22279475000000001</v>
      </c>
      <c r="BN25" s="5">
        <f t="shared" si="16"/>
        <v>0.2947825</v>
      </c>
      <c r="BO25" s="5">
        <f t="shared" si="16"/>
        <v>0.31413632499999999</v>
      </c>
      <c r="BP25" s="5">
        <f t="shared" si="16"/>
        <v>0.22137327500000001</v>
      </c>
      <c r="BQ25" s="5">
        <f t="shared" si="16"/>
        <v>0.18125259999999999</v>
      </c>
      <c r="BR25" s="5">
        <f t="shared" si="16"/>
        <v>0.22511891249999999</v>
      </c>
      <c r="BS25" s="5">
        <f t="shared" si="16"/>
        <v>0.33817143750000001</v>
      </c>
      <c r="BT25" s="5">
        <f t="shared" si="16"/>
        <v>0.30434095</v>
      </c>
      <c r="BU25" s="5">
        <f t="shared" si="16"/>
        <v>0.32989651249999996</v>
      </c>
    </row>
    <row r="26" spans="1:89" x14ac:dyDescent="0.25">
      <c r="AF26" s="20"/>
    </row>
    <row r="27" spans="1:89" x14ac:dyDescent="0.25">
      <c r="B27" s="9" t="s">
        <v>3</v>
      </c>
      <c r="C27" s="9">
        <f>RANK(C24,($C24:$J24))</f>
        <v>3</v>
      </c>
      <c r="D27" s="9">
        <f t="shared" ref="D27:J28" si="17">RANK(D24,($C24:$J24))</f>
        <v>4</v>
      </c>
      <c r="E27" s="9">
        <f t="shared" si="17"/>
        <v>5</v>
      </c>
      <c r="F27" s="9">
        <f t="shared" si="17"/>
        <v>7</v>
      </c>
      <c r="G27" s="9">
        <f t="shared" si="17"/>
        <v>1</v>
      </c>
      <c r="H27" s="9">
        <f t="shared" si="17"/>
        <v>8</v>
      </c>
      <c r="I27" s="9">
        <f t="shared" si="17"/>
        <v>6</v>
      </c>
      <c r="J27" s="9">
        <f t="shared" si="17"/>
        <v>2</v>
      </c>
      <c r="L27" s="9" t="s">
        <v>3</v>
      </c>
      <c r="M27" s="9">
        <f t="shared" ref="M27:T28" si="18">RANK(M24,($M24:$T24))</f>
        <v>1</v>
      </c>
      <c r="N27" s="9">
        <f t="shared" si="18"/>
        <v>1</v>
      </c>
      <c r="O27" s="9">
        <f t="shared" si="18"/>
        <v>4</v>
      </c>
      <c r="P27" s="9">
        <f t="shared" si="18"/>
        <v>5</v>
      </c>
      <c r="Q27" s="9">
        <f t="shared" si="18"/>
        <v>3</v>
      </c>
      <c r="R27" s="9">
        <f t="shared" si="18"/>
        <v>8</v>
      </c>
      <c r="S27" s="9">
        <f t="shared" si="18"/>
        <v>6</v>
      </c>
      <c r="T27" s="9">
        <f t="shared" si="18"/>
        <v>7</v>
      </c>
      <c r="X27" s="9" t="s">
        <v>3</v>
      </c>
      <c r="Y27" s="9">
        <f>RANK(Y24,($Y24:$AC24))</f>
        <v>2</v>
      </c>
      <c r="Z27" s="9">
        <f t="shared" ref="Z27:AC28" si="19">RANK(Z24,($Y24:$AC24))</f>
        <v>4</v>
      </c>
      <c r="AA27" s="9">
        <f t="shared" si="19"/>
        <v>5</v>
      </c>
      <c r="AB27" s="9">
        <f t="shared" si="19"/>
        <v>1</v>
      </c>
      <c r="AC27" s="9">
        <f t="shared" si="19"/>
        <v>3</v>
      </c>
      <c r="AG27" s="9" t="s">
        <v>3</v>
      </c>
      <c r="AH27" s="9">
        <f>RANK(AH24,($AH24:$AL24))</f>
        <v>3</v>
      </c>
      <c r="AI27" s="9">
        <f t="shared" ref="AI27:AL28" si="20">RANK(AI24,($AH24:$AL24))</f>
        <v>3</v>
      </c>
      <c r="AJ27" s="9">
        <f t="shared" si="20"/>
        <v>5</v>
      </c>
      <c r="AK27" s="9">
        <f t="shared" si="20"/>
        <v>2</v>
      </c>
      <c r="AL27" s="9">
        <f t="shared" si="20"/>
        <v>1</v>
      </c>
      <c r="AN27" s="9" t="s">
        <v>3</v>
      </c>
      <c r="AO27" s="9">
        <f>RANK(AO24,($AO24:$AS24))</f>
        <v>4</v>
      </c>
      <c r="AP27" s="9">
        <f t="shared" ref="AP27:AS28" si="21">RANK(AP24,($AO24:$AS24))</f>
        <v>4</v>
      </c>
      <c r="AQ27" s="9">
        <f t="shared" si="21"/>
        <v>1</v>
      </c>
      <c r="AR27" s="9">
        <f t="shared" si="21"/>
        <v>2</v>
      </c>
      <c r="AS27" s="9">
        <f t="shared" si="21"/>
        <v>3</v>
      </c>
      <c r="AV27" s="9" t="s">
        <v>3</v>
      </c>
      <c r="AW27" s="9">
        <f t="shared" ref="AW27:BG27" si="22">RANK(AW24,($AW24:$BG24))</f>
        <v>4</v>
      </c>
      <c r="AX27" s="9">
        <f t="shared" si="22"/>
        <v>5</v>
      </c>
      <c r="AY27" s="9">
        <f t="shared" si="22"/>
        <v>7</v>
      </c>
      <c r="AZ27" s="9">
        <f t="shared" si="22"/>
        <v>9</v>
      </c>
      <c r="BA27" s="9">
        <f t="shared" si="22"/>
        <v>1</v>
      </c>
      <c r="BB27" s="9">
        <f t="shared" si="22"/>
        <v>11</v>
      </c>
      <c r="BC27" s="9">
        <f t="shared" si="22"/>
        <v>8</v>
      </c>
      <c r="BD27" s="9">
        <f t="shared" si="22"/>
        <v>3</v>
      </c>
      <c r="BE27" s="9">
        <f t="shared" si="22"/>
        <v>6</v>
      </c>
      <c r="BF27" s="9">
        <f t="shared" si="22"/>
        <v>10</v>
      </c>
      <c r="BG27" s="9">
        <f t="shared" si="22"/>
        <v>2</v>
      </c>
      <c r="BH27" s="9">
        <f>RANK(BH24,($AW24:$BH24))</f>
        <v>7</v>
      </c>
      <c r="BJ27" s="9" t="s">
        <v>3</v>
      </c>
      <c r="BK27" s="9">
        <f>RANK(BK24,($BK24:$BU24))</f>
        <v>7</v>
      </c>
      <c r="BL27" s="9">
        <f t="shared" ref="BL27:BU27" si="23">RANK(BL24,($BK24:$BU24))</f>
        <v>6</v>
      </c>
      <c r="BM27" s="9">
        <f t="shared" si="23"/>
        <v>3</v>
      </c>
      <c r="BN27" s="9">
        <f t="shared" si="23"/>
        <v>9</v>
      </c>
      <c r="BO27" s="9">
        <f t="shared" si="23"/>
        <v>1</v>
      </c>
      <c r="BP27" s="9">
        <f t="shared" si="23"/>
        <v>11</v>
      </c>
      <c r="BQ27" s="9">
        <f t="shared" si="23"/>
        <v>10</v>
      </c>
      <c r="BR27" s="9">
        <f t="shared" si="23"/>
        <v>4</v>
      </c>
      <c r="BS27" s="9">
        <f t="shared" si="23"/>
        <v>5</v>
      </c>
      <c r="BT27" s="9">
        <f t="shared" si="23"/>
        <v>8</v>
      </c>
      <c r="BU27" s="9">
        <f t="shared" si="23"/>
        <v>2</v>
      </c>
    </row>
    <row r="28" spans="1:89" x14ac:dyDescent="0.25">
      <c r="B28" s="9" t="s">
        <v>3</v>
      </c>
      <c r="C28" s="9">
        <f>RANK(C25,($C25:$J25))</f>
        <v>2</v>
      </c>
      <c r="D28" s="9">
        <f t="shared" si="17"/>
        <v>1</v>
      </c>
      <c r="E28" s="9">
        <f t="shared" si="17"/>
        <v>8</v>
      </c>
      <c r="F28" s="9">
        <f t="shared" si="17"/>
        <v>4</v>
      </c>
      <c r="G28" s="9">
        <f t="shared" si="17"/>
        <v>3</v>
      </c>
      <c r="H28" s="9">
        <f t="shared" si="17"/>
        <v>7</v>
      </c>
      <c r="I28" s="9">
        <f t="shared" si="17"/>
        <v>6</v>
      </c>
      <c r="J28" s="9">
        <f t="shared" si="17"/>
        <v>5</v>
      </c>
      <c r="L28" s="9" t="s">
        <v>3</v>
      </c>
      <c r="M28" s="9">
        <f t="shared" si="18"/>
        <v>1</v>
      </c>
      <c r="N28" s="9">
        <f t="shared" si="18"/>
        <v>2</v>
      </c>
      <c r="O28" s="9">
        <f t="shared" si="18"/>
        <v>6</v>
      </c>
      <c r="P28" s="9">
        <f t="shared" si="18"/>
        <v>3</v>
      </c>
      <c r="Q28" s="9">
        <f t="shared" si="18"/>
        <v>4</v>
      </c>
      <c r="R28" s="9">
        <f t="shared" si="18"/>
        <v>8</v>
      </c>
      <c r="S28" s="9">
        <f t="shared" si="18"/>
        <v>5</v>
      </c>
      <c r="T28" s="9">
        <f t="shared" si="18"/>
        <v>7</v>
      </c>
      <c r="X28" s="9" t="s">
        <v>3</v>
      </c>
      <c r="Y28" s="9">
        <f>RANK(Y25,($Y25:$AC25))</f>
        <v>4</v>
      </c>
      <c r="Z28" s="9">
        <f t="shared" si="19"/>
        <v>3</v>
      </c>
      <c r="AA28" s="9">
        <f t="shared" si="19"/>
        <v>5</v>
      </c>
      <c r="AB28" s="9">
        <f t="shared" si="19"/>
        <v>1</v>
      </c>
      <c r="AC28" s="9">
        <f t="shared" si="19"/>
        <v>2</v>
      </c>
      <c r="AG28" s="9" t="s">
        <v>3</v>
      </c>
      <c r="AH28" s="9">
        <f>RANK(AH25,($AH25:$AL25))</f>
        <v>3</v>
      </c>
      <c r="AI28" s="9">
        <f t="shared" si="20"/>
        <v>4</v>
      </c>
      <c r="AJ28" s="9">
        <f t="shared" si="20"/>
        <v>5</v>
      </c>
      <c r="AK28" s="9">
        <f t="shared" si="20"/>
        <v>1</v>
      </c>
      <c r="AL28" s="9">
        <f t="shared" si="20"/>
        <v>2</v>
      </c>
      <c r="AN28" s="9" t="s">
        <v>3</v>
      </c>
      <c r="AO28" s="9">
        <f>RANK(AO25,($AO25:$AS25))</f>
        <v>4</v>
      </c>
      <c r="AP28" s="9">
        <f t="shared" si="21"/>
        <v>5</v>
      </c>
      <c r="AQ28" s="9">
        <f t="shared" si="21"/>
        <v>1</v>
      </c>
      <c r="AR28" s="9">
        <f t="shared" si="21"/>
        <v>3</v>
      </c>
      <c r="AS28" s="9">
        <f t="shared" si="21"/>
        <v>2</v>
      </c>
      <c r="AV28" s="9" t="s">
        <v>3</v>
      </c>
      <c r="AW28" s="9">
        <f t="shared" ref="AW28:BG28" si="24">RANK(AW25,($AW25:$BG25))</f>
        <v>3</v>
      </c>
      <c r="AX28" s="9">
        <f t="shared" si="24"/>
        <v>2</v>
      </c>
      <c r="AY28" s="9">
        <f t="shared" si="24"/>
        <v>11</v>
      </c>
      <c r="AZ28" s="9">
        <f t="shared" si="24"/>
        <v>7</v>
      </c>
      <c r="BA28" s="9">
        <f t="shared" si="24"/>
        <v>5</v>
      </c>
      <c r="BB28" s="9">
        <f t="shared" si="24"/>
        <v>9</v>
      </c>
      <c r="BC28" s="9">
        <f t="shared" si="24"/>
        <v>10</v>
      </c>
      <c r="BD28" s="9">
        <f t="shared" si="24"/>
        <v>8</v>
      </c>
      <c r="BE28" s="9">
        <f t="shared" si="24"/>
        <v>1</v>
      </c>
      <c r="BF28" s="9">
        <f t="shared" si="24"/>
        <v>6</v>
      </c>
      <c r="BG28" s="9">
        <f t="shared" si="24"/>
        <v>4</v>
      </c>
      <c r="BH28" s="9">
        <f>RANK(BH25,($AW25:$BH25))</f>
        <v>6</v>
      </c>
      <c r="BJ28" s="9" t="s">
        <v>3</v>
      </c>
      <c r="BK28" s="9">
        <f>RANK(BK25,($BK25:$BU25))</f>
        <v>3</v>
      </c>
      <c r="BL28" s="9">
        <f t="shared" ref="BL28:BU28" si="25">RANK(BL25,($BK25:$BU25))</f>
        <v>4</v>
      </c>
      <c r="BM28" s="9">
        <f t="shared" si="25"/>
        <v>9</v>
      </c>
      <c r="BN28" s="9">
        <f t="shared" si="25"/>
        <v>7</v>
      </c>
      <c r="BO28" s="9">
        <f t="shared" si="25"/>
        <v>5</v>
      </c>
      <c r="BP28" s="9">
        <f t="shared" si="25"/>
        <v>10</v>
      </c>
      <c r="BQ28" s="9">
        <f t="shared" si="25"/>
        <v>11</v>
      </c>
      <c r="BR28" s="9">
        <f t="shared" si="25"/>
        <v>8</v>
      </c>
      <c r="BS28" s="9">
        <f t="shared" si="25"/>
        <v>1</v>
      </c>
      <c r="BT28" s="9">
        <f t="shared" si="25"/>
        <v>6</v>
      </c>
      <c r="BU28" s="9">
        <f t="shared" si="25"/>
        <v>2</v>
      </c>
    </row>
    <row r="30" spans="1:89" x14ac:dyDescent="0.25">
      <c r="AV30" s="12"/>
      <c r="AW30" s="12"/>
      <c r="AX30" s="12"/>
      <c r="AY30" s="12"/>
      <c r="AZ30" s="12"/>
      <c r="BA30" s="12"/>
      <c r="BB30" s="12"/>
      <c r="BC30" s="12"/>
    </row>
    <row r="31" spans="1:89" x14ac:dyDescent="0.25">
      <c r="B31" s="11" t="s">
        <v>15</v>
      </c>
      <c r="L31" s="11" t="s">
        <v>13</v>
      </c>
      <c r="X31" s="11" t="s">
        <v>76</v>
      </c>
      <c r="AI31" s="11" t="s">
        <v>78</v>
      </c>
      <c r="AV31" s="11" t="s">
        <v>97</v>
      </c>
      <c r="BJ31" s="11" t="s">
        <v>98</v>
      </c>
      <c r="CC31" s="11" t="s">
        <v>99</v>
      </c>
    </row>
    <row r="32" spans="1:89" ht="21" x14ac:dyDescent="0.25">
      <c r="B32" s="1" t="s">
        <v>0</v>
      </c>
      <c r="C32" s="1" t="s">
        <v>4</v>
      </c>
      <c r="D32" s="1" t="s">
        <v>5</v>
      </c>
      <c r="E32" s="1" t="s">
        <v>6</v>
      </c>
      <c r="F32" s="1" t="s">
        <v>7</v>
      </c>
      <c r="G32" s="1" t="s">
        <v>8</v>
      </c>
      <c r="H32" s="1" t="s">
        <v>9</v>
      </c>
      <c r="I32" s="1" t="s">
        <v>10</v>
      </c>
      <c r="J32" s="1" t="s">
        <v>11</v>
      </c>
      <c r="L32" s="1" t="s">
        <v>0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R32" s="1" t="s">
        <v>9</v>
      </c>
      <c r="S32" s="1" t="s">
        <v>10</v>
      </c>
      <c r="T32" s="1" t="s">
        <v>11</v>
      </c>
      <c r="U32" s="1" t="s">
        <v>77</v>
      </c>
      <c r="V32" s="1" t="s">
        <v>46</v>
      </c>
      <c r="X32" s="1" t="s">
        <v>0</v>
      </c>
      <c r="Y32" s="1" t="s">
        <v>4</v>
      </c>
      <c r="Z32" s="1" t="s">
        <v>5</v>
      </c>
      <c r="AA32" s="1" t="s">
        <v>6</v>
      </c>
      <c r="AB32" s="1" t="s">
        <v>7</v>
      </c>
      <c r="AC32" s="1" t="s">
        <v>8</v>
      </c>
      <c r="AD32" s="1" t="s">
        <v>9</v>
      </c>
      <c r="AE32" s="1" t="s">
        <v>10</v>
      </c>
      <c r="AF32" s="1" t="s">
        <v>11</v>
      </c>
      <c r="AI32" s="1" t="s">
        <v>0</v>
      </c>
      <c r="AJ32" s="1" t="s">
        <v>4</v>
      </c>
      <c r="AK32" s="1" t="s">
        <v>5</v>
      </c>
      <c r="AL32" s="1" t="s">
        <v>6</v>
      </c>
      <c r="AM32" s="1" t="s">
        <v>7</v>
      </c>
      <c r="AN32" s="1" t="s">
        <v>8</v>
      </c>
      <c r="AV32" s="1" t="s">
        <v>0</v>
      </c>
      <c r="AW32" s="1" t="s">
        <v>4</v>
      </c>
      <c r="AX32" s="1" t="s">
        <v>5</v>
      </c>
      <c r="AY32" s="1" t="s">
        <v>6</v>
      </c>
      <c r="AZ32" s="1" t="s">
        <v>7</v>
      </c>
      <c r="BA32" s="1" t="s">
        <v>8</v>
      </c>
      <c r="BB32" s="1" t="s">
        <v>9</v>
      </c>
      <c r="BC32" s="1" t="s">
        <v>10</v>
      </c>
      <c r="BD32" s="1" t="s">
        <v>11</v>
      </c>
      <c r="BE32" s="1" t="s">
        <v>83</v>
      </c>
      <c r="BF32" s="1" t="s">
        <v>84</v>
      </c>
      <c r="BG32" s="1" t="s">
        <v>85</v>
      </c>
      <c r="BJ32" s="1" t="s">
        <v>0</v>
      </c>
      <c r="BK32" s="1" t="s">
        <v>4</v>
      </c>
      <c r="BL32" s="1" t="s">
        <v>5</v>
      </c>
      <c r="BM32" s="1" t="s">
        <v>6</v>
      </c>
      <c r="BN32" s="1" t="s">
        <v>7</v>
      </c>
      <c r="BO32" s="1" t="s">
        <v>8</v>
      </c>
      <c r="BP32" s="1" t="s">
        <v>9</v>
      </c>
      <c r="BQ32" s="1" t="s">
        <v>10</v>
      </c>
      <c r="BR32" s="1" t="s">
        <v>11</v>
      </c>
      <c r="BS32" s="1" t="s">
        <v>83</v>
      </c>
      <c r="BT32" s="1" t="s">
        <v>84</v>
      </c>
      <c r="BU32" s="1" t="s">
        <v>85</v>
      </c>
      <c r="BW32" s="9"/>
      <c r="BX32" s="1" t="s">
        <v>73</v>
      </c>
      <c r="BY32" s="1" t="s">
        <v>7</v>
      </c>
      <c r="BZ32" s="1" t="s">
        <v>8</v>
      </c>
      <c r="CC32" s="1" t="s">
        <v>0</v>
      </c>
      <c r="CD32" s="1" t="s">
        <v>4</v>
      </c>
      <c r="CE32" s="1" t="s">
        <v>5</v>
      </c>
      <c r="CF32" s="1" t="s">
        <v>6</v>
      </c>
      <c r="CG32" s="1" t="s">
        <v>7</v>
      </c>
      <c r="CH32" s="1" t="s">
        <v>8</v>
      </c>
      <c r="CI32" s="1" t="s">
        <v>83</v>
      </c>
      <c r="CJ32" s="1" t="s">
        <v>84</v>
      </c>
      <c r="CK32" s="1" t="s">
        <v>85</v>
      </c>
    </row>
    <row r="33" spans="2:89" x14ac:dyDescent="0.25">
      <c r="B33" s="2">
        <v>2</v>
      </c>
      <c r="C33" s="4">
        <v>9.9270029999999995E-2</v>
      </c>
      <c r="D33" s="4">
        <v>9.9270029999999995E-2</v>
      </c>
      <c r="E33" s="4">
        <v>9.9270029999999995E-2</v>
      </c>
      <c r="F33" s="4">
        <v>9.1973750000000007E-2</v>
      </c>
      <c r="G33" s="4">
        <v>2.7333779999999998E-2</v>
      </c>
      <c r="H33" s="4">
        <v>9.6906010000000001E-2</v>
      </c>
      <c r="I33" s="4">
        <v>9.9270029999999995E-2</v>
      </c>
      <c r="J33" s="4">
        <v>4.9893390000000003E-2</v>
      </c>
      <c r="L33" s="2">
        <v>2</v>
      </c>
      <c r="M33" s="4">
        <v>8.0152780000000007E-2</v>
      </c>
      <c r="N33" s="4">
        <v>8.0152780000000007E-2</v>
      </c>
      <c r="O33" s="4">
        <v>7.6685680699999995E-2</v>
      </c>
      <c r="P33" s="4">
        <v>8.492661E-2</v>
      </c>
      <c r="Q33" s="4">
        <v>5.8261069999999998E-2</v>
      </c>
      <c r="R33" s="4">
        <v>8.4488919999999995E-2</v>
      </c>
      <c r="S33" s="4">
        <v>6.7832030000000001E-2</v>
      </c>
      <c r="T33" s="4">
        <v>5.8403990000000003E-2</v>
      </c>
      <c r="U33" s="4">
        <v>8.6349850000000006E-2</v>
      </c>
      <c r="V33" s="4">
        <v>5.8261069999999998E-2</v>
      </c>
      <c r="X33" s="2">
        <v>2</v>
      </c>
      <c r="Y33" s="4">
        <v>4.6498409999999997E-2</v>
      </c>
      <c r="Z33" s="4">
        <v>4.6498409999999997E-2</v>
      </c>
      <c r="AA33" s="4">
        <v>4.3540219599999999E-2</v>
      </c>
      <c r="AB33" s="4">
        <v>5.0529610000000003E-2</v>
      </c>
      <c r="AC33" s="4">
        <v>3.6773809999999997E-2</v>
      </c>
      <c r="AD33" s="4">
        <v>5.0014160000000002E-2</v>
      </c>
      <c r="AE33" s="4">
        <v>3.9167529999999999E-2</v>
      </c>
      <c r="AF33" s="4">
        <v>3.7776579999999997E-2</v>
      </c>
      <c r="AG33" s="20"/>
      <c r="AH33" s="7"/>
      <c r="AI33" s="2">
        <v>2</v>
      </c>
      <c r="AJ33" s="4">
        <v>7.5060870000000002E-2</v>
      </c>
      <c r="AK33" s="4">
        <v>7.5060870000000002E-2</v>
      </c>
      <c r="AL33" s="4">
        <v>0.12336179</v>
      </c>
      <c r="AM33" s="4">
        <v>9.6418290000000004E-2</v>
      </c>
      <c r="AN33" s="4">
        <v>0.14265659999999999</v>
      </c>
      <c r="AO33" s="20"/>
      <c r="AP33" s="20"/>
      <c r="AQ33" s="20"/>
      <c r="AV33" s="2">
        <v>2</v>
      </c>
      <c r="AW33" s="4">
        <v>8.0152780000000007E-2</v>
      </c>
      <c r="AX33" s="4">
        <v>8.0152780000000007E-2</v>
      </c>
      <c r="AY33" s="4">
        <v>7.6685680699999995E-2</v>
      </c>
      <c r="AZ33" s="4">
        <v>8.492661E-2</v>
      </c>
      <c r="BA33" s="4">
        <v>5.8261069999999998E-2</v>
      </c>
      <c r="BB33" s="4">
        <v>6.7663479999999998E-2</v>
      </c>
      <c r="BC33" s="4">
        <v>6.7832030000000001E-2</v>
      </c>
      <c r="BD33" s="4">
        <v>5.8403990000000003E-2</v>
      </c>
      <c r="BE33" s="4">
        <v>7.9587430000000001E-2</v>
      </c>
      <c r="BF33" s="4">
        <v>8.5464739999999997E-2</v>
      </c>
      <c r="BG33" s="4">
        <v>6.5766839999999993E-2</v>
      </c>
      <c r="BJ33" s="2">
        <v>2</v>
      </c>
      <c r="BK33" s="4">
        <v>0.11355129999999999</v>
      </c>
      <c r="BL33" s="4">
        <v>0.11355129999999999</v>
      </c>
      <c r="BM33" s="4">
        <v>0.11819743100000001</v>
      </c>
      <c r="BN33" s="4">
        <v>0.11789607000000001</v>
      </c>
      <c r="BO33" s="4">
        <v>6.2370130000000003E-2</v>
      </c>
      <c r="BP33" s="4">
        <v>9.456589E-2</v>
      </c>
      <c r="BQ33" s="4">
        <v>8.8522350599999994E-2</v>
      </c>
      <c r="BR33" s="4">
        <v>5.7683789999999999E-2</v>
      </c>
      <c r="BS33" s="4">
        <v>0.12002</v>
      </c>
      <c r="BT33" s="4">
        <v>0.11931700000000001</v>
      </c>
      <c r="BU33" s="4">
        <v>7.6881920000000006E-2</v>
      </c>
      <c r="BW33" s="1" t="s">
        <v>88</v>
      </c>
      <c r="BX33" s="14">
        <f>SUM(AW53:AW54,BK53:BK54)</f>
        <v>0.53655817910714276</v>
      </c>
      <c r="BY33" s="14">
        <f>SUM(AZ53:AZ54,BN53:BN54)</f>
        <v>0.57003711589285722</v>
      </c>
      <c r="BZ33" s="14">
        <f>SUM(BA53:BA54,BO53:BO54)</f>
        <v>0.50924534392857146</v>
      </c>
      <c r="CC33" s="2">
        <v>2</v>
      </c>
      <c r="CD33" s="4">
        <v>7.5060870000000002E-2</v>
      </c>
      <c r="CE33" s="4">
        <v>7.5060870000000002E-2</v>
      </c>
      <c r="CF33" s="4">
        <v>0.12336179</v>
      </c>
      <c r="CG33" s="4">
        <v>9.6418290000000004E-2</v>
      </c>
      <c r="CH33" s="4">
        <v>0.14265659999999999</v>
      </c>
      <c r="CI33" s="4">
        <v>7.9587430000000001E-2</v>
      </c>
      <c r="CJ33" s="4">
        <v>8.5464739999999997E-2</v>
      </c>
      <c r="CK33" s="4">
        <v>6.5766839999999993E-2</v>
      </c>
    </row>
    <row r="34" spans="2:89" x14ac:dyDescent="0.25">
      <c r="B34" s="3">
        <v>3</v>
      </c>
      <c r="C34" s="5">
        <v>9.5834550000000004E-2</v>
      </c>
      <c r="D34" s="5">
        <v>9.5834550000000004E-2</v>
      </c>
      <c r="E34" s="5">
        <v>9.7209580000000004E-2</v>
      </c>
      <c r="F34" s="5">
        <v>9.7907540000000001E-2</v>
      </c>
      <c r="G34" s="5">
        <v>1.745265E-2</v>
      </c>
      <c r="H34" s="5">
        <v>0.11226099</v>
      </c>
      <c r="I34" s="5">
        <v>7.9031279999999995E-2</v>
      </c>
      <c r="J34" s="5">
        <v>1.336011E-2</v>
      </c>
      <c r="L34" s="3">
        <v>3</v>
      </c>
      <c r="M34" s="4">
        <v>7.1905979999999994E-2</v>
      </c>
      <c r="N34" s="4">
        <v>7.1905979999999994E-2</v>
      </c>
      <c r="O34" s="4">
        <v>6.3453513500000003E-2</v>
      </c>
      <c r="P34" s="4">
        <v>8.7314719999999998E-2</v>
      </c>
      <c r="Q34" s="4">
        <v>4.728885E-2</v>
      </c>
      <c r="R34" s="4">
        <v>8.5221640000000001E-2</v>
      </c>
      <c r="S34" s="4">
        <v>5.8418030000000003E-2</v>
      </c>
      <c r="T34" s="4">
        <v>4.4016659999999999E-2</v>
      </c>
      <c r="U34" s="4">
        <v>8.4316600000000005E-2</v>
      </c>
      <c r="V34" s="4">
        <v>4.728885E-2</v>
      </c>
      <c r="X34" s="3">
        <v>3</v>
      </c>
      <c r="Y34" s="5">
        <v>4.2212239999999998E-2</v>
      </c>
      <c r="Z34" s="5">
        <v>4.2212239999999998E-2</v>
      </c>
      <c r="AA34" s="5">
        <v>3.6402906399999997E-2</v>
      </c>
      <c r="AB34" s="5">
        <v>5.5399139999999999E-2</v>
      </c>
      <c r="AC34" s="5">
        <v>3.1899089999999998E-2</v>
      </c>
      <c r="AD34" s="5">
        <v>6.4085260000000005E-2</v>
      </c>
      <c r="AE34" s="5">
        <v>3.4316039999999999E-2</v>
      </c>
      <c r="AF34" s="5">
        <v>3.0329020000000002E-2</v>
      </c>
      <c r="AG34" s="20"/>
      <c r="AH34" s="7"/>
      <c r="AI34" s="3">
        <v>3</v>
      </c>
      <c r="AJ34" s="4">
        <v>7.1332220000000002E-2</v>
      </c>
      <c r="AK34" s="4">
        <v>7.1332220000000002E-2</v>
      </c>
      <c r="AL34" s="4">
        <v>3.4268430000000002E-2</v>
      </c>
      <c r="AM34" s="4">
        <v>0.16930813</v>
      </c>
      <c r="AN34" s="4">
        <v>0.16845779999999999</v>
      </c>
      <c r="AO34" s="20"/>
      <c r="AP34" s="20"/>
      <c r="AQ34" s="20"/>
      <c r="AV34" s="3">
        <v>3</v>
      </c>
      <c r="AW34" s="4">
        <v>7.1905979999999994E-2</v>
      </c>
      <c r="AX34" s="4">
        <v>7.1905979999999994E-2</v>
      </c>
      <c r="AY34" s="4">
        <v>6.3453513500000003E-2</v>
      </c>
      <c r="AZ34" s="4">
        <v>8.7314719999999998E-2</v>
      </c>
      <c r="BA34" s="4">
        <v>4.728885E-2</v>
      </c>
      <c r="BB34" s="4">
        <v>0.10509201999999999</v>
      </c>
      <c r="BC34" s="4">
        <v>5.8418030000000003E-2</v>
      </c>
      <c r="BD34" s="4">
        <v>4.4016659999999999E-2</v>
      </c>
      <c r="BE34" s="4">
        <v>7.6643180000000005E-2</v>
      </c>
      <c r="BF34" s="4">
        <v>9.556713E-2</v>
      </c>
      <c r="BG34" s="4">
        <v>4.5974559999999998E-2</v>
      </c>
      <c r="BJ34" s="3">
        <v>3</v>
      </c>
      <c r="BK34" s="4">
        <v>9.4386250000000005E-2</v>
      </c>
      <c r="BL34" s="4">
        <v>9.4386250000000005E-2</v>
      </c>
      <c r="BM34" s="4">
        <v>0.103355586</v>
      </c>
      <c r="BN34" s="4">
        <v>9.7668980000000002E-2</v>
      </c>
      <c r="BO34" s="4">
        <v>4.2208559999999999E-2</v>
      </c>
      <c r="BP34" s="4">
        <v>0.11355836</v>
      </c>
      <c r="BQ34" s="4">
        <v>7.4494938999999996E-2</v>
      </c>
      <c r="BR34" s="4">
        <v>2.6266629999999999E-2</v>
      </c>
      <c r="BS34" s="4">
        <v>0.1061725</v>
      </c>
      <c r="BT34" s="4">
        <v>0.12980220000000001</v>
      </c>
      <c r="BU34" s="4">
        <v>4.1445250000000003E-2</v>
      </c>
      <c r="BW34" s="1" t="s">
        <v>89</v>
      </c>
      <c r="BX34" s="14">
        <f>SUM(BE53:BE54,BS53:BS54)</f>
        <v>0.56434922714285718</v>
      </c>
      <c r="BY34" s="14">
        <f>SUM(BF53:BF54,BT53:BT54)</f>
        <v>0.58824089589285722</v>
      </c>
      <c r="BZ34" s="14">
        <f>SUM(BG53:BG54,BU53:BU54)</f>
        <v>0.49583895714285714</v>
      </c>
      <c r="CC34" s="3">
        <v>3</v>
      </c>
      <c r="CD34" s="4">
        <v>7.1332220000000002E-2</v>
      </c>
      <c r="CE34" s="4">
        <v>7.1332220000000002E-2</v>
      </c>
      <c r="CF34" s="4">
        <v>3.4268430000000002E-2</v>
      </c>
      <c r="CG34" s="4">
        <v>0.16930813</v>
      </c>
      <c r="CH34" s="4">
        <v>0.16845779999999999</v>
      </c>
      <c r="CI34" s="4">
        <v>7.6643180000000005E-2</v>
      </c>
      <c r="CJ34" s="4">
        <v>9.556713E-2</v>
      </c>
      <c r="CK34" s="4">
        <v>4.5974559999999998E-2</v>
      </c>
    </row>
    <row r="35" spans="2:89" x14ac:dyDescent="0.25">
      <c r="B35" s="2">
        <v>4</v>
      </c>
      <c r="C35" s="4">
        <v>9.3576660000000006E-2</v>
      </c>
      <c r="D35" s="4">
        <v>9.3576660000000006E-2</v>
      </c>
      <c r="E35" s="4">
        <v>8.9556010000000005E-2</v>
      </c>
      <c r="F35" s="4">
        <v>0.1089947</v>
      </c>
      <c r="G35" s="4">
        <v>1.155981E-2</v>
      </c>
      <c r="H35" s="4">
        <v>0.12203343</v>
      </c>
      <c r="I35" s="4">
        <v>7.618432E-2</v>
      </c>
      <c r="J35" s="4">
        <v>2.4915469999999999E-2</v>
      </c>
      <c r="L35" s="2">
        <v>4</v>
      </c>
      <c r="M35" s="4">
        <v>6.7381620000000003E-2</v>
      </c>
      <c r="N35" s="4">
        <v>6.7381620000000003E-2</v>
      </c>
      <c r="O35" s="4">
        <v>2.0820033799999998E-2</v>
      </c>
      <c r="P35" s="4">
        <v>9.6054719999999996E-2</v>
      </c>
      <c r="Q35" s="4">
        <v>7.0562689999999997E-2</v>
      </c>
      <c r="R35" s="4">
        <v>7.4776319999999993E-2</v>
      </c>
      <c r="S35" s="4">
        <v>5.1132459999999998E-2</v>
      </c>
      <c r="T35" s="4">
        <v>4.2859309999999998E-2</v>
      </c>
      <c r="U35" s="4">
        <v>9.4403799999999996E-2</v>
      </c>
      <c r="V35" s="4">
        <v>7.0562689999999997E-2</v>
      </c>
      <c r="X35" s="2">
        <v>4</v>
      </c>
      <c r="Y35" s="4">
        <v>3.9954379999999998E-2</v>
      </c>
      <c r="Z35" s="4">
        <v>3.9954379999999998E-2</v>
      </c>
      <c r="AA35" s="4">
        <v>1.15732332E-2</v>
      </c>
      <c r="AB35" s="4">
        <v>6.1297270000000001E-2</v>
      </c>
      <c r="AC35" s="4">
        <v>4.563482E-2</v>
      </c>
      <c r="AD35" s="4">
        <v>6.7907780000000001E-2</v>
      </c>
      <c r="AE35" s="4">
        <v>3.0416260000000001E-2</v>
      </c>
      <c r="AF35" s="4">
        <v>3.0742780000000001E-2</v>
      </c>
      <c r="AG35" s="20"/>
      <c r="AH35" s="7"/>
      <c r="AI35" s="2">
        <v>4</v>
      </c>
      <c r="AJ35" s="4">
        <v>4.9763290000000002E-2</v>
      </c>
      <c r="AK35" s="4">
        <v>4.9763290000000002E-2</v>
      </c>
      <c r="AL35" s="4">
        <v>1.114294E-2</v>
      </c>
      <c r="AM35" s="4">
        <v>0.17057463</v>
      </c>
      <c r="AN35" s="4">
        <v>0.1606593</v>
      </c>
      <c r="AO35" s="20"/>
      <c r="AP35" s="20"/>
      <c r="AQ35" s="20"/>
      <c r="AV35" s="2">
        <v>4</v>
      </c>
      <c r="AW35" s="4">
        <v>6.7381620000000003E-2</v>
      </c>
      <c r="AX35" s="4">
        <v>6.7381620000000003E-2</v>
      </c>
      <c r="AY35" s="4">
        <v>2.0820033799999998E-2</v>
      </c>
      <c r="AZ35" s="4">
        <v>9.6054719999999996E-2</v>
      </c>
      <c r="BA35" s="4">
        <v>7.0562689999999997E-2</v>
      </c>
      <c r="BB35" s="4">
        <v>0.10769165</v>
      </c>
      <c r="BC35" s="4">
        <v>5.1132459999999998E-2</v>
      </c>
      <c r="BD35" s="4">
        <v>4.2859309999999998E-2</v>
      </c>
      <c r="BE35" s="4">
        <v>7.6241310000000007E-2</v>
      </c>
      <c r="BF35" s="4">
        <v>9.6827049999999998E-2</v>
      </c>
      <c r="BG35" s="4">
        <v>6.7296679999999998E-2</v>
      </c>
      <c r="BJ35" s="2">
        <v>4</v>
      </c>
      <c r="BK35" s="4">
        <v>8.5137580000000004E-2</v>
      </c>
      <c r="BL35" s="4">
        <v>8.5137580000000004E-2</v>
      </c>
      <c r="BM35" s="4">
        <v>4.1749195000000003E-2</v>
      </c>
      <c r="BN35" s="4">
        <v>0.10168475</v>
      </c>
      <c r="BO35" s="4">
        <v>7.3359540000000001E-2</v>
      </c>
      <c r="BP35" s="4">
        <v>0.13058185</v>
      </c>
      <c r="BQ35" s="4">
        <v>6.6292765700000006E-2</v>
      </c>
      <c r="BR35" s="4">
        <v>2.511234E-2</v>
      </c>
      <c r="BS35" s="4">
        <v>0.1020807</v>
      </c>
      <c r="BT35" s="4">
        <v>0.12719179999999999</v>
      </c>
      <c r="BU35" s="4">
        <v>7.1139400000000005E-2</v>
      </c>
      <c r="BW35" s="9"/>
      <c r="BX35" s="1" t="s">
        <v>73</v>
      </c>
      <c r="BY35" s="1" t="s">
        <v>7</v>
      </c>
      <c r="BZ35" s="1" t="s">
        <v>8</v>
      </c>
      <c r="CC35" s="2">
        <v>4</v>
      </c>
      <c r="CD35" s="4">
        <v>4.9763290000000002E-2</v>
      </c>
      <c r="CE35" s="4">
        <v>4.9763290000000002E-2</v>
      </c>
      <c r="CF35" s="4">
        <v>1.114294E-2</v>
      </c>
      <c r="CG35" s="4">
        <v>0.17057463</v>
      </c>
      <c r="CH35" s="4">
        <v>0.1606593</v>
      </c>
      <c r="CI35" s="4">
        <v>7.6241310000000007E-2</v>
      </c>
      <c r="CJ35" s="4">
        <v>9.6827049999999998E-2</v>
      </c>
      <c r="CK35" s="4">
        <v>6.7296679999999998E-2</v>
      </c>
    </row>
    <row r="36" spans="2:89" x14ac:dyDescent="0.25">
      <c r="B36" s="3">
        <v>5</v>
      </c>
      <c r="C36" s="5">
        <v>8.7901309999999996E-2</v>
      </c>
      <c r="D36" s="5">
        <v>8.7901309999999996E-2</v>
      </c>
      <c r="E36" s="5">
        <v>9.0549669999999999E-2</v>
      </c>
      <c r="F36" s="5">
        <v>9.6523670000000006E-2</v>
      </c>
      <c r="G36" s="5">
        <v>1.0711709999999999E-2</v>
      </c>
      <c r="H36" s="5">
        <v>0.11271432000000001</v>
      </c>
      <c r="I36" s="5">
        <v>7.5952489999999998E-2</v>
      </c>
      <c r="J36" s="5">
        <v>1.8948300000000001E-2</v>
      </c>
      <c r="L36" s="3">
        <v>5</v>
      </c>
      <c r="M36" s="4">
        <v>7.9542890000000005E-2</v>
      </c>
      <c r="N36" s="4">
        <v>7.9542890000000005E-2</v>
      </c>
      <c r="O36" s="4">
        <v>2.9392284000000001E-2</v>
      </c>
      <c r="P36" s="4">
        <v>0.11482525</v>
      </c>
      <c r="Q36" s="4">
        <v>9.6525E-2</v>
      </c>
      <c r="R36" s="4">
        <v>0.12958368000000001</v>
      </c>
      <c r="S36" s="4">
        <v>6.5409259999999997E-2</v>
      </c>
      <c r="T36" s="4">
        <v>7.2983099999999995E-2</v>
      </c>
      <c r="U36" s="4">
        <v>0.11011828</v>
      </c>
      <c r="V36" s="4">
        <v>9.6525E-2</v>
      </c>
      <c r="X36" s="3">
        <v>5</v>
      </c>
      <c r="Y36" s="5">
        <v>4.7183500000000003E-2</v>
      </c>
      <c r="Z36" s="5">
        <v>4.7183500000000003E-2</v>
      </c>
      <c r="AA36" s="5">
        <v>1.73821007E-2</v>
      </c>
      <c r="AB36" s="5">
        <v>7.2034230000000005E-2</v>
      </c>
      <c r="AC36" s="5">
        <v>6.0267969999999997E-2</v>
      </c>
      <c r="AD36" s="5">
        <v>7.0313379999999995E-2</v>
      </c>
      <c r="AE36" s="5">
        <v>3.8991530000000003E-2</v>
      </c>
      <c r="AF36" s="5">
        <v>4.7779290000000002E-2</v>
      </c>
      <c r="AG36" s="20"/>
      <c r="AH36" s="7"/>
      <c r="AI36" s="3">
        <v>5</v>
      </c>
      <c r="AJ36" s="4">
        <v>8.8103150000000005E-2</v>
      </c>
      <c r="AK36" s="4">
        <v>8.8103150000000005E-2</v>
      </c>
      <c r="AL36" s="4">
        <v>3.9096119999999998E-2</v>
      </c>
      <c r="AM36" s="4">
        <v>0.15133189</v>
      </c>
      <c r="AN36" s="4">
        <v>0.14563799999999999</v>
      </c>
      <c r="AO36" s="20"/>
      <c r="AP36" s="20"/>
      <c r="AQ36" s="20"/>
      <c r="AV36" s="3">
        <v>5</v>
      </c>
      <c r="AW36" s="4">
        <v>7.9542890000000005E-2</v>
      </c>
      <c r="AX36" s="4">
        <v>7.9542890000000005E-2</v>
      </c>
      <c r="AY36" s="4">
        <v>2.9392284000000001E-2</v>
      </c>
      <c r="AZ36" s="4">
        <v>0.11482525</v>
      </c>
      <c r="BA36" s="4">
        <v>9.6525E-2</v>
      </c>
      <c r="BB36" s="4">
        <v>0.11235699</v>
      </c>
      <c r="BC36" s="4">
        <v>6.5409259999999997E-2</v>
      </c>
      <c r="BD36" s="4">
        <v>7.2983099999999995E-2</v>
      </c>
      <c r="BE36" s="4">
        <v>9.5449850000000003E-2</v>
      </c>
      <c r="BF36" s="4">
        <v>0.11236512999999999</v>
      </c>
      <c r="BG36" s="4">
        <v>6.7310099999999998E-2</v>
      </c>
      <c r="BJ36" s="3">
        <v>5</v>
      </c>
      <c r="BK36" s="4">
        <v>0.10298821</v>
      </c>
      <c r="BL36" s="4">
        <v>0.10298821</v>
      </c>
      <c r="BM36" s="4">
        <v>5.04784E-2</v>
      </c>
      <c r="BN36" s="4">
        <v>0.13035358</v>
      </c>
      <c r="BO36" s="4">
        <v>0.10711830999999999</v>
      </c>
      <c r="BP36" s="4">
        <v>0.16179061</v>
      </c>
      <c r="BQ36" s="4">
        <v>8.3044699200000002E-2</v>
      </c>
      <c r="BR36" s="4">
        <v>6.7934869999999994E-2</v>
      </c>
      <c r="BS36" s="4">
        <v>0.12771979999999999</v>
      </c>
      <c r="BT36" s="4">
        <v>0.1507665</v>
      </c>
      <c r="BU36" s="4">
        <v>8.0329440000000002E-2</v>
      </c>
      <c r="BW36" s="1" t="s">
        <v>88</v>
      </c>
      <c r="BX36" s="9">
        <f>RANK(BX33,($BX$33:$BZ$34))</f>
        <v>4</v>
      </c>
      <c r="BY36" s="9">
        <f t="shared" ref="BY36:BZ36" si="26">RANK(BY33,($BX$33:$BZ$34))</f>
        <v>2</v>
      </c>
      <c r="BZ36" s="9">
        <f t="shared" si="26"/>
        <v>5</v>
      </c>
      <c r="CC36" s="3">
        <v>5</v>
      </c>
      <c r="CD36" s="4">
        <v>8.8103150000000005E-2</v>
      </c>
      <c r="CE36" s="4">
        <v>8.8103150000000005E-2</v>
      </c>
      <c r="CF36" s="4">
        <v>3.9096119999999998E-2</v>
      </c>
      <c r="CG36" s="4">
        <v>0.15133189</v>
      </c>
      <c r="CH36" s="4">
        <v>0.14563799999999999</v>
      </c>
      <c r="CI36" s="4">
        <v>9.5449850000000003E-2</v>
      </c>
      <c r="CJ36" s="4">
        <v>0.11236512999999999</v>
      </c>
      <c r="CK36" s="4">
        <v>6.7310099999999998E-2</v>
      </c>
    </row>
    <row r="37" spans="2:89" x14ac:dyDescent="0.25">
      <c r="B37" s="2">
        <v>6</v>
      </c>
      <c r="C37" s="4">
        <v>9.6109620000000007E-2</v>
      </c>
      <c r="D37" s="4">
        <v>9.6109620000000007E-2</v>
      </c>
      <c r="E37" s="4">
        <v>8.4698380000000004E-2</v>
      </c>
      <c r="F37" s="4">
        <v>9.8010369999999999E-2</v>
      </c>
      <c r="G37" s="4">
        <v>1.90986E-2</v>
      </c>
      <c r="H37" s="4">
        <v>0.10922514999999999</v>
      </c>
      <c r="I37" s="4">
        <v>7.3668129999999998E-2</v>
      </c>
      <c r="J37" s="4">
        <v>4.1914989999999999E-2</v>
      </c>
      <c r="L37" s="2">
        <v>6</v>
      </c>
      <c r="M37" s="4">
        <v>0.10377722</v>
      </c>
      <c r="N37" s="4">
        <v>0.10377722</v>
      </c>
      <c r="O37" s="4">
        <v>4.3522713900000003E-2</v>
      </c>
      <c r="P37" s="4">
        <v>0.1276079</v>
      </c>
      <c r="Q37" s="4">
        <v>9.7203609999999996E-2</v>
      </c>
      <c r="R37" s="4">
        <v>0.11081717000000001</v>
      </c>
      <c r="S37" s="4">
        <v>4.0496369999999997E-2</v>
      </c>
      <c r="T37" s="4">
        <v>8.8114029999999996E-2</v>
      </c>
      <c r="U37" s="4">
        <v>0.12112733000000001</v>
      </c>
      <c r="V37" s="4">
        <v>9.7203609999999996E-2</v>
      </c>
      <c r="X37" s="2">
        <v>6</v>
      </c>
      <c r="Y37" s="4">
        <v>6.2404950000000001E-2</v>
      </c>
      <c r="Z37" s="4">
        <v>6.2404950000000001E-2</v>
      </c>
      <c r="AA37" s="4">
        <v>2.60330449E-2</v>
      </c>
      <c r="AB37" s="4">
        <v>7.9825720000000003E-2</v>
      </c>
      <c r="AC37" s="4">
        <v>6.0969019999999999E-2</v>
      </c>
      <c r="AD37" s="4">
        <v>8.5361469999999995E-2</v>
      </c>
      <c r="AE37" s="4">
        <v>2.5688760000000001E-2</v>
      </c>
      <c r="AF37" s="4">
        <v>5.6550980000000001E-2</v>
      </c>
      <c r="AG37" s="20"/>
      <c r="AH37" s="7"/>
      <c r="AI37" s="2">
        <v>6</v>
      </c>
      <c r="AJ37" s="4">
        <v>9.5008700000000001E-2</v>
      </c>
      <c r="AK37" s="4">
        <v>9.5008700000000001E-2</v>
      </c>
      <c r="AL37" s="4">
        <v>5.6616510000000002E-2</v>
      </c>
      <c r="AM37" s="4">
        <v>0.16067139999999999</v>
      </c>
      <c r="AN37" s="4">
        <v>0.13520860000000001</v>
      </c>
      <c r="AO37" s="20"/>
      <c r="AP37" s="20"/>
      <c r="AQ37" s="20"/>
      <c r="AV37" s="2">
        <v>6</v>
      </c>
      <c r="AW37" s="4">
        <v>0.10377722</v>
      </c>
      <c r="AX37" s="4">
        <v>0.10377722</v>
      </c>
      <c r="AY37" s="4">
        <v>4.3522713900000003E-2</v>
      </c>
      <c r="AZ37" s="4">
        <v>0.1276079</v>
      </c>
      <c r="BA37" s="4">
        <v>9.7203609999999996E-2</v>
      </c>
      <c r="BB37" s="4">
        <v>0.1327248</v>
      </c>
      <c r="BC37" s="4">
        <v>4.0496369999999997E-2</v>
      </c>
      <c r="BD37" s="4">
        <v>8.8114029999999996E-2</v>
      </c>
      <c r="BE37" s="4">
        <v>0.1217187</v>
      </c>
      <c r="BF37" s="4">
        <v>0.12565092</v>
      </c>
      <c r="BG37" s="4">
        <v>9.0035470000000006E-2</v>
      </c>
      <c r="BJ37" s="2">
        <v>6</v>
      </c>
      <c r="BK37" s="4">
        <v>0.13159746999999999</v>
      </c>
      <c r="BL37" s="4">
        <v>0.13159746999999999</v>
      </c>
      <c r="BM37" s="4">
        <v>6.7187379000000005E-2</v>
      </c>
      <c r="BN37" s="4">
        <v>0.14899883999999999</v>
      </c>
      <c r="BO37" s="4">
        <v>0.10345854</v>
      </c>
      <c r="BP37" s="4">
        <v>0.16861809</v>
      </c>
      <c r="BQ37" s="4">
        <v>3.4686417900000002E-2</v>
      </c>
      <c r="BR37" s="4">
        <v>9.0253799999999995E-2</v>
      </c>
      <c r="BS37" s="4">
        <v>0.1621474</v>
      </c>
      <c r="BT37" s="4">
        <v>0.17016999999999999</v>
      </c>
      <c r="BU37" s="4">
        <v>0.11810079</v>
      </c>
      <c r="BW37" s="1" t="s">
        <v>89</v>
      </c>
      <c r="BX37" s="9">
        <f>RANK(BX34,($BX$33:$BZ$34))</f>
        <v>3</v>
      </c>
      <c r="BY37" s="9">
        <f t="shared" ref="BY37:BZ37" si="27">RANK(BY34,($BX$33:$BZ$34))</f>
        <v>1</v>
      </c>
      <c r="BZ37" s="9">
        <f t="shared" si="27"/>
        <v>6</v>
      </c>
      <c r="CC37" s="2">
        <v>6</v>
      </c>
      <c r="CD37" s="4">
        <v>9.5008700000000001E-2</v>
      </c>
      <c r="CE37" s="4">
        <v>9.5008700000000001E-2</v>
      </c>
      <c r="CF37" s="4">
        <v>5.6616510000000002E-2</v>
      </c>
      <c r="CG37" s="4">
        <v>0.16067139999999999</v>
      </c>
      <c r="CH37" s="4">
        <v>0.13520860000000001</v>
      </c>
      <c r="CI37" s="4">
        <v>0.1217187</v>
      </c>
      <c r="CJ37" s="4">
        <v>0.12565092</v>
      </c>
      <c r="CK37" s="4">
        <v>9.0035470000000006E-2</v>
      </c>
    </row>
    <row r="38" spans="2:89" x14ac:dyDescent="0.25">
      <c r="B38" s="3">
        <v>7</v>
      </c>
      <c r="C38" s="5">
        <v>8.4925089999999995E-2</v>
      </c>
      <c r="D38" s="5">
        <v>8.4925089999999995E-2</v>
      </c>
      <c r="E38" s="5">
        <v>8.0536449999999996E-2</v>
      </c>
      <c r="F38" s="5">
        <v>9.5557379999999997E-2</v>
      </c>
      <c r="G38" s="5">
        <v>1.533089E-2</v>
      </c>
      <c r="H38" s="5">
        <v>9.9258319999999997E-2</v>
      </c>
      <c r="I38" s="5">
        <v>7.2493849999999999E-2</v>
      </c>
      <c r="J38" s="5">
        <v>4.2753180000000002E-2</v>
      </c>
      <c r="L38" s="3">
        <v>7</v>
      </c>
      <c r="M38" s="4">
        <v>0.12271612</v>
      </c>
      <c r="N38" s="4">
        <v>0.12271612</v>
      </c>
      <c r="O38" s="4">
        <v>3.9874407399999999E-2</v>
      </c>
      <c r="P38" s="4">
        <v>0.13226356</v>
      </c>
      <c r="Q38" s="4">
        <v>0.12304296000000001</v>
      </c>
      <c r="R38" s="4">
        <v>0.13004537999999999</v>
      </c>
      <c r="S38" s="4">
        <v>1.5335379999999999E-2</v>
      </c>
      <c r="T38" s="4">
        <v>0.11105369</v>
      </c>
      <c r="U38" s="4">
        <v>0.13046809000000001</v>
      </c>
      <c r="V38" s="4">
        <v>0.11865683</v>
      </c>
      <c r="X38" s="3">
        <v>7</v>
      </c>
      <c r="Y38" s="5">
        <v>7.4394249999999995E-2</v>
      </c>
      <c r="Z38" s="5">
        <v>7.4394249999999995E-2</v>
      </c>
      <c r="AA38" s="5">
        <v>2.3248652099999999E-2</v>
      </c>
      <c r="AB38" s="5">
        <v>8.293942E-2</v>
      </c>
      <c r="AC38" s="5">
        <v>7.5626100000000002E-2</v>
      </c>
      <c r="AD38" s="5">
        <v>7.3881970000000005E-2</v>
      </c>
      <c r="AE38" s="5">
        <v>1.273553E-2</v>
      </c>
      <c r="AF38" s="5">
        <v>6.9488690000000006E-2</v>
      </c>
      <c r="AG38" s="20"/>
      <c r="AH38" s="7"/>
      <c r="AI38" s="3">
        <v>7</v>
      </c>
      <c r="AJ38" s="4">
        <v>0.11165824000000001</v>
      </c>
      <c r="AK38" s="4">
        <v>0.11165824000000001</v>
      </c>
      <c r="AL38" s="4">
        <v>4.6130789999999998E-2</v>
      </c>
      <c r="AM38" s="4">
        <v>0.15677073999999999</v>
      </c>
      <c r="AN38" s="4">
        <v>0.1343782</v>
      </c>
      <c r="AO38" s="20"/>
      <c r="AP38" s="20"/>
      <c r="AQ38" s="20"/>
      <c r="AV38" s="3">
        <v>7</v>
      </c>
      <c r="AW38" s="4">
        <v>0.12271612</v>
      </c>
      <c r="AX38" s="4">
        <v>0.12271612</v>
      </c>
      <c r="AY38" s="4">
        <v>3.9874407399999999E-2</v>
      </c>
      <c r="AZ38" s="4">
        <v>0.13226356</v>
      </c>
      <c r="BA38" s="4">
        <v>0.12304296000000001</v>
      </c>
      <c r="BB38" s="4">
        <v>0.13617043000000001</v>
      </c>
      <c r="BC38" s="4">
        <v>1.5335379999999999E-2</v>
      </c>
      <c r="BD38" s="4">
        <v>0.11105369</v>
      </c>
      <c r="BE38" s="4">
        <v>0.12750718</v>
      </c>
      <c r="BF38" s="4">
        <v>0.12116261</v>
      </c>
      <c r="BG38" s="4">
        <v>0.10791869</v>
      </c>
      <c r="BJ38" s="3">
        <v>7</v>
      </c>
      <c r="BK38" s="4">
        <v>0.15665898</v>
      </c>
      <c r="BL38" s="4">
        <v>0.15665898</v>
      </c>
      <c r="BM38" s="4">
        <v>7.0933863999999999E-2</v>
      </c>
      <c r="BN38" s="4">
        <v>0.15348487</v>
      </c>
      <c r="BO38" s="4">
        <v>0.14323738</v>
      </c>
      <c r="BP38" s="4">
        <v>0.14795317999999999</v>
      </c>
      <c r="BQ38" s="4">
        <v>8.2942970000000004E-4</v>
      </c>
      <c r="BR38" s="4">
        <v>0.12188288999999999</v>
      </c>
      <c r="BS38" s="4">
        <v>0.16793739999999999</v>
      </c>
      <c r="BT38" s="4">
        <v>0.1722273</v>
      </c>
      <c r="BU38" s="4">
        <v>0.14002827000000001</v>
      </c>
      <c r="CC38" s="3">
        <v>7</v>
      </c>
      <c r="CD38" s="4">
        <v>0.11165824000000001</v>
      </c>
      <c r="CE38" s="4">
        <v>0.11165824000000001</v>
      </c>
      <c r="CF38" s="4">
        <v>4.6130789999999998E-2</v>
      </c>
      <c r="CG38" s="4">
        <v>0.15677073999999999</v>
      </c>
      <c r="CH38" s="4">
        <v>0.1343782</v>
      </c>
      <c r="CI38" s="4">
        <v>0.12750718</v>
      </c>
      <c r="CJ38" s="4">
        <v>0.12116261</v>
      </c>
      <c r="CK38" s="4">
        <v>0.10791869</v>
      </c>
    </row>
    <row r="39" spans="2:89" x14ac:dyDescent="0.25">
      <c r="B39" s="2">
        <v>8</v>
      </c>
      <c r="C39" s="4">
        <v>8.5529460000000002E-2</v>
      </c>
      <c r="D39" s="4">
        <v>8.5529460000000002E-2</v>
      </c>
      <c r="E39" s="4">
        <v>7.8777059999999996E-2</v>
      </c>
      <c r="F39" s="4">
        <v>0.10412873</v>
      </c>
      <c r="G39" s="4">
        <v>1.4967650000000001E-2</v>
      </c>
      <c r="H39" s="4">
        <v>0.10492235</v>
      </c>
      <c r="I39" s="4">
        <v>7.0290950000000005E-2</v>
      </c>
      <c r="J39" s="4">
        <v>4.6445849999999997E-2</v>
      </c>
      <c r="L39" s="2">
        <v>8</v>
      </c>
      <c r="M39" s="4">
        <v>0.13893907999999999</v>
      </c>
      <c r="N39" s="4">
        <v>0.13893907999999999</v>
      </c>
      <c r="O39" s="4">
        <v>4.0912414199999997E-2</v>
      </c>
      <c r="P39" s="4">
        <v>0.13815306999999999</v>
      </c>
      <c r="Q39" s="4">
        <v>0.13014969000000001</v>
      </c>
      <c r="R39" s="4">
        <v>0.1300347</v>
      </c>
      <c r="S39" s="4">
        <v>3.104867E-2</v>
      </c>
      <c r="T39" s="4">
        <v>0.13026576000000001</v>
      </c>
      <c r="U39" s="4">
        <v>0.12779324</v>
      </c>
      <c r="V39" s="4">
        <v>0.12896105999999999</v>
      </c>
      <c r="X39" s="2">
        <v>8</v>
      </c>
      <c r="Y39" s="4">
        <v>8.4791140000000001E-2</v>
      </c>
      <c r="Z39" s="4">
        <v>8.4791140000000001E-2</v>
      </c>
      <c r="AA39" s="4">
        <v>2.4217640799999999E-2</v>
      </c>
      <c r="AB39" s="4">
        <v>8.6181809999999998E-2</v>
      </c>
      <c r="AC39" s="4">
        <v>7.9848050000000004E-2</v>
      </c>
      <c r="AD39" s="4">
        <v>8.3939040000000006E-2</v>
      </c>
      <c r="AE39" s="4">
        <v>2.2398919999999999E-2</v>
      </c>
      <c r="AF39" s="4">
        <v>8.0604700000000001E-2</v>
      </c>
      <c r="AG39" s="20"/>
      <c r="AH39" s="7"/>
      <c r="AI39" s="2">
        <v>8</v>
      </c>
      <c r="AJ39" s="4">
        <v>0.12141821</v>
      </c>
      <c r="AK39" s="4">
        <v>0.12141821</v>
      </c>
      <c r="AL39" s="4">
        <v>4.2842709999999999E-2</v>
      </c>
      <c r="AM39" s="4">
        <v>0.13996555999999999</v>
      </c>
      <c r="AN39" s="4">
        <v>0.12664429999999999</v>
      </c>
      <c r="AO39" s="20"/>
      <c r="AP39" s="20"/>
      <c r="AQ39" s="20"/>
      <c r="AV39" s="2">
        <v>8</v>
      </c>
      <c r="AW39" s="4">
        <v>0.13893907999999999</v>
      </c>
      <c r="AX39" s="4">
        <v>0.13893907999999999</v>
      </c>
      <c r="AY39" s="4">
        <v>4.0912414199999997E-2</v>
      </c>
      <c r="AZ39" s="4">
        <v>0.13815306999999999</v>
      </c>
      <c r="BA39" s="4">
        <v>0.13014969000000001</v>
      </c>
      <c r="BB39" s="4">
        <v>0.14247008</v>
      </c>
      <c r="BC39" s="4">
        <v>3.104867E-2</v>
      </c>
      <c r="BD39" s="4">
        <v>0.13026576000000001</v>
      </c>
      <c r="BE39" s="4">
        <v>0.12907038000000001</v>
      </c>
      <c r="BF39" s="4">
        <v>0.1239135</v>
      </c>
      <c r="BG39" s="4">
        <v>0.12835928999999999</v>
      </c>
      <c r="BJ39" s="2">
        <v>8</v>
      </c>
      <c r="BK39" s="4">
        <v>0.17483960000000001</v>
      </c>
      <c r="BL39" s="4">
        <v>0.17483960000000001</v>
      </c>
      <c r="BM39" s="4">
        <v>7.320981E-2</v>
      </c>
      <c r="BN39" s="4">
        <v>0.16713744</v>
      </c>
      <c r="BO39" s="4">
        <v>0.15193168000000001</v>
      </c>
      <c r="BP39" s="4">
        <v>0.1521933</v>
      </c>
      <c r="BQ39" s="4">
        <v>1.8218856299999999E-2</v>
      </c>
      <c r="BR39" s="4">
        <v>0.1500388</v>
      </c>
      <c r="BS39" s="4">
        <v>0.1675893</v>
      </c>
      <c r="BT39" s="4">
        <v>0.1719012</v>
      </c>
      <c r="BU39" s="4">
        <v>0.16850319999999999</v>
      </c>
      <c r="CC39" s="2">
        <v>8</v>
      </c>
      <c r="CD39" s="4">
        <v>0.12141821</v>
      </c>
      <c r="CE39" s="4">
        <v>0.12141821</v>
      </c>
      <c r="CF39" s="4">
        <v>4.2842709999999999E-2</v>
      </c>
      <c r="CG39" s="4">
        <v>0.13996555999999999</v>
      </c>
      <c r="CH39" s="4">
        <v>0.12664429999999999</v>
      </c>
      <c r="CI39" s="4">
        <v>0.12907038000000001</v>
      </c>
      <c r="CJ39" s="4">
        <v>0.1239135</v>
      </c>
      <c r="CK39" s="4">
        <v>0.12835928999999999</v>
      </c>
    </row>
    <row r="40" spans="2:89" x14ac:dyDescent="0.25">
      <c r="B40" s="3">
        <v>9</v>
      </c>
      <c r="C40" s="5">
        <v>8.4889450000000005E-2</v>
      </c>
      <c r="D40" s="5">
        <v>8.4889450000000005E-2</v>
      </c>
      <c r="E40" s="5">
        <v>7.9163600000000001E-2</v>
      </c>
      <c r="F40" s="5">
        <v>0.10048805</v>
      </c>
      <c r="G40" s="5">
        <v>1.4014199999999999E-2</v>
      </c>
      <c r="H40" s="5">
        <v>6.7240040000000001E-2</v>
      </c>
      <c r="I40" s="5">
        <v>6.8685579999999996E-2</v>
      </c>
      <c r="J40" s="5">
        <v>5.09808E-2</v>
      </c>
      <c r="L40" s="3">
        <v>9</v>
      </c>
      <c r="M40" s="4">
        <v>0.1302769</v>
      </c>
      <c r="N40" s="4">
        <v>0.1302769</v>
      </c>
      <c r="O40" s="4">
        <v>3.9459518899999997E-2</v>
      </c>
      <c r="P40" s="4">
        <v>0.13348619</v>
      </c>
      <c r="Q40" s="4">
        <v>0.13703601000000001</v>
      </c>
      <c r="R40" s="4">
        <v>0.11428592999999999</v>
      </c>
      <c r="S40" s="4">
        <v>1.9382590000000002E-2</v>
      </c>
      <c r="T40" s="4">
        <v>0.13328414</v>
      </c>
      <c r="U40" s="4">
        <v>0.13182969999999999</v>
      </c>
      <c r="V40" s="4">
        <v>0.13579917</v>
      </c>
      <c r="X40" s="3">
        <v>9</v>
      </c>
      <c r="Y40" s="5">
        <v>8.0171790000000007E-2</v>
      </c>
      <c r="Z40" s="5">
        <v>8.0171790000000007E-2</v>
      </c>
      <c r="AA40" s="5">
        <v>2.4079311900000001E-2</v>
      </c>
      <c r="AB40" s="5">
        <v>8.3360530000000002E-2</v>
      </c>
      <c r="AC40" s="5">
        <v>8.3781400000000006E-2</v>
      </c>
      <c r="AD40" s="5">
        <v>7.1291660000000007E-2</v>
      </c>
      <c r="AE40" s="5">
        <v>1.571937E-2</v>
      </c>
      <c r="AF40" s="5">
        <v>8.2230839999999999E-2</v>
      </c>
      <c r="AG40" s="20"/>
      <c r="AH40" s="7"/>
      <c r="AI40" s="3">
        <v>9</v>
      </c>
      <c r="AJ40" s="4">
        <v>9.7696039999999998E-2</v>
      </c>
      <c r="AK40" s="4">
        <v>9.7696039999999998E-2</v>
      </c>
      <c r="AL40" s="4">
        <v>5.6633129999999997E-2</v>
      </c>
      <c r="AM40" s="4">
        <v>0.14446809999999999</v>
      </c>
      <c r="AN40" s="4">
        <v>0.13109219999999999</v>
      </c>
      <c r="AO40" s="20"/>
      <c r="AP40" s="20"/>
      <c r="AQ40" s="20"/>
      <c r="AV40" s="3">
        <v>9</v>
      </c>
      <c r="AW40" s="4">
        <v>0.1302769</v>
      </c>
      <c r="AX40" s="4">
        <v>0.1302769</v>
      </c>
      <c r="AY40" s="4">
        <v>3.9459518899999997E-2</v>
      </c>
      <c r="AZ40" s="4">
        <v>0.13348619</v>
      </c>
      <c r="BA40" s="4">
        <v>0.13703601000000001</v>
      </c>
      <c r="BB40" s="4">
        <v>0.14070242999999999</v>
      </c>
      <c r="BC40" s="4">
        <v>1.9382590000000002E-2</v>
      </c>
      <c r="BD40" s="4">
        <v>0.13328414</v>
      </c>
      <c r="BE40" s="4">
        <v>0.12863896</v>
      </c>
      <c r="BF40" s="4">
        <v>0.13111722000000001</v>
      </c>
      <c r="BG40" s="4">
        <v>0.12795377999999999</v>
      </c>
      <c r="BJ40" s="3">
        <v>9</v>
      </c>
      <c r="BK40" s="4">
        <v>0.15209353</v>
      </c>
      <c r="BL40" s="4">
        <v>0.15209353</v>
      </c>
      <c r="BM40" s="4">
        <v>7.6782200999999994E-2</v>
      </c>
      <c r="BN40" s="4">
        <v>0.16221012000000001</v>
      </c>
      <c r="BO40" s="4">
        <v>0.15975434999999999</v>
      </c>
      <c r="BP40" s="4">
        <v>0.16190336</v>
      </c>
      <c r="BQ40" s="4">
        <v>-3.9000708000000001E-3</v>
      </c>
      <c r="BR40" s="4">
        <v>0.15471667</v>
      </c>
      <c r="BS40" s="4">
        <v>0.17108519999999999</v>
      </c>
      <c r="BT40" s="4">
        <v>0.18069840000000001</v>
      </c>
      <c r="BU40" s="4">
        <v>0.1722408</v>
      </c>
      <c r="CC40" s="3">
        <v>9</v>
      </c>
      <c r="CD40" s="4">
        <v>9.7696039999999998E-2</v>
      </c>
      <c r="CE40" s="4">
        <v>9.7696039999999998E-2</v>
      </c>
      <c r="CF40" s="4">
        <v>5.6633129999999997E-2</v>
      </c>
      <c r="CG40" s="4">
        <v>0.14446809999999999</v>
      </c>
      <c r="CH40" s="4">
        <v>0.13109219999999999</v>
      </c>
      <c r="CI40" s="4">
        <v>0.12863896</v>
      </c>
      <c r="CJ40" s="4">
        <v>0.13111722000000001</v>
      </c>
      <c r="CK40" s="4">
        <v>0.12795377999999999</v>
      </c>
    </row>
    <row r="41" spans="2:89" x14ac:dyDescent="0.25">
      <c r="B41" s="2">
        <v>10</v>
      </c>
      <c r="C41" s="4">
        <v>7.7068330000000004E-2</v>
      </c>
      <c r="D41" s="4">
        <v>7.7068330000000004E-2</v>
      </c>
      <c r="E41" s="4">
        <v>9.1380539999999996E-2</v>
      </c>
      <c r="F41" s="4">
        <v>0.10165559</v>
      </c>
      <c r="G41" s="4">
        <v>4.2790170000000002E-2</v>
      </c>
      <c r="H41" s="4">
        <v>7.517066E-2</v>
      </c>
      <c r="I41" s="4">
        <v>6.2128870000000003E-2</v>
      </c>
      <c r="J41" s="4">
        <v>8.0238589999999999E-2</v>
      </c>
      <c r="L41" s="2">
        <v>10</v>
      </c>
      <c r="M41" s="4">
        <v>0.14546548000000001</v>
      </c>
      <c r="N41" s="4">
        <v>0.14546548000000001</v>
      </c>
      <c r="O41" s="4">
        <v>1.5938418999999999E-2</v>
      </c>
      <c r="P41" s="4">
        <v>0.14004204000000001</v>
      </c>
      <c r="Q41" s="4">
        <v>0.14568054</v>
      </c>
      <c r="R41" s="4">
        <v>0.14846729</v>
      </c>
      <c r="S41" s="4">
        <v>2.1326600000000001E-2</v>
      </c>
      <c r="T41" s="4">
        <v>0.13381475000000001</v>
      </c>
      <c r="U41" s="4">
        <v>0.13995270000000001</v>
      </c>
      <c r="V41" s="4">
        <v>0.14269571</v>
      </c>
      <c r="X41" s="2">
        <v>10</v>
      </c>
      <c r="Y41" s="4">
        <v>8.9599999999999999E-2</v>
      </c>
      <c r="Z41" s="4">
        <v>8.9599999999999999E-2</v>
      </c>
      <c r="AA41" s="4">
        <v>1.08412466E-2</v>
      </c>
      <c r="AB41" s="4">
        <v>8.7127930000000006E-2</v>
      </c>
      <c r="AC41" s="4">
        <v>8.8930309999999999E-2</v>
      </c>
      <c r="AD41" s="4">
        <v>8.9756219999999998E-2</v>
      </c>
      <c r="AE41" s="4">
        <v>1.724009E-2</v>
      </c>
      <c r="AF41" s="4">
        <v>8.2546610000000006E-2</v>
      </c>
      <c r="AG41" s="20"/>
      <c r="AH41" s="7"/>
      <c r="AI41" s="2">
        <v>10</v>
      </c>
      <c r="AJ41" s="4">
        <v>0.10524449</v>
      </c>
      <c r="AK41" s="4">
        <v>0.10524449</v>
      </c>
      <c r="AL41" s="4">
        <v>6.6745399999999996E-2</v>
      </c>
      <c r="AM41" s="4">
        <v>0.14257275</v>
      </c>
      <c r="AN41" s="4">
        <v>0.1351677</v>
      </c>
      <c r="AO41" s="20"/>
      <c r="AP41" s="20"/>
      <c r="AQ41" s="20"/>
      <c r="AV41" s="2">
        <v>10</v>
      </c>
      <c r="AW41" s="4">
        <v>0.14546548000000001</v>
      </c>
      <c r="AX41" s="4">
        <v>0.14546548000000001</v>
      </c>
      <c r="AY41" s="4">
        <v>1.5938418999999999E-2</v>
      </c>
      <c r="AZ41" s="4">
        <v>0.14004204000000001</v>
      </c>
      <c r="BA41" s="4">
        <v>0.14568054</v>
      </c>
      <c r="BB41" s="4">
        <v>0.13783785000000001</v>
      </c>
      <c r="BC41" s="4">
        <v>2.1326600000000001E-2</v>
      </c>
      <c r="BD41" s="4">
        <v>0.13381475000000001</v>
      </c>
      <c r="BE41" s="4">
        <v>0.12435121</v>
      </c>
      <c r="BF41" s="4">
        <v>0.13787237999999999</v>
      </c>
      <c r="BG41" s="4">
        <v>0.13381202</v>
      </c>
      <c r="BJ41" s="2">
        <v>10</v>
      </c>
      <c r="BK41" s="4">
        <v>0.16151265000000001</v>
      </c>
      <c r="BL41" s="4">
        <v>0.16151265000000001</v>
      </c>
      <c r="BM41" s="4">
        <v>4.8597833E-2</v>
      </c>
      <c r="BN41" s="4">
        <v>0.16973800999999999</v>
      </c>
      <c r="BO41" s="4">
        <v>0.17416693999999999</v>
      </c>
      <c r="BP41" s="4">
        <v>0.13300643000000001</v>
      </c>
      <c r="BQ41" s="4">
        <v>-2.9470323000000001E-3</v>
      </c>
      <c r="BR41" s="4">
        <v>0.15777596999999999</v>
      </c>
      <c r="BS41" s="4">
        <v>0.1736289</v>
      </c>
      <c r="BT41" s="4">
        <v>0.18819730000000001</v>
      </c>
      <c r="BU41" s="4">
        <v>0.18527985</v>
      </c>
      <c r="CC41" s="2">
        <v>10</v>
      </c>
      <c r="CD41" s="4">
        <v>0.10524449</v>
      </c>
      <c r="CE41" s="4">
        <v>0.10524449</v>
      </c>
      <c r="CF41" s="4">
        <v>6.6745399999999996E-2</v>
      </c>
      <c r="CG41" s="4">
        <v>0.14257275</v>
      </c>
      <c r="CH41" s="4">
        <v>0.1351677</v>
      </c>
      <c r="CI41" s="4">
        <v>0.12435121</v>
      </c>
      <c r="CJ41" s="4">
        <v>0.13787237999999999</v>
      </c>
      <c r="CK41" s="4">
        <v>0.13381202</v>
      </c>
    </row>
    <row r="42" spans="2:89" x14ac:dyDescent="0.25">
      <c r="B42" s="3">
        <v>11</v>
      </c>
      <c r="C42" s="5">
        <v>7.6082029999999995E-2</v>
      </c>
      <c r="D42" s="5">
        <v>7.6082029999999995E-2</v>
      </c>
      <c r="E42" s="5">
        <v>9.187766E-2</v>
      </c>
      <c r="F42" s="5">
        <v>0.10125806</v>
      </c>
      <c r="G42" s="5">
        <v>2.5185780000000001E-2</v>
      </c>
      <c r="H42" s="5">
        <v>9.9983669999999997E-2</v>
      </c>
      <c r="I42" s="5">
        <v>6.1167909999999999E-2</v>
      </c>
      <c r="J42" s="5">
        <v>8.1527769999999999E-2</v>
      </c>
      <c r="L42" s="3">
        <v>11</v>
      </c>
      <c r="M42" s="4">
        <v>0.14646192999999999</v>
      </c>
      <c r="N42" s="4">
        <v>0.14646192999999999</v>
      </c>
      <c r="O42" s="4">
        <v>1.00483608E-2</v>
      </c>
      <c r="P42" s="4">
        <v>0.14332073000000001</v>
      </c>
      <c r="Q42" s="4">
        <v>0.14483401000000001</v>
      </c>
      <c r="R42" s="4">
        <v>0.14968672999999999</v>
      </c>
      <c r="S42" s="4">
        <v>4.3973400000000003E-2</v>
      </c>
      <c r="T42" s="4">
        <v>0.13727175</v>
      </c>
      <c r="U42" s="4">
        <v>0.14441134999999999</v>
      </c>
      <c r="V42" s="4">
        <v>0.14350706999999999</v>
      </c>
      <c r="X42" s="3">
        <v>11</v>
      </c>
      <c r="Y42" s="5">
        <v>9.0325089999999997E-2</v>
      </c>
      <c r="Z42" s="5">
        <v>9.0325089999999997E-2</v>
      </c>
      <c r="AA42" s="5">
        <v>7.6977868000000001E-3</v>
      </c>
      <c r="AB42" s="5">
        <v>8.9332700000000001E-2</v>
      </c>
      <c r="AC42" s="5">
        <v>8.8512629999999995E-2</v>
      </c>
      <c r="AD42" s="5">
        <v>8.5043590000000002E-2</v>
      </c>
      <c r="AE42" s="5">
        <v>3.0756430000000001E-2</v>
      </c>
      <c r="AF42" s="5">
        <v>8.4473629999999994E-2</v>
      </c>
      <c r="AG42" s="20"/>
      <c r="AH42" s="7"/>
      <c r="AI42" s="3">
        <v>11</v>
      </c>
      <c r="AJ42" s="4">
        <v>0.10965767</v>
      </c>
      <c r="AK42" s="4">
        <v>0.10965767</v>
      </c>
      <c r="AL42" s="4">
        <v>5.9721999999999997E-2</v>
      </c>
      <c r="AM42" s="4">
        <v>0.14568866999999999</v>
      </c>
      <c r="AN42" s="4">
        <v>0.1267172</v>
      </c>
      <c r="AO42" s="20"/>
      <c r="AP42" s="20"/>
      <c r="AQ42" s="20"/>
      <c r="AV42" s="3">
        <v>11</v>
      </c>
      <c r="AW42" s="4">
        <v>0.14646192999999999</v>
      </c>
      <c r="AX42" s="4">
        <v>0.14646192999999999</v>
      </c>
      <c r="AY42" s="4">
        <v>1.00483608E-2</v>
      </c>
      <c r="AZ42" s="4">
        <v>0.14332073000000001</v>
      </c>
      <c r="BA42" s="4">
        <v>0.14483401000000001</v>
      </c>
      <c r="BB42" s="4">
        <v>0.12661838</v>
      </c>
      <c r="BC42" s="4">
        <v>4.3973400000000003E-2</v>
      </c>
      <c r="BD42" s="4">
        <v>0.13727175</v>
      </c>
      <c r="BE42" s="4">
        <v>0.14225291000000001</v>
      </c>
      <c r="BF42" s="4">
        <v>0.14141808</v>
      </c>
      <c r="BG42" s="4">
        <v>0.13526740000000001</v>
      </c>
      <c r="BJ42" s="3">
        <v>11</v>
      </c>
      <c r="BK42" s="4">
        <v>0.16016774</v>
      </c>
      <c r="BL42" s="4">
        <v>0.16016774</v>
      </c>
      <c r="BM42" s="4">
        <v>4.3150717999999998E-2</v>
      </c>
      <c r="BN42" s="4">
        <v>0.17838849000000001</v>
      </c>
      <c r="BO42" s="4">
        <v>0.17236331999999999</v>
      </c>
      <c r="BP42" s="4">
        <v>0.18588637999999999</v>
      </c>
      <c r="BQ42" s="4">
        <v>3.32799581E-2</v>
      </c>
      <c r="BR42" s="4">
        <v>0.15783559999999999</v>
      </c>
      <c r="BS42" s="4">
        <v>0.1961947</v>
      </c>
      <c r="BT42" s="4">
        <v>0.19853080000000001</v>
      </c>
      <c r="BU42" s="4">
        <v>0.18777046</v>
      </c>
      <c r="CC42" s="3">
        <v>11</v>
      </c>
      <c r="CD42" s="4">
        <v>0.10965767</v>
      </c>
      <c r="CE42" s="4">
        <v>0.10965767</v>
      </c>
      <c r="CF42" s="4">
        <v>5.9721999999999997E-2</v>
      </c>
      <c r="CG42" s="4">
        <v>0.14568866999999999</v>
      </c>
      <c r="CH42" s="4">
        <v>0.1267172</v>
      </c>
      <c r="CI42" s="4">
        <v>0.14225291000000001</v>
      </c>
      <c r="CJ42" s="4">
        <v>0.14141808</v>
      </c>
      <c r="CK42" s="4">
        <v>0.13526740000000001</v>
      </c>
    </row>
    <row r="43" spans="2:89" x14ac:dyDescent="0.25">
      <c r="B43" s="2">
        <v>12</v>
      </c>
      <c r="C43" s="4">
        <v>7.0849019999999999E-2</v>
      </c>
      <c r="D43" s="4">
        <v>7.0849019999999999E-2</v>
      </c>
      <c r="E43" s="4">
        <v>8.7905899999999995E-2</v>
      </c>
      <c r="F43" s="4">
        <v>0.10409786</v>
      </c>
      <c r="G43" s="4">
        <v>1.77141E-2</v>
      </c>
      <c r="H43" s="4">
        <v>5.3349290000000001E-2</v>
      </c>
      <c r="I43" s="4">
        <v>6.3065919999999998E-2</v>
      </c>
      <c r="J43" s="4">
        <v>8.8914049999999994E-2</v>
      </c>
      <c r="L43" s="2">
        <v>12</v>
      </c>
      <c r="M43" s="4">
        <v>0.1461296</v>
      </c>
      <c r="N43" s="4">
        <v>0.14989398000000001</v>
      </c>
      <c r="O43" s="4">
        <v>6.2689060000000005E-4</v>
      </c>
      <c r="P43" s="4">
        <v>0.15118059</v>
      </c>
      <c r="Q43" s="4">
        <v>0.15000632</v>
      </c>
      <c r="R43" s="4">
        <v>0.13922759000000001</v>
      </c>
      <c r="S43" s="4">
        <v>1.5682330000000001E-2</v>
      </c>
      <c r="T43" s="4">
        <v>0.13978109999999999</v>
      </c>
      <c r="U43" s="4">
        <v>0.14932744000000001</v>
      </c>
      <c r="V43" s="4">
        <v>0.15098759</v>
      </c>
      <c r="X43" s="2">
        <v>12</v>
      </c>
      <c r="Y43" s="4">
        <v>9.0532589999999996E-2</v>
      </c>
      <c r="Z43" s="4">
        <v>9.2623029999999995E-2</v>
      </c>
      <c r="AA43" s="4">
        <v>2.0423200999999998E-3</v>
      </c>
      <c r="AB43" s="4">
        <v>9.4485079999999999E-2</v>
      </c>
      <c r="AC43" s="4">
        <v>9.20541E-2</v>
      </c>
      <c r="AD43" s="4">
        <v>7.0928649999999996E-2</v>
      </c>
      <c r="AE43" s="4">
        <v>1.489323E-2</v>
      </c>
      <c r="AF43" s="4">
        <v>8.6160799999999996E-2</v>
      </c>
      <c r="AG43" s="20"/>
      <c r="AH43" s="7"/>
      <c r="AI43" s="2">
        <v>12</v>
      </c>
      <c r="AJ43" s="4">
        <v>0.12702573</v>
      </c>
      <c r="AK43" s="4">
        <v>0.11290168</v>
      </c>
      <c r="AL43" s="4">
        <v>4.6750949999999999E-2</v>
      </c>
      <c r="AM43" s="4">
        <v>0.16063437999999999</v>
      </c>
      <c r="AN43" s="4">
        <v>0.13975209999999999</v>
      </c>
      <c r="AO43" s="20"/>
      <c r="AP43" s="20"/>
      <c r="AQ43" s="20"/>
      <c r="AV43" s="2">
        <v>12</v>
      </c>
      <c r="AW43" s="4">
        <v>0.1461296</v>
      </c>
      <c r="AX43" s="4">
        <v>0.14989398000000001</v>
      </c>
      <c r="AY43" s="4">
        <v>6.2689060000000005E-4</v>
      </c>
      <c r="AZ43" s="4">
        <v>0.15118059</v>
      </c>
      <c r="BA43" s="4">
        <v>0.15000632</v>
      </c>
      <c r="BB43" s="4">
        <v>0.11443151</v>
      </c>
      <c r="BC43" s="4">
        <v>1.5682330000000001E-2</v>
      </c>
      <c r="BD43" s="4">
        <v>0.13978109999999999</v>
      </c>
      <c r="BE43" s="4">
        <v>0.14628679999999999</v>
      </c>
      <c r="BF43" s="4">
        <v>0.14362630000000001</v>
      </c>
      <c r="BG43" s="4">
        <v>0.13976332</v>
      </c>
      <c r="BJ43" s="2">
        <v>12</v>
      </c>
      <c r="BK43" s="4">
        <v>0.16459889999999999</v>
      </c>
      <c r="BL43" s="4">
        <v>0.16141463</v>
      </c>
      <c r="BM43" s="4">
        <v>2.8501366E-2</v>
      </c>
      <c r="BN43" s="4">
        <v>0.18624103</v>
      </c>
      <c r="BO43" s="4">
        <v>0.17827646999999999</v>
      </c>
      <c r="BP43" s="4">
        <v>0.14951581999999999</v>
      </c>
      <c r="BQ43" s="4">
        <v>2.1153961999999999E-3</v>
      </c>
      <c r="BR43" s="4">
        <v>0.16444661999999999</v>
      </c>
      <c r="BS43" s="4">
        <v>0.1981591</v>
      </c>
      <c r="BT43" s="4">
        <v>0.19879559999999999</v>
      </c>
      <c r="BU43" s="4">
        <v>0.18481681999999999</v>
      </c>
      <c r="CC43" s="2">
        <v>12</v>
      </c>
      <c r="CD43" s="4">
        <v>0.12702573</v>
      </c>
      <c r="CE43" s="4">
        <v>0.11290168</v>
      </c>
      <c r="CF43" s="4">
        <v>4.6750949999999999E-2</v>
      </c>
      <c r="CG43" s="4">
        <v>0.16063437999999999</v>
      </c>
      <c r="CH43" s="4">
        <v>0.13975209999999999</v>
      </c>
      <c r="CI43" s="4">
        <v>0.14628679999999999</v>
      </c>
      <c r="CJ43" s="4">
        <v>0.14362630000000001</v>
      </c>
      <c r="CK43" s="4">
        <v>0.13976332</v>
      </c>
    </row>
    <row r="44" spans="2:89" x14ac:dyDescent="0.25">
      <c r="B44" s="3">
        <v>13</v>
      </c>
      <c r="C44" s="5">
        <v>7.0809150000000001E-2</v>
      </c>
      <c r="D44" s="5">
        <v>7.0809150000000001E-2</v>
      </c>
      <c r="E44" s="5">
        <v>7.5711979999999998E-2</v>
      </c>
      <c r="F44" s="5">
        <v>0.10090221000000001</v>
      </c>
      <c r="G44" s="5">
        <v>5.5447370000000003E-2</v>
      </c>
      <c r="H44" s="5">
        <v>5.1014919999999998E-2</v>
      </c>
      <c r="I44" s="5">
        <v>6.5498829999999994E-2</v>
      </c>
      <c r="J44" s="5">
        <v>8.4795960000000004E-2</v>
      </c>
      <c r="L44" s="3">
        <v>13</v>
      </c>
      <c r="M44" s="4">
        <v>0.14966668</v>
      </c>
      <c r="N44" s="4">
        <v>0.14966668</v>
      </c>
      <c r="O44" s="4">
        <v>-1.0820869300000001E-2</v>
      </c>
      <c r="P44" s="4">
        <v>0.15066251</v>
      </c>
      <c r="Q44" s="4">
        <v>0.15355785999999999</v>
      </c>
      <c r="R44" s="4">
        <v>0.13007009999999999</v>
      </c>
      <c r="S44" s="4">
        <v>1.4783299999999999E-2</v>
      </c>
      <c r="T44" s="4">
        <v>0.14487170999999999</v>
      </c>
      <c r="U44" s="4">
        <v>0.14880936</v>
      </c>
      <c r="V44" s="4">
        <v>0.15453913</v>
      </c>
      <c r="X44" s="3">
        <v>13</v>
      </c>
      <c r="Y44" s="5">
        <v>9.2890169999999994E-2</v>
      </c>
      <c r="Z44" s="5">
        <v>9.2890169999999994E-2</v>
      </c>
      <c r="AA44" s="5">
        <v>-5.6695777000000001E-3</v>
      </c>
      <c r="AB44" s="5">
        <v>9.4643560000000002E-2</v>
      </c>
      <c r="AC44" s="5">
        <v>9.4408210000000006E-2</v>
      </c>
      <c r="AD44" s="5">
        <v>8.1192500000000001E-2</v>
      </c>
      <c r="AE44" s="5">
        <v>1.420103E-2</v>
      </c>
      <c r="AF44" s="5">
        <v>8.9766180000000001E-2</v>
      </c>
      <c r="AG44" s="20"/>
      <c r="AH44" s="7"/>
      <c r="AI44" s="3">
        <v>13</v>
      </c>
      <c r="AJ44" s="4">
        <v>0.12875421000000001</v>
      </c>
      <c r="AK44" s="4">
        <v>0.12875421000000001</v>
      </c>
      <c r="AL44" s="4">
        <v>3.0105150000000001E-2</v>
      </c>
      <c r="AM44" s="4">
        <v>0.15839628</v>
      </c>
      <c r="AN44" s="4">
        <v>0.14049010000000001</v>
      </c>
      <c r="AO44" s="20"/>
      <c r="AP44" s="20"/>
      <c r="AQ44" s="20"/>
      <c r="AV44" s="3">
        <v>13</v>
      </c>
      <c r="AW44" s="4">
        <v>0.14966668</v>
      </c>
      <c r="AX44" s="4">
        <v>0.14966668</v>
      </c>
      <c r="AY44" s="4">
        <v>-1.0820869300000001E-2</v>
      </c>
      <c r="AZ44" s="4">
        <v>0.15066251</v>
      </c>
      <c r="BA44" s="4">
        <v>0.15355785999999999</v>
      </c>
      <c r="BB44" s="4">
        <v>0.12826128000000001</v>
      </c>
      <c r="BC44" s="4">
        <v>1.4783299999999999E-2</v>
      </c>
      <c r="BD44" s="4">
        <v>0.14487170999999999</v>
      </c>
      <c r="BE44" s="4">
        <v>0.14253561000000001</v>
      </c>
      <c r="BF44" s="4">
        <v>0.14501691</v>
      </c>
      <c r="BG44" s="4">
        <v>0.14060302</v>
      </c>
      <c r="BJ44" s="3">
        <v>13</v>
      </c>
      <c r="BK44" s="4">
        <v>0.16584578999999999</v>
      </c>
      <c r="BL44" s="4">
        <v>0.16584578999999999</v>
      </c>
      <c r="BM44" s="4">
        <v>2.0681004999999999E-2</v>
      </c>
      <c r="BN44" s="4">
        <v>0.18989771</v>
      </c>
      <c r="BO44" s="4">
        <v>0.17786267</v>
      </c>
      <c r="BP44" s="4">
        <v>0.14056362</v>
      </c>
      <c r="BQ44" s="4">
        <v>1.1050370999999999E-3</v>
      </c>
      <c r="BR44" s="4">
        <v>0.16815976999999999</v>
      </c>
      <c r="BS44" s="4">
        <v>0.18266180000000001</v>
      </c>
      <c r="BT44" s="4">
        <v>0.20206789999999999</v>
      </c>
      <c r="BU44" s="4">
        <v>0.18494477000000001</v>
      </c>
      <c r="CC44" s="3">
        <v>13</v>
      </c>
      <c r="CD44" s="4">
        <v>0.12875421000000001</v>
      </c>
      <c r="CE44" s="4">
        <v>0.12875421000000001</v>
      </c>
      <c r="CF44" s="4">
        <v>3.0105150000000001E-2</v>
      </c>
      <c r="CG44" s="4">
        <v>0.15839628</v>
      </c>
      <c r="CH44" s="4">
        <v>0.14049010000000001</v>
      </c>
      <c r="CI44" s="4">
        <v>0.14253561000000001</v>
      </c>
      <c r="CJ44" s="4">
        <v>0.14501691</v>
      </c>
      <c r="CK44" s="4">
        <v>0.14060302</v>
      </c>
    </row>
    <row r="45" spans="2:89" x14ac:dyDescent="0.25">
      <c r="B45" s="2">
        <v>14</v>
      </c>
      <c r="C45" s="4">
        <v>6.3880560000000003E-2</v>
      </c>
      <c r="D45" s="4">
        <v>6.3880560000000003E-2</v>
      </c>
      <c r="E45" s="4">
        <v>7.5558379999999994E-2</v>
      </c>
      <c r="F45" s="4">
        <v>8.2892779999999999E-2</v>
      </c>
      <c r="G45" s="4">
        <v>6.8086679999999997E-2</v>
      </c>
      <c r="H45" s="4">
        <v>5.9674629999999999E-2</v>
      </c>
      <c r="I45" s="4">
        <v>6.3340069999999998E-2</v>
      </c>
      <c r="J45" s="4">
        <v>8.524669E-2</v>
      </c>
      <c r="L45" s="2">
        <v>14</v>
      </c>
      <c r="M45" s="4">
        <v>0.1550165</v>
      </c>
      <c r="N45" s="4">
        <v>0.1550165</v>
      </c>
      <c r="O45" s="4">
        <v>1.4203967099999999E-2</v>
      </c>
      <c r="P45" s="4">
        <v>0.15186833999999999</v>
      </c>
      <c r="Q45" s="4">
        <v>0.16019968000000001</v>
      </c>
      <c r="R45" s="4">
        <v>0.12211477</v>
      </c>
      <c r="S45" s="4">
        <v>3.1821710000000003E-2</v>
      </c>
      <c r="T45" s="4">
        <v>0.14258539000000001</v>
      </c>
      <c r="U45" s="4">
        <v>0.15054091999999999</v>
      </c>
      <c r="V45" s="4">
        <v>0.16019968000000001</v>
      </c>
      <c r="X45" s="2">
        <v>14</v>
      </c>
      <c r="Y45" s="4">
        <v>9.6349939999999995E-2</v>
      </c>
      <c r="Z45" s="4">
        <v>9.6349939999999995E-2</v>
      </c>
      <c r="AA45" s="4">
        <v>9.3880925000000004E-3</v>
      </c>
      <c r="AB45" s="4">
        <v>9.5239039999999997E-2</v>
      </c>
      <c r="AC45" s="4">
        <v>9.8885410000000007E-2</v>
      </c>
      <c r="AD45" s="4">
        <v>8.0227779999999999E-2</v>
      </c>
      <c r="AE45" s="4">
        <v>2.3949930000000001E-2</v>
      </c>
      <c r="AF45" s="4">
        <v>8.8542389999999999E-2</v>
      </c>
      <c r="AG45" s="20"/>
      <c r="AH45" s="7"/>
      <c r="AI45" s="2">
        <v>14</v>
      </c>
      <c r="AJ45" s="4">
        <v>0.13506499</v>
      </c>
      <c r="AK45" s="4">
        <v>0.13506499</v>
      </c>
      <c r="AL45" s="4">
        <v>2.9412219999999999E-2</v>
      </c>
      <c r="AM45" s="4">
        <v>0.14960213</v>
      </c>
      <c r="AN45" s="4">
        <v>0.1491449</v>
      </c>
      <c r="AO45" s="20"/>
      <c r="AP45" s="20"/>
      <c r="AQ45" s="20"/>
      <c r="AV45" s="2">
        <v>14</v>
      </c>
      <c r="AW45" s="4">
        <v>0.1550165</v>
      </c>
      <c r="AX45" s="4">
        <v>0.1550165</v>
      </c>
      <c r="AY45" s="4">
        <v>1.4203967099999999E-2</v>
      </c>
      <c r="AZ45" s="4">
        <v>0.15186833999999999</v>
      </c>
      <c r="BA45" s="4">
        <v>0.16019968000000001</v>
      </c>
      <c r="BB45" s="4">
        <v>0.14177960000000001</v>
      </c>
      <c r="BC45" s="4">
        <v>3.1821710000000003E-2</v>
      </c>
      <c r="BD45" s="4">
        <v>0.14258539000000001</v>
      </c>
      <c r="BE45" s="4">
        <v>0.14312805000000001</v>
      </c>
      <c r="BF45" s="4">
        <v>0.13934518000000001</v>
      </c>
      <c r="BG45" s="4">
        <v>0.13918742000000001</v>
      </c>
      <c r="BJ45" s="2">
        <v>14</v>
      </c>
      <c r="BK45" s="4">
        <v>0.17809004000000001</v>
      </c>
      <c r="BL45" s="4">
        <v>0.17809004000000001</v>
      </c>
      <c r="BM45" s="4">
        <v>5.5039881999999998E-2</v>
      </c>
      <c r="BN45" s="4">
        <v>0.19309551999999999</v>
      </c>
      <c r="BO45" s="4">
        <v>0.18846821999999999</v>
      </c>
      <c r="BP45" s="4">
        <v>0.16411149</v>
      </c>
      <c r="BQ45" s="4">
        <v>2.1373665E-2</v>
      </c>
      <c r="BR45" s="4">
        <v>0.16156438000000001</v>
      </c>
      <c r="BS45" s="4">
        <v>0.1795158</v>
      </c>
      <c r="BT45" s="4">
        <v>0.2006781</v>
      </c>
      <c r="BU45" s="4">
        <v>0.18567982999999999</v>
      </c>
      <c r="CC45" s="2">
        <v>14</v>
      </c>
      <c r="CD45" s="4">
        <v>0.13506499</v>
      </c>
      <c r="CE45" s="4">
        <v>0.13506499</v>
      </c>
      <c r="CF45" s="4">
        <v>2.9412219999999999E-2</v>
      </c>
      <c r="CG45" s="4">
        <v>0.14960213</v>
      </c>
      <c r="CH45" s="4">
        <v>0.1491449</v>
      </c>
      <c r="CI45" s="4">
        <v>0.14312805000000001</v>
      </c>
      <c r="CJ45" s="4">
        <v>0.13934518000000001</v>
      </c>
      <c r="CK45" s="4">
        <v>0.13918742000000001</v>
      </c>
    </row>
    <row r="46" spans="2:89" x14ac:dyDescent="0.25">
      <c r="B46" s="3">
        <v>15</v>
      </c>
      <c r="C46" s="5">
        <v>6.8568699999999996E-2</v>
      </c>
      <c r="D46" s="5">
        <v>6.8568699999999996E-2</v>
      </c>
      <c r="E46" s="5">
        <v>6.8213529999999994E-2</v>
      </c>
      <c r="F46" s="5">
        <v>7.584697E-2</v>
      </c>
      <c r="G46" s="5">
        <v>6.574924E-2</v>
      </c>
      <c r="H46" s="5">
        <v>7.1825449999999999E-2</v>
      </c>
      <c r="I46" s="5">
        <v>5.9602009999999997E-2</v>
      </c>
      <c r="J46" s="5">
        <v>8.655003E-2</v>
      </c>
      <c r="L46" s="3">
        <v>15</v>
      </c>
      <c r="M46" s="4">
        <v>0.16331156999999999</v>
      </c>
      <c r="N46" s="4">
        <v>0.16331156999999999</v>
      </c>
      <c r="O46" s="4">
        <v>-3.2236795999999999E-3</v>
      </c>
      <c r="P46" s="4">
        <v>0.15604698</v>
      </c>
      <c r="Q46" s="4">
        <v>0.15539304000000001</v>
      </c>
      <c r="R46" s="4">
        <v>0.13770842</v>
      </c>
      <c r="S46" s="4">
        <v>3.1726049999999999E-2</v>
      </c>
      <c r="T46" s="4">
        <v>0.14013611000000001</v>
      </c>
      <c r="U46" s="4">
        <v>0.15465734</v>
      </c>
      <c r="V46" s="4">
        <v>0.15539304000000001</v>
      </c>
      <c r="X46" s="3">
        <v>15</v>
      </c>
      <c r="Y46" s="5">
        <v>0.10176499999999999</v>
      </c>
      <c r="Z46" s="5">
        <v>0.10176499999999999</v>
      </c>
      <c r="AA46" s="5">
        <v>-8.4785290000000005E-4</v>
      </c>
      <c r="AB46" s="5">
        <v>9.7873210000000002E-2</v>
      </c>
      <c r="AC46" s="5">
        <v>9.6257750000000003E-2</v>
      </c>
      <c r="AD46" s="5">
        <v>8.9012510000000003E-2</v>
      </c>
      <c r="AE46" s="5">
        <v>2.4129970000000001E-2</v>
      </c>
      <c r="AF46" s="5">
        <v>8.7292439999999999E-2</v>
      </c>
      <c r="AG46" s="20"/>
      <c r="AH46" s="7"/>
      <c r="AI46" s="3">
        <v>15</v>
      </c>
      <c r="AJ46" s="4">
        <v>0.14800074999999999</v>
      </c>
      <c r="AK46" s="4">
        <v>0.14800074999999999</v>
      </c>
      <c r="AL46" s="4">
        <v>1.9355480000000001E-2</v>
      </c>
      <c r="AM46" s="4">
        <v>0.15186363</v>
      </c>
      <c r="AN46" s="4">
        <v>0.13504099999999999</v>
      </c>
      <c r="AO46" s="20"/>
      <c r="AP46" s="20"/>
      <c r="AQ46" s="20"/>
      <c r="AV46" s="3">
        <v>15</v>
      </c>
      <c r="AW46" s="4">
        <v>0.16331156999999999</v>
      </c>
      <c r="AX46" s="4">
        <v>0.16331156999999999</v>
      </c>
      <c r="AY46" s="4">
        <v>-3.2236795999999999E-3</v>
      </c>
      <c r="AZ46" s="4">
        <v>0.15604698</v>
      </c>
      <c r="BA46" s="4">
        <v>0.15539304000000001</v>
      </c>
      <c r="BB46" s="4">
        <v>0.12053827</v>
      </c>
      <c r="BC46" s="4">
        <v>3.1726049999999999E-2</v>
      </c>
      <c r="BD46" s="4">
        <v>0.14013611000000001</v>
      </c>
      <c r="BE46" s="4">
        <v>0.15292015</v>
      </c>
      <c r="BF46" s="4">
        <v>0.13177142</v>
      </c>
      <c r="BG46" s="4">
        <v>0.12713888000000001</v>
      </c>
      <c r="BJ46" s="3">
        <v>15</v>
      </c>
      <c r="BK46" s="4">
        <v>0.18571631999999999</v>
      </c>
      <c r="BL46" s="4">
        <v>0.18571631999999999</v>
      </c>
      <c r="BM46" s="4">
        <v>3.8636138E-2</v>
      </c>
      <c r="BN46" s="4">
        <v>0.18728992</v>
      </c>
      <c r="BO46" s="4">
        <v>0.17422863999999999</v>
      </c>
      <c r="BP46" s="4">
        <v>0.16163942000000001</v>
      </c>
      <c r="BQ46" s="4">
        <v>8.6174276999999994E-3</v>
      </c>
      <c r="BR46" s="4">
        <v>0.15200638</v>
      </c>
      <c r="BS46" s="4">
        <v>0.19874159999999999</v>
      </c>
      <c r="BT46" s="4">
        <v>0.1847897</v>
      </c>
      <c r="BU46" s="4">
        <v>0.17605651</v>
      </c>
      <c r="CC46" s="3">
        <v>15</v>
      </c>
      <c r="CD46" s="4">
        <v>0.14800074999999999</v>
      </c>
      <c r="CE46" s="4">
        <v>0.14800074999999999</v>
      </c>
      <c r="CF46" s="4">
        <v>1.9355480000000001E-2</v>
      </c>
      <c r="CG46" s="4">
        <v>0.15186363</v>
      </c>
      <c r="CH46" s="4">
        <v>0.13504099999999999</v>
      </c>
      <c r="CI46" s="4">
        <v>0.15292015</v>
      </c>
      <c r="CJ46" s="4">
        <v>0.13177142</v>
      </c>
      <c r="CK46" s="4">
        <v>0.12713888000000001</v>
      </c>
    </row>
    <row r="47" spans="2:89" x14ac:dyDescent="0.25">
      <c r="B47" s="2">
        <v>16</v>
      </c>
      <c r="C47" s="4">
        <v>6.3385010000000006E-2</v>
      </c>
      <c r="D47" s="4">
        <v>6.3385010000000006E-2</v>
      </c>
      <c r="E47" s="4">
        <v>6.0496069999999999E-2</v>
      </c>
      <c r="F47" s="4">
        <v>7.7535510000000002E-2</v>
      </c>
      <c r="G47" s="4">
        <v>6.7315539999999993E-2</v>
      </c>
      <c r="H47" s="4">
        <v>7.4012309999999998E-2</v>
      </c>
      <c r="I47" s="4">
        <v>5.0070339999999998E-2</v>
      </c>
      <c r="J47" s="4">
        <v>8.7523110000000001E-2</v>
      </c>
      <c r="L47" s="2">
        <v>16</v>
      </c>
      <c r="M47" s="4">
        <v>0.16713063</v>
      </c>
      <c r="N47" s="4">
        <v>0.16713063</v>
      </c>
      <c r="O47" s="4">
        <v>2.0771132999999999E-3</v>
      </c>
      <c r="P47" s="4">
        <v>0.15016113</v>
      </c>
      <c r="Q47" s="4">
        <v>0.14779867999999999</v>
      </c>
      <c r="R47" s="4">
        <v>0.11958972</v>
      </c>
      <c r="S47" s="4">
        <v>1.989558E-2</v>
      </c>
      <c r="T47" s="4">
        <v>0.14783757</v>
      </c>
      <c r="U47" s="4">
        <v>0.14871999</v>
      </c>
      <c r="V47" s="4">
        <v>0.14779867999999999</v>
      </c>
      <c r="X47" s="2">
        <v>16</v>
      </c>
      <c r="Y47" s="4">
        <v>0.10404103000000001</v>
      </c>
      <c r="Z47" s="4">
        <v>0.10404103000000001</v>
      </c>
      <c r="AA47" s="4">
        <v>2.3396800999999998E-3</v>
      </c>
      <c r="AB47" s="4">
        <v>9.4125500000000001E-2</v>
      </c>
      <c r="AC47" s="4">
        <v>9.2746430000000005E-2</v>
      </c>
      <c r="AD47" s="4">
        <v>7.1704229999999994E-2</v>
      </c>
      <c r="AE47" s="4">
        <v>1.729383E-2</v>
      </c>
      <c r="AF47" s="4">
        <v>9.2249700000000004E-2</v>
      </c>
      <c r="AG47" s="20"/>
      <c r="AH47" s="7"/>
      <c r="AI47" s="2">
        <v>16</v>
      </c>
      <c r="AJ47" s="4">
        <v>0.15052884</v>
      </c>
      <c r="AK47" s="4">
        <v>0.15052884</v>
      </c>
      <c r="AL47" s="4">
        <v>1.552635E-2</v>
      </c>
      <c r="AM47" s="4">
        <v>0.14161209999999999</v>
      </c>
      <c r="AN47" s="4">
        <v>0.12553619999999999</v>
      </c>
      <c r="AO47" s="20"/>
      <c r="AP47" s="20"/>
      <c r="AQ47" s="20"/>
      <c r="AV47" s="2">
        <v>16</v>
      </c>
      <c r="AW47" s="4">
        <v>0.16713063</v>
      </c>
      <c r="AX47" s="4">
        <v>0.16713063</v>
      </c>
      <c r="AY47" s="4">
        <v>2.0771132999999999E-3</v>
      </c>
      <c r="AZ47" s="4">
        <v>0.15016113</v>
      </c>
      <c r="BA47" s="4">
        <v>0.14779867999999999</v>
      </c>
      <c r="BB47" s="4">
        <v>0.15235335</v>
      </c>
      <c r="BC47" s="4">
        <v>1.989558E-2</v>
      </c>
      <c r="BD47" s="4">
        <v>0.14783757</v>
      </c>
      <c r="BE47" s="4">
        <v>0.14273495</v>
      </c>
      <c r="BF47" s="4">
        <v>0.1316514</v>
      </c>
      <c r="BG47" s="4">
        <v>0.120784</v>
      </c>
      <c r="BJ47" s="2">
        <v>16</v>
      </c>
      <c r="BK47" s="4">
        <v>0.17975251</v>
      </c>
      <c r="BL47" s="4">
        <v>0.17975251</v>
      </c>
      <c r="BM47" s="4">
        <v>5.0037387000000003E-2</v>
      </c>
      <c r="BN47" s="4">
        <v>0.17567292000000001</v>
      </c>
      <c r="BO47" s="4">
        <v>0.16094399000000001</v>
      </c>
      <c r="BP47" s="4">
        <v>0.14178419</v>
      </c>
      <c r="BQ47" s="4">
        <v>-1.05325939E-2</v>
      </c>
      <c r="BR47" s="4">
        <v>0.16088362</v>
      </c>
      <c r="BS47" s="4">
        <v>0.19494649999999999</v>
      </c>
      <c r="BT47" s="4">
        <v>0.1905481</v>
      </c>
      <c r="BU47" s="4">
        <v>0.17502432000000001</v>
      </c>
      <c r="CC47" s="2">
        <v>16</v>
      </c>
      <c r="CD47" s="4">
        <v>0.15052884</v>
      </c>
      <c r="CE47" s="4">
        <v>0.15052884</v>
      </c>
      <c r="CF47" s="4">
        <v>1.552635E-2</v>
      </c>
      <c r="CG47" s="4">
        <v>0.14161209999999999</v>
      </c>
      <c r="CH47" s="4">
        <v>0.12553619999999999</v>
      </c>
      <c r="CI47" s="4">
        <v>0.14273495</v>
      </c>
      <c r="CJ47" s="4">
        <v>0.1316514</v>
      </c>
      <c r="CK47" s="4">
        <v>0.120784</v>
      </c>
    </row>
    <row r="48" spans="2:89" x14ac:dyDescent="0.25">
      <c r="B48" s="3">
        <v>17</v>
      </c>
      <c r="C48" s="5">
        <v>9.5911460000000004E-2</v>
      </c>
      <c r="D48" s="5">
        <v>9.7589750000000003E-2</v>
      </c>
      <c r="E48" s="5">
        <v>8.0728729999999999E-2</v>
      </c>
      <c r="F48" s="5">
        <v>8.1688659999999996E-2</v>
      </c>
      <c r="G48" s="5">
        <v>7.1714169999999994E-2</v>
      </c>
      <c r="H48" s="5">
        <v>5.4502509999999997E-2</v>
      </c>
      <c r="I48" s="5">
        <v>4.8526029999999998E-2</v>
      </c>
      <c r="J48" s="5">
        <v>9.0257019999999993E-2</v>
      </c>
      <c r="L48" s="3">
        <v>17</v>
      </c>
      <c r="M48" s="4">
        <v>0.16052453999999999</v>
      </c>
      <c r="N48" s="4">
        <v>0.16052453999999999</v>
      </c>
      <c r="O48" s="4">
        <v>-2.2882590500000001E-2</v>
      </c>
      <c r="P48" s="4">
        <v>0.15397354999999999</v>
      </c>
      <c r="Q48" s="4">
        <v>0.14468424999999999</v>
      </c>
      <c r="R48" s="4">
        <v>0.1228452</v>
      </c>
      <c r="S48" s="4">
        <v>3.535145E-2</v>
      </c>
      <c r="T48" s="4">
        <v>0.14713432000000001</v>
      </c>
      <c r="U48" s="4">
        <v>0.15015171999999999</v>
      </c>
      <c r="V48" s="4">
        <v>0.14468424999999999</v>
      </c>
      <c r="X48" s="3">
        <v>17</v>
      </c>
      <c r="Y48" s="5">
        <v>0.1003647</v>
      </c>
      <c r="Z48" s="5">
        <v>0.1003647</v>
      </c>
      <c r="AA48" s="5">
        <v>-1.63915442E-2</v>
      </c>
      <c r="AB48" s="5">
        <v>9.6539780000000006E-2</v>
      </c>
      <c r="AC48" s="5">
        <v>9.0898789999999993E-2</v>
      </c>
      <c r="AD48" s="5">
        <v>8.8286370000000003E-2</v>
      </c>
      <c r="AE48" s="5">
        <v>2.6750380000000001E-2</v>
      </c>
      <c r="AF48" s="5">
        <v>9.1793029999999998E-2</v>
      </c>
      <c r="AG48" s="20"/>
      <c r="AH48" s="7"/>
      <c r="AI48" s="3">
        <v>17</v>
      </c>
      <c r="AJ48" s="4">
        <v>0.13860441000000001</v>
      </c>
      <c r="AK48" s="4">
        <v>0.13860441000000001</v>
      </c>
      <c r="AL48" s="4">
        <v>-1.15554E-2</v>
      </c>
      <c r="AM48" s="4">
        <v>0.14233309</v>
      </c>
      <c r="AN48" s="4">
        <v>0.12077640000000001</v>
      </c>
      <c r="AO48" s="20"/>
      <c r="AP48" s="20"/>
      <c r="AQ48" s="20"/>
      <c r="AV48" s="3">
        <v>17</v>
      </c>
      <c r="AW48" s="4">
        <v>0.16052453999999999</v>
      </c>
      <c r="AX48" s="4">
        <v>0.16052453999999999</v>
      </c>
      <c r="AY48" s="4">
        <v>-2.2882590500000001E-2</v>
      </c>
      <c r="AZ48" s="4">
        <v>0.15397354999999999</v>
      </c>
      <c r="BA48" s="4">
        <v>0.14468424999999999</v>
      </c>
      <c r="BB48" s="4">
        <v>0.12610352999999999</v>
      </c>
      <c r="BC48" s="4">
        <v>3.535145E-2</v>
      </c>
      <c r="BD48" s="4">
        <v>0.14713432000000001</v>
      </c>
      <c r="BE48" s="4">
        <v>0.13889614</v>
      </c>
      <c r="BF48" s="4">
        <v>0.13526302000000001</v>
      </c>
      <c r="BG48" s="4">
        <v>0.12740253000000001</v>
      </c>
      <c r="BJ48" s="3">
        <v>17</v>
      </c>
      <c r="BK48" s="4">
        <v>0.16412876000000001</v>
      </c>
      <c r="BL48" s="4">
        <v>0.16412876000000001</v>
      </c>
      <c r="BM48" s="4">
        <v>1.8606385E-2</v>
      </c>
      <c r="BN48" s="4">
        <v>0.17580322000000001</v>
      </c>
      <c r="BO48" s="4">
        <v>0.15662545999999999</v>
      </c>
      <c r="BP48" s="4">
        <v>0.13759218000000001</v>
      </c>
      <c r="BQ48" s="4">
        <v>3.9275328000000003E-3</v>
      </c>
      <c r="BR48" s="4">
        <v>0.16300809999999999</v>
      </c>
      <c r="BS48" s="4">
        <v>0.18886169999999999</v>
      </c>
      <c r="BT48" s="4">
        <v>0.19692879999999999</v>
      </c>
      <c r="BU48" s="4">
        <v>0.17917204</v>
      </c>
      <c r="CC48" s="3">
        <v>17</v>
      </c>
      <c r="CD48" s="4">
        <v>0.13860441000000001</v>
      </c>
      <c r="CE48" s="4">
        <v>0.13860441000000001</v>
      </c>
      <c r="CF48" s="4">
        <v>-1.15554E-2</v>
      </c>
      <c r="CG48" s="4">
        <v>0.14233309</v>
      </c>
      <c r="CH48" s="4">
        <v>0.12077640000000001</v>
      </c>
      <c r="CI48" s="4">
        <v>0.13889614</v>
      </c>
      <c r="CJ48" s="4">
        <v>0.13526302000000001</v>
      </c>
      <c r="CK48" s="4">
        <v>0.12740253000000001</v>
      </c>
    </row>
    <row r="49" spans="2:89" x14ac:dyDescent="0.25">
      <c r="B49" s="2">
        <v>18</v>
      </c>
      <c r="C49" s="4">
        <v>9.554704E-2</v>
      </c>
      <c r="D49" s="4">
        <v>9.7225339999999993E-2</v>
      </c>
      <c r="E49" s="4">
        <v>7.6566750000000003E-2</v>
      </c>
      <c r="F49" s="4">
        <v>8.3772609999999997E-2</v>
      </c>
      <c r="G49" s="4">
        <v>7.515086E-2</v>
      </c>
      <c r="H49" s="4">
        <v>5.2513890000000001E-2</v>
      </c>
      <c r="I49" s="4">
        <v>5.12366E-2</v>
      </c>
      <c r="J49" s="4">
        <v>9.0150800000000003E-2</v>
      </c>
      <c r="L49" s="2">
        <v>18</v>
      </c>
      <c r="M49" s="4">
        <v>0.14771449</v>
      </c>
      <c r="N49" s="4">
        <v>0.14771449</v>
      </c>
      <c r="O49" s="4">
        <v>-3.2455868200000001E-2</v>
      </c>
      <c r="P49" s="4">
        <v>0.15663328000000001</v>
      </c>
      <c r="Q49" s="4">
        <v>0.13230916000000001</v>
      </c>
      <c r="R49" s="4">
        <v>0.13157959999999999</v>
      </c>
      <c r="S49" s="4">
        <v>6.9837640000000006E-2</v>
      </c>
      <c r="T49" s="4">
        <v>0.15374565000000001</v>
      </c>
      <c r="U49" s="4">
        <v>0.15401023</v>
      </c>
      <c r="V49" s="4">
        <v>0.13230916000000001</v>
      </c>
      <c r="X49" s="2">
        <v>18</v>
      </c>
      <c r="Y49" s="4">
        <v>9.2819949999999998E-2</v>
      </c>
      <c r="Z49" s="4">
        <v>9.2819949999999998E-2</v>
      </c>
      <c r="AA49" s="4">
        <v>-2.2141932100000001E-2</v>
      </c>
      <c r="AB49" s="4">
        <v>9.8451220000000006E-2</v>
      </c>
      <c r="AC49" s="4">
        <v>8.3633250000000006E-2</v>
      </c>
      <c r="AD49" s="4">
        <v>8.69056E-2</v>
      </c>
      <c r="AE49" s="4">
        <v>4.7091220000000003E-2</v>
      </c>
      <c r="AF49" s="4">
        <v>9.5772209999999997E-2</v>
      </c>
      <c r="AG49" s="20"/>
      <c r="AH49" s="7"/>
      <c r="AI49" s="2">
        <v>18</v>
      </c>
      <c r="AJ49" s="4">
        <v>0.12511775999999999</v>
      </c>
      <c r="AK49" s="4">
        <v>0.12511775999999999</v>
      </c>
      <c r="AL49" s="4">
        <v>-1.521576E-2</v>
      </c>
      <c r="AM49" s="4">
        <v>0.14209662000000001</v>
      </c>
      <c r="AN49" s="4">
        <v>0.1084401</v>
      </c>
      <c r="AO49" s="20"/>
      <c r="AP49" s="20"/>
      <c r="AQ49" s="20"/>
      <c r="AV49" s="2">
        <v>18</v>
      </c>
      <c r="AW49" s="4">
        <v>0.14771449</v>
      </c>
      <c r="AX49" s="4">
        <v>0.14771449</v>
      </c>
      <c r="AY49" s="4">
        <v>-3.2455868200000001E-2</v>
      </c>
      <c r="AZ49" s="4">
        <v>0.15663328000000001</v>
      </c>
      <c r="BA49" s="4">
        <v>0.13230916000000001</v>
      </c>
      <c r="BB49" s="4">
        <v>0.11831849999999999</v>
      </c>
      <c r="BC49" s="4">
        <v>6.9837640000000006E-2</v>
      </c>
      <c r="BD49" s="4">
        <v>0.15374565000000001</v>
      </c>
      <c r="BE49" s="4">
        <v>0.1435227</v>
      </c>
      <c r="BF49" s="4">
        <v>0.13717145</v>
      </c>
      <c r="BG49" s="4">
        <v>0.13435848</v>
      </c>
      <c r="BJ49" s="2">
        <v>18</v>
      </c>
      <c r="BK49" s="4">
        <v>0.15374284999999999</v>
      </c>
      <c r="BL49" s="4">
        <v>0.15374284999999999</v>
      </c>
      <c r="BM49" s="4">
        <v>1.0548055000000001E-2</v>
      </c>
      <c r="BN49" s="4">
        <v>0.18160524</v>
      </c>
      <c r="BO49" s="4">
        <v>0.14685386</v>
      </c>
      <c r="BP49" s="4">
        <v>0.14162069999999999</v>
      </c>
      <c r="BQ49" s="4">
        <v>4.7970524200000003E-2</v>
      </c>
      <c r="BR49" s="4">
        <v>0.16033309000000001</v>
      </c>
      <c r="BS49" s="4">
        <v>0.19919529999999999</v>
      </c>
      <c r="BT49" s="4">
        <v>0.19364039999999999</v>
      </c>
      <c r="BU49" s="4">
        <v>0.19085826</v>
      </c>
      <c r="CC49" s="2">
        <v>18</v>
      </c>
      <c r="CD49" s="4">
        <v>0.12511775999999999</v>
      </c>
      <c r="CE49" s="4">
        <v>0.12511775999999999</v>
      </c>
      <c r="CF49" s="4">
        <v>-1.521576E-2</v>
      </c>
      <c r="CG49" s="4">
        <v>0.14209662000000001</v>
      </c>
      <c r="CH49" s="4">
        <v>0.1084401</v>
      </c>
      <c r="CI49" s="4">
        <v>0.1435227</v>
      </c>
      <c r="CJ49" s="4">
        <v>0.13717145</v>
      </c>
      <c r="CK49" s="4">
        <v>0.13435848</v>
      </c>
    </row>
    <row r="50" spans="2:89" x14ac:dyDescent="0.25">
      <c r="B50" s="3">
        <v>19</v>
      </c>
      <c r="C50" s="5">
        <v>9.4072719999999999E-2</v>
      </c>
      <c r="D50" s="5">
        <v>9.5594310000000002E-2</v>
      </c>
      <c r="E50" s="5">
        <v>7.6493210000000006E-2</v>
      </c>
      <c r="F50" s="5">
        <v>7.1617970000000003E-2</v>
      </c>
      <c r="G50" s="5">
        <v>7.7099509999999996E-2</v>
      </c>
      <c r="H50" s="5">
        <v>6.3430479999999997E-2</v>
      </c>
      <c r="I50" s="5">
        <v>4.5958270000000002E-2</v>
      </c>
      <c r="J50" s="5">
        <v>9.1789229999999999E-2</v>
      </c>
      <c r="L50" s="3">
        <v>19</v>
      </c>
      <c r="M50" s="4">
        <v>0.14452778999999999</v>
      </c>
      <c r="N50" s="4">
        <v>0.14452778999999999</v>
      </c>
      <c r="O50" s="4">
        <v>-3.6365560800000002E-2</v>
      </c>
      <c r="P50" s="4">
        <v>0.15491596999999999</v>
      </c>
      <c r="Q50" s="4">
        <v>0.13783065</v>
      </c>
      <c r="R50" s="4">
        <v>0.12057394</v>
      </c>
      <c r="S50" s="4">
        <v>8.426865E-2</v>
      </c>
      <c r="T50" s="4">
        <v>0.15294632</v>
      </c>
      <c r="U50" s="4">
        <v>0.15666996999999999</v>
      </c>
      <c r="V50" s="4">
        <v>0.13783065</v>
      </c>
      <c r="X50" s="3">
        <v>19</v>
      </c>
      <c r="Y50" s="5">
        <v>9.1001769999999996E-2</v>
      </c>
      <c r="Z50" s="5">
        <v>9.1001769999999996E-2</v>
      </c>
      <c r="AA50" s="5">
        <v>-2.4135584000000002E-2</v>
      </c>
      <c r="AB50" s="5">
        <v>9.7565929999999995E-2</v>
      </c>
      <c r="AC50" s="5">
        <v>8.700977E-2</v>
      </c>
      <c r="AD50" s="5">
        <v>8.7382520000000005E-2</v>
      </c>
      <c r="AE50" s="5">
        <v>5.613514E-2</v>
      </c>
      <c r="AF50" s="5">
        <v>9.5799560000000006E-2</v>
      </c>
      <c r="AG50" s="20"/>
      <c r="AH50" s="7"/>
      <c r="AI50" s="3">
        <v>19</v>
      </c>
      <c r="AJ50" s="4">
        <v>0.11783325</v>
      </c>
      <c r="AK50" s="4">
        <v>0.11783325</v>
      </c>
      <c r="AL50" s="4">
        <v>-1.5990259999999999E-2</v>
      </c>
      <c r="AM50" s="4">
        <v>0.13251988000000001</v>
      </c>
      <c r="AN50" s="4">
        <v>0.10782319999999999</v>
      </c>
      <c r="AO50" s="20"/>
      <c r="AP50" s="20"/>
      <c r="AQ50" s="20"/>
      <c r="AV50" s="3">
        <v>19</v>
      </c>
      <c r="AW50" s="4">
        <v>0.14452778999999999</v>
      </c>
      <c r="AX50" s="4">
        <v>0.14452778999999999</v>
      </c>
      <c r="AY50" s="4">
        <v>-3.6365560800000002E-2</v>
      </c>
      <c r="AZ50" s="4">
        <v>0.15491596999999999</v>
      </c>
      <c r="BA50" s="4">
        <v>0.13783065</v>
      </c>
      <c r="BB50" s="4">
        <v>0.12735387000000001</v>
      </c>
      <c r="BC50" s="4">
        <v>8.426865E-2</v>
      </c>
      <c r="BD50" s="4">
        <v>0.15294632</v>
      </c>
      <c r="BE50" s="4">
        <v>0.14754564000000001</v>
      </c>
      <c r="BF50" s="4">
        <v>0.12699469999999999</v>
      </c>
      <c r="BG50" s="4">
        <v>0.13164556999999999</v>
      </c>
      <c r="BJ50" s="3">
        <v>19</v>
      </c>
      <c r="BK50" s="4">
        <v>0.13996565</v>
      </c>
      <c r="BL50" s="4">
        <v>0.13996565</v>
      </c>
      <c r="BM50" s="4">
        <v>4.8732139999999998E-3</v>
      </c>
      <c r="BN50" s="4">
        <v>0.17659791</v>
      </c>
      <c r="BO50" s="4">
        <v>0.15275314000000001</v>
      </c>
      <c r="BP50" s="4">
        <v>0.15982104</v>
      </c>
      <c r="BQ50" s="4">
        <v>6.3399455300000004E-2</v>
      </c>
      <c r="BR50" s="4">
        <v>0.16302298000000001</v>
      </c>
      <c r="BS50" s="4">
        <v>0.2068971</v>
      </c>
      <c r="BT50" s="4">
        <v>0.17990519999999999</v>
      </c>
      <c r="BU50" s="4">
        <v>0.19144122999999999</v>
      </c>
      <c r="CC50" s="3">
        <v>19</v>
      </c>
      <c r="CD50" s="4">
        <v>0.11783325</v>
      </c>
      <c r="CE50" s="4">
        <v>0.11783325</v>
      </c>
      <c r="CF50" s="4">
        <v>-1.5990259999999999E-2</v>
      </c>
      <c r="CG50" s="4">
        <v>0.13251988000000001</v>
      </c>
      <c r="CH50" s="4">
        <v>0.10782319999999999</v>
      </c>
      <c r="CI50" s="4">
        <v>0.14754564000000001</v>
      </c>
      <c r="CJ50" s="4">
        <v>0.12699469999999999</v>
      </c>
      <c r="CK50" s="4">
        <v>0.13164556999999999</v>
      </c>
    </row>
    <row r="51" spans="2:89" x14ac:dyDescent="0.25">
      <c r="B51" s="2">
        <v>20</v>
      </c>
      <c r="C51" s="4">
        <v>9.5117999999999994E-2</v>
      </c>
      <c r="D51" s="4">
        <v>9.6639390000000006E-2</v>
      </c>
      <c r="E51" s="4">
        <v>7.5786049999999994E-2</v>
      </c>
      <c r="F51" s="4">
        <v>7.2372060000000002E-2</v>
      </c>
      <c r="G51" s="4">
        <v>7.772685E-2</v>
      </c>
      <c r="H51" s="4">
        <v>3.7263900000000003E-2</v>
      </c>
      <c r="I51" s="4">
        <v>4.1555179999999997E-2</v>
      </c>
      <c r="J51" s="4">
        <v>9.2361799999999994E-2</v>
      </c>
      <c r="L51" s="2">
        <v>20</v>
      </c>
      <c r="M51" s="4">
        <v>0.14501066000000001</v>
      </c>
      <c r="N51" s="4">
        <v>0.14501066000000001</v>
      </c>
      <c r="O51" s="4">
        <v>-3.58992162E-2</v>
      </c>
      <c r="P51" s="4">
        <v>0.14672732999999999</v>
      </c>
      <c r="Q51" s="4">
        <v>0.12655443</v>
      </c>
      <c r="R51" s="4">
        <v>0.12792724</v>
      </c>
      <c r="S51" s="4">
        <v>8.2737060000000001E-2</v>
      </c>
      <c r="T51" s="4">
        <v>0.14970773000000001</v>
      </c>
      <c r="U51" s="4">
        <v>0.14848132999999999</v>
      </c>
      <c r="V51" s="4">
        <v>0.12655443</v>
      </c>
      <c r="X51" s="2">
        <v>20</v>
      </c>
      <c r="Y51" s="4">
        <v>9.1658909999999996E-2</v>
      </c>
      <c r="Z51" s="4">
        <v>9.1658909999999996E-2</v>
      </c>
      <c r="AA51" s="4">
        <v>-2.39453045E-2</v>
      </c>
      <c r="AB51" s="4">
        <v>9.2653570000000005E-2</v>
      </c>
      <c r="AC51" s="4">
        <v>8.0517920000000007E-2</v>
      </c>
      <c r="AD51" s="4">
        <v>7.3067370000000006E-2</v>
      </c>
      <c r="AE51" s="4">
        <v>5.5276569999999997E-2</v>
      </c>
      <c r="AF51" s="4">
        <v>9.3782420000000005E-2</v>
      </c>
      <c r="AG51" s="20"/>
      <c r="AH51" s="7"/>
      <c r="AI51" s="2">
        <v>20</v>
      </c>
      <c r="AJ51" s="4">
        <v>0.11821313999999999</v>
      </c>
      <c r="AK51" s="4">
        <v>0.11821313999999999</v>
      </c>
      <c r="AL51" s="4">
        <v>-1.6744470000000001E-2</v>
      </c>
      <c r="AM51" s="4">
        <v>0.12961259999999999</v>
      </c>
      <c r="AN51" s="4">
        <v>0.103851</v>
      </c>
      <c r="AO51" s="20"/>
      <c r="AP51" s="20"/>
      <c r="AQ51" s="20"/>
      <c r="AV51" s="2">
        <v>20</v>
      </c>
      <c r="AW51" s="4">
        <v>0.14501066000000001</v>
      </c>
      <c r="AX51" s="4">
        <v>0.14501066000000001</v>
      </c>
      <c r="AY51" s="4">
        <v>-3.58992162E-2</v>
      </c>
      <c r="AZ51" s="4">
        <v>0.14672732999999999</v>
      </c>
      <c r="BA51" s="4">
        <v>0.12655443</v>
      </c>
      <c r="BB51" s="4">
        <v>0.11380115</v>
      </c>
      <c r="BC51" s="4">
        <v>8.2737060000000001E-2</v>
      </c>
      <c r="BD51" s="4">
        <v>0.14970773000000001</v>
      </c>
      <c r="BE51" s="4">
        <v>0.14087425000000001</v>
      </c>
      <c r="BF51" s="4">
        <v>0.12633601</v>
      </c>
      <c r="BG51" s="4">
        <v>0.13154141</v>
      </c>
      <c r="BJ51" s="2">
        <v>20</v>
      </c>
      <c r="BK51" s="4">
        <v>0.14587548</v>
      </c>
      <c r="BL51" s="4">
        <v>0.14587548</v>
      </c>
      <c r="BM51" s="4">
        <v>1.1039326E-2</v>
      </c>
      <c r="BN51" s="4">
        <v>0.17131476000000001</v>
      </c>
      <c r="BO51" s="4">
        <v>0.14727639000000001</v>
      </c>
      <c r="BP51" s="4">
        <v>0.13469871</v>
      </c>
      <c r="BQ51" s="4">
        <v>5.0285426899999999E-2</v>
      </c>
      <c r="BR51" s="4">
        <v>0.16162403</v>
      </c>
      <c r="BS51" s="4">
        <v>0.19641620000000001</v>
      </c>
      <c r="BT51" s="4">
        <v>0.17708930000000001</v>
      </c>
      <c r="BU51" s="4">
        <v>0.18081069999999999</v>
      </c>
      <c r="CC51" s="2">
        <v>20</v>
      </c>
      <c r="CD51" s="4">
        <v>0.11821313999999999</v>
      </c>
      <c r="CE51" s="4">
        <v>0.11821313999999999</v>
      </c>
      <c r="CF51" s="4">
        <v>-1.6744470000000001E-2</v>
      </c>
      <c r="CG51" s="4">
        <v>0.12961259999999999</v>
      </c>
      <c r="CH51" s="4">
        <v>0.103851</v>
      </c>
      <c r="CI51" s="4">
        <v>0.14087425000000001</v>
      </c>
      <c r="CJ51" s="4">
        <v>0.12633601</v>
      </c>
      <c r="CK51" s="4">
        <v>0.13154141</v>
      </c>
    </row>
    <row r="52" spans="2:89" x14ac:dyDescent="0.25">
      <c r="AG52" s="20"/>
      <c r="AH52" s="20"/>
      <c r="AO52" s="20"/>
      <c r="AP52" s="20"/>
      <c r="AQ52" s="20"/>
      <c r="AV52" s="12"/>
      <c r="AW52" s="12"/>
      <c r="AX52" s="12"/>
      <c r="AY52" s="12"/>
      <c r="AZ52" s="12"/>
      <c r="BA52" s="12"/>
    </row>
    <row r="53" spans="2:89" x14ac:dyDescent="0.25">
      <c r="B53" s="2" t="s">
        <v>1</v>
      </c>
      <c r="C53" s="4">
        <f>AVERAGE(C33:C39)</f>
        <v>9.187810285714286E-2</v>
      </c>
      <c r="D53" s="4">
        <f t="shared" ref="D53:J53" si="28">AVERAGE(D33:D39)</f>
        <v>9.187810285714286E-2</v>
      </c>
      <c r="E53" s="4">
        <f t="shared" si="28"/>
        <v>8.8656739999999998E-2</v>
      </c>
      <c r="F53" s="4">
        <f t="shared" si="28"/>
        <v>9.9013734285714278E-2</v>
      </c>
      <c r="G53" s="4">
        <f t="shared" si="28"/>
        <v>1.6636441428571427E-2</v>
      </c>
      <c r="H53" s="4">
        <f t="shared" si="28"/>
        <v>0.10818865285714287</v>
      </c>
      <c r="I53" s="4">
        <f t="shared" si="28"/>
        <v>7.8127292857142844E-2</v>
      </c>
      <c r="J53" s="4">
        <f t="shared" si="28"/>
        <v>3.4033041428571428E-2</v>
      </c>
      <c r="L53" s="2" t="s">
        <v>1</v>
      </c>
      <c r="M53" s="4">
        <f>AVERAGE(M33:M39)</f>
        <v>9.4916527142857143E-2</v>
      </c>
      <c r="N53" s="4">
        <f t="shared" ref="N53:T53" si="29">AVERAGE(N33:N39)</f>
        <v>9.4916527142857143E-2</v>
      </c>
      <c r="O53" s="4">
        <f>AVERAGE(O33:O39)</f>
        <v>4.4951578214285713E-2</v>
      </c>
      <c r="P53" s="4">
        <f>AVERAGE(P33:P39)</f>
        <v>0.11159226142857144</v>
      </c>
      <c r="Q53" s="4">
        <f>AVERAGE(Q33:Q39)</f>
        <v>8.9004838571428574E-2</v>
      </c>
      <c r="R53" s="4">
        <f t="shared" si="29"/>
        <v>0.10642397285714288</v>
      </c>
      <c r="S53" s="4">
        <f t="shared" si="29"/>
        <v>4.7096028571428569E-2</v>
      </c>
      <c r="T53" s="4">
        <f t="shared" si="29"/>
        <v>7.8242362857142853E-2</v>
      </c>
      <c r="U53" s="4">
        <f t="shared" ref="U53:V53" si="30">AVERAGE(U33:U39)</f>
        <v>0.10779674142857144</v>
      </c>
      <c r="V53" s="4">
        <f t="shared" si="30"/>
        <v>8.8208444285714283E-2</v>
      </c>
      <c r="X53" s="2" t="s">
        <v>1</v>
      </c>
      <c r="Y53" s="4">
        <f>AVERAGE(Y33:Y39)</f>
        <v>5.6776981428571426E-2</v>
      </c>
      <c r="Z53" s="4">
        <f t="shared" ref="Z53" si="31">AVERAGE(Z33:Z39)</f>
        <v>5.6776981428571426E-2</v>
      </c>
      <c r="AA53" s="4">
        <f>AVERAGE(AA33:AA39)</f>
        <v>2.6056828242857145E-2</v>
      </c>
      <c r="AB53" s="4">
        <f>AVERAGE(AB33:AB39)</f>
        <v>6.9743885714285705E-2</v>
      </c>
      <c r="AC53" s="4">
        <f>AVERAGE(AC33:AC39)</f>
        <v>5.5859837142857145E-2</v>
      </c>
      <c r="AD53" s="4">
        <f t="shared" ref="AD53:AF53" si="32">AVERAGE(AD33:AD39)</f>
        <v>7.0786151428571434E-2</v>
      </c>
      <c r="AE53" s="4">
        <f t="shared" si="32"/>
        <v>2.9102081428571427E-2</v>
      </c>
      <c r="AF53" s="4">
        <f t="shared" si="32"/>
        <v>5.0467434285714284E-2</v>
      </c>
      <c r="AG53" s="20"/>
      <c r="AH53" s="7"/>
      <c r="AI53" s="2" t="s">
        <v>1</v>
      </c>
      <c r="AJ53" s="4">
        <f>AVERAGE(AJ33:AJ39)</f>
        <v>8.7477811428571445E-2</v>
      </c>
      <c r="AK53" s="4">
        <f t="shared" ref="AK53:AN53" si="33">AVERAGE(AK33:AK39)</f>
        <v>8.7477811428571445E-2</v>
      </c>
      <c r="AL53" s="4">
        <f t="shared" si="33"/>
        <v>5.0494184285714283E-2</v>
      </c>
      <c r="AM53" s="4">
        <f t="shared" si="33"/>
        <v>0.14929152000000001</v>
      </c>
      <c r="AN53" s="4">
        <f t="shared" si="33"/>
        <v>0.14480611428571427</v>
      </c>
      <c r="AO53" s="20"/>
      <c r="AP53" s="20"/>
      <c r="AQ53" s="20"/>
      <c r="AV53" s="2" t="s">
        <v>1</v>
      </c>
      <c r="AW53" s="4">
        <f>AVERAGE(AW33:AW39)</f>
        <v>9.4916527142857143E-2</v>
      </c>
      <c r="AX53" s="4">
        <f t="shared" ref="AX53:BG53" si="34">AVERAGE(AX33:AX39)</f>
        <v>9.4916527142857143E-2</v>
      </c>
      <c r="AY53" s="4">
        <f t="shared" si="34"/>
        <v>4.4951578214285713E-2</v>
      </c>
      <c r="AZ53" s="4">
        <f t="shared" si="34"/>
        <v>0.11159226142857144</v>
      </c>
      <c r="BA53" s="4">
        <f t="shared" si="34"/>
        <v>8.9004838571428574E-2</v>
      </c>
      <c r="BB53" s="4">
        <f t="shared" si="34"/>
        <v>0.11488135000000001</v>
      </c>
      <c r="BC53" s="4">
        <f t="shared" si="34"/>
        <v>4.7096028571428569E-2</v>
      </c>
      <c r="BD53" s="4">
        <f t="shared" si="34"/>
        <v>7.8242362857142853E-2</v>
      </c>
      <c r="BE53" s="4">
        <f t="shared" si="34"/>
        <v>0.10088829000000001</v>
      </c>
      <c r="BF53" s="4">
        <f t="shared" si="34"/>
        <v>0.10870729714285716</v>
      </c>
      <c r="BG53" s="4">
        <f t="shared" si="34"/>
        <v>8.1808804285714271E-2</v>
      </c>
      <c r="BJ53" s="2" t="s">
        <v>1</v>
      </c>
      <c r="BK53" s="4">
        <f>AVERAGE(BK33:BK39)</f>
        <v>0.12273705571428571</v>
      </c>
      <c r="BL53" s="4">
        <f t="shared" ref="BL53:BU53" si="35">AVERAGE(BL33:BL39)</f>
        <v>0.12273705571428571</v>
      </c>
      <c r="BM53" s="4">
        <f t="shared" si="35"/>
        <v>7.5015952142857154E-2</v>
      </c>
      <c r="BN53" s="4">
        <f t="shared" si="35"/>
        <v>0.13103207571428571</v>
      </c>
      <c r="BO53" s="4">
        <f t="shared" si="35"/>
        <v>9.7669162857142861E-2</v>
      </c>
      <c r="BP53" s="4">
        <f t="shared" si="35"/>
        <v>0.13846589714285715</v>
      </c>
      <c r="BQ53" s="4">
        <f t="shared" si="35"/>
        <v>5.2298494057142854E-2</v>
      </c>
      <c r="BR53" s="4">
        <f t="shared" si="35"/>
        <v>7.7024731428571427E-2</v>
      </c>
      <c r="BS53" s="4">
        <f t="shared" si="35"/>
        <v>0.13623815714285717</v>
      </c>
      <c r="BT53" s="4">
        <f t="shared" si="35"/>
        <v>0.14876800000000001</v>
      </c>
      <c r="BU53" s="4">
        <f t="shared" si="35"/>
        <v>9.9489752857142857E-2</v>
      </c>
      <c r="CC53" s="2" t="s">
        <v>1</v>
      </c>
      <c r="CD53" s="4">
        <f>AVERAGE(CD33:CD39)</f>
        <v>8.7477811428571445E-2</v>
      </c>
      <c r="CE53" s="4">
        <f t="shared" ref="CE53:CK53" si="36">AVERAGE(CE33:CE39)</f>
        <v>8.7477811428571445E-2</v>
      </c>
      <c r="CF53" s="4">
        <f t="shared" si="36"/>
        <v>5.0494184285714283E-2</v>
      </c>
      <c r="CG53" s="4">
        <f t="shared" si="36"/>
        <v>0.14929152000000001</v>
      </c>
      <c r="CH53" s="4">
        <f t="shared" si="36"/>
        <v>0.14480611428571427</v>
      </c>
      <c r="CI53" s="4">
        <f t="shared" si="36"/>
        <v>0.10088829000000001</v>
      </c>
      <c r="CJ53" s="4">
        <f t="shared" si="36"/>
        <v>0.10870729714285716</v>
      </c>
      <c r="CK53" s="4">
        <f t="shared" si="36"/>
        <v>8.1808804285714271E-2</v>
      </c>
    </row>
    <row r="54" spans="2:89" x14ac:dyDescent="0.25">
      <c r="B54" s="2" t="s">
        <v>2</v>
      </c>
      <c r="C54" s="5">
        <f>AVERAGE(C40:C47)</f>
        <v>7.1941531249999996E-2</v>
      </c>
      <c r="D54" s="5">
        <f t="shared" ref="D54:J54" si="37">AVERAGE(D40:D47)</f>
        <v>7.1941531249999996E-2</v>
      </c>
      <c r="E54" s="5">
        <f t="shared" si="37"/>
        <v>7.8788457500000006E-2</v>
      </c>
      <c r="F54" s="5">
        <f t="shared" si="37"/>
        <v>9.3084628749999995E-2</v>
      </c>
      <c r="G54" s="5">
        <f t="shared" si="37"/>
        <v>4.4537884999999999E-2</v>
      </c>
      <c r="H54" s="5">
        <f t="shared" si="37"/>
        <v>6.9033871250000003E-2</v>
      </c>
      <c r="I54" s="5">
        <f t="shared" si="37"/>
        <v>6.1694941249999996E-2</v>
      </c>
      <c r="J54" s="5">
        <f t="shared" si="37"/>
        <v>8.0722125000000006E-2</v>
      </c>
      <c r="L54" s="2" t="s">
        <v>2</v>
      </c>
      <c r="M54" s="5">
        <f>AVERAGE(M40:M47)</f>
        <v>0.15043241124999998</v>
      </c>
      <c r="N54" s="5">
        <f t="shared" ref="N54:T54" si="38">AVERAGE(N40:N47)</f>
        <v>0.15090295874999998</v>
      </c>
      <c r="O54" s="5">
        <f>AVERAGE(O40:O47)</f>
        <v>8.5387151000000001E-3</v>
      </c>
      <c r="P54" s="5">
        <f>AVERAGE(P40:P47)</f>
        <v>0.14709606375000001</v>
      </c>
      <c r="Q54" s="5">
        <f>AVERAGE(Q40:Q47)</f>
        <v>0.14931326750000001</v>
      </c>
      <c r="R54" s="5">
        <f t="shared" si="38"/>
        <v>0.13264381875</v>
      </c>
      <c r="S54" s="5">
        <f t="shared" si="38"/>
        <v>2.4823945E-2</v>
      </c>
      <c r="T54" s="5">
        <f t="shared" si="38"/>
        <v>0.139947815</v>
      </c>
      <c r="U54" s="5">
        <f t="shared" ref="U54:V54" si="39">AVERAGE(U40:U47)</f>
        <v>0.1460311</v>
      </c>
      <c r="V54" s="5">
        <f t="shared" si="39"/>
        <v>0.14886500875</v>
      </c>
      <c r="X54" s="2" t="s">
        <v>2</v>
      </c>
      <c r="Y54" s="5">
        <f>AVERAGE(Y40:Y47)</f>
        <v>9.3209451249999992E-2</v>
      </c>
      <c r="Z54" s="5">
        <f t="shared" ref="Z54" si="40">AVERAGE(Z40:Z47)</f>
        <v>9.3470756249999995E-2</v>
      </c>
      <c r="AA54" s="5">
        <f>AVERAGE(AA40:AA47)</f>
        <v>6.2338759250000009E-3</v>
      </c>
      <c r="AB54" s="5">
        <f>AVERAGE(AB40:AB47)</f>
        <v>9.2023443750000003E-2</v>
      </c>
      <c r="AC54" s="5">
        <f>AVERAGE(AC40:AC47)</f>
        <v>9.1947029999999999E-2</v>
      </c>
      <c r="AD54" s="5">
        <f t="shared" ref="AD54:AF54" si="41">AVERAGE(AD40:AD47)</f>
        <v>7.9894642500000002E-2</v>
      </c>
      <c r="AE54" s="5">
        <f t="shared" si="41"/>
        <v>1.9772985000000003E-2</v>
      </c>
      <c r="AF54" s="5">
        <f t="shared" si="41"/>
        <v>8.6657823750000001E-2</v>
      </c>
      <c r="AG54" s="20"/>
      <c r="AH54" s="7"/>
      <c r="AI54" s="2" t="s">
        <v>2</v>
      </c>
      <c r="AJ54" s="5">
        <f>AVERAGE(AJ40:AJ47)</f>
        <v>0.12524658999999999</v>
      </c>
      <c r="AK54" s="5">
        <f t="shared" ref="AK54:AM54" si="42">AVERAGE(AK40:AK47)</f>
        <v>0.12348108375</v>
      </c>
      <c r="AL54" s="5">
        <f t="shared" si="42"/>
        <v>4.0531335000000002E-2</v>
      </c>
      <c r="AM54" s="5">
        <f t="shared" si="42"/>
        <v>0.14935475499999998</v>
      </c>
      <c r="AN54" s="5">
        <f>AVERAGE(AN40:AN47)</f>
        <v>0.13536767499999999</v>
      </c>
      <c r="AO54" s="20"/>
      <c r="AP54" s="20"/>
      <c r="AQ54" s="20"/>
      <c r="AV54" s="2" t="s">
        <v>2</v>
      </c>
      <c r="AW54" s="5">
        <f>AVERAGE(AW40:AW47)</f>
        <v>0.15043241124999998</v>
      </c>
      <c r="AX54" s="5">
        <f t="shared" ref="AX54:BG54" si="43">AVERAGE(AX40:AX47)</f>
        <v>0.15090295874999998</v>
      </c>
      <c r="AY54" s="5">
        <f t="shared" si="43"/>
        <v>8.5387151000000001E-3</v>
      </c>
      <c r="AZ54" s="5">
        <f t="shared" si="43"/>
        <v>0.14709606375000001</v>
      </c>
      <c r="BA54" s="5">
        <f t="shared" si="43"/>
        <v>0.14931326750000001</v>
      </c>
      <c r="BB54" s="5">
        <f t="shared" si="43"/>
        <v>0.13281533375000001</v>
      </c>
      <c r="BC54" s="5">
        <f t="shared" si="43"/>
        <v>2.4823945E-2</v>
      </c>
      <c r="BD54" s="5">
        <f t="shared" si="43"/>
        <v>0.139947815</v>
      </c>
      <c r="BE54" s="5">
        <f t="shared" si="43"/>
        <v>0.14035608000000002</v>
      </c>
      <c r="BF54" s="5">
        <f t="shared" si="43"/>
        <v>0.13772736125000001</v>
      </c>
      <c r="BG54" s="5">
        <f t="shared" si="43"/>
        <v>0.13306372999999999</v>
      </c>
      <c r="BJ54" s="2" t="s">
        <v>2</v>
      </c>
      <c r="BK54" s="5">
        <f>AVERAGE(BK40:BK47)</f>
        <v>0.168472185</v>
      </c>
      <c r="BL54" s="5">
        <f t="shared" ref="BL54:BU54" si="44">AVERAGE(BL40:BL47)</f>
        <v>0.16807415125</v>
      </c>
      <c r="BM54" s="5">
        <f t="shared" si="44"/>
        <v>4.5178316249999996E-2</v>
      </c>
      <c r="BN54" s="5">
        <f t="shared" si="44"/>
        <v>0.18031671500000002</v>
      </c>
      <c r="BO54" s="5">
        <f t="shared" si="44"/>
        <v>0.17325807500000001</v>
      </c>
      <c r="BP54" s="5">
        <f t="shared" si="44"/>
        <v>0.15480133875000002</v>
      </c>
      <c r="BQ54" s="5">
        <f t="shared" si="44"/>
        <v>6.1389733874999998E-3</v>
      </c>
      <c r="BR54" s="5">
        <f t="shared" si="44"/>
        <v>0.15967362624999998</v>
      </c>
      <c r="BS54" s="5">
        <f t="shared" si="44"/>
        <v>0.1868667</v>
      </c>
      <c r="BT54" s="5">
        <f t="shared" si="44"/>
        <v>0.19303823750000002</v>
      </c>
      <c r="BU54" s="5">
        <f t="shared" si="44"/>
        <v>0.18147667000000001</v>
      </c>
      <c r="CC54" s="2" t="s">
        <v>2</v>
      </c>
      <c r="CD54" s="5">
        <f>AVERAGE(CD40:CD47)</f>
        <v>0.12524658999999999</v>
      </c>
      <c r="CE54" s="5">
        <f t="shared" ref="CE54:CK54" si="45">AVERAGE(CE40:CE47)</f>
        <v>0.12348108375</v>
      </c>
      <c r="CF54" s="5">
        <f t="shared" si="45"/>
        <v>4.0531335000000002E-2</v>
      </c>
      <c r="CG54" s="5">
        <f t="shared" si="45"/>
        <v>0.14935475499999998</v>
      </c>
      <c r="CH54" s="5">
        <f t="shared" si="45"/>
        <v>0.13536767499999999</v>
      </c>
      <c r="CI54" s="5">
        <f t="shared" si="45"/>
        <v>0.14035608000000002</v>
      </c>
      <c r="CJ54" s="5">
        <f t="shared" si="45"/>
        <v>0.13772736125000001</v>
      </c>
      <c r="CK54" s="5">
        <f t="shared" si="45"/>
        <v>0.13306372999999999</v>
      </c>
    </row>
    <row r="55" spans="2:89" x14ac:dyDescent="0.25"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2:89" x14ac:dyDescent="0.25">
      <c r="B56" s="9" t="s">
        <v>3</v>
      </c>
      <c r="C56" s="9">
        <f t="shared" ref="C56:J57" si="46">RANK(C53,($C53:$J53))</f>
        <v>3</v>
      </c>
      <c r="D56" s="9">
        <f t="shared" si="46"/>
        <v>3</v>
      </c>
      <c r="E56" s="9">
        <f t="shared" si="46"/>
        <v>5</v>
      </c>
      <c r="F56" s="9">
        <f t="shared" si="46"/>
        <v>2</v>
      </c>
      <c r="G56" s="9">
        <f t="shared" si="46"/>
        <v>8</v>
      </c>
      <c r="H56" s="9">
        <f t="shared" si="46"/>
        <v>1</v>
      </c>
      <c r="I56" s="9">
        <f t="shared" si="46"/>
        <v>6</v>
      </c>
      <c r="J56" s="9">
        <f t="shared" si="46"/>
        <v>7</v>
      </c>
      <c r="L56" s="9" t="s">
        <v>3</v>
      </c>
      <c r="M56" s="9">
        <f t="shared" ref="M56:T56" si="47">RANK(M53,($M53:$V53))</f>
        <v>4</v>
      </c>
      <c r="N56" s="9">
        <f t="shared" si="47"/>
        <v>4</v>
      </c>
      <c r="O56" s="9">
        <f t="shared" si="47"/>
        <v>10</v>
      </c>
      <c r="P56" s="9">
        <f t="shared" si="47"/>
        <v>1</v>
      </c>
      <c r="Q56" s="9">
        <f t="shared" si="47"/>
        <v>6</v>
      </c>
      <c r="R56" s="9">
        <f t="shared" si="47"/>
        <v>3</v>
      </c>
      <c r="S56" s="9">
        <f t="shared" si="47"/>
        <v>9</v>
      </c>
      <c r="T56" s="9">
        <f t="shared" si="47"/>
        <v>8</v>
      </c>
      <c r="U56" s="9">
        <f>RANK(U53,($M53:$V53))</f>
        <v>2</v>
      </c>
      <c r="V56" s="9">
        <f>RANK(V53,($M53:$V53))</f>
        <v>7</v>
      </c>
      <c r="X56" s="9" t="s">
        <v>3</v>
      </c>
      <c r="Y56" s="9">
        <f t="shared" ref="Y56:AF57" si="48">RANK(Y53,($Y53:$AF53))</f>
        <v>3</v>
      </c>
      <c r="Z56" s="9">
        <f t="shared" si="48"/>
        <v>3</v>
      </c>
      <c r="AA56" s="9">
        <f t="shared" si="48"/>
        <v>8</v>
      </c>
      <c r="AB56" s="9">
        <f t="shared" si="48"/>
        <v>2</v>
      </c>
      <c r="AC56" s="9">
        <f t="shared" si="48"/>
        <v>5</v>
      </c>
      <c r="AD56" s="9">
        <f t="shared" si="48"/>
        <v>1</v>
      </c>
      <c r="AE56" s="9">
        <f t="shared" si="48"/>
        <v>7</v>
      </c>
      <c r="AF56" s="9">
        <f t="shared" si="48"/>
        <v>6</v>
      </c>
      <c r="AG56" s="20"/>
      <c r="AH56" s="7"/>
      <c r="AI56" s="9" t="s">
        <v>3</v>
      </c>
      <c r="AJ56" s="9">
        <f>RANK(AJ53,($AJ53:$AN53))</f>
        <v>3</v>
      </c>
      <c r="AK56" s="9">
        <f t="shared" ref="AK56:AN57" si="49">RANK(AK53,($AJ53:$AN53))</f>
        <v>3</v>
      </c>
      <c r="AL56" s="9">
        <f t="shared" si="49"/>
        <v>5</v>
      </c>
      <c r="AM56" s="9">
        <f t="shared" si="49"/>
        <v>1</v>
      </c>
      <c r="AN56" s="9">
        <f t="shared" si="49"/>
        <v>2</v>
      </c>
      <c r="AO56" s="20"/>
      <c r="AP56" s="20"/>
      <c r="AQ56" s="20"/>
      <c r="AV56" s="9" t="s">
        <v>3</v>
      </c>
      <c r="AW56" s="9">
        <f t="shared" ref="AW56:BG56" si="50">RANK(AW53,($AW53:$BG53))</f>
        <v>5</v>
      </c>
      <c r="AX56" s="9">
        <f t="shared" si="50"/>
        <v>5</v>
      </c>
      <c r="AY56" s="9">
        <f t="shared" si="50"/>
        <v>11</v>
      </c>
      <c r="AZ56" s="9">
        <f t="shared" si="50"/>
        <v>2</v>
      </c>
      <c r="BA56" s="9">
        <f t="shared" si="50"/>
        <v>7</v>
      </c>
      <c r="BB56" s="9">
        <f t="shared" si="50"/>
        <v>1</v>
      </c>
      <c r="BC56" s="9">
        <f t="shared" si="50"/>
        <v>10</v>
      </c>
      <c r="BD56" s="9">
        <f t="shared" si="50"/>
        <v>9</v>
      </c>
      <c r="BE56" s="9">
        <f t="shared" si="50"/>
        <v>4</v>
      </c>
      <c r="BF56" s="9">
        <f t="shared" si="50"/>
        <v>3</v>
      </c>
      <c r="BG56" s="9">
        <f t="shared" si="50"/>
        <v>8</v>
      </c>
      <c r="BJ56" s="9" t="s">
        <v>3</v>
      </c>
      <c r="BK56" s="9">
        <f>RANK(BK53,($BK53:$BU53))</f>
        <v>5</v>
      </c>
      <c r="BL56" s="9">
        <f t="shared" ref="BL56:BU56" si="51">RANK(BL53,($BK53:$BU53))</f>
        <v>5</v>
      </c>
      <c r="BM56" s="9">
        <f t="shared" si="51"/>
        <v>10</v>
      </c>
      <c r="BN56" s="9">
        <f t="shared" si="51"/>
        <v>4</v>
      </c>
      <c r="BO56" s="9">
        <f t="shared" si="51"/>
        <v>8</v>
      </c>
      <c r="BP56" s="9">
        <f t="shared" si="51"/>
        <v>2</v>
      </c>
      <c r="BQ56" s="9">
        <f t="shared" si="51"/>
        <v>11</v>
      </c>
      <c r="BR56" s="9">
        <f t="shared" si="51"/>
        <v>9</v>
      </c>
      <c r="BS56" s="9">
        <f t="shared" si="51"/>
        <v>3</v>
      </c>
      <c r="BT56" s="9">
        <f t="shared" si="51"/>
        <v>1</v>
      </c>
      <c r="BU56" s="9">
        <f t="shared" si="51"/>
        <v>7</v>
      </c>
      <c r="CC56" s="9" t="s">
        <v>3</v>
      </c>
      <c r="CD56" s="9">
        <f t="shared" ref="CD56:CJ56" si="52">RANK(CD53,($CD53:$CK53))</f>
        <v>5</v>
      </c>
      <c r="CE56" s="9">
        <f t="shared" si="52"/>
        <v>5</v>
      </c>
      <c r="CF56" s="9">
        <f t="shared" si="52"/>
        <v>8</v>
      </c>
      <c r="CG56" s="9">
        <f t="shared" si="52"/>
        <v>1</v>
      </c>
      <c r="CH56" s="9">
        <f t="shared" si="52"/>
        <v>2</v>
      </c>
      <c r="CI56" s="9">
        <f t="shared" si="52"/>
        <v>4</v>
      </c>
      <c r="CJ56" s="9">
        <f t="shared" si="52"/>
        <v>3</v>
      </c>
      <c r="CK56" s="9">
        <f>RANK(CK53,($CD53:$CK53))</f>
        <v>7</v>
      </c>
    </row>
    <row r="57" spans="2:89" x14ac:dyDescent="0.25">
      <c r="B57" s="9" t="s">
        <v>3</v>
      </c>
      <c r="C57" s="9">
        <f t="shared" si="46"/>
        <v>4</v>
      </c>
      <c r="D57" s="9">
        <f t="shared" si="46"/>
        <v>4</v>
      </c>
      <c r="E57" s="9">
        <f t="shared" si="46"/>
        <v>3</v>
      </c>
      <c r="F57" s="9">
        <f t="shared" si="46"/>
        <v>1</v>
      </c>
      <c r="G57" s="9">
        <f t="shared" si="46"/>
        <v>8</v>
      </c>
      <c r="H57" s="9">
        <f t="shared" si="46"/>
        <v>6</v>
      </c>
      <c r="I57" s="9">
        <f t="shared" si="46"/>
        <v>7</v>
      </c>
      <c r="J57" s="9">
        <f t="shared" si="46"/>
        <v>2</v>
      </c>
      <c r="L57" s="9" t="s">
        <v>3</v>
      </c>
      <c r="M57" s="9">
        <f t="shared" ref="M57:T57" si="53">RANK(M54,($M54:$V54))</f>
        <v>2</v>
      </c>
      <c r="N57" s="9">
        <f t="shared" si="53"/>
        <v>1</v>
      </c>
      <c r="O57" s="9">
        <f t="shared" si="53"/>
        <v>10</v>
      </c>
      <c r="P57" s="9">
        <f t="shared" si="53"/>
        <v>5</v>
      </c>
      <c r="Q57" s="9">
        <f t="shared" si="53"/>
        <v>3</v>
      </c>
      <c r="R57" s="9">
        <f t="shared" si="53"/>
        <v>8</v>
      </c>
      <c r="S57" s="9">
        <f t="shared" si="53"/>
        <v>9</v>
      </c>
      <c r="T57" s="9">
        <f t="shared" si="53"/>
        <v>7</v>
      </c>
      <c r="U57" s="9">
        <f>RANK(U54,($M54:$V54))</f>
        <v>6</v>
      </c>
      <c r="V57" s="9">
        <f>RANK(V54,($M54:$V54))</f>
        <v>4</v>
      </c>
      <c r="X57" s="9" t="s">
        <v>3</v>
      </c>
      <c r="Y57" s="9">
        <f t="shared" si="48"/>
        <v>2</v>
      </c>
      <c r="Z57" s="9">
        <f t="shared" si="48"/>
        <v>1</v>
      </c>
      <c r="AA57" s="9">
        <f t="shared" si="48"/>
        <v>8</v>
      </c>
      <c r="AB57" s="9">
        <f t="shared" si="48"/>
        <v>3</v>
      </c>
      <c r="AC57" s="9">
        <f t="shared" si="48"/>
        <v>4</v>
      </c>
      <c r="AD57" s="9">
        <f t="shared" si="48"/>
        <v>6</v>
      </c>
      <c r="AE57" s="9">
        <f t="shared" si="48"/>
        <v>7</v>
      </c>
      <c r="AF57" s="9">
        <f t="shared" si="48"/>
        <v>5</v>
      </c>
      <c r="AG57" s="20"/>
      <c r="AH57" s="7"/>
      <c r="AI57" s="9" t="s">
        <v>3</v>
      </c>
      <c r="AJ57" s="9">
        <f>RANK(AJ54,($AJ54:$AN54))</f>
        <v>3</v>
      </c>
      <c r="AK57" s="9">
        <f t="shared" si="49"/>
        <v>4</v>
      </c>
      <c r="AL57" s="9">
        <f t="shared" si="49"/>
        <v>5</v>
      </c>
      <c r="AM57" s="9">
        <f t="shared" si="49"/>
        <v>1</v>
      </c>
      <c r="AN57" s="9">
        <f t="shared" si="49"/>
        <v>2</v>
      </c>
      <c r="AO57" s="20"/>
      <c r="AP57" s="20"/>
      <c r="AQ57" s="20"/>
      <c r="AV57" s="9" t="s">
        <v>3</v>
      </c>
      <c r="AW57" s="9">
        <f t="shared" ref="AW57:BG57" si="54">RANK(AW54,($AW54:$BG54))</f>
        <v>2</v>
      </c>
      <c r="AX57" s="9">
        <f t="shared" si="54"/>
        <v>1</v>
      </c>
      <c r="AY57" s="9">
        <f t="shared" si="54"/>
        <v>11</v>
      </c>
      <c r="AZ57" s="9">
        <f t="shared" si="54"/>
        <v>4</v>
      </c>
      <c r="BA57" s="9">
        <f t="shared" si="54"/>
        <v>3</v>
      </c>
      <c r="BB57" s="9">
        <f t="shared" si="54"/>
        <v>9</v>
      </c>
      <c r="BC57" s="9">
        <f t="shared" si="54"/>
        <v>10</v>
      </c>
      <c r="BD57" s="9">
        <f t="shared" si="54"/>
        <v>6</v>
      </c>
      <c r="BE57" s="9">
        <f t="shared" si="54"/>
        <v>5</v>
      </c>
      <c r="BF57" s="9">
        <f t="shared" si="54"/>
        <v>7</v>
      </c>
      <c r="BG57" s="9">
        <f t="shared" si="54"/>
        <v>8</v>
      </c>
      <c r="BJ57" s="9" t="s">
        <v>3</v>
      </c>
      <c r="BK57" s="9">
        <f>RANK(BK54,($BK54:$BU54))</f>
        <v>6</v>
      </c>
      <c r="BL57" s="9">
        <f t="shared" ref="BL57:BU57" si="55">RANK(BL54,($BK54:$BU54))</f>
        <v>7</v>
      </c>
      <c r="BM57" s="9">
        <f t="shared" si="55"/>
        <v>10</v>
      </c>
      <c r="BN57" s="9">
        <f t="shared" si="55"/>
        <v>4</v>
      </c>
      <c r="BO57" s="9">
        <f t="shared" si="55"/>
        <v>5</v>
      </c>
      <c r="BP57" s="9">
        <f t="shared" si="55"/>
        <v>9</v>
      </c>
      <c r="BQ57" s="9">
        <f t="shared" si="55"/>
        <v>11</v>
      </c>
      <c r="BR57" s="9">
        <f t="shared" si="55"/>
        <v>8</v>
      </c>
      <c r="BS57" s="9">
        <f t="shared" si="55"/>
        <v>2</v>
      </c>
      <c r="BT57" s="9">
        <f t="shared" si="55"/>
        <v>1</v>
      </c>
      <c r="BU57" s="9">
        <f t="shared" si="55"/>
        <v>3</v>
      </c>
      <c r="CC57" s="9" t="s">
        <v>3</v>
      </c>
      <c r="CD57" s="9">
        <f t="shared" ref="CD57:CJ57" si="56">RANK(CD54,($CD54:$CK54))</f>
        <v>6</v>
      </c>
      <c r="CE57" s="9">
        <f t="shared" si="56"/>
        <v>7</v>
      </c>
      <c r="CF57" s="9">
        <f t="shared" si="56"/>
        <v>8</v>
      </c>
      <c r="CG57" s="9">
        <f t="shared" si="56"/>
        <v>1</v>
      </c>
      <c r="CH57" s="9">
        <f t="shared" si="56"/>
        <v>4</v>
      </c>
      <c r="CI57" s="9">
        <f t="shared" si="56"/>
        <v>2</v>
      </c>
      <c r="CJ57" s="9">
        <f t="shared" si="56"/>
        <v>3</v>
      </c>
      <c r="CK57" s="9">
        <f>RANK(CK54,($CD54:$CK54))</f>
        <v>5</v>
      </c>
    </row>
    <row r="58" spans="2:89" x14ac:dyDescent="0.25"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</row>
    <row r="59" spans="2:89" ht="14.1" customHeight="1" x14ac:dyDescent="0.25">
      <c r="AG59" s="20"/>
    </row>
    <row r="60" spans="2:89" ht="24.6" customHeight="1" x14ac:dyDescent="0.25">
      <c r="B60" s="11" t="s">
        <v>12</v>
      </c>
      <c r="AG60" s="20"/>
    </row>
    <row r="61" spans="2:89" ht="14.1" customHeight="1" x14ac:dyDescent="0.25">
      <c r="B61" s="1" t="s">
        <v>0</v>
      </c>
      <c r="C61" s="1" t="s">
        <v>4</v>
      </c>
      <c r="D61" s="1" t="s">
        <v>5</v>
      </c>
      <c r="E61" s="1" t="s">
        <v>6</v>
      </c>
      <c r="F61" s="1" t="s">
        <v>7</v>
      </c>
      <c r="G61" s="1" t="s">
        <v>8</v>
      </c>
      <c r="H61" s="1" t="s">
        <v>9</v>
      </c>
      <c r="I61" s="1" t="s">
        <v>10</v>
      </c>
      <c r="J61" s="1" t="s">
        <v>11</v>
      </c>
      <c r="M61" s="13" t="s">
        <v>19</v>
      </c>
    </row>
    <row r="62" spans="2:89" ht="14.1" customHeight="1" x14ac:dyDescent="0.25">
      <c r="B62" s="2">
        <v>2</v>
      </c>
      <c r="C62" s="4">
        <v>0.29327851999999999</v>
      </c>
      <c r="D62" s="4">
        <v>0.29327851999999999</v>
      </c>
      <c r="E62" s="4">
        <v>0.26015655999999998</v>
      </c>
      <c r="F62" s="4">
        <v>0.25098394000000002</v>
      </c>
      <c r="G62" s="4">
        <v>0.23276309000000001</v>
      </c>
      <c r="H62" s="4">
        <v>0.26070979999999999</v>
      </c>
      <c r="I62" s="4">
        <v>0.19994371999999999</v>
      </c>
      <c r="J62" s="4">
        <v>0.146513</v>
      </c>
      <c r="M62" s="13" t="s">
        <v>25</v>
      </c>
    </row>
    <row r="63" spans="2:89" ht="14.1" customHeight="1" x14ac:dyDescent="0.25">
      <c r="B63" s="3">
        <v>3</v>
      </c>
      <c r="C63" s="5">
        <v>0.28553171999999999</v>
      </c>
      <c r="D63" s="5">
        <v>0.28553171999999999</v>
      </c>
      <c r="E63" s="5">
        <v>0.199466539</v>
      </c>
      <c r="F63" s="5">
        <v>0.24914997</v>
      </c>
      <c r="G63" s="5">
        <v>0.27334913</v>
      </c>
      <c r="H63" s="5">
        <v>0.24914997</v>
      </c>
      <c r="I63" s="5">
        <v>0.14536361</v>
      </c>
      <c r="J63" s="5">
        <v>0.21771461</v>
      </c>
      <c r="M63" s="13" t="s">
        <v>26</v>
      </c>
    </row>
    <row r="64" spans="2:89" ht="14.1" customHeight="1" x14ac:dyDescent="0.25">
      <c r="B64" s="2">
        <v>4</v>
      </c>
      <c r="C64" s="4">
        <v>0.19027471000000001</v>
      </c>
      <c r="D64" s="4">
        <v>0.19027471000000001</v>
      </c>
      <c r="E64" s="4">
        <v>0.19222563600000001</v>
      </c>
      <c r="F64" s="4">
        <v>0.28052862000000001</v>
      </c>
      <c r="G64" s="4">
        <v>0.2300507</v>
      </c>
      <c r="H64" s="4">
        <v>0.28052862000000001</v>
      </c>
      <c r="I64" s="4">
        <v>4.5707100000000001E-2</v>
      </c>
      <c r="J64" s="4">
        <v>0.26450822000000002</v>
      </c>
      <c r="M64" s="13" t="s">
        <v>24</v>
      </c>
    </row>
    <row r="65" spans="2:21" ht="14.1" customHeight="1" x14ac:dyDescent="0.25">
      <c r="B65" s="3">
        <v>5</v>
      </c>
      <c r="C65" s="5">
        <v>0.27438432000000001</v>
      </c>
      <c r="D65" s="5">
        <v>0.27438432000000001</v>
      </c>
      <c r="E65" s="5">
        <v>0.217391942</v>
      </c>
      <c r="F65" s="5">
        <v>0.27783511999999999</v>
      </c>
      <c r="G65" s="5">
        <v>0.22353433</v>
      </c>
      <c r="H65" s="5">
        <v>0.25651185999999998</v>
      </c>
      <c r="I65" s="5">
        <v>0.15396773</v>
      </c>
      <c r="J65" s="5">
        <v>0.26338895000000001</v>
      </c>
      <c r="M65" s="13" t="s">
        <v>18</v>
      </c>
    </row>
    <row r="66" spans="2:21" ht="14.1" customHeight="1" x14ac:dyDescent="0.25">
      <c r="B66" s="2">
        <v>6</v>
      </c>
      <c r="C66" s="4">
        <v>0.24862851</v>
      </c>
      <c r="D66" s="4">
        <v>0.24862851</v>
      </c>
      <c r="E66" s="4">
        <v>0.177986701</v>
      </c>
      <c r="F66" s="4">
        <v>0.28450008999999998</v>
      </c>
      <c r="G66" s="4">
        <v>0.24383086000000001</v>
      </c>
      <c r="H66" s="4">
        <v>0.28450008999999998</v>
      </c>
      <c r="I66" s="4">
        <v>0.18331628999999999</v>
      </c>
      <c r="J66" s="4">
        <v>0.26859538999999999</v>
      </c>
      <c r="M66" s="13" t="s">
        <v>20</v>
      </c>
    </row>
    <row r="67" spans="2:21" ht="14.1" customHeight="1" x14ac:dyDescent="0.25">
      <c r="B67" s="3">
        <v>7</v>
      </c>
      <c r="C67" s="5">
        <v>0.27682673000000002</v>
      </c>
      <c r="D67" s="5">
        <v>0.27682673000000002</v>
      </c>
      <c r="E67" s="5">
        <v>0.111745913</v>
      </c>
      <c r="F67" s="5">
        <v>0.27682673000000002</v>
      </c>
      <c r="G67" s="5">
        <v>0.23371775</v>
      </c>
      <c r="H67" s="5">
        <v>0.21136494</v>
      </c>
      <c r="I67" s="5">
        <v>0.12187524</v>
      </c>
      <c r="J67" s="5">
        <v>0.27682673000000002</v>
      </c>
      <c r="M67" s="13" t="s">
        <v>21</v>
      </c>
    </row>
    <row r="68" spans="2:21" ht="14.1" customHeight="1" x14ac:dyDescent="0.25">
      <c r="B68" s="2">
        <v>8</v>
      </c>
      <c r="C68" s="4">
        <v>0.22995665000000001</v>
      </c>
      <c r="D68" s="4">
        <v>0.22995665000000001</v>
      </c>
      <c r="E68" s="4">
        <v>8.1310970999999996E-2</v>
      </c>
      <c r="F68" s="4">
        <v>0.24511732</v>
      </c>
      <c r="G68" s="4">
        <v>0.22827633</v>
      </c>
      <c r="H68" s="4">
        <v>0.22641952000000001</v>
      </c>
      <c r="I68" s="4">
        <v>6.9855230000000004E-2</v>
      </c>
      <c r="J68" s="4">
        <v>0.22995665000000001</v>
      </c>
      <c r="M68" s="13" t="s">
        <v>22</v>
      </c>
    </row>
    <row r="69" spans="2:21" ht="14.1" customHeight="1" x14ac:dyDescent="0.25">
      <c r="B69" s="3">
        <v>9</v>
      </c>
      <c r="C69" s="5">
        <v>0.20438887</v>
      </c>
      <c r="D69" s="5">
        <v>0.20438887</v>
      </c>
      <c r="E69" s="5">
        <v>5.8859087999999997E-2</v>
      </c>
      <c r="F69" s="5">
        <v>0.23406486000000001</v>
      </c>
      <c r="G69" s="5">
        <v>0.1976028</v>
      </c>
      <c r="H69" s="5">
        <v>0.20220857</v>
      </c>
      <c r="I69" s="5">
        <v>9.5372769999999996E-2</v>
      </c>
      <c r="J69" s="5">
        <v>0.20438887</v>
      </c>
      <c r="M69" s="13" t="s">
        <v>23</v>
      </c>
    </row>
    <row r="70" spans="2:21" ht="14.1" customHeight="1" x14ac:dyDescent="0.25">
      <c r="B70" s="2">
        <v>10</v>
      </c>
      <c r="C70" s="4">
        <v>0.19333642000000001</v>
      </c>
      <c r="D70" s="4">
        <v>0.19333642000000001</v>
      </c>
      <c r="E70" s="4">
        <v>4.3332290000000001E-3</v>
      </c>
      <c r="F70" s="4">
        <v>0.19333642000000001</v>
      </c>
      <c r="G70" s="4">
        <v>0.15891089</v>
      </c>
      <c r="H70" s="4">
        <v>0.14492759999999999</v>
      </c>
      <c r="I70" s="4">
        <v>7.3378830000000006E-2</v>
      </c>
      <c r="J70" s="4">
        <v>0.19333642000000001</v>
      </c>
    </row>
    <row r="71" spans="2:21" ht="14.1" customHeight="1" x14ac:dyDescent="0.25">
      <c r="B71" s="3">
        <v>11</v>
      </c>
      <c r="C71" s="5">
        <v>0.18458662000000001</v>
      </c>
      <c r="D71" s="5">
        <v>0.18458662000000001</v>
      </c>
      <c r="E71" s="5">
        <v>-1.6093718999999999E-2</v>
      </c>
      <c r="F71" s="5">
        <v>0.18458662000000001</v>
      </c>
      <c r="G71" s="5">
        <v>0.16015649000000001</v>
      </c>
      <c r="H71" s="5">
        <v>0.11425972</v>
      </c>
      <c r="I71" s="5">
        <v>0.15481223</v>
      </c>
      <c r="J71" s="5">
        <v>0.18458662000000001</v>
      </c>
    </row>
    <row r="72" spans="2:21" ht="14.1" customHeight="1" x14ac:dyDescent="0.25">
      <c r="B72" s="2">
        <v>12</v>
      </c>
      <c r="C72" s="4">
        <v>0.17306859999999999</v>
      </c>
      <c r="D72" s="4">
        <v>0.17306859999999999</v>
      </c>
      <c r="E72" s="4">
        <v>-1.1310316000000001E-2</v>
      </c>
      <c r="F72" s="4">
        <v>0.16288343</v>
      </c>
      <c r="G72" s="4">
        <v>0.14720633</v>
      </c>
      <c r="H72" s="4">
        <v>7.5075550000000005E-2</v>
      </c>
      <c r="I72" s="4">
        <v>0.14844609</v>
      </c>
      <c r="J72" s="4">
        <v>0.16288343</v>
      </c>
    </row>
    <row r="73" spans="2:21" ht="14.1" customHeight="1" x14ac:dyDescent="0.25">
      <c r="B73" s="3">
        <v>13</v>
      </c>
      <c r="C73" s="5">
        <v>0.15136542</v>
      </c>
      <c r="D73" s="5">
        <v>0.15136542</v>
      </c>
      <c r="E73" s="5">
        <v>-1.2481687999999999E-2</v>
      </c>
      <c r="F73" s="5">
        <v>0.15136542</v>
      </c>
      <c r="G73" s="5">
        <v>0.12713336</v>
      </c>
      <c r="H73" s="5">
        <v>0.10270823</v>
      </c>
      <c r="I73" s="5">
        <v>0.10331092</v>
      </c>
      <c r="J73" s="5">
        <v>0.15136542</v>
      </c>
    </row>
    <row r="74" spans="2:21" ht="14.1" customHeight="1" x14ac:dyDescent="0.25">
      <c r="B74" s="2">
        <v>14</v>
      </c>
      <c r="C74" s="4">
        <v>0.11553666</v>
      </c>
      <c r="D74" s="4">
        <v>0.11553666</v>
      </c>
      <c r="E74" s="4">
        <v>-1.2406439E-2</v>
      </c>
      <c r="F74" s="4">
        <v>0.11553666</v>
      </c>
      <c r="G74" s="4">
        <v>0.12517046000000001</v>
      </c>
      <c r="H74" s="4">
        <v>4.5006049999999999E-2</v>
      </c>
      <c r="I74" s="4">
        <v>8.906741E-2</v>
      </c>
      <c r="J74" s="4">
        <v>0.11553666</v>
      </c>
    </row>
    <row r="75" spans="2:21" ht="14.1" customHeight="1" x14ac:dyDescent="0.25">
      <c r="B75" s="3">
        <v>15</v>
      </c>
      <c r="C75" s="5">
        <v>0.10129315999999999</v>
      </c>
      <c r="D75" s="5">
        <v>0.10129315999999999</v>
      </c>
      <c r="E75" s="5">
        <v>-3.1845839999999999E-3</v>
      </c>
      <c r="F75" s="5">
        <v>0.10129315999999999</v>
      </c>
      <c r="G75" s="5">
        <v>9.3785510000000002E-2</v>
      </c>
      <c r="H75" s="5">
        <v>7.8841939999999999E-2</v>
      </c>
      <c r="I75" s="5">
        <v>7.3646539999999996E-2</v>
      </c>
      <c r="J75" s="5">
        <v>0.10129315999999999</v>
      </c>
      <c r="M75" s="11" t="s">
        <v>27</v>
      </c>
    </row>
    <row r="76" spans="2:21" ht="14.1" customHeight="1" x14ac:dyDescent="0.25">
      <c r="B76" s="2">
        <v>16</v>
      </c>
      <c r="C76" s="4">
        <v>8.5872279999999995E-2</v>
      </c>
      <c r="D76" s="4">
        <v>8.5872279999999995E-2</v>
      </c>
      <c r="E76" s="4">
        <v>-3.679075E-3</v>
      </c>
      <c r="F76" s="4">
        <v>8.5872279999999995E-2</v>
      </c>
      <c r="G76" s="4">
        <v>6.5891779999999997E-2</v>
      </c>
      <c r="H76" s="4">
        <v>5.4224380000000003E-2</v>
      </c>
      <c r="I76" s="4">
        <v>7.2662870000000004E-2</v>
      </c>
      <c r="J76" s="4">
        <v>5.866648E-2</v>
      </c>
      <c r="M76" s="2" t="s">
        <v>1</v>
      </c>
      <c r="N76" s="14">
        <f>AVERAGE(C82,C53,M53,M24,C24)</f>
        <v>0.23165781914285716</v>
      </c>
      <c r="O76" s="14">
        <f t="shared" ref="N76:U77" si="57">AVERAGE(D82,D53,N53,N24,D24)</f>
        <v>0.23089412199999998</v>
      </c>
      <c r="P76" s="14">
        <f>AVERAGE(E82,E53,Q53,O24,E24)</f>
        <v>0.2046895489142857</v>
      </c>
      <c r="Q76" s="14">
        <f>AVERAGE(F82,F53,O53,P24,F24)</f>
        <v>0.2092782165</v>
      </c>
      <c r="R76" s="14">
        <f>AVERAGE(G82,G53,P53,Q24,G24)</f>
        <v>0.21652856314285715</v>
      </c>
      <c r="S76" s="14">
        <f t="shared" si="57"/>
        <v>0.19163516228571428</v>
      </c>
      <c r="T76" s="14">
        <f t="shared" si="57"/>
        <v>0.17692567342857143</v>
      </c>
      <c r="U76" s="14">
        <f t="shared" si="57"/>
        <v>0.19759749942857141</v>
      </c>
    </row>
    <row r="77" spans="2:21" ht="14.1" customHeight="1" x14ac:dyDescent="0.25">
      <c r="B77" s="3">
        <v>17</v>
      </c>
      <c r="C77" s="5">
        <v>5.0470899999999999E-2</v>
      </c>
      <c r="D77" s="5">
        <v>5.0470899999999999E-2</v>
      </c>
      <c r="E77" s="5">
        <v>2.799755E-2</v>
      </c>
      <c r="F77" s="5">
        <v>5.0470899999999999E-2</v>
      </c>
      <c r="G77" s="5">
        <v>4.7881470000000002E-2</v>
      </c>
      <c r="H77" s="5">
        <v>3.9097239999999998E-2</v>
      </c>
      <c r="I77" s="5">
        <v>5.0470899999999999E-2</v>
      </c>
      <c r="J77" s="5">
        <v>4.3245600000000002E-2</v>
      </c>
      <c r="M77" s="2" t="s">
        <v>2</v>
      </c>
      <c r="N77" s="14">
        <f t="shared" si="57"/>
        <v>0.20683170175000001</v>
      </c>
      <c r="O77" s="14">
        <f t="shared" si="57"/>
        <v>0.20638305125</v>
      </c>
      <c r="P77" s="14">
        <f>AVERAGE(E83,E54,Q54,O25,E25)</f>
        <v>0.14345773489999999</v>
      </c>
      <c r="Q77" s="14">
        <f>AVERAGE(F83,F54,O54,P25,F25)</f>
        <v>0.17356256001999998</v>
      </c>
      <c r="R77" s="14">
        <f>AVERAGE(G83,G54,P54,Q25,G25)</f>
        <v>0.18908349774999997</v>
      </c>
      <c r="S77" s="14">
        <f t="shared" si="57"/>
        <v>0.152294764</v>
      </c>
      <c r="T77" s="14">
        <f t="shared" si="57"/>
        <v>0.14025051625000001</v>
      </c>
      <c r="U77" s="14">
        <f t="shared" si="57"/>
        <v>0.178211392</v>
      </c>
    </row>
    <row r="78" spans="2:21" ht="14.1" customHeight="1" x14ac:dyDescent="0.25">
      <c r="B78" s="2">
        <v>18</v>
      </c>
      <c r="C78" s="4">
        <v>3.0069499999999999E-2</v>
      </c>
      <c r="D78" s="4">
        <v>3.0069499999999999E-2</v>
      </c>
      <c r="E78" s="4">
        <v>1.5938362000000001E-2</v>
      </c>
      <c r="F78" s="4">
        <v>3.2460589999999998E-2</v>
      </c>
      <c r="G78" s="4">
        <v>3.2460589999999998E-2</v>
      </c>
      <c r="H78" s="4">
        <v>3.8958359999999997E-2</v>
      </c>
      <c r="I78" s="4">
        <v>3.0069499999999999E-2</v>
      </c>
      <c r="J78" s="4">
        <v>3.2460589999999998E-2</v>
      </c>
    </row>
    <row r="79" spans="2:21" ht="14.1" customHeight="1" x14ac:dyDescent="0.25">
      <c r="B79" s="3">
        <v>19</v>
      </c>
      <c r="C79" s="5">
        <v>1.2059189999999999E-2</v>
      </c>
      <c r="D79" s="5">
        <v>1.2059189999999999E-2</v>
      </c>
      <c r="E79" s="5">
        <v>-4.4630390000000002E-3</v>
      </c>
      <c r="F79" s="5">
        <v>1.2059189999999999E-2</v>
      </c>
      <c r="G79" s="5">
        <v>1.2059189999999999E-2</v>
      </c>
      <c r="H79" s="5">
        <v>1.542088E-2</v>
      </c>
      <c r="I79" s="5">
        <v>1.2059189999999999E-2</v>
      </c>
      <c r="J79" s="5">
        <v>1.2059189999999999E-2</v>
      </c>
      <c r="M79" s="9" t="s">
        <v>3</v>
      </c>
      <c r="N79" s="9">
        <f t="shared" ref="N79:U80" si="58">RANK(N76,($N76:$U76))</f>
        <v>1</v>
      </c>
      <c r="O79" s="9">
        <f t="shared" si="58"/>
        <v>2</v>
      </c>
      <c r="P79" s="9">
        <f t="shared" si="58"/>
        <v>5</v>
      </c>
      <c r="Q79" s="9">
        <f t="shared" si="58"/>
        <v>4</v>
      </c>
      <c r="R79" s="9">
        <f t="shared" si="58"/>
        <v>3</v>
      </c>
      <c r="S79" s="9">
        <f t="shared" si="58"/>
        <v>7</v>
      </c>
      <c r="T79" s="9">
        <f t="shared" si="58"/>
        <v>8</v>
      </c>
      <c r="U79" s="9">
        <f t="shared" si="58"/>
        <v>6</v>
      </c>
    </row>
    <row r="80" spans="2:21" ht="14.1" customHeight="1" x14ac:dyDescent="0.25">
      <c r="B80" s="2">
        <v>20</v>
      </c>
      <c r="C80" s="4">
        <v>0.14501066000000001</v>
      </c>
      <c r="D80" s="4">
        <v>0.14501066000000001</v>
      </c>
      <c r="E80" s="4">
        <v>-3.58992162E-2</v>
      </c>
      <c r="F80" s="4">
        <v>0.14672732999999999</v>
      </c>
      <c r="G80" s="4">
        <v>0.12655443</v>
      </c>
      <c r="H80" s="4">
        <v>9.7814799999999993E-2</v>
      </c>
      <c r="I80" s="4">
        <v>8.2737060000000001E-2</v>
      </c>
      <c r="J80" s="4">
        <v>0.14970773000000001</v>
      </c>
      <c r="M80" s="9" t="s">
        <v>3</v>
      </c>
      <c r="N80" s="9">
        <f t="shared" si="58"/>
        <v>1</v>
      </c>
      <c r="O80" s="9">
        <f t="shared" si="58"/>
        <v>2</v>
      </c>
      <c r="P80" s="9">
        <f t="shared" si="58"/>
        <v>7</v>
      </c>
      <c r="Q80" s="9">
        <f t="shared" si="58"/>
        <v>5</v>
      </c>
      <c r="R80" s="9">
        <f t="shared" si="58"/>
        <v>3</v>
      </c>
      <c r="S80" s="9">
        <f t="shared" si="58"/>
        <v>6</v>
      </c>
      <c r="T80" s="9">
        <f t="shared" si="58"/>
        <v>8</v>
      </c>
      <c r="U80" s="9">
        <f t="shared" si="58"/>
        <v>4</v>
      </c>
    </row>
    <row r="81" spans="2:48" ht="14.1" customHeight="1" x14ac:dyDescent="0.25">
      <c r="C81" s="6"/>
      <c r="D81" s="6"/>
      <c r="E81" s="6"/>
      <c r="F81" s="6"/>
      <c r="G81" s="6"/>
      <c r="H81" s="6"/>
      <c r="I81" s="6"/>
      <c r="J81" s="6"/>
    </row>
    <row r="82" spans="2:48" ht="14.1" customHeight="1" x14ac:dyDescent="0.25">
      <c r="B82" s="2" t="s">
        <v>1</v>
      </c>
      <c r="C82" s="4">
        <f>AVERAGE(C62:C68)</f>
        <v>0.25698302285714286</v>
      </c>
      <c r="D82" s="4">
        <f t="shared" ref="D82:J82" si="59">AVERAGE(D62:D68)</f>
        <v>0.25698302285714286</v>
      </c>
      <c r="E82" s="4">
        <f t="shared" si="59"/>
        <v>0.17718346599999998</v>
      </c>
      <c r="F82" s="4">
        <f t="shared" si="59"/>
        <v>0.26642025571428574</v>
      </c>
      <c r="G82" s="4">
        <f t="shared" si="59"/>
        <v>0.2379317414285714</v>
      </c>
      <c r="H82" s="4">
        <f t="shared" si="59"/>
        <v>0.25274068571428571</v>
      </c>
      <c r="I82" s="4">
        <f t="shared" si="59"/>
        <v>0.13143270285714287</v>
      </c>
      <c r="J82" s="4">
        <f t="shared" si="59"/>
        <v>0.23821479285714289</v>
      </c>
    </row>
    <row r="83" spans="2:48" ht="14.1" customHeight="1" x14ac:dyDescent="0.25">
      <c r="B83" s="2" t="s">
        <v>2</v>
      </c>
      <c r="C83" s="5">
        <f>AVERAGE(C69:C76)</f>
        <v>0.15118100375000001</v>
      </c>
      <c r="D83" s="5">
        <f t="shared" ref="D83:J83" si="60">AVERAGE(D69:D76)</f>
        <v>0.15118100375000001</v>
      </c>
      <c r="E83" s="5">
        <f t="shared" si="60"/>
        <v>5.0456200000000007E-4</v>
      </c>
      <c r="F83" s="5">
        <f t="shared" si="60"/>
        <v>0.15361735625</v>
      </c>
      <c r="G83" s="5">
        <f t="shared" si="60"/>
        <v>0.13448220249999998</v>
      </c>
      <c r="H83" s="5">
        <f t="shared" si="60"/>
        <v>0.10215650499999999</v>
      </c>
      <c r="I83" s="5">
        <f t="shared" si="60"/>
        <v>0.1013372075</v>
      </c>
      <c r="J83" s="5">
        <f t="shared" si="60"/>
        <v>0.1465071325</v>
      </c>
    </row>
    <row r="84" spans="2:48" ht="14.1" customHeight="1" x14ac:dyDescent="0.25"/>
    <row r="85" spans="2:48" ht="14.1" customHeight="1" x14ac:dyDescent="0.25">
      <c r="B85" s="9" t="s">
        <v>3</v>
      </c>
      <c r="C85" s="9">
        <f t="shared" ref="C85:J86" si="61">RANK(C82,($C82:$J82))</f>
        <v>2</v>
      </c>
      <c r="D85" s="9">
        <f t="shared" si="61"/>
        <v>2</v>
      </c>
      <c r="E85" s="9">
        <f t="shared" si="61"/>
        <v>7</v>
      </c>
      <c r="F85" s="9">
        <f t="shared" si="61"/>
        <v>1</v>
      </c>
      <c r="G85" s="9">
        <f t="shared" si="61"/>
        <v>6</v>
      </c>
      <c r="H85" s="9">
        <f t="shared" si="61"/>
        <v>4</v>
      </c>
      <c r="I85" s="9">
        <f t="shared" si="61"/>
        <v>8</v>
      </c>
      <c r="J85" s="9">
        <f t="shared" si="61"/>
        <v>5</v>
      </c>
    </row>
    <row r="86" spans="2:48" ht="14.1" customHeight="1" x14ac:dyDescent="0.25">
      <c r="B86" s="9" t="s">
        <v>3</v>
      </c>
      <c r="C86" s="9">
        <f t="shared" si="61"/>
        <v>2</v>
      </c>
      <c r="D86" s="9">
        <f t="shared" si="61"/>
        <v>2</v>
      </c>
      <c r="E86" s="9">
        <f t="shared" si="61"/>
        <v>8</v>
      </c>
      <c r="F86" s="9">
        <f t="shared" si="61"/>
        <v>1</v>
      </c>
      <c r="G86" s="9">
        <f t="shared" si="61"/>
        <v>5</v>
      </c>
      <c r="H86" s="9">
        <f t="shared" si="61"/>
        <v>6</v>
      </c>
      <c r="I86" s="9">
        <f t="shared" si="61"/>
        <v>7</v>
      </c>
      <c r="J86" s="9">
        <f t="shared" si="61"/>
        <v>4</v>
      </c>
    </row>
    <row r="87" spans="2:48" ht="14.1" customHeight="1" x14ac:dyDescent="0.25"/>
    <row r="88" spans="2:48" ht="14.1" customHeight="1" x14ac:dyDescent="0.25"/>
    <row r="89" spans="2:48" ht="14.1" customHeight="1" x14ac:dyDescent="0.25">
      <c r="B89" s="11" t="s">
        <v>28</v>
      </c>
      <c r="M89" s="11" t="s">
        <v>44</v>
      </c>
      <c r="S89" s="11" t="s">
        <v>82</v>
      </c>
      <c r="Z89" s="11" t="s">
        <v>114</v>
      </c>
      <c r="AG89" s="11" t="s">
        <v>113</v>
      </c>
      <c r="AN89" s="11" t="s">
        <v>116</v>
      </c>
    </row>
    <row r="90" spans="2:48" ht="21" x14ac:dyDescent="0.25">
      <c r="B90" s="1" t="s">
        <v>0</v>
      </c>
      <c r="C90" s="1" t="s">
        <v>4</v>
      </c>
      <c r="D90" s="1" t="s">
        <v>5</v>
      </c>
      <c r="E90" s="1" t="s">
        <v>6</v>
      </c>
      <c r="F90" s="1" t="s">
        <v>7</v>
      </c>
      <c r="G90" s="1" t="s">
        <v>47</v>
      </c>
      <c r="H90" s="1" t="s">
        <v>46</v>
      </c>
      <c r="I90" s="1" t="s">
        <v>9</v>
      </c>
      <c r="J90" s="1" t="s">
        <v>10</v>
      </c>
      <c r="K90" s="1" t="s">
        <v>11</v>
      </c>
      <c r="M90" s="1" t="s">
        <v>42</v>
      </c>
      <c r="N90" s="1" t="s">
        <v>40</v>
      </c>
      <c r="O90" s="1" t="s">
        <v>41</v>
      </c>
      <c r="P90" s="1" t="s">
        <v>43</v>
      </c>
      <c r="S90" s="1" t="s">
        <v>0</v>
      </c>
      <c r="T90" s="1" t="s">
        <v>4</v>
      </c>
      <c r="U90" s="1" t="s">
        <v>5</v>
      </c>
      <c r="V90" s="1" t="s">
        <v>6</v>
      </c>
      <c r="W90" s="1" t="s">
        <v>7</v>
      </c>
      <c r="X90" s="1" t="s">
        <v>8</v>
      </c>
      <c r="Z90" s="1" t="s">
        <v>0</v>
      </c>
      <c r="AA90" s="1" t="s">
        <v>4</v>
      </c>
      <c r="AB90" s="1" t="s">
        <v>5</v>
      </c>
      <c r="AC90" s="1" t="s">
        <v>6</v>
      </c>
      <c r="AD90" s="1" t="s">
        <v>7</v>
      </c>
      <c r="AE90" s="1" t="s">
        <v>8</v>
      </c>
      <c r="AG90" s="1" t="s">
        <v>0</v>
      </c>
      <c r="AH90" s="1" t="s">
        <v>4</v>
      </c>
      <c r="AI90" s="1" t="s">
        <v>5</v>
      </c>
      <c r="AJ90" s="1" t="s">
        <v>6</v>
      </c>
      <c r="AK90" s="1" t="s">
        <v>7</v>
      </c>
      <c r="AL90" s="1" t="s">
        <v>8</v>
      </c>
      <c r="AN90" s="1" t="s">
        <v>0</v>
      </c>
      <c r="AO90" s="1" t="s">
        <v>4</v>
      </c>
      <c r="AP90" s="1" t="s">
        <v>5</v>
      </c>
      <c r="AQ90" s="1" t="s">
        <v>6</v>
      </c>
      <c r="AR90" s="1" t="s">
        <v>7</v>
      </c>
      <c r="AS90" s="1" t="s">
        <v>8</v>
      </c>
      <c r="AV90" s="12"/>
    </row>
    <row r="91" spans="2:48" x14ac:dyDescent="0.25">
      <c r="B91" s="2">
        <v>2</v>
      </c>
      <c r="C91" s="4">
        <v>0.282032</v>
      </c>
      <c r="D91" s="4">
        <v>0.282032</v>
      </c>
      <c r="E91" s="4">
        <v>0.2878558</v>
      </c>
      <c r="F91" s="4">
        <v>0.29536659999999998</v>
      </c>
      <c r="G91" s="4">
        <v>0.30201670000000003</v>
      </c>
      <c r="H91" s="4">
        <v>0.30168279999999997</v>
      </c>
      <c r="I91" s="4">
        <v>0.30238700000000002</v>
      </c>
      <c r="J91" s="4">
        <v>0.17573560199999999</v>
      </c>
      <c r="K91" s="4">
        <v>0.29048429999999997</v>
      </c>
      <c r="M91" s="2" t="s">
        <v>35</v>
      </c>
      <c r="N91" s="14">
        <v>0.18403120000000001</v>
      </c>
      <c r="O91" s="14">
        <v>0.1478797</v>
      </c>
      <c r="P91" s="14">
        <v>0.20247879999999999</v>
      </c>
      <c r="S91" s="2">
        <v>2</v>
      </c>
      <c r="T91" s="4">
        <v>0.28007520000000002</v>
      </c>
      <c r="U91" s="4">
        <v>0.28007520000000002</v>
      </c>
      <c r="V91" s="4">
        <v>0.28769169999999999</v>
      </c>
      <c r="W91" s="4">
        <v>0.30297479999999999</v>
      </c>
      <c r="X91" s="4">
        <v>0.30339899999999997</v>
      </c>
      <c r="Z91" s="2">
        <v>2</v>
      </c>
      <c r="AA91" s="4">
        <v>0.13488323999999999</v>
      </c>
      <c r="AB91" s="4">
        <v>0.13488323999999999</v>
      </c>
      <c r="AC91" s="4">
        <v>0.31732009999999999</v>
      </c>
      <c r="AD91" s="4">
        <v>0.22281699999999999</v>
      </c>
      <c r="AE91" s="4">
        <v>0.23099265999999999</v>
      </c>
      <c r="AG91" s="2">
        <v>2</v>
      </c>
      <c r="AH91" s="4">
        <v>0.26968029999999998</v>
      </c>
      <c r="AI91" s="4">
        <v>0.26968029999999998</v>
      </c>
      <c r="AJ91" s="4">
        <v>0.26471152999999997</v>
      </c>
      <c r="AK91" s="4">
        <v>0.26433329999999999</v>
      </c>
      <c r="AL91" s="4">
        <v>0.27233489999999999</v>
      </c>
      <c r="AM91" s="23"/>
      <c r="AN91" s="2">
        <v>2</v>
      </c>
      <c r="AO91" s="4">
        <v>0.2641812</v>
      </c>
      <c r="AP91" s="4">
        <v>0.2623781</v>
      </c>
      <c r="AQ91" s="4">
        <v>0.26100872000000003</v>
      </c>
      <c r="AR91" s="4">
        <v>0.26931460000000002</v>
      </c>
      <c r="AS91" s="4">
        <v>0.27744190000000002</v>
      </c>
      <c r="AT91" s="22"/>
      <c r="AV91" s="12"/>
    </row>
    <row r="92" spans="2:48" x14ac:dyDescent="0.25">
      <c r="B92" s="2">
        <v>3</v>
      </c>
      <c r="C92" s="4">
        <v>0.25393830000000001</v>
      </c>
      <c r="D92" s="4">
        <v>0.25393830000000001</v>
      </c>
      <c r="E92" s="4">
        <v>0.26195889999999999</v>
      </c>
      <c r="F92" s="4">
        <v>0.2401817</v>
      </c>
      <c r="G92" s="4">
        <v>0.26660610000000001</v>
      </c>
      <c r="H92" s="4">
        <v>0.2637024</v>
      </c>
      <c r="I92" s="4">
        <v>0.24926409999999999</v>
      </c>
      <c r="J92" s="4">
        <v>6.6698909999999998E-3</v>
      </c>
      <c r="K92" s="4">
        <v>0.27802690000000002</v>
      </c>
      <c r="M92" s="2" t="s">
        <v>38</v>
      </c>
      <c r="N92" s="14">
        <v>0.25853409999999999</v>
      </c>
      <c r="O92" s="14">
        <v>0.12990209999999999</v>
      </c>
      <c r="P92" s="14">
        <v>0.26078639999999997</v>
      </c>
      <c r="S92" s="2">
        <v>3</v>
      </c>
      <c r="T92" s="4">
        <v>0.39230609999999999</v>
      </c>
      <c r="U92" s="4">
        <v>0.39230609999999999</v>
      </c>
      <c r="V92" s="4">
        <v>0.39503470000000002</v>
      </c>
      <c r="W92" s="4">
        <v>0.2258752</v>
      </c>
      <c r="X92" s="4">
        <v>0.25441370000000002</v>
      </c>
      <c r="Z92" s="2">
        <v>3</v>
      </c>
      <c r="AA92" s="4">
        <v>8.9975780000000005E-2</v>
      </c>
      <c r="AB92" s="4">
        <v>8.9975780000000005E-2</v>
      </c>
      <c r="AC92" s="4">
        <v>0.29996279999999997</v>
      </c>
      <c r="AD92" s="4">
        <v>0.19755790000000001</v>
      </c>
      <c r="AE92" s="4">
        <v>0.22605494000000001</v>
      </c>
      <c r="AG92" s="2">
        <v>3</v>
      </c>
      <c r="AH92" s="4">
        <v>0.26975490000000002</v>
      </c>
      <c r="AI92" s="4">
        <v>0.26975490000000002</v>
      </c>
      <c r="AJ92" s="4">
        <v>0.25652394000000001</v>
      </c>
      <c r="AK92" s="4">
        <v>0.193247</v>
      </c>
      <c r="AL92" s="4">
        <v>0.26660640000000002</v>
      </c>
      <c r="AN92" s="2">
        <v>3</v>
      </c>
      <c r="AO92" s="4">
        <v>0.25926060000000001</v>
      </c>
      <c r="AP92" s="4">
        <v>0.25730239999999999</v>
      </c>
      <c r="AQ92" s="4">
        <v>0.26858757</v>
      </c>
      <c r="AR92" s="4">
        <v>0.1999341</v>
      </c>
      <c r="AS92" s="4">
        <v>0.27800469999999999</v>
      </c>
      <c r="AV92" s="12"/>
    </row>
    <row r="93" spans="2:48" x14ac:dyDescent="0.25">
      <c r="B93" s="2">
        <v>4</v>
      </c>
      <c r="C93" s="4">
        <v>0.25312180000000001</v>
      </c>
      <c r="D93" s="4">
        <v>0.25305689999999997</v>
      </c>
      <c r="E93" s="4">
        <v>0.25759330000000003</v>
      </c>
      <c r="F93" s="4">
        <v>0.2254266</v>
      </c>
      <c r="G93" s="4">
        <v>0.23640530000000001</v>
      </c>
      <c r="H93" s="4">
        <v>0.22133420000000001</v>
      </c>
      <c r="I93" s="4">
        <v>0.2381182</v>
      </c>
      <c r="J93" s="4">
        <v>-1.2969458E-2</v>
      </c>
      <c r="K93" s="4">
        <v>0.22374849999999999</v>
      </c>
      <c r="M93" s="2" t="s">
        <v>33</v>
      </c>
      <c r="N93" s="14">
        <v>0.33100950000000001</v>
      </c>
      <c r="O93" s="14">
        <v>0.14888699999999999</v>
      </c>
      <c r="P93" s="14">
        <v>0.32859450000000001</v>
      </c>
      <c r="S93" s="2">
        <v>4</v>
      </c>
      <c r="T93" s="4">
        <v>0.34249780000000002</v>
      </c>
      <c r="U93" s="4">
        <v>0.34286709999999998</v>
      </c>
      <c r="V93" s="4">
        <v>0.35037049999999997</v>
      </c>
      <c r="W93" s="4">
        <v>0.22369559999999999</v>
      </c>
      <c r="X93" s="4">
        <v>0.2328257</v>
      </c>
      <c r="Z93" s="2">
        <v>4</v>
      </c>
      <c r="AA93" s="4">
        <v>6.7505049999999997E-2</v>
      </c>
      <c r="AB93" s="4">
        <v>6.7505049999999997E-2</v>
      </c>
      <c r="AC93" s="4">
        <v>0.22499340000000001</v>
      </c>
      <c r="AD93" s="4">
        <v>0.21811340000000001</v>
      </c>
      <c r="AE93" s="4">
        <v>0.22036115000000001</v>
      </c>
      <c r="AG93" s="2">
        <v>4</v>
      </c>
      <c r="AH93" s="4">
        <v>0.26976139999999998</v>
      </c>
      <c r="AI93" s="4">
        <v>0.26976139999999998</v>
      </c>
      <c r="AJ93" s="4">
        <v>0.25653631999999998</v>
      </c>
      <c r="AK93" s="4">
        <v>0.21556139999999999</v>
      </c>
      <c r="AL93" s="4">
        <v>0.27008589999999999</v>
      </c>
      <c r="AN93" s="2">
        <v>4</v>
      </c>
      <c r="AO93" s="4">
        <v>0.25386500000000001</v>
      </c>
      <c r="AP93" s="4">
        <v>0.27019979999999999</v>
      </c>
      <c r="AQ93" s="4">
        <v>0.22693743999999999</v>
      </c>
      <c r="AR93" s="4">
        <v>0.2217278</v>
      </c>
      <c r="AS93" s="4">
        <v>0.25444539999999999</v>
      </c>
      <c r="AV93" s="12"/>
    </row>
    <row r="94" spans="2:48" x14ac:dyDescent="0.25">
      <c r="B94" s="2">
        <v>5</v>
      </c>
      <c r="C94" s="4">
        <v>0.23239399999999999</v>
      </c>
      <c r="D94" s="4">
        <v>0.22597100000000001</v>
      </c>
      <c r="E94" s="4">
        <v>0.23681759999999999</v>
      </c>
      <c r="F94" s="4">
        <v>0.2380321</v>
      </c>
      <c r="G94" s="4">
        <v>0.216947</v>
      </c>
      <c r="H94" s="4">
        <v>0.21555949999999999</v>
      </c>
      <c r="I94" s="4">
        <v>0.21806139999999999</v>
      </c>
      <c r="J94" s="4">
        <v>-3.1514190999999997E-2</v>
      </c>
      <c r="K94" s="4">
        <v>0.20963580000000001</v>
      </c>
      <c r="M94" s="2" t="s">
        <v>45</v>
      </c>
      <c r="N94" s="14">
        <v>0.33348349999999999</v>
      </c>
      <c r="O94" s="14">
        <v>0.1571698</v>
      </c>
      <c r="P94" s="14">
        <v>0.33322990000000002</v>
      </c>
      <c r="S94" s="2">
        <v>5</v>
      </c>
      <c r="T94" s="4">
        <v>0.33431450000000001</v>
      </c>
      <c r="U94" s="4">
        <v>0.33186070000000001</v>
      </c>
      <c r="V94" s="4">
        <v>0.31705879999999997</v>
      </c>
      <c r="W94" s="4">
        <v>0.22816910000000001</v>
      </c>
      <c r="X94" s="4">
        <v>0.23393900000000001</v>
      </c>
      <c r="Z94" s="2">
        <v>5</v>
      </c>
      <c r="AA94" s="4">
        <v>5.4012900000000003E-2</v>
      </c>
      <c r="AB94" s="4">
        <v>5.4012900000000003E-2</v>
      </c>
      <c r="AC94" s="4">
        <v>0.2167946</v>
      </c>
      <c r="AD94" s="4">
        <v>0.1715632</v>
      </c>
      <c r="AE94" s="4">
        <v>0.18307565000000001</v>
      </c>
      <c r="AG94" s="2">
        <v>5</v>
      </c>
      <c r="AH94" s="4">
        <v>0.2697194</v>
      </c>
      <c r="AI94" s="4">
        <v>0.2697194</v>
      </c>
      <c r="AJ94" s="4">
        <v>0.25920326999999999</v>
      </c>
      <c r="AK94" s="4">
        <v>0.16571939999999999</v>
      </c>
      <c r="AL94" s="4">
        <v>0.2692369</v>
      </c>
      <c r="AN94" s="2">
        <v>5</v>
      </c>
      <c r="AO94" s="4">
        <v>0.2158011</v>
      </c>
      <c r="AP94" s="4">
        <v>0.22818540000000001</v>
      </c>
      <c r="AQ94" s="4">
        <v>0.2188117</v>
      </c>
      <c r="AR94" s="4">
        <v>0.1721377</v>
      </c>
      <c r="AS94" s="4">
        <v>0.2211958</v>
      </c>
      <c r="AV94" s="12"/>
    </row>
    <row r="95" spans="2:48" x14ac:dyDescent="0.25">
      <c r="B95" s="2">
        <v>6</v>
      </c>
      <c r="C95" s="4">
        <v>0.23849029999999999</v>
      </c>
      <c r="D95" s="4">
        <v>0.23584069999999999</v>
      </c>
      <c r="E95" s="4">
        <v>0.21736849999999999</v>
      </c>
      <c r="F95" s="4">
        <v>0.25490629999999997</v>
      </c>
      <c r="G95" s="4">
        <v>0.23262869999999999</v>
      </c>
      <c r="H95" s="4">
        <v>0.23182249999999999</v>
      </c>
      <c r="I95" s="4">
        <v>0.229931</v>
      </c>
      <c r="J95" s="4">
        <v>-7.3522920000000005E-2</v>
      </c>
      <c r="K95" s="4">
        <v>0.23089409999999999</v>
      </c>
      <c r="M95" s="2" t="s">
        <v>30</v>
      </c>
      <c r="N95" s="14">
        <v>0.34730729999999999</v>
      </c>
      <c r="O95" s="14">
        <v>0.21638199999999999</v>
      </c>
      <c r="P95" s="14">
        <v>0.3630623</v>
      </c>
      <c r="S95" s="2">
        <v>6</v>
      </c>
      <c r="T95" s="4">
        <v>0.31816470000000002</v>
      </c>
      <c r="U95" s="4">
        <v>0.31647130000000001</v>
      </c>
      <c r="V95" s="4">
        <v>0.32994370000000001</v>
      </c>
      <c r="W95" s="4">
        <v>0.2368584</v>
      </c>
      <c r="X95" s="4">
        <v>0.2515368</v>
      </c>
      <c r="Z95" s="2">
        <v>6</v>
      </c>
      <c r="AA95" s="4">
        <v>4.5008430000000002E-2</v>
      </c>
      <c r="AB95" s="4">
        <v>4.5008430000000002E-2</v>
      </c>
      <c r="AC95" s="4">
        <v>0.27240700000000001</v>
      </c>
      <c r="AD95" s="4">
        <v>0.1816614</v>
      </c>
      <c r="AE95" s="4">
        <v>0.25380609999999998</v>
      </c>
      <c r="AG95" s="2">
        <v>6</v>
      </c>
      <c r="AH95" s="4">
        <v>0.2696192</v>
      </c>
      <c r="AI95" s="4">
        <v>0.2696192</v>
      </c>
      <c r="AJ95" s="4">
        <v>0.22054435999999999</v>
      </c>
      <c r="AK95" s="4">
        <v>0.15948909999999999</v>
      </c>
      <c r="AL95" s="4">
        <v>0.26995140000000001</v>
      </c>
      <c r="AN95" s="2">
        <v>6</v>
      </c>
      <c r="AO95" s="4">
        <v>0.2105638</v>
      </c>
      <c r="AP95" s="4">
        <v>0.21856809999999999</v>
      </c>
      <c r="AQ95" s="4">
        <v>0.21665143000000001</v>
      </c>
      <c r="AR95" s="4">
        <v>0.16723769999999999</v>
      </c>
      <c r="AS95" s="4">
        <v>0.22301000000000001</v>
      </c>
      <c r="AV95" s="12"/>
    </row>
    <row r="96" spans="2:48" x14ac:dyDescent="0.25">
      <c r="B96" s="2">
        <v>7</v>
      </c>
      <c r="C96" s="4">
        <v>0.25015779999999999</v>
      </c>
      <c r="D96" s="4">
        <v>0.24940200000000001</v>
      </c>
      <c r="E96" s="4">
        <v>0.2107359</v>
      </c>
      <c r="F96" s="4">
        <v>0.23720859999999999</v>
      </c>
      <c r="G96" s="4">
        <v>0.24773200000000001</v>
      </c>
      <c r="H96" s="4">
        <v>0.22754840000000001</v>
      </c>
      <c r="I96" s="4">
        <v>0.23519909999999999</v>
      </c>
      <c r="J96" s="4">
        <v>-8.0423701E-2</v>
      </c>
      <c r="K96" s="4">
        <v>0.21888850000000001</v>
      </c>
      <c r="M96" s="2" t="s">
        <v>37</v>
      </c>
      <c r="N96" s="14">
        <v>0.36988409999999999</v>
      </c>
      <c r="O96" s="14">
        <v>0.18537729999999999</v>
      </c>
      <c r="P96" s="14">
        <v>0.37296259999999998</v>
      </c>
      <c r="S96" s="2">
        <v>7</v>
      </c>
      <c r="T96" s="4">
        <v>0.3139149</v>
      </c>
      <c r="U96" s="4">
        <v>0.31307869999999999</v>
      </c>
      <c r="V96" s="4">
        <v>0.36296869999999998</v>
      </c>
      <c r="W96" s="4">
        <v>0.23386209999999999</v>
      </c>
      <c r="X96" s="4">
        <v>0.24162359999999999</v>
      </c>
      <c r="Z96" s="2">
        <v>7</v>
      </c>
      <c r="AA96" s="4">
        <v>3.858404E-2</v>
      </c>
      <c r="AB96" s="4">
        <v>3.858404E-2</v>
      </c>
      <c r="AC96" s="4">
        <v>0.29577819999999999</v>
      </c>
      <c r="AD96" s="4">
        <v>0.18965480000000001</v>
      </c>
      <c r="AE96" s="4">
        <v>0.21767338999999999</v>
      </c>
      <c r="AG96" s="2">
        <v>7</v>
      </c>
      <c r="AH96" s="4">
        <v>0.26957049999999999</v>
      </c>
      <c r="AI96" s="4">
        <v>0.26957049999999999</v>
      </c>
      <c r="AJ96" s="4">
        <v>0.21876209999999999</v>
      </c>
      <c r="AK96" s="4">
        <v>0.16746520000000001</v>
      </c>
      <c r="AL96" s="4">
        <v>0.26995710000000001</v>
      </c>
      <c r="AN96" s="2">
        <v>7</v>
      </c>
      <c r="AO96" s="4">
        <v>0.21282000000000001</v>
      </c>
      <c r="AP96" s="4">
        <v>0.2184577</v>
      </c>
      <c r="AQ96" s="4">
        <v>0.20520144000000001</v>
      </c>
      <c r="AR96" s="4">
        <v>0.17593159999999999</v>
      </c>
      <c r="AS96" s="4">
        <v>0.222909</v>
      </c>
      <c r="AV96" s="12"/>
    </row>
    <row r="97" spans="2:48" x14ac:dyDescent="0.25">
      <c r="B97" s="2">
        <v>8</v>
      </c>
      <c r="C97" s="4">
        <v>0.24280689999999999</v>
      </c>
      <c r="D97" s="4">
        <v>0.24068100000000001</v>
      </c>
      <c r="E97" s="4">
        <v>0.21691869999999999</v>
      </c>
      <c r="F97" s="4">
        <v>0.20822660000000001</v>
      </c>
      <c r="G97" s="4">
        <v>0.2456277</v>
      </c>
      <c r="H97" s="4">
        <v>0.2441604</v>
      </c>
      <c r="I97" s="4">
        <v>0.25540059999999998</v>
      </c>
      <c r="J97" s="4">
        <v>-8.8707907000000003E-2</v>
      </c>
      <c r="K97" s="4">
        <v>0.2230104</v>
      </c>
      <c r="M97" s="2" t="s">
        <v>31</v>
      </c>
      <c r="N97" s="14">
        <v>0.37049569999999998</v>
      </c>
      <c r="O97" s="14">
        <v>0.24991650000000001</v>
      </c>
      <c r="P97" s="14">
        <v>0.39310499999999998</v>
      </c>
      <c r="S97" s="2">
        <v>8</v>
      </c>
      <c r="T97" s="4">
        <v>0.32739770000000001</v>
      </c>
      <c r="U97" s="4">
        <v>0.33031440000000001</v>
      </c>
      <c r="V97" s="4">
        <v>0.3436168</v>
      </c>
      <c r="W97" s="4">
        <v>0.2123178</v>
      </c>
      <c r="X97" s="4">
        <v>0.2549418</v>
      </c>
      <c r="Z97" s="2">
        <v>8</v>
      </c>
      <c r="AA97" s="4">
        <v>3.3756040000000001E-2</v>
      </c>
      <c r="AB97" s="4">
        <v>3.3756040000000001E-2</v>
      </c>
      <c r="AC97" s="4">
        <v>0.28803899999999999</v>
      </c>
      <c r="AD97" s="4">
        <v>0.19175639999999999</v>
      </c>
      <c r="AE97" s="4">
        <v>0.19056985000000001</v>
      </c>
      <c r="AG97" s="2">
        <v>8</v>
      </c>
      <c r="AH97" s="4">
        <v>0.26944439999999997</v>
      </c>
      <c r="AI97" s="4">
        <v>0.26944439999999997</v>
      </c>
      <c r="AJ97" s="4">
        <v>0.21816419000000001</v>
      </c>
      <c r="AK97" s="4">
        <v>0.15935299999999999</v>
      </c>
      <c r="AL97" s="4">
        <v>0.26996209999999998</v>
      </c>
      <c r="AN97" s="2">
        <v>8</v>
      </c>
      <c r="AO97" s="4">
        <v>0.21411050000000001</v>
      </c>
      <c r="AP97" s="4">
        <v>0.18584290000000001</v>
      </c>
      <c r="AQ97" s="4">
        <v>0.19556098999999999</v>
      </c>
      <c r="AR97" s="4">
        <v>0.16768340000000001</v>
      </c>
      <c r="AS97" s="4">
        <v>0.2185764</v>
      </c>
      <c r="AV97" s="12"/>
    </row>
    <row r="98" spans="2:48" x14ac:dyDescent="0.25">
      <c r="B98" s="2">
        <v>9</v>
      </c>
      <c r="C98" s="4">
        <v>0.25978050000000003</v>
      </c>
      <c r="D98" s="4">
        <v>0.2575228</v>
      </c>
      <c r="E98" s="4">
        <v>0.24014170000000001</v>
      </c>
      <c r="F98" s="4">
        <v>0.21674969999999999</v>
      </c>
      <c r="G98" s="4">
        <v>0.2385824</v>
      </c>
      <c r="H98" s="4">
        <v>0.23755019999999999</v>
      </c>
      <c r="I98" s="4">
        <v>0.2216764</v>
      </c>
      <c r="J98" s="4">
        <v>-0.142604484</v>
      </c>
      <c r="K98" s="4">
        <v>0.22951840000000001</v>
      </c>
      <c r="M98" s="2" t="s">
        <v>39</v>
      </c>
      <c r="N98" s="14">
        <v>0.40036339999999998</v>
      </c>
      <c r="O98" s="14">
        <v>0.24887229999999999</v>
      </c>
      <c r="P98" s="14">
        <v>0.41835349999999999</v>
      </c>
      <c r="S98" s="2">
        <v>9</v>
      </c>
      <c r="T98" s="4">
        <v>0.33166240000000002</v>
      </c>
      <c r="U98" s="4">
        <v>0.33410600000000001</v>
      </c>
      <c r="V98" s="4">
        <v>0.34609329999999999</v>
      </c>
      <c r="W98" s="4">
        <v>0.22730700000000001</v>
      </c>
      <c r="X98" s="4">
        <v>0.24865119999999999</v>
      </c>
      <c r="Z98" s="2">
        <v>9</v>
      </c>
      <c r="AA98" s="4">
        <v>2.9963710000000001E-2</v>
      </c>
      <c r="AB98" s="4">
        <v>2.9963710000000001E-2</v>
      </c>
      <c r="AC98" s="4">
        <v>0.28162280000000001</v>
      </c>
      <c r="AD98" s="4">
        <v>0.18481439999999999</v>
      </c>
      <c r="AE98" s="4">
        <v>0.16948242999999999</v>
      </c>
      <c r="AG98" s="2">
        <v>9</v>
      </c>
      <c r="AH98" s="4">
        <v>0.2689841</v>
      </c>
      <c r="AI98" s="4">
        <v>0.2689841</v>
      </c>
      <c r="AJ98" s="4">
        <v>0.21010486</v>
      </c>
      <c r="AK98" s="4">
        <v>0.15958610000000001</v>
      </c>
      <c r="AL98" s="4">
        <v>0.26996609999999999</v>
      </c>
      <c r="AN98" s="2">
        <v>9</v>
      </c>
      <c r="AO98" s="4">
        <v>0.19189129999999999</v>
      </c>
      <c r="AP98" s="4">
        <v>0.1899419</v>
      </c>
      <c r="AQ98" s="4">
        <v>0.19598684</v>
      </c>
      <c r="AR98" s="4">
        <v>0.16794480000000001</v>
      </c>
      <c r="AS98" s="4">
        <v>0.18048359999999999</v>
      </c>
      <c r="AV98" s="12"/>
    </row>
    <row r="99" spans="2:48" x14ac:dyDescent="0.25">
      <c r="B99" s="2">
        <v>10</v>
      </c>
      <c r="C99" s="4">
        <v>0.26300669999999998</v>
      </c>
      <c r="D99" s="4">
        <v>0.260851</v>
      </c>
      <c r="E99" s="4">
        <v>0.23009209999999999</v>
      </c>
      <c r="F99" s="4">
        <v>0.22739980000000001</v>
      </c>
      <c r="G99" s="4">
        <v>0.24888979999999999</v>
      </c>
      <c r="H99" s="4">
        <v>0.2231853</v>
      </c>
      <c r="I99" s="4">
        <v>0.2133496</v>
      </c>
      <c r="J99" s="4">
        <v>-0.14366968199999999</v>
      </c>
      <c r="K99" s="4">
        <v>0.22563250000000001</v>
      </c>
      <c r="M99" s="2" t="s">
        <v>36</v>
      </c>
      <c r="N99" s="14">
        <v>0.41729270000000002</v>
      </c>
      <c r="O99" s="14">
        <v>0.27189570000000002</v>
      </c>
      <c r="P99" s="14">
        <v>0.43984329999999999</v>
      </c>
      <c r="S99" s="2">
        <v>10</v>
      </c>
      <c r="T99" s="4">
        <v>0.33276860000000003</v>
      </c>
      <c r="U99" s="4">
        <v>0.33535619999999999</v>
      </c>
      <c r="V99" s="4">
        <v>0.3384316</v>
      </c>
      <c r="W99" s="4">
        <v>0.2384696</v>
      </c>
      <c r="X99" s="4">
        <v>0.24217959999999999</v>
      </c>
      <c r="Z99" s="2">
        <v>10</v>
      </c>
      <c r="AA99" s="4">
        <v>2.6954240000000001E-2</v>
      </c>
      <c r="AB99" s="4">
        <v>2.6954240000000001E-2</v>
      </c>
      <c r="AC99" s="4">
        <v>0.26036589999999998</v>
      </c>
      <c r="AD99" s="4">
        <v>0.1890384</v>
      </c>
      <c r="AE99" s="4">
        <v>0.18096438000000001</v>
      </c>
      <c r="AG99" s="2">
        <v>10</v>
      </c>
      <c r="AH99" s="4">
        <v>0.26876739999999999</v>
      </c>
      <c r="AI99" s="4">
        <v>0.26876739999999999</v>
      </c>
      <c r="AJ99" s="4">
        <v>0.19164410000000001</v>
      </c>
      <c r="AK99" s="4">
        <v>0.16347200000000001</v>
      </c>
      <c r="AL99" s="4">
        <v>0.27018239999999999</v>
      </c>
      <c r="AN99" s="2">
        <v>10</v>
      </c>
      <c r="AO99" s="4">
        <v>0.19025520000000001</v>
      </c>
      <c r="AP99" s="4">
        <v>0.1889644</v>
      </c>
      <c r="AQ99" s="4">
        <v>0.19214534999999999</v>
      </c>
      <c r="AR99" s="4">
        <v>0.17193559999999999</v>
      </c>
      <c r="AS99" s="4">
        <v>0.17715729999999999</v>
      </c>
      <c r="AV99" s="12"/>
    </row>
    <row r="100" spans="2:48" x14ac:dyDescent="0.25">
      <c r="B100" s="2">
        <v>11</v>
      </c>
      <c r="C100" s="4">
        <v>0.25935380000000002</v>
      </c>
      <c r="D100" s="4">
        <v>0.25231959999999998</v>
      </c>
      <c r="E100" s="4">
        <v>0.2102485</v>
      </c>
      <c r="F100" s="4">
        <v>0.23212969999999999</v>
      </c>
      <c r="G100" s="4">
        <v>0.2381086</v>
      </c>
      <c r="H100" s="4">
        <v>0.2216784</v>
      </c>
      <c r="I100" s="4">
        <v>0.22412750000000001</v>
      </c>
      <c r="J100" s="4">
        <v>-0.156536589</v>
      </c>
      <c r="K100" s="4">
        <v>0.21570249999999999</v>
      </c>
      <c r="M100" s="2" t="s">
        <v>34</v>
      </c>
      <c r="N100" s="14">
        <v>0.44091970000000003</v>
      </c>
      <c r="O100" s="14">
        <v>0.29160079999999999</v>
      </c>
      <c r="P100" s="14">
        <v>0.46605740000000001</v>
      </c>
      <c r="S100" s="2">
        <v>11</v>
      </c>
      <c r="T100" s="4">
        <v>0.32183519999999999</v>
      </c>
      <c r="U100" s="4">
        <v>0.32464280000000001</v>
      </c>
      <c r="V100" s="4">
        <v>0.31766080000000002</v>
      </c>
      <c r="W100" s="4">
        <v>0.24316589999999999</v>
      </c>
      <c r="X100" s="4">
        <v>0.22889680000000001</v>
      </c>
      <c r="Z100" s="2">
        <v>11</v>
      </c>
      <c r="AA100" s="4">
        <v>4.0939209999999997E-2</v>
      </c>
      <c r="AB100" s="4">
        <v>4.0939209999999997E-2</v>
      </c>
      <c r="AC100" s="4">
        <v>0.2398912</v>
      </c>
      <c r="AD100" s="4">
        <v>0.1906514</v>
      </c>
      <c r="AE100" s="4">
        <v>0.15707059000000001</v>
      </c>
      <c r="AG100" s="2">
        <v>11</v>
      </c>
      <c r="AH100" s="4">
        <v>0.2687871</v>
      </c>
      <c r="AI100" s="4">
        <v>0.2687871</v>
      </c>
      <c r="AJ100" s="4">
        <v>0.19041221999999999</v>
      </c>
      <c r="AK100" s="4">
        <v>0.1680633</v>
      </c>
      <c r="AL100" s="4">
        <v>0.2701305</v>
      </c>
      <c r="AN100" s="2">
        <v>11</v>
      </c>
      <c r="AO100" s="4">
        <v>0.19205150000000001</v>
      </c>
      <c r="AP100" s="4">
        <v>0.1901195</v>
      </c>
      <c r="AQ100" s="4">
        <v>0.18460808000000001</v>
      </c>
      <c r="AR100" s="4">
        <v>0.17620430000000001</v>
      </c>
      <c r="AS100" s="4">
        <v>0.17581289999999999</v>
      </c>
      <c r="AV100" s="12"/>
    </row>
    <row r="101" spans="2:48" x14ac:dyDescent="0.25">
      <c r="B101" s="2">
        <v>12</v>
      </c>
      <c r="C101" s="4">
        <v>0.24403630000000001</v>
      </c>
      <c r="D101" s="4">
        <v>0.237649</v>
      </c>
      <c r="E101" s="4">
        <v>0.2255607</v>
      </c>
      <c r="F101" s="4">
        <v>0.2277613</v>
      </c>
      <c r="G101" s="4">
        <v>0.24052080000000001</v>
      </c>
      <c r="H101" s="4">
        <v>0.23706630000000001</v>
      </c>
      <c r="I101" s="4">
        <v>0.24082909999999999</v>
      </c>
      <c r="J101" s="4">
        <v>-0.16273099999999999</v>
      </c>
      <c r="K101" s="4">
        <v>0.2264468</v>
      </c>
      <c r="M101" s="2" t="s">
        <v>32</v>
      </c>
      <c r="N101" s="14">
        <v>0.43080220000000002</v>
      </c>
      <c r="O101" s="14">
        <v>0.33461249999999998</v>
      </c>
      <c r="P101" s="14">
        <v>0.470472</v>
      </c>
      <c r="S101" s="2">
        <v>12</v>
      </c>
      <c r="T101" s="4">
        <v>0.29079070000000001</v>
      </c>
      <c r="U101" s="4">
        <v>0.29353760000000001</v>
      </c>
      <c r="V101" s="4">
        <v>0.30030119999999999</v>
      </c>
      <c r="W101" s="4">
        <v>0.24263889999999999</v>
      </c>
      <c r="X101" s="4">
        <v>0.23979829999999999</v>
      </c>
      <c r="Z101" s="2">
        <v>12</v>
      </c>
      <c r="AA101" s="4">
        <v>5.399139E-2</v>
      </c>
      <c r="AB101" s="4">
        <v>5.399139E-2</v>
      </c>
      <c r="AC101" s="4">
        <v>0.25177450000000001</v>
      </c>
      <c r="AD101" s="4">
        <v>0.17857909999999999</v>
      </c>
      <c r="AE101" s="4">
        <v>0.14716713000000001</v>
      </c>
      <c r="AG101" s="2">
        <v>12</v>
      </c>
      <c r="AH101" s="4">
        <v>0.26914090000000002</v>
      </c>
      <c r="AI101" s="4">
        <v>0.26914090000000002</v>
      </c>
      <c r="AJ101" s="4">
        <v>0.19058442</v>
      </c>
      <c r="AK101" s="4">
        <v>0.1670239</v>
      </c>
      <c r="AL101" s="4">
        <v>0.27008599999999999</v>
      </c>
      <c r="AN101" s="2">
        <v>12</v>
      </c>
      <c r="AO101" s="4">
        <v>0.18697230000000001</v>
      </c>
      <c r="AP101" s="4">
        <v>0.18615760000000001</v>
      </c>
      <c r="AQ101" s="4">
        <v>0.18328712</v>
      </c>
      <c r="AR101" s="4">
        <v>0.17558009999999999</v>
      </c>
      <c r="AS101" s="4">
        <v>0.1658403</v>
      </c>
      <c r="AV101" s="12"/>
    </row>
    <row r="102" spans="2:48" x14ac:dyDescent="0.25">
      <c r="B102" s="2">
        <v>13</v>
      </c>
      <c r="C102" s="4">
        <v>0.23867289999999999</v>
      </c>
      <c r="D102" s="4">
        <v>0.23212079999999999</v>
      </c>
      <c r="E102" s="4">
        <v>0.2219671</v>
      </c>
      <c r="F102" s="4">
        <v>0.22078229999999999</v>
      </c>
      <c r="G102" s="4">
        <v>0.2415117</v>
      </c>
      <c r="H102" s="4">
        <v>0.23682310000000001</v>
      </c>
      <c r="I102" s="4">
        <v>0.1864748</v>
      </c>
      <c r="J102" s="4">
        <v>-0.19005804700000001</v>
      </c>
      <c r="K102" s="4">
        <v>0.218888</v>
      </c>
      <c r="S102" s="2">
        <v>13</v>
      </c>
      <c r="T102" s="4">
        <v>0.30378159999999998</v>
      </c>
      <c r="U102" s="4">
        <v>0.3064249</v>
      </c>
      <c r="V102" s="4">
        <v>0.28227560000000002</v>
      </c>
      <c r="W102" s="4">
        <v>0.22956670000000001</v>
      </c>
      <c r="X102" s="4">
        <v>0.25352950000000002</v>
      </c>
      <c r="Z102" s="2">
        <v>13</v>
      </c>
      <c r="AA102" s="4">
        <v>4.9807200000000003E-2</v>
      </c>
      <c r="AB102" s="4">
        <v>4.9807200000000003E-2</v>
      </c>
      <c r="AC102" s="4">
        <v>0.24475350000000001</v>
      </c>
      <c r="AD102" s="4">
        <v>0.1752331</v>
      </c>
      <c r="AE102" s="4">
        <v>0.13589886000000001</v>
      </c>
      <c r="AG102" s="2">
        <v>13</v>
      </c>
      <c r="AH102" s="4">
        <v>0.26865430000000001</v>
      </c>
      <c r="AI102" s="4">
        <v>0.26865430000000001</v>
      </c>
      <c r="AJ102" s="4">
        <v>0.18713661000000001</v>
      </c>
      <c r="AK102" s="4">
        <v>0.1729561</v>
      </c>
      <c r="AL102" s="4">
        <v>0.27009430000000001</v>
      </c>
      <c r="AN102" s="2">
        <v>13</v>
      </c>
      <c r="AO102" s="4">
        <v>0.20170540000000001</v>
      </c>
      <c r="AP102" s="4">
        <v>0.2027108</v>
      </c>
      <c r="AQ102" s="4">
        <v>0.18341318000000001</v>
      </c>
      <c r="AR102" s="4">
        <v>0.1813698</v>
      </c>
      <c r="AS102" s="4">
        <v>0.16509969999999999</v>
      </c>
      <c r="AV102" s="12"/>
    </row>
    <row r="103" spans="2:48" x14ac:dyDescent="0.25">
      <c r="B103" s="2">
        <v>14</v>
      </c>
      <c r="C103" s="4">
        <v>0.23294989999999999</v>
      </c>
      <c r="D103" s="4">
        <v>0.2260269</v>
      </c>
      <c r="E103" s="4">
        <v>0.2233937</v>
      </c>
      <c r="F103" s="4">
        <v>0.20740130000000001</v>
      </c>
      <c r="G103" s="4">
        <v>0.24603369999999999</v>
      </c>
      <c r="H103" s="4">
        <v>0.24337539999999999</v>
      </c>
      <c r="I103" s="4">
        <v>0.20202829999999999</v>
      </c>
      <c r="J103" s="4">
        <v>-0.191709413</v>
      </c>
      <c r="K103" s="4">
        <v>0.21635879999999999</v>
      </c>
      <c r="S103" s="2">
        <v>14</v>
      </c>
      <c r="T103" s="4">
        <v>0.30692659999999999</v>
      </c>
      <c r="U103" s="4">
        <v>0.3077704</v>
      </c>
      <c r="V103" s="4">
        <v>0.28608319999999998</v>
      </c>
      <c r="W103" s="4">
        <v>0.21869089999999999</v>
      </c>
      <c r="X103" s="4">
        <v>0.26021529999999998</v>
      </c>
      <c r="Z103" s="2">
        <v>14</v>
      </c>
      <c r="AA103" s="4">
        <v>5.2944699999999997E-2</v>
      </c>
      <c r="AB103" s="4">
        <v>5.2944699999999997E-2</v>
      </c>
      <c r="AC103" s="4">
        <v>0.20926310000000001</v>
      </c>
      <c r="AD103" s="4">
        <v>0.17528189999999999</v>
      </c>
      <c r="AE103" s="4">
        <v>0.12626271999999999</v>
      </c>
      <c r="AG103" s="2">
        <v>14</v>
      </c>
      <c r="AH103" s="4">
        <v>0.26885310000000001</v>
      </c>
      <c r="AI103" s="4">
        <v>0.26885310000000001</v>
      </c>
      <c r="AJ103" s="4">
        <v>0.18524247999999999</v>
      </c>
      <c r="AK103" s="4">
        <v>0.17870140000000001</v>
      </c>
      <c r="AL103" s="4">
        <v>0.27009699999999998</v>
      </c>
      <c r="AN103" s="2">
        <v>14</v>
      </c>
      <c r="AO103" s="4">
        <v>0.19880909999999999</v>
      </c>
      <c r="AP103" s="4">
        <v>0.19885700000000001</v>
      </c>
      <c r="AQ103" s="4">
        <v>0.18065120000000001</v>
      </c>
      <c r="AR103" s="4">
        <v>0.18562880000000001</v>
      </c>
      <c r="AS103" s="4">
        <v>0.18172640000000001</v>
      </c>
      <c r="AV103" s="12"/>
    </row>
    <row r="104" spans="2:48" x14ac:dyDescent="0.25">
      <c r="B104" s="2">
        <v>15</v>
      </c>
      <c r="C104" s="4">
        <v>0.22703960000000001</v>
      </c>
      <c r="D104" s="4">
        <v>0.2269939</v>
      </c>
      <c r="E104" s="4">
        <v>0.2192857</v>
      </c>
      <c r="F104" s="4">
        <v>0.21424119999999999</v>
      </c>
      <c r="G104" s="4">
        <v>0.2448207</v>
      </c>
      <c r="H104" s="4">
        <v>0.24295910000000001</v>
      </c>
      <c r="I104" s="4">
        <v>0.25093500000000002</v>
      </c>
      <c r="J104" s="4">
        <v>-0.19013954</v>
      </c>
      <c r="K104" s="4">
        <v>0.20541870000000001</v>
      </c>
      <c r="S104" s="2">
        <v>15</v>
      </c>
      <c r="T104" s="4">
        <v>0.29657860000000003</v>
      </c>
      <c r="U104" s="4">
        <v>0.30610490000000001</v>
      </c>
      <c r="V104" s="4">
        <v>0.27852749999999998</v>
      </c>
      <c r="W104" s="4">
        <v>0.2391894</v>
      </c>
      <c r="X104" s="4">
        <v>0.25741000000000003</v>
      </c>
      <c r="Z104" s="2">
        <v>15</v>
      </c>
      <c r="AA104" s="4">
        <v>4.9338079999999999E-2</v>
      </c>
      <c r="AB104" s="4">
        <v>4.9338079999999999E-2</v>
      </c>
      <c r="AC104" s="4">
        <v>0.20531740000000001</v>
      </c>
      <c r="AD104" s="4">
        <v>0.1920367</v>
      </c>
      <c r="AE104" s="4">
        <v>0.11792695</v>
      </c>
      <c r="AG104" s="2">
        <v>15</v>
      </c>
      <c r="AH104" s="4">
        <v>0.267621</v>
      </c>
      <c r="AI104" s="4">
        <v>0.267621</v>
      </c>
      <c r="AJ104" s="4">
        <v>0.18149176</v>
      </c>
      <c r="AK104" s="4">
        <v>0.1825784</v>
      </c>
      <c r="AL104" s="4">
        <v>0.27010000000000001</v>
      </c>
      <c r="AN104" s="2">
        <v>15</v>
      </c>
      <c r="AO104" s="4">
        <v>0.19029560000000001</v>
      </c>
      <c r="AP104" s="4">
        <v>0.1992892</v>
      </c>
      <c r="AQ104" s="4">
        <v>0.16151821999999999</v>
      </c>
      <c r="AR104" s="4">
        <v>0.18592230000000001</v>
      </c>
      <c r="AS104" s="4">
        <v>0.17657400000000001</v>
      </c>
      <c r="AV104" s="12"/>
    </row>
    <row r="105" spans="2:48" x14ac:dyDescent="0.25">
      <c r="B105" s="2">
        <v>16</v>
      </c>
      <c r="C105" s="4">
        <v>0.220945</v>
      </c>
      <c r="D105" s="4">
        <v>0.22403890000000001</v>
      </c>
      <c r="E105" s="4">
        <v>0.22516240000000001</v>
      </c>
      <c r="F105" s="4">
        <v>0.21458849999999999</v>
      </c>
      <c r="G105" s="4">
        <v>0.243531</v>
      </c>
      <c r="H105" s="4">
        <v>0.24242900000000001</v>
      </c>
      <c r="I105" s="4">
        <v>0.2406645</v>
      </c>
      <c r="J105" s="4">
        <v>-0.19193113000000001</v>
      </c>
      <c r="K105" s="4">
        <v>0.2042012</v>
      </c>
      <c r="S105" s="2">
        <v>16</v>
      </c>
      <c r="T105" s="4">
        <v>0.31031779999999998</v>
      </c>
      <c r="U105" s="4">
        <v>0.32227729999999999</v>
      </c>
      <c r="V105" s="4">
        <v>0.28981699999999999</v>
      </c>
      <c r="W105" s="4">
        <v>0.23246839999999999</v>
      </c>
      <c r="X105" s="4">
        <v>0.25902320000000001</v>
      </c>
      <c r="Z105" s="2">
        <v>16</v>
      </c>
      <c r="AA105" s="4">
        <v>4.6070600000000003E-2</v>
      </c>
      <c r="AB105" s="4">
        <v>4.6070600000000003E-2</v>
      </c>
      <c r="AC105" s="4">
        <v>0.19883120000000001</v>
      </c>
      <c r="AD105" s="4">
        <v>0.19289239999999999</v>
      </c>
      <c r="AE105" s="4">
        <v>0.11065896</v>
      </c>
      <c r="AG105" s="2">
        <v>16</v>
      </c>
      <c r="AH105" s="4">
        <v>0.26461459999999998</v>
      </c>
      <c r="AI105" s="4">
        <v>0.26461459999999998</v>
      </c>
      <c r="AJ105" s="4">
        <v>0.1758555</v>
      </c>
      <c r="AK105" s="4">
        <v>0.1841063</v>
      </c>
      <c r="AL105" s="4">
        <v>0.2701035</v>
      </c>
      <c r="AN105" s="2">
        <v>16</v>
      </c>
      <c r="AO105" s="4">
        <v>0.19164220000000001</v>
      </c>
      <c r="AP105" s="4">
        <v>0.18994849999999999</v>
      </c>
      <c r="AQ105" s="4">
        <v>0.16404152</v>
      </c>
      <c r="AR105" s="4">
        <v>0.1809094</v>
      </c>
      <c r="AS105" s="4">
        <v>0.17820559999999999</v>
      </c>
      <c r="AV105" s="12"/>
    </row>
    <row r="106" spans="2:48" x14ac:dyDescent="0.25">
      <c r="B106" s="2">
        <v>17</v>
      </c>
      <c r="C106" s="4">
        <v>0.22197239999999999</v>
      </c>
      <c r="D106" s="4">
        <v>0.225665</v>
      </c>
      <c r="E106" s="4">
        <v>0.22436809999999999</v>
      </c>
      <c r="F106" s="4">
        <v>0.2168138</v>
      </c>
      <c r="G106" s="4">
        <v>0.22930449999999999</v>
      </c>
      <c r="H106" s="4">
        <v>0.23614470000000001</v>
      </c>
      <c r="I106" s="4">
        <v>0.21837119999999999</v>
      </c>
      <c r="J106" s="4">
        <v>-0.19302629700000001</v>
      </c>
      <c r="K106" s="4">
        <v>0.20449709999999999</v>
      </c>
      <c r="S106" s="2">
        <v>17</v>
      </c>
      <c r="T106" s="4">
        <v>0.2995719</v>
      </c>
      <c r="U106" s="4">
        <v>0.3104616</v>
      </c>
      <c r="V106" s="4">
        <v>0.27766580000000002</v>
      </c>
      <c r="W106" s="4">
        <v>0.2390303</v>
      </c>
      <c r="X106" s="4">
        <v>0.25420039999999999</v>
      </c>
      <c r="Z106" s="2">
        <v>17</v>
      </c>
      <c r="AA106" s="4">
        <v>7.9491469999999995E-2</v>
      </c>
      <c r="AB106" s="4">
        <v>7.9491469999999995E-2</v>
      </c>
      <c r="AC106" s="4">
        <v>0.20279359999999999</v>
      </c>
      <c r="AD106" s="4">
        <v>0.1920895</v>
      </c>
      <c r="AE106" s="4">
        <v>0.10428434</v>
      </c>
      <c r="AG106" s="2">
        <v>17</v>
      </c>
      <c r="AH106" s="4">
        <v>0.26333089999999998</v>
      </c>
      <c r="AI106" s="4">
        <v>0.26333089999999998</v>
      </c>
      <c r="AJ106" s="4">
        <v>0.17257771999999999</v>
      </c>
      <c r="AK106" s="4">
        <v>0.1844016</v>
      </c>
      <c r="AL106" s="4">
        <v>0.27010780000000001</v>
      </c>
      <c r="AN106" s="2">
        <v>17</v>
      </c>
      <c r="AO106" s="4">
        <v>0.19104499999999999</v>
      </c>
      <c r="AP106" s="4">
        <v>0.19261200000000001</v>
      </c>
      <c r="AQ106" s="4">
        <v>0.16079426999999999</v>
      </c>
      <c r="AR106" s="4">
        <v>0.18186340000000001</v>
      </c>
      <c r="AS106" s="4">
        <v>0.17814650000000001</v>
      </c>
      <c r="AV106" s="12"/>
    </row>
    <row r="107" spans="2:48" x14ac:dyDescent="0.25">
      <c r="B107" s="2">
        <v>18</v>
      </c>
      <c r="C107" s="4">
        <v>0.2238619</v>
      </c>
      <c r="D107" s="4">
        <v>0.23114979999999999</v>
      </c>
      <c r="E107" s="4">
        <v>0.22332050000000001</v>
      </c>
      <c r="F107" s="4">
        <v>0.21696309999999999</v>
      </c>
      <c r="G107" s="4">
        <v>0.22845170000000001</v>
      </c>
      <c r="H107" s="4">
        <v>0.23505210000000001</v>
      </c>
      <c r="I107" s="4">
        <v>0.19531609999999999</v>
      </c>
      <c r="J107" s="4">
        <v>-0.19728345</v>
      </c>
      <c r="K107" s="4">
        <v>0.2075167</v>
      </c>
      <c r="S107" s="2">
        <v>18</v>
      </c>
      <c r="T107" s="4">
        <v>0.298342</v>
      </c>
      <c r="U107" s="4">
        <v>0.30933909999999998</v>
      </c>
      <c r="V107" s="4">
        <v>0.27168330000000002</v>
      </c>
      <c r="W107" s="4">
        <v>0.23411029999999999</v>
      </c>
      <c r="X107" s="4">
        <v>0.2695978</v>
      </c>
      <c r="Z107" s="2">
        <v>18</v>
      </c>
      <c r="AA107" s="4">
        <v>7.4806650000000002E-2</v>
      </c>
      <c r="AB107" s="4">
        <v>7.4806650000000002E-2</v>
      </c>
      <c r="AC107" s="4">
        <v>0.21002460000000001</v>
      </c>
      <c r="AD107" s="4">
        <v>0.18524499999999999</v>
      </c>
      <c r="AE107" s="4">
        <v>9.7427470000000002E-2</v>
      </c>
      <c r="AG107" s="2">
        <v>18</v>
      </c>
      <c r="AH107" s="4">
        <v>0.25845400000000002</v>
      </c>
      <c r="AI107" s="4">
        <v>0.25845400000000002</v>
      </c>
      <c r="AJ107" s="4">
        <v>0.1718606</v>
      </c>
      <c r="AK107" s="4">
        <v>0.1805322</v>
      </c>
      <c r="AL107" s="4">
        <v>0.27005590000000002</v>
      </c>
      <c r="AN107" s="2">
        <v>18</v>
      </c>
      <c r="AO107" s="4">
        <v>0.19031819999999999</v>
      </c>
      <c r="AP107" s="4">
        <v>0.1827281</v>
      </c>
      <c r="AQ107" s="4">
        <v>0.18134670999999999</v>
      </c>
      <c r="AR107" s="4">
        <v>0.18547630000000001</v>
      </c>
      <c r="AS107" s="4">
        <v>0.17792559999999999</v>
      </c>
      <c r="AV107" s="12"/>
    </row>
    <row r="108" spans="2:48" x14ac:dyDescent="0.25">
      <c r="B108" s="2">
        <v>19</v>
      </c>
      <c r="C108" s="4">
        <v>0.2303357</v>
      </c>
      <c r="D108" s="4">
        <v>0.22827510000000001</v>
      </c>
      <c r="E108" s="4">
        <v>0.2189354</v>
      </c>
      <c r="F108" s="4">
        <v>0.22059039999999999</v>
      </c>
      <c r="G108" s="4">
        <v>0.20660800000000001</v>
      </c>
      <c r="H108" s="4">
        <v>0.236461</v>
      </c>
      <c r="I108" s="4">
        <v>0.20879719999999999</v>
      </c>
      <c r="J108" s="4">
        <v>-0.20773366300000001</v>
      </c>
      <c r="K108" s="4">
        <v>0.20595050000000001</v>
      </c>
      <c r="S108" s="2">
        <v>19</v>
      </c>
      <c r="T108" s="4">
        <v>0.29823470000000002</v>
      </c>
      <c r="U108" s="4">
        <v>0.30486239999999998</v>
      </c>
      <c r="V108" s="4">
        <v>0.26668710000000001</v>
      </c>
      <c r="W108" s="4">
        <v>0.2349753</v>
      </c>
      <c r="X108" s="4">
        <v>0.2569842</v>
      </c>
      <c r="Z108" s="2">
        <v>19</v>
      </c>
      <c r="AA108" s="4">
        <v>7.1674139999999997E-2</v>
      </c>
      <c r="AB108" s="4">
        <v>7.1674139999999997E-2</v>
      </c>
      <c r="AC108" s="4">
        <v>0.2070832</v>
      </c>
      <c r="AD108" s="4">
        <v>0.2003712</v>
      </c>
      <c r="AE108" s="4">
        <v>9.6983559999999996E-2</v>
      </c>
      <c r="AG108" s="2">
        <v>19</v>
      </c>
      <c r="AH108" s="4">
        <v>0.2425563</v>
      </c>
      <c r="AI108" s="4">
        <v>0.2425563</v>
      </c>
      <c r="AJ108" s="4">
        <v>0.16897053000000001</v>
      </c>
      <c r="AK108" s="4">
        <v>0.1816702</v>
      </c>
      <c r="AL108" s="4">
        <v>0.27014169999999998</v>
      </c>
      <c r="AN108" s="2">
        <v>19</v>
      </c>
      <c r="AO108" s="4">
        <v>0.1457976</v>
      </c>
      <c r="AP108" s="4">
        <v>0.1556536</v>
      </c>
      <c r="AQ108" s="4">
        <v>0.18302768</v>
      </c>
      <c r="AR108" s="4">
        <v>0.18665519999999999</v>
      </c>
      <c r="AS108" s="4">
        <v>0.16553619999999999</v>
      </c>
      <c r="AV108" s="12"/>
    </row>
    <row r="109" spans="2:48" x14ac:dyDescent="0.25">
      <c r="B109" s="2">
        <v>20</v>
      </c>
      <c r="C109" s="4">
        <v>0.2276185</v>
      </c>
      <c r="D109" s="4">
        <v>0.23750679999999999</v>
      </c>
      <c r="E109" s="4">
        <v>0.21132799999999999</v>
      </c>
      <c r="F109" s="4">
        <v>0.2183484</v>
      </c>
      <c r="G109" s="4">
        <v>0.20769599999999999</v>
      </c>
      <c r="H109" s="4">
        <v>0.232402</v>
      </c>
      <c r="I109" s="4">
        <v>0.1831054</v>
      </c>
      <c r="J109" s="4">
        <v>-0.20740045500000001</v>
      </c>
      <c r="K109" s="4">
        <v>0.20764369999999999</v>
      </c>
      <c r="S109" s="2">
        <v>20</v>
      </c>
      <c r="T109" s="4">
        <v>0.30304049999999999</v>
      </c>
      <c r="U109" s="4">
        <v>0.29552339999999999</v>
      </c>
      <c r="V109" s="4">
        <v>0.25942520000000002</v>
      </c>
      <c r="W109" s="4">
        <v>0.23393749999999999</v>
      </c>
      <c r="X109" s="4">
        <v>0.25497629999999999</v>
      </c>
      <c r="Z109" s="2">
        <v>20</v>
      </c>
      <c r="AA109" s="4">
        <v>6.6987599999999994E-2</v>
      </c>
      <c r="AB109" s="4">
        <v>6.6987599999999994E-2</v>
      </c>
      <c r="AC109" s="4">
        <v>0.1830831</v>
      </c>
      <c r="AD109" s="4">
        <v>0.21978900000000001</v>
      </c>
      <c r="AE109" s="4">
        <v>0.10036324000000001</v>
      </c>
      <c r="AG109" s="2">
        <v>20</v>
      </c>
      <c r="AH109" s="4">
        <v>0.24251239999999999</v>
      </c>
      <c r="AI109" s="4">
        <v>0.24251239999999999</v>
      </c>
      <c r="AJ109" s="4">
        <v>0.16883655</v>
      </c>
      <c r="AK109" s="4">
        <v>0.18469650000000001</v>
      </c>
      <c r="AL109" s="4">
        <v>0.27023550000000002</v>
      </c>
      <c r="AN109" s="2">
        <v>20</v>
      </c>
      <c r="AO109" s="4">
        <v>0.1409667</v>
      </c>
      <c r="AP109" s="4">
        <v>0.159529</v>
      </c>
      <c r="AQ109" s="4">
        <v>0.18759961999999999</v>
      </c>
      <c r="AR109" s="4">
        <v>0.17854970000000001</v>
      </c>
      <c r="AS109" s="4">
        <v>0.16864290000000001</v>
      </c>
      <c r="AV109" s="12"/>
    </row>
    <row r="110" spans="2:48" x14ac:dyDescent="0.25">
      <c r="B110" s="2">
        <v>21</v>
      </c>
      <c r="C110" s="4">
        <v>0.2373326</v>
      </c>
      <c r="D110" s="4">
        <v>0.2350797</v>
      </c>
      <c r="E110" s="4">
        <v>0.21835779999999999</v>
      </c>
      <c r="F110" s="4">
        <v>0.22001680000000001</v>
      </c>
      <c r="G110" s="4">
        <v>0.21653749999999999</v>
      </c>
      <c r="H110" s="4">
        <v>0.2140232</v>
      </c>
      <c r="I110" s="4">
        <v>0.19553889999999999</v>
      </c>
      <c r="J110" s="4">
        <v>-0.21626730399999999</v>
      </c>
      <c r="K110" s="4">
        <v>0.20568220000000001</v>
      </c>
      <c r="S110" s="2">
        <v>21</v>
      </c>
      <c r="T110" s="4">
        <v>0.29391699999999998</v>
      </c>
      <c r="U110" s="4">
        <v>0.3002572</v>
      </c>
      <c r="V110" s="4">
        <v>0.2537586</v>
      </c>
      <c r="W110" s="4">
        <v>0.23643339999999999</v>
      </c>
      <c r="X110" s="4">
        <v>0.2496012</v>
      </c>
      <c r="Z110" s="2">
        <v>21</v>
      </c>
      <c r="AA110" s="4">
        <v>7.600461E-2</v>
      </c>
      <c r="AB110" s="4">
        <v>7.7035670000000001E-2</v>
      </c>
      <c r="AC110" s="4">
        <v>0.18069160000000001</v>
      </c>
      <c r="AD110" s="4">
        <v>0.2161718</v>
      </c>
      <c r="AE110" s="4">
        <v>9.5569559999999998E-2</v>
      </c>
      <c r="AG110" s="2">
        <v>21</v>
      </c>
      <c r="AH110" s="4">
        <v>0.25681349999999997</v>
      </c>
      <c r="AI110" s="4">
        <v>0.25499810000000001</v>
      </c>
      <c r="AJ110" s="4">
        <v>0.17100296000000001</v>
      </c>
      <c r="AK110" s="4">
        <v>0.1767321</v>
      </c>
      <c r="AL110" s="4">
        <v>0.27023580000000003</v>
      </c>
      <c r="AN110" s="2">
        <v>21</v>
      </c>
      <c r="AO110" s="4">
        <v>0.1659873</v>
      </c>
      <c r="AP110" s="4">
        <v>0.1588379</v>
      </c>
      <c r="AQ110" s="4">
        <v>0.18670113999999999</v>
      </c>
      <c r="AR110" s="4">
        <v>0.17855570000000001</v>
      </c>
      <c r="AS110" s="4">
        <v>0.1685354</v>
      </c>
      <c r="AV110" s="12"/>
    </row>
    <row r="111" spans="2:48" x14ac:dyDescent="0.25">
      <c r="B111" s="2">
        <v>22</v>
      </c>
      <c r="C111" s="4">
        <v>0.2390968</v>
      </c>
      <c r="D111" s="4">
        <v>0.23693690000000001</v>
      </c>
      <c r="E111" s="4">
        <v>0.21922700000000001</v>
      </c>
      <c r="F111" s="4">
        <v>0.22332469999999999</v>
      </c>
      <c r="G111" s="4">
        <v>0.20359099999999999</v>
      </c>
      <c r="H111" s="4">
        <v>0.21331839999999999</v>
      </c>
      <c r="I111" s="4">
        <v>0.1920038</v>
      </c>
      <c r="J111" s="4">
        <v>-0.209812794</v>
      </c>
      <c r="K111" s="4">
        <v>0.21178820000000001</v>
      </c>
      <c r="S111" s="2">
        <v>22</v>
      </c>
      <c r="T111" s="4">
        <v>0.29424349999999999</v>
      </c>
      <c r="U111" s="4">
        <v>0.29710199999999998</v>
      </c>
      <c r="V111" s="4">
        <v>0.25327440000000001</v>
      </c>
      <c r="W111" s="4">
        <v>0.23162779999999999</v>
      </c>
      <c r="X111" s="4">
        <v>0.25145869999999998</v>
      </c>
      <c r="Z111" s="2">
        <v>22</v>
      </c>
      <c r="AA111" s="4">
        <v>6.9521189999999997E-2</v>
      </c>
      <c r="AB111" s="4">
        <v>7.0493929999999996E-2</v>
      </c>
      <c r="AC111" s="4">
        <v>0.18077289999999999</v>
      </c>
      <c r="AD111" s="4">
        <v>0.2201342</v>
      </c>
      <c r="AE111" s="4">
        <v>9.1180059999999993E-2</v>
      </c>
      <c r="AG111" s="2">
        <v>22</v>
      </c>
      <c r="AH111" s="4">
        <v>0.25491730000000001</v>
      </c>
      <c r="AI111" s="4">
        <v>0.25306329999999999</v>
      </c>
      <c r="AJ111" s="4">
        <v>0.16676937999999999</v>
      </c>
      <c r="AK111" s="4">
        <v>0.1790195</v>
      </c>
      <c r="AL111" s="4">
        <v>0.27023580000000003</v>
      </c>
      <c r="AN111" s="2">
        <v>22</v>
      </c>
      <c r="AO111" s="4">
        <v>0.16544639999999999</v>
      </c>
      <c r="AP111" s="4">
        <v>0.15835150000000001</v>
      </c>
      <c r="AQ111" s="4">
        <v>0.18441619000000001</v>
      </c>
      <c r="AR111" s="4">
        <v>0.17803330000000001</v>
      </c>
      <c r="AS111" s="4">
        <v>0.17710219999999999</v>
      </c>
      <c r="AV111" s="12"/>
    </row>
    <row r="112" spans="2:48" x14ac:dyDescent="0.25">
      <c r="B112" s="2">
        <v>23</v>
      </c>
      <c r="C112" s="4">
        <v>0.2256476</v>
      </c>
      <c r="D112" s="4">
        <v>0.2363749</v>
      </c>
      <c r="E112" s="4">
        <v>0.2136149</v>
      </c>
      <c r="F112" s="4">
        <v>0.22448670000000001</v>
      </c>
      <c r="G112" s="4">
        <v>0.20003199999999999</v>
      </c>
      <c r="H112" s="4">
        <v>0.220217</v>
      </c>
      <c r="I112" s="4">
        <v>0.2010372</v>
      </c>
      <c r="J112" s="4">
        <v>-0.21431972899999999</v>
      </c>
      <c r="K112" s="4">
        <v>0.2118623</v>
      </c>
      <c r="S112" s="2">
        <v>23</v>
      </c>
      <c r="T112" s="4">
        <v>0.2904603</v>
      </c>
      <c r="U112" s="4">
        <v>0.2946744</v>
      </c>
      <c r="V112" s="4">
        <v>0.2460147</v>
      </c>
      <c r="W112" s="4">
        <v>0.22619429999999999</v>
      </c>
      <c r="X112" s="4">
        <v>0.2492134</v>
      </c>
      <c r="Z112" s="2">
        <v>23</v>
      </c>
      <c r="AA112" s="4">
        <v>6.5022099999999999E-2</v>
      </c>
      <c r="AB112" s="4">
        <v>6.5951850000000006E-2</v>
      </c>
      <c r="AC112" s="4">
        <v>0.1662188</v>
      </c>
      <c r="AD112" s="4">
        <v>0.21827849999999999</v>
      </c>
      <c r="AE112" s="4">
        <v>8.7353269999999997E-2</v>
      </c>
      <c r="AG112" s="2">
        <v>23</v>
      </c>
      <c r="AH112" s="4">
        <v>0.25020569999999998</v>
      </c>
      <c r="AI112" s="4">
        <v>0.24823799999999999</v>
      </c>
      <c r="AJ112" s="4">
        <v>0.15583258</v>
      </c>
      <c r="AK112" s="4">
        <v>0.17899570000000001</v>
      </c>
      <c r="AL112" s="4">
        <v>0.27023779999999997</v>
      </c>
      <c r="AN112" s="2">
        <v>23</v>
      </c>
      <c r="AO112" s="4">
        <v>0.16892289999999999</v>
      </c>
      <c r="AP112" s="4">
        <v>0.1768962</v>
      </c>
      <c r="AQ112" s="4">
        <v>0.18604794999999999</v>
      </c>
      <c r="AR112" s="4">
        <v>0.1796394</v>
      </c>
      <c r="AS112" s="4">
        <v>0.17438629999999999</v>
      </c>
      <c r="AV112" s="12"/>
    </row>
    <row r="113" spans="2:45" x14ac:dyDescent="0.25">
      <c r="B113" s="2">
        <v>24</v>
      </c>
      <c r="C113" s="4">
        <v>0.23062460000000001</v>
      </c>
      <c r="D113" s="4">
        <v>0.2404732</v>
      </c>
      <c r="E113" s="4">
        <v>0.21249080000000001</v>
      </c>
      <c r="F113" s="4">
        <v>0.2270663</v>
      </c>
      <c r="G113" s="4">
        <v>0.19672680000000001</v>
      </c>
      <c r="H113" s="4">
        <v>0.21621960000000001</v>
      </c>
      <c r="I113" s="4">
        <v>0.1947468</v>
      </c>
      <c r="J113" s="4">
        <v>-0.21395455499999999</v>
      </c>
      <c r="K113" s="4">
        <v>0.19668060000000001</v>
      </c>
      <c r="S113" s="2">
        <v>24</v>
      </c>
      <c r="T113" s="4">
        <v>0.29291820000000002</v>
      </c>
      <c r="U113" s="4">
        <v>0.29436610000000002</v>
      </c>
      <c r="V113" s="4">
        <v>0.24362690000000001</v>
      </c>
      <c r="W113" s="4">
        <v>0.2404944</v>
      </c>
      <c r="X113" s="4">
        <v>0.24246490000000001</v>
      </c>
      <c r="Z113" s="2">
        <v>24</v>
      </c>
      <c r="AA113" s="4">
        <v>6.2974359999999993E-2</v>
      </c>
      <c r="AB113" s="4">
        <v>6.3865160000000004E-2</v>
      </c>
      <c r="AC113" s="4">
        <v>0.17058680000000001</v>
      </c>
      <c r="AD113" s="4">
        <v>0.2132944</v>
      </c>
      <c r="AE113" s="4">
        <v>8.3804770000000001E-2</v>
      </c>
      <c r="AG113" s="2">
        <v>24</v>
      </c>
      <c r="AH113" s="4">
        <v>0.25016500000000003</v>
      </c>
      <c r="AI113" s="4">
        <v>0.24819730000000001</v>
      </c>
      <c r="AJ113" s="4">
        <v>0.15272090999999999</v>
      </c>
      <c r="AK113" s="4">
        <v>0.17848030000000001</v>
      </c>
      <c r="AL113" s="4">
        <v>0.27021430000000002</v>
      </c>
      <c r="AN113" s="2">
        <v>24</v>
      </c>
      <c r="AO113" s="4">
        <v>0.16765920000000001</v>
      </c>
      <c r="AP113" s="4">
        <v>0.17379049999999999</v>
      </c>
      <c r="AQ113" s="4">
        <v>0.18581149999999999</v>
      </c>
      <c r="AR113" s="4">
        <v>0.1790321</v>
      </c>
      <c r="AS113" s="4">
        <v>0.16940459999999999</v>
      </c>
    </row>
    <row r="114" spans="2:45" x14ac:dyDescent="0.25">
      <c r="C114" s="6"/>
      <c r="D114" s="6"/>
      <c r="E114" s="6"/>
      <c r="F114" s="6"/>
      <c r="G114" s="6"/>
      <c r="H114" s="6"/>
      <c r="I114" s="6"/>
      <c r="J114" s="6"/>
      <c r="K114" s="6"/>
      <c r="T114" s="20"/>
      <c r="Z114" s="12"/>
      <c r="AA114" s="12"/>
      <c r="AB114" s="12"/>
      <c r="AC114" s="12"/>
      <c r="AD114" s="12"/>
      <c r="AE114" s="12"/>
      <c r="AG114" s="2">
        <v>64</v>
      </c>
      <c r="AH114" s="4">
        <v>0.15386610000000001</v>
      </c>
      <c r="AI114" s="4">
        <v>0.18227789999999999</v>
      </c>
      <c r="AJ114" s="4">
        <v>0.14513856</v>
      </c>
      <c r="AK114" s="4">
        <v>0.17197609999999999</v>
      </c>
      <c r="AL114" s="4">
        <v>0.1626185</v>
      </c>
      <c r="AN114" s="2">
        <v>64</v>
      </c>
      <c r="AO114" s="4">
        <v>0.16036300000000001</v>
      </c>
      <c r="AP114" s="4">
        <v>0.154116</v>
      </c>
      <c r="AQ114" s="4">
        <v>0.15137660999999999</v>
      </c>
      <c r="AR114" s="4">
        <v>0.1724106</v>
      </c>
      <c r="AS114" s="4">
        <v>0.13807900000000001</v>
      </c>
    </row>
    <row r="115" spans="2:45" x14ac:dyDescent="0.25">
      <c r="B115" s="2" t="s">
        <v>1</v>
      </c>
      <c r="C115" s="4">
        <f>AVERAGE(C91:C97)</f>
        <v>0.25042015714285715</v>
      </c>
      <c r="D115" s="4">
        <f t="shared" ref="D115:K115" si="62">AVERAGE(D91:D97)</f>
        <v>0.24870312857142857</v>
      </c>
      <c r="E115" s="4">
        <f t="shared" si="62"/>
        <v>0.24132124285714288</v>
      </c>
      <c r="F115" s="4">
        <f t="shared" si="62"/>
        <v>0.24276407142857143</v>
      </c>
      <c r="G115" s="4">
        <f t="shared" si="62"/>
        <v>0.24970907142857146</v>
      </c>
      <c r="H115" s="4">
        <f>AVERAGE(H91:H97)</f>
        <v>0.24368717142857141</v>
      </c>
      <c r="I115" s="4">
        <f t="shared" si="62"/>
        <v>0.24690877142857143</v>
      </c>
      <c r="J115" s="4">
        <f t="shared" si="62"/>
        <v>-1.4961812E-2</v>
      </c>
      <c r="K115" s="4">
        <f t="shared" si="62"/>
        <v>0.23924121428571429</v>
      </c>
      <c r="S115" s="2" t="s">
        <v>1</v>
      </c>
      <c r="T115" s="4">
        <f>AVERAGE(T91:T97)</f>
        <v>0.32981012857142866</v>
      </c>
      <c r="U115" s="4">
        <f t="shared" ref="U115:X115" si="63">AVERAGE(U91:U97)</f>
        <v>0.32956764285714285</v>
      </c>
      <c r="V115" s="4">
        <f t="shared" si="63"/>
        <v>0.34095498571428567</v>
      </c>
      <c r="W115" s="4">
        <f t="shared" si="63"/>
        <v>0.23767900000000003</v>
      </c>
      <c r="X115" s="4">
        <f t="shared" si="63"/>
        <v>0.25323994285714285</v>
      </c>
      <c r="Z115" s="2" t="s">
        <v>1</v>
      </c>
      <c r="AA115" s="4">
        <f>AVERAGE(AA91:AA97)</f>
        <v>6.6246497142857144E-2</v>
      </c>
      <c r="AB115" s="4">
        <f>AVERAGE(AB91:AB97)</f>
        <v>6.6246497142857144E-2</v>
      </c>
      <c r="AC115" s="4">
        <f>AVERAGE(AC91:AC97)</f>
        <v>0.27361358571428573</v>
      </c>
      <c r="AD115" s="4">
        <f>AVERAGE(AD91:AD97)</f>
        <v>0.19616058571428571</v>
      </c>
      <c r="AE115" s="4">
        <f>AVERAGE(AE91:AE97)</f>
        <v>0.21750482000000002</v>
      </c>
      <c r="AG115" s="2">
        <v>256</v>
      </c>
      <c r="AH115" s="4">
        <v>0.16058430000000001</v>
      </c>
      <c r="AI115" s="4">
        <v>0.1611996</v>
      </c>
      <c r="AJ115" s="4">
        <v>5.3149259999999997E-2</v>
      </c>
      <c r="AK115" s="4">
        <v>0.1584518</v>
      </c>
      <c r="AL115" s="4">
        <v>0.13079250000000001</v>
      </c>
      <c r="AN115" s="2">
        <v>256</v>
      </c>
      <c r="AO115" s="4">
        <v>0.1594091</v>
      </c>
      <c r="AP115" s="4">
        <v>0.16094739999999999</v>
      </c>
      <c r="AQ115" s="4">
        <v>4.878884E-2</v>
      </c>
      <c r="AR115" s="4">
        <v>0.1584033</v>
      </c>
      <c r="AS115" s="4">
        <v>0.12889519999999999</v>
      </c>
    </row>
    <row r="116" spans="2:45" x14ac:dyDescent="0.25">
      <c r="B116" s="2" t="s">
        <v>2</v>
      </c>
      <c r="C116" s="5">
        <f>AVERAGE(C98:C105)</f>
        <v>0.24322308749999999</v>
      </c>
      <c r="D116" s="5">
        <f t="shared" ref="D116:K116" si="64">AVERAGE(D98:D105)</f>
        <v>0.2396903625</v>
      </c>
      <c r="E116" s="5">
        <f t="shared" si="64"/>
        <v>0.22448148749999999</v>
      </c>
      <c r="F116" s="5">
        <f t="shared" si="64"/>
        <v>0.220131725</v>
      </c>
      <c r="G116" s="5">
        <f t="shared" si="64"/>
        <v>0.24274983749999998</v>
      </c>
      <c r="H116" s="5">
        <f>AVERAGE(H98:H105)</f>
        <v>0.23563334999999999</v>
      </c>
      <c r="I116" s="5">
        <f t="shared" si="64"/>
        <v>0.22251065</v>
      </c>
      <c r="J116" s="5">
        <f t="shared" si="64"/>
        <v>-0.17117248562499998</v>
      </c>
      <c r="K116" s="5">
        <f t="shared" si="64"/>
        <v>0.21777086250000002</v>
      </c>
      <c r="S116" s="2" t="s">
        <v>2</v>
      </c>
      <c r="T116" s="5">
        <f>AVERAGE(T98:T105)</f>
        <v>0.31183268749999998</v>
      </c>
      <c r="U116" s="5">
        <f t="shared" ref="U116:X116" si="65">AVERAGE(U98:U105)</f>
        <v>0.31627751249999997</v>
      </c>
      <c r="V116" s="5">
        <f t="shared" si="65"/>
        <v>0.30489877499999996</v>
      </c>
      <c r="W116" s="5">
        <f t="shared" si="65"/>
        <v>0.23393709999999998</v>
      </c>
      <c r="X116" s="5">
        <f t="shared" si="65"/>
        <v>0.24871298750000004</v>
      </c>
      <c r="Z116" s="2" t="s">
        <v>2</v>
      </c>
      <c r="AA116" s="5">
        <f>AVERAGE(AA98:AA105)</f>
        <v>4.375114125E-2</v>
      </c>
      <c r="AB116" s="5">
        <f>AVERAGE(AB98:AB105)</f>
        <v>4.375114125E-2</v>
      </c>
      <c r="AC116" s="5">
        <f>AVERAGE(AC98:AC105)</f>
        <v>0.23647745000000003</v>
      </c>
      <c r="AD116" s="5">
        <f>AVERAGE(AD98:AD105)</f>
        <v>0.18481592500000002</v>
      </c>
      <c r="AE116" s="5">
        <f>AVERAGE(AE98:AE105)</f>
        <v>0.14317900250000001</v>
      </c>
    </row>
    <row r="117" spans="2:45" x14ac:dyDescent="0.25">
      <c r="B117" s="2" t="s">
        <v>29</v>
      </c>
      <c r="C117" s="5">
        <f>AVERAGE(C106:C113)</f>
        <v>0.22956126250000003</v>
      </c>
      <c r="D117" s="5">
        <f t="shared" ref="D117:K117" si="66">AVERAGE(D106:D113)</f>
        <v>0.23393267500000001</v>
      </c>
      <c r="E117" s="5">
        <f t="shared" si="66"/>
        <v>0.21770531250000003</v>
      </c>
      <c r="F117" s="5">
        <f t="shared" si="66"/>
        <v>0.22095127499999997</v>
      </c>
      <c r="G117" s="5">
        <f t="shared" si="66"/>
        <v>0.21111843750000001</v>
      </c>
      <c r="H117" s="5">
        <f t="shared" ref="H117" si="67">AVERAGE(H106:H113)</f>
        <v>0.22547974999999998</v>
      </c>
      <c r="I117" s="5">
        <f t="shared" si="66"/>
        <v>0.19861457500000002</v>
      </c>
      <c r="J117" s="5">
        <f t="shared" si="66"/>
        <v>-0.20747478087500001</v>
      </c>
      <c r="K117" s="5">
        <f t="shared" si="66"/>
        <v>0.20645266249999999</v>
      </c>
      <c r="S117" s="2" t="s">
        <v>29</v>
      </c>
      <c r="T117" s="5">
        <f>AVERAGE(T106:T113)</f>
        <v>0.2963410125</v>
      </c>
      <c r="U117" s="5">
        <f t="shared" ref="U117:X117" si="68">AVERAGE(U106:U113)</f>
        <v>0.300823275</v>
      </c>
      <c r="V117" s="5">
        <f t="shared" si="68"/>
        <v>0.259017</v>
      </c>
      <c r="W117" s="5">
        <f t="shared" si="68"/>
        <v>0.23460041249999999</v>
      </c>
      <c r="X117" s="5">
        <f t="shared" si="68"/>
        <v>0.25356211249999999</v>
      </c>
      <c r="Z117" s="2" t="s">
        <v>29</v>
      </c>
      <c r="AA117" s="5">
        <f>AVERAGE(AA106:AA113)</f>
        <v>7.0810264999999997E-2</v>
      </c>
      <c r="AB117" s="5">
        <f>AVERAGE(AB106:AB113)</f>
        <v>7.1288308749999987E-2</v>
      </c>
      <c r="AC117" s="5">
        <f>AVERAGE(AC106:AC113)</f>
        <v>0.187656825</v>
      </c>
      <c r="AD117" s="5">
        <f>AVERAGE(AD106:AD113)</f>
        <v>0.20817170000000002</v>
      </c>
      <c r="AE117" s="5">
        <f>AVERAGE(AE106:AE113)</f>
        <v>9.4620783750000007E-2</v>
      </c>
      <c r="AG117" s="2" t="s">
        <v>1</v>
      </c>
      <c r="AH117" s="4">
        <f>AVERAGE(AH91:AH97)</f>
        <v>0.26965001428571428</v>
      </c>
      <c r="AI117" s="4">
        <f t="shared" ref="AI117:AL117" si="69">AVERAGE(AI91:AI97)</f>
        <v>0.26965001428571428</v>
      </c>
      <c r="AJ117" s="4">
        <f t="shared" si="69"/>
        <v>0.24206367285714284</v>
      </c>
      <c r="AK117" s="4">
        <f t="shared" si="69"/>
        <v>0.18930977142857144</v>
      </c>
      <c r="AL117" s="4">
        <f t="shared" si="69"/>
        <v>0.26973352857142857</v>
      </c>
      <c r="AN117" s="2" t="s">
        <v>1</v>
      </c>
      <c r="AO117" s="4">
        <f>AVERAGE(AO91:AO97)</f>
        <v>0.23294317142857146</v>
      </c>
      <c r="AP117" s="4">
        <f t="shared" ref="AP117:AS117" si="70">AVERAGE(AP91:AP97)</f>
        <v>0.23441919999999999</v>
      </c>
      <c r="AQ117" s="4">
        <f t="shared" si="70"/>
        <v>0.2275370414285714</v>
      </c>
      <c r="AR117" s="4">
        <f t="shared" si="70"/>
        <v>0.19628098571428573</v>
      </c>
      <c r="AS117" s="4">
        <f t="shared" si="70"/>
        <v>0.24222617142857145</v>
      </c>
    </row>
    <row r="118" spans="2:45" x14ac:dyDescent="0.25">
      <c r="AG118" s="2" t="s">
        <v>2</v>
      </c>
      <c r="AH118" s="5">
        <f>AVERAGE(AH97:AH104)</f>
        <v>0.2687815375</v>
      </c>
      <c r="AI118" s="5">
        <f t="shared" ref="AI118:AL118" si="71">AVERAGE(AI97:AI104)</f>
        <v>0.2687815375</v>
      </c>
      <c r="AJ118" s="5">
        <f t="shared" si="71"/>
        <v>0.19434758000000002</v>
      </c>
      <c r="AK118" s="5">
        <f t="shared" si="71"/>
        <v>0.16896677499999999</v>
      </c>
      <c r="AL118" s="5">
        <f t="shared" si="71"/>
        <v>0.27007730000000002</v>
      </c>
      <c r="AN118" s="2" t="s">
        <v>2</v>
      </c>
      <c r="AO118" s="5">
        <f>AVERAGE(AO97:AO104)</f>
        <v>0.19576136250000001</v>
      </c>
      <c r="AP118" s="5">
        <f t="shared" ref="AP118:AS118" si="72">AVERAGE(AP97:AP104)</f>
        <v>0.19273541250000001</v>
      </c>
      <c r="AQ118" s="5">
        <f t="shared" si="72"/>
        <v>0.18464637250000002</v>
      </c>
      <c r="AR118" s="5">
        <f t="shared" si="72"/>
        <v>0.17653363750000001</v>
      </c>
      <c r="AS118" s="5">
        <f t="shared" si="72"/>
        <v>0.18015882499999999</v>
      </c>
    </row>
    <row r="119" spans="2:45" x14ac:dyDescent="0.25">
      <c r="B119" s="9" t="s">
        <v>3</v>
      </c>
      <c r="C119" s="9">
        <f t="shared" ref="C119:K119" si="73">RANK(C115,($C115:$K115))</f>
        <v>1</v>
      </c>
      <c r="D119" s="9">
        <f t="shared" si="73"/>
        <v>3</v>
      </c>
      <c r="E119" s="9">
        <f t="shared" si="73"/>
        <v>7</v>
      </c>
      <c r="F119" s="9">
        <f t="shared" si="73"/>
        <v>6</v>
      </c>
      <c r="G119" s="9">
        <f t="shared" si="73"/>
        <v>2</v>
      </c>
      <c r="H119" s="9">
        <f t="shared" si="73"/>
        <v>5</v>
      </c>
      <c r="I119" s="9">
        <f t="shared" si="73"/>
        <v>4</v>
      </c>
      <c r="J119" s="9">
        <f t="shared" si="73"/>
        <v>9</v>
      </c>
      <c r="K119" s="9">
        <f t="shared" si="73"/>
        <v>8</v>
      </c>
      <c r="S119" s="9" t="s">
        <v>3</v>
      </c>
      <c r="T119" s="9">
        <f>RANK(T115,($T115:$X115))</f>
        <v>2</v>
      </c>
      <c r="U119" s="9">
        <f t="shared" ref="U119:X119" si="74">RANK(U115,($T115:$X115))</f>
        <v>3</v>
      </c>
      <c r="V119" s="9">
        <f t="shared" si="74"/>
        <v>1</v>
      </c>
      <c r="W119" s="9">
        <f t="shared" si="74"/>
        <v>5</v>
      </c>
      <c r="X119" s="9">
        <f t="shared" si="74"/>
        <v>4</v>
      </c>
      <c r="Z119" s="9" t="s">
        <v>3</v>
      </c>
      <c r="AA119" s="9">
        <f t="shared" ref="AA119:AE121" si="75">RANK(AA115,($AA115:$AE115))</f>
        <v>4</v>
      </c>
      <c r="AB119" s="9">
        <f t="shared" si="75"/>
        <v>4</v>
      </c>
      <c r="AC119" s="9">
        <f t="shared" si="75"/>
        <v>1</v>
      </c>
      <c r="AD119" s="9">
        <f t="shared" si="75"/>
        <v>3</v>
      </c>
      <c r="AE119" s="9">
        <f t="shared" si="75"/>
        <v>2</v>
      </c>
      <c r="AG119" s="2" t="s">
        <v>29</v>
      </c>
      <c r="AH119" s="5">
        <f>AVERAGE(AH106:AH113)</f>
        <v>0.25236938750000004</v>
      </c>
      <c r="AI119" s="5">
        <f t="shared" ref="AI119:AL119" si="76">AVERAGE(AI106:AI113)</f>
        <v>0.25141878750000002</v>
      </c>
      <c r="AJ119" s="5">
        <f t="shared" si="76"/>
        <v>0.16607140375000001</v>
      </c>
      <c r="AK119" s="5">
        <f t="shared" si="76"/>
        <v>0.18056601250000001</v>
      </c>
      <c r="AL119" s="5">
        <f t="shared" si="76"/>
        <v>0.27018307500000005</v>
      </c>
      <c r="AN119" s="2" t="s">
        <v>29</v>
      </c>
      <c r="AO119" s="5">
        <f>AVERAGE(AO106:AO113)</f>
        <v>0.16701791250000003</v>
      </c>
      <c r="AP119" s="5">
        <f t="shared" ref="AP119:AS119" si="77">AVERAGE(AP106:AP113)</f>
        <v>0.16979985</v>
      </c>
      <c r="AQ119" s="5">
        <f t="shared" si="77"/>
        <v>0.18196813250000002</v>
      </c>
      <c r="AR119" s="5">
        <f t="shared" si="77"/>
        <v>0.18097563749999998</v>
      </c>
      <c r="AS119" s="5">
        <f t="shared" si="77"/>
        <v>0.17245996250000001</v>
      </c>
    </row>
    <row r="120" spans="2:45" x14ac:dyDescent="0.25">
      <c r="B120" s="9" t="s">
        <v>3</v>
      </c>
      <c r="C120" s="9">
        <f t="shared" ref="C120:K120" si="78">RANK(C116,($C116:$K116))</f>
        <v>1</v>
      </c>
      <c r="D120" s="9">
        <f t="shared" si="78"/>
        <v>3</v>
      </c>
      <c r="E120" s="9">
        <f t="shared" si="78"/>
        <v>5</v>
      </c>
      <c r="F120" s="9">
        <f t="shared" si="78"/>
        <v>7</v>
      </c>
      <c r="G120" s="9">
        <f t="shared" si="78"/>
        <v>2</v>
      </c>
      <c r="H120" s="9">
        <f t="shared" si="78"/>
        <v>4</v>
      </c>
      <c r="I120" s="9">
        <f t="shared" si="78"/>
        <v>6</v>
      </c>
      <c r="J120" s="9">
        <f t="shared" si="78"/>
        <v>9</v>
      </c>
      <c r="K120" s="9">
        <f t="shared" si="78"/>
        <v>8</v>
      </c>
      <c r="S120" s="9" t="s">
        <v>3</v>
      </c>
      <c r="T120" s="9">
        <f t="shared" ref="T120:X121" si="79">RANK(T116,($T116:$X116))</f>
        <v>2</v>
      </c>
      <c r="U120" s="9">
        <f t="shared" si="79"/>
        <v>1</v>
      </c>
      <c r="V120" s="9">
        <f t="shared" si="79"/>
        <v>3</v>
      </c>
      <c r="W120" s="9">
        <f t="shared" si="79"/>
        <v>5</v>
      </c>
      <c r="X120" s="9">
        <f t="shared" si="79"/>
        <v>4</v>
      </c>
      <c r="Z120" s="9" t="s">
        <v>3</v>
      </c>
      <c r="AA120" s="9">
        <f t="shared" si="75"/>
        <v>4</v>
      </c>
      <c r="AB120" s="9">
        <f t="shared" si="75"/>
        <v>4</v>
      </c>
      <c r="AC120" s="9">
        <f t="shared" si="75"/>
        <v>1</v>
      </c>
      <c r="AD120" s="9">
        <f t="shared" si="75"/>
        <v>2</v>
      </c>
      <c r="AE120" s="9">
        <f t="shared" si="75"/>
        <v>3</v>
      </c>
      <c r="AG120" s="2" t="s">
        <v>115</v>
      </c>
      <c r="AH120" s="5">
        <f>AVERAGE(AH114:AH115)</f>
        <v>0.15722520000000001</v>
      </c>
      <c r="AI120" s="5">
        <f t="shared" ref="AI120:AL120" si="80">AVERAGE(AI114:AI115)</f>
        <v>0.17173875</v>
      </c>
      <c r="AJ120" s="5">
        <f t="shared" si="80"/>
        <v>9.9143910000000002E-2</v>
      </c>
      <c r="AK120" s="5">
        <f t="shared" si="80"/>
        <v>0.16521395</v>
      </c>
      <c r="AL120" s="5">
        <f t="shared" si="80"/>
        <v>0.14670549999999999</v>
      </c>
      <c r="AN120" s="2" t="s">
        <v>115</v>
      </c>
      <c r="AO120" s="5">
        <f>AVERAGE(AO114:AO115)</f>
        <v>0.15988605</v>
      </c>
      <c r="AP120" s="5">
        <f t="shared" ref="AP120:AS120" si="81">AVERAGE(AP114:AP115)</f>
        <v>0.1575317</v>
      </c>
      <c r="AQ120" s="5">
        <f t="shared" si="81"/>
        <v>0.100082725</v>
      </c>
      <c r="AR120" s="5">
        <f t="shared" si="81"/>
        <v>0.16540695</v>
      </c>
      <c r="AS120" s="5">
        <f t="shared" si="81"/>
        <v>0.1334871</v>
      </c>
    </row>
    <row r="121" spans="2:45" x14ac:dyDescent="0.25">
      <c r="B121" s="9" t="s">
        <v>3</v>
      </c>
      <c r="C121" s="9">
        <f t="shared" ref="C121:K121" si="82">RANK(C117,($C117:$K117))</f>
        <v>2</v>
      </c>
      <c r="D121" s="9">
        <f t="shared" si="82"/>
        <v>1</v>
      </c>
      <c r="E121" s="9">
        <f t="shared" si="82"/>
        <v>5</v>
      </c>
      <c r="F121" s="9">
        <f t="shared" si="82"/>
        <v>4</v>
      </c>
      <c r="G121" s="9">
        <f t="shared" si="82"/>
        <v>6</v>
      </c>
      <c r="H121" s="9">
        <f t="shared" si="82"/>
        <v>3</v>
      </c>
      <c r="I121" s="9">
        <f t="shared" si="82"/>
        <v>8</v>
      </c>
      <c r="J121" s="9">
        <f t="shared" si="82"/>
        <v>9</v>
      </c>
      <c r="K121" s="9">
        <f t="shared" si="82"/>
        <v>7</v>
      </c>
      <c r="S121" s="9" t="s">
        <v>3</v>
      </c>
      <c r="T121" s="9">
        <f t="shared" si="79"/>
        <v>2</v>
      </c>
      <c r="U121" s="9">
        <f t="shared" si="79"/>
        <v>1</v>
      </c>
      <c r="V121" s="9">
        <f t="shared" si="79"/>
        <v>3</v>
      </c>
      <c r="W121" s="9">
        <f t="shared" si="79"/>
        <v>5</v>
      </c>
      <c r="X121" s="9">
        <f t="shared" si="79"/>
        <v>4</v>
      </c>
      <c r="Z121" s="9" t="s">
        <v>3</v>
      </c>
      <c r="AA121" s="9">
        <f t="shared" si="75"/>
        <v>5</v>
      </c>
      <c r="AB121" s="9">
        <f t="shared" si="75"/>
        <v>4</v>
      </c>
      <c r="AC121" s="9">
        <f t="shared" si="75"/>
        <v>2</v>
      </c>
      <c r="AD121" s="9">
        <f t="shared" si="75"/>
        <v>1</v>
      </c>
      <c r="AE121" s="9">
        <f t="shared" si="75"/>
        <v>3</v>
      </c>
    </row>
    <row r="122" spans="2:45" x14ac:dyDescent="0.25">
      <c r="AG122" s="9" t="s">
        <v>3</v>
      </c>
      <c r="AH122" s="9">
        <f>RANK(AH117,($AH117:$AL117))</f>
        <v>2</v>
      </c>
      <c r="AI122" s="9">
        <f t="shared" ref="AI122:AL122" si="83">RANK(AI117,($AH117:$AL117))</f>
        <v>2</v>
      </c>
      <c r="AJ122" s="9">
        <f t="shared" si="83"/>
        <v>4</v>
      </c>
      <c r="AK122" s="9">
        <f t="shared" si="83"/>
        <v>5</v>
      </c>
      <c r="AL122" s="9">
        <f t="shared" si="83"/>
        <v>1</v>
      </c>
      <c r="AN122" s="9" t="s">
        <v>3</v>
      </c>
      <c r="AO122" s="9">
        <f>RANK(AO117,($AO117:$AS117))</f>
        <v>3</v>
      </c>
      <c r="AP122" s="9">
        <f t="shared" ref="AP122:AS122" si="84">RANK(AP117,($AO117:$AS117))</f>
        <v>2</v>
      </c>
      <c r="AQ122" s="9">
        <f t="shared" si="84"/>
        <v>4</v>
      </c>
      <c r="AR122" s="9">
        <f t="shared" si="84"/>
        <v>5</v>
      </c>
      <c r="AS122" s="9">
        <f t="shared" si="84"/>
        <v>1</v>
      </c>
    </row>
    <row r="123" spans="2:45" x14ac:dyDescent="0.25">
      <c r="AG123" s="9" t="s">
        <v>3</v>
      </c>
      <c r="AH123" s="9">
        <f t="shared" ref="AH123:AL123" si="85">RANK(AH118,($AH118:$AL118))</f>
        <v>2</v>
      </c>
      <c r="AI123" s="9">
        <f t="shared" si="85"/>
        <v>2</v>
      </c>
      <c r="AJ123" s="9">
        <f t="shared" si="85"/>
        <v>4</v>
      </c>
      <c r="AK123" s="9">
        <f t="shared" si="85"/>
        <v>5</v>
      </c>
      <c r="AL123" s="9">
        <f t="shared" si="85"/>
        <v>1</v>
      </c>
      <c r="AN123" s="9" t="s">
        <v>3</v>
      </c>
      <c r="AO123" s="9">
        <f t="shared" ref="AO123:AS123" si="86">RANK(AO118,($AO118:$AS118))</f>
        <v>1</v>
      </c>
      <c r="AP123" s="9">
        <f t="shared" si="86"/>
        <v>2</v>
      </c>
      <c r="AQ123" s="9">
        <f t="shared" si="86"/>
        <v>3</v>
      </c>
      <c r="AR123" s="9">
        <f t="shared" si="86"/>
        <v>5</v>
      </c>
      <c r="AS123" s="9">
        <f t="shared" si="86"/>
        <v>4</v>
      </c>
    </row>
    <row r="124" spans="2:45" x14ac:dyDescent="0.25">
      <c r="AG124" s="9" t="s">
        <v>3</v>
      </c>
      <c r="AH124" s="9">
        <f t="shared" ref="AH124:AL125" si="87">RANK(AH119,($AH119:$AL119))</f>
        <v>2</v>
      </c>
      <c r="AI124" s="9">
        <f t="shared" si="87"/>
        <v>3</v>
      </c>
      <c r="AJ124" s="9">
        <f t="shared" si="87"/>
        <v>5</v>
      </c>
      <c r="AK124" s="9">
        <f t="shared" si="87"/>
        <v>4</v>
      </c>
      <c r="AL124" s="9">
        <f t="shared" si="87"/>
        <v>1</v>
      </c>
      <c r="AN124" s="9" t="s">
        <v>3</v>
      </c>
      <c r="AO124" s="9">
        <f t="shared" ref="AO124:AS124" si="88">RANK(AO119,($AO119:$AS119))</f>
        <v>5</v>
      </c>
      <c r="AP124" s="9">
        <f t="shared" si="88"/>
        <v>4</v>
      </c>
      <c r="AQ124" s="9">
        <f t="shared" si="88"/>
        <v>1</v>
      </c>
      <c r="AR124" s="9">
        <f t="shared" si="88"/>
        <v>2</v>
      </c>
      <c r="AS124" s="9">
        <f t="shared" si="88"/>
        <v>3</v>
      </c>
    </row>
    <row r="125" spans="2:45" x14ac:dyDescent="0.25">
      <c r="AG125" s="9" t="s">
        <v>3</v>
      </c>
      <c r="AH125" s="9">
        <f t="shared" si="87"/>
        <v>3</v>
      </c>
      <c r="AI125" s="9">
        <f t="shared" si="87"/>
        <v>1</v>
      </c>
      <c r="AJ125" s="9">
        <f t="shared" si="87"/>
        <v>5</v>
      </c>
      <c r="AK125" s="9">
        <f t="shared" si="87"/>
        <v>2</v>
      </c>
      <c r="AL125" s="9">
        <f t="shared" si="87"/>
        <v>4</v>
      </c>
      <c r="AN125" s="9" t="s">
        <v>3</v>
      </c>
      <c r="AO125" s="9">
        <f t="shared" ref="AO125:AS125" si="89">RANK(AO120,($AO120:$AS120))</f>
        <v>2</v>
      </c>
      <c r="AP125" s="9">
        <f t="shared" si="89"/>
        <v>3</v>
      </c>
      <c r="AQ125" s="9">
        <f t="shared" si="89"/>
        <v>5</v>
      </c>
      <c r="AR125" s="9">
        <f t="shared" si="89"/>
        <v>1</v>
      </c>
      <c r="AS125" s="9">
        <f t="shared" si="89"/>
        <v>4</v>
      </c>
    </row>
    <row r="126" spans="2:45" x14ac:dyDescent="0.25">
      <c r="AO126" s="9"/>
      <c r="AP126" s="9"/>
      <c r="AQ126" s="9"/>
      <c r="AR126" s="9"/>
      <c r="AS126" s="9"/>
    </row>
    <row r="129" spans="2:35" ht="15" customHeight="1" x14ac:dyDescent="0.25">
      <c r="B129" s="11" t="s">
        <v>142</v>
      </c>
      <c r="M129" s="11" t="s">
        <v>143</v>
      </c>
      <c r="Z129" s="11" t="s">
        <v>145</v>
      </c>
    </row>
    <row r="130" spans="2:35" ht="21" x14ac:dyDescent="0.25">
      <c r="B130" s="1" t="s">
        <v>0</v>
      </c>
      <c r="C130" s="1" t="s">
        <v>4</v>
      </c>
      <c r="D130" s="1" t="s">
        <v>5</v>
      </c>
      <c r="E130" s="1" t="s">
        <v>6</v>
      </c>
      <c r="F130" s="1" t="s">
        <v>96</v>
      </c>
      <c r="G130" s="1" t="s">
        <v>47</v>
      </c>
      <c r="H130" s="1" t="s">
        <v>144</v>
      </c>
      <c r="I130" s="1" t="s">
        <v>139</v>
      </c>
      <c r="J130" s="1" t="s">
        <v>140</v>
      </c>
      <c r="K130" s="1" t="s">
        <v>141</v>
      </c>
      <c r="M130" s="1" t="s">
        <v>0</v>
      </c>
      <c r="N130" s="1" t="s">
        <v>4</v>
      </c>
      <c r="O130" s="1" t="s">
        <v>5</v>
      </c>
      <c r="P130" s="1" t="s">
        <v>6</v>
      </c>
      <c r="Q130" s="1" t="s">
        <v>96</v>
      </c>
      <c r="R130" s="1" t="s">
        <v>47</v>
      </c>
      <c r="S130" s="1" t="s">
        <v>144</v>
      </c>
      <c r="T130" s="1" t="s">
        <v>139</v>
      </c>
      <c r="U130" s="1" t="s">
        <v>140</v>
      </c>
      <c r="V130" s="1" t="s">
        <v>141</v>
      </c>
      <c r="Z130" s="1" t="s">
        <v>0</v>
      </c>
      <c r="AA130" s="1" t="s">
        <v>4</v>
      </c>
      <c r="AB130" s="1" t="s">
        <v>5</v>
      </c>
      <c r="AC130" s="1" t="s">
        <v>6</v>
      </c>
      <c r="AD130" s="1" t="s">
        <v>96</v>
      </c>
      <c r="AE130" s="1" t="s">
        <v>47</v>
      </c>
      <c r="AF130" s="1" t="s">
        <v>144</v>
      </c>
      <c r="AG130" s="1" t="s">
        <v>139</v>
      </c>
      <c r="AH130" s="1" t="s">
        <v>140</v>
      </c>
      <c r="AI130" s="1" t="s">
        <v>141</v>
      </c>
    </row>
    <row r="131" spans="2:35" x14ac:dyDescent="0.25">
      <c r="B131" s="2">
        <v>2</v>
      </c>
      <c r="C131" s="4">
        <v>0.10508052</v>
      </c>
      <c r="D131" s="4">
        <v>0.10508052</v>
      </c>
      <c r="E131" s="4">
        <v>0.10508052</v>
      </c>
      <c r="F131" s="4">
        <v>9.2604699999999998E-2</v>
      </c>
      <c r="G131" s="4">
        <v>2.359845E-2</v>
      </c>
      <c r="H131" s="4">
        <v>9.2968960000000003E-2</v>
      </c>
      <c r="I131" s="4">
        <v>0.10508052</v>
      </c>
      <c r="J131" s="4">
        <v>9.0461200000000005E-2</v>
      </c>
      <c r="K131" s="4">
        <v>9.0461200000000005E-2</v>
      </c>
      <c r="M131" s="2">
        <v>2</v>
      </c>
      <c r="N131" s="4">
        <v>9.8829650000000005E-2</v>
      </c>
      <c r="O131" s="4">
        <v>9.8829650000000005E-2</v>
      </c>
      <c r="P131" s="4">
        <v>9.8829650000000005E-2</v>
      </c>
      <c r="Q131" s="4">
        <v>8.7605039999999995E-2</v>
      </c>
      <c r="R131" s="4">
        <v>2.1220739999999998E-2</v>
      </c>
      <c r="S131" s="4">
        <v>9.2968960000000003E-2</v>
      </c>
      <c r="T131" s="4">
        <v>9.8829650000000005E-2</v>
      </c>
      <c r="U131" s="4">
        <v>8.5300760000000003E-2</v>
      </c>
      <c r="V131" s="4">
        <v>8.5300760000000003E-2</v>
      </c>
      <c r="Z131" s="2">
        <v>2</v>
      </c>
      <c r="AA131" s="4">
        <v>9.0474159999999998E-2</v>
      </c>
      <c r="AB131" s="4">
        <v>9.0474159999999998E-2</v>
      </c>
      <c r="AC131" s="4">
        <v>8.2415089400000002E-2</v>
      </c>
      <c r="AD131" s="4">
        <v>0.1093886</v>
      </c>
      <c r="AE131" s="4">
        <v>8.7987159999999995E-2</v>
      </c>
      <c r="AF131" s="4">
        <v>0.10774082</v>
      </c>
      <c r="AG131" s="4">
        <v>9.0474159999999998E-2</v>
      </c>
      <c r="AH131" s="4">
        <v>0.1093886</v>
      </c>
      <c r="AI131" s="4">
        <v>0.1093886</v>
      </c>
    </row>
    <row r="132" spans="2:35" x14ac:dyDescent="0.25">
      <c r="B132" s="2">
        <v>3</v>
      </c>
      <c r="C132" s="4">
        <v>0.10144401</v>
      </c>
      <c r="D132" s="4">
        <v>0.10076237</v>
      </c>
      <c r="E132" s="4">
        <v>9.9185060000000005E-2</v>
      </c>
      <c r="F132" s="4">
        <v>9.3390029999999999E-2</v>
      </c>
      <c r="G132" s="4">
        <v>1.603098E-2</v>
      </c>
      <c r="H132" s="4">
        <v>0.11019195</v>
      </c>
      <c r="I132" s="4">
        <v>0.10076237</v>
      </c>
      <c r="J132" s="4">
        <v>0.10790946</v>
      </c>
      <c r="K132" s="4">
        <v>0.10790946</v>
      </c>
      <c r="M132" s="2">
        <v>3</v>
      </c>
      <c r="N132" s="4">
        <v>9.5604540000000002E-2</v>
      </c>
      <c r="O132" s="4">
        <v>9.5081499999999999E-2</v>
      </c>
      <c r="P132" s="4">
        <v>9.3620830000000002E-2</v>
      </c>
      <c r="Q132" s="4">
        <v>8.9132909999999996E-2</v>
      </c>
      <c r="R132" s="4">
        <v>1.3890980000000001E-2</v>
      </c>
      <c r="S132" s="4">
        <v>0.11019195</v>
      </c>
      <c r="T132" s="4">
        <v>9.5081499999999999E-2</v>
      </c>
      <c r="U132" s="4">
        <v>0.10121611</v>
      </c>
      <c r="V132" s="4">
        <v>0.10121611</v>
      </c>
      <c r="Z132" s="2">
        <v>3</v>
      </c>
      <c r="AA132" s="4">
        <v>9.2609120000000003E-2</v>
      </c>
      <c r="AB132" s="4">
        <v>8.0876630000000005E-2</v>
      </c>
      <c r="AC132" s="4">
        <v>4.7267126499999999E-2</v>
      </c>
      <c r="AD132" s="4">
        <v>0.1115992</v>
      </c>
      <c r="AE132" s="4">
        <v>8.616878E-2</v>
      </c>
      <c r="AF132" s="4">
        <v>0.13240983000000001</v>
      </c>
      <c r="AG132" s="4">
        <v>9.2609120000000003E-2</v>
      </c>
      <c r="AH132" s="4">
        <v>0.12998689999999999</v>
      </c>
      <c r="AI132" s="4">
        <v>0.12998689999999999</v>
      </c>
    </row>
    <row r="133" spans="2:35" x14ac:dyDescent="0.25">
      <c r="B133" s="2">
        <v>4</v>
      </c>
      <c r="C133" s="4">
        <v>9.4102089999999999E-2</v>
      </c>
      <c r="D133" s="4">
        <v>9.785845E-2</v>
      </c>
      <c r="E133" s="4">
        <v>9.3388869999999999E-2</v>
      </c>
      <c r="F133" s="4">
        <v>0.10647526</v>
      </c>
      <c r="G133" s="4">
        <v>1.720023E-2</v>
      </c>
      <c r="H133" s="4">
        <v>9.4730800000000004E-2</v>
      </c>
      <c r="I133" s="4">
        <v>9.9990339999999997E-2</v>
      </c>
      <c r="J133" s="4">
        <v>0.11733808</v>
      </c>
      <c r="K133" s="4">
        <v>0.11733808</v>
      </c>
      <c r="M133" s="2">
        <v>4</v>
      </c>
      <c r="N133" s="4">
        <v>8.9837180000000003E-2</v>
      </c>
      <c r="O133" s="4">
        <v>9.2527620000000005E-2</v>
      </c>
      <c r="P133" s="4">
        <v>8.8495879999999999E-2</v>
      </c>
      <c r="Q133" s="4">
        <v>0.10131966000000001</v>
      </c>
      <c r="R133" s="4">
        <v>1.486816E-2</v>
      </c>
      <c r="S133" s="4">
        <v>0.11810279999999999</v>
      </c>
      <c r="T133" s="4">
        <v>9.4521679999999997E-2</v>
      </c>
      <c r="U133" s="4">
        <v>0.10967411000000001</v>
      </c>
      <c r="V133" s="4">
        <v>0.10967411000000001</v>
      </c>
      <c r="Z133" s="2">
        <v>4</v>
      </c>
      <c r="AA133" s="4">
        <v>8.1082719999999997E-2</v>
      </c>
      <c r="AB133" s="4">
        <v>7.6315919999999995E-2</v>
      </c>
      <c r="AC133" s="4">
        <v>4.49383727E-2</v>
      </c>
      <c r="AD133" s="4">
        <v>0.122198</v>
      </c>
      <c r="AE133" s="4">
        <v>0.11656864</v>
      </c>
      <c r="AF133" s="4">
        <v>0.13738715000000001</v>
      </c>
      <c r="AG133" s="4">
        <v>0.11923451</v>
      </c>
      <c r="AH133" s="4">
        <v>0.14037569999999999</v>
      </c>
      <c r="AI133" s="4">
        <v>0.14037569999999999</v>
      </c>
    </row>
    <row r="134" spans="2:35" x14ac:dyDescent="0.25">
      <c r="B134" s="2">
        <v>5</v>
      </c>
      <c r="C134" s="4">
        <v>0.1011383</v>
      </c>
      <c r="D134" s="4">
        <v>9.0801930000000003E-2</v>
      </c>
      <c r="E134" s="4">
        <v>9.6310389999999996E-2</v>
      </c>
      <c r="F134" s="4">
        <v>9.9837179999999998E-2</v>
      </c>
      <c r="G134" s="4">
        <v>1.951727E-2</v>
      </c>
      <c r="H134" s="4">
        <v>0.11006414</v>
      </c>
      <c r="I134" s="4">
        <v>8.6791140000000003E-2</v>
      </c>
      <c r="J134" s="4">
        <v>0.11389212</v>
      </c>
      <c r="K134" s="4">
        <v>0.11389212</v>
      </c>
      <c r="M134" s="2">
        <v>5</v>
      </c>
      <c r="N134" s="4">
        <v>9.626411E-2</v>
      </c>
      <c r="O134" s="4">
        <v>8.6986019999999997E-2</v>
      </c>
      <c r="P134" s="4">
        <v>9.1168769999999996E-2</v>
      </c>
      <c r="Q134" s="4">
        <v>9.448136E-2</v>
      </c>
      <c r="R134" s="4">
        <v>1.704516E-2</v>
      </c>
      <c r="S134" s="4">
        <v>0.12370493</v>
      </c>
      <c r="T134" s="4">
        <v>8.4070530000000004E-2</v>
      </c>
      <c r="U134" s="4">
        <v>0.10586994</v>
      </c>
      <c r="V134" s="4">
        <v>0.10586994</v>
      </c>
      <c r="Z134" s="2">
        <v>5</v>
      </c>
      <c r="AA134" s="4">
        <v>0.10006323</v>
      </c>
      <c r="AB134" s="4">
        <v>0.11453020999999999</v>
      </c>
      <c r="AC134" s="4">
        <v>6.4745356300000001E-2</v>
      </c>
      <c r="AD134" s="4">
        <v>0.12732679999999999</v>
      </c>
      <c r="AE134" s="4">
        <v>0.15060145999999999</v>
      </c>
      <c r="AF134" s="4">
        <v>0.11659385</v>
      </c>
      <c r="AG134" s="4">
        <v>0.13572702</v>
      </c>
      <c r="AH134" s="4">
        <v>0.14173549999999999</v>
      </c>
      <c r="AI134" s="4">
        <v>0.15827169999999999</v>
      </c>
    </row>
    <row r="135" spans="2:35" x14ac:dyDescent="0.25">
      <c r="B135" s="2">
        <v>6</v>
      </c>
      <c r="C135" s="4">
        <v>9.0059230000000004E-2</v>
      </c>
      <c r="D135" s="4">
        <v>9.9451129999999999E-2</v>
      </c>
      <c r="E135" s="4">
        <v>9.4277630000000001E-2</v>
      </c>
      <c r="F135" s="4">
        <v>9.5257259999999996E-2</v>
      </c>
      <c r="G135" s="4">
        <v>4.6444149999999997E-2</v>
      </c>
      <c r="H135" s="4">
        <v>9.954238E-2</v>
      </c>
      <c r="I135" s="4">
        <v>8.3498959999999997E-2</v>
      </c>
      <c r="J135" s="4">
        <v>0.10126066</v>
      </c>
      <c r="K135" s="4">
        <v>0.11834936</v>
      </c>
      <c r="M135" s="2">
        <v>6</v>
      </c>
      <c r="N135" s="4">
        <v>8.5070389999999996E-2</v>
      </c>
      <c r="O135" s="4">
        <v>9.4799430000000004E-2</v>
      </c>
      <c r="P135" s="4">
        <v>8.9139819999999995E-2</v>
      </c>
      <c r="Q135" s="4">
        <v>8.9450929999999998E-2</v>
      </c>
      <c r="R135" s="4">
        <v>4.2609710000000002E-2</v>
      </c>
      <c r="S135" s="4">
        <v>0.10415993</v>
      </c>
      <c r="T135" s="4">
        <v>7.9521919999999996E-2</v>
      </c>
      <c r="U135" s="4">
        <v>9.3315770000000006E-2</v>
      </c>
      <c r="V135" s="4">
        <v>0.11040566</v>
      </c>
      <c r="Z135" s="2">
        <v>6</v>
      </c>
      <c r="AA135" s="4">
        <v>0.13551065000000001</v>
      </c>
      <c r="AB135" s="4">
        <v>0.13551065000000001</v>
      </c>
      <c r="AC135" s="4">
        <v>-1.9844510000000001E-4</v>
      </c>
      <c r="AD135" s="4">
        <v>0.13108449999999999</v>
      </c>
      <c r="AE135" s="4">
        <v>0.15814465</v>
      </c>
      <c r="AF135" s="4">
        <v>0.15192032</v>
      </c>
      <c r="AG135" s="4">
        <v>0.13551065000000001</v>
      </c>
      <c r="AH135" s="4">
        <v>0.1600278</v>
      </c>
      <c r="AI135" s="4">
        <v>0.1600278</v>
      </c>
    </row>
    <row r="136" spans="2:35" x14ac:dyDescent="0.25">
      <c r="B136" s="2">
        <v>7</v>
      </c>
      <c r="C136" s="4">
        <v>9.0580480000000005E-2</v>
      </c>
      <c r="D136" s="4">
        <v>8.8564870000000004E-2</v>
      </c>
      <c r="E136" s="4">
        <v>9.3053819999999995E-2</v>
      </c>
      <c r="F136" s="4">
        <v>8.6942430000000001E-2</v>
      </c>
      <c r="G136" s="4">
        <v>4.5936020000000001E-2</v>
      </c>
      <c r="H136" s="4">
        <v>9.4327469999999997E-2</v>
      </c>
      <c r="I136" s="4">
        <v>8.3542859999999997E-2</v>
      </c>
      <c r="J136" s="4">
        <v>0.10571792000000001</v>
      </c>
      <c r="K136" s="4">
        <v>0.10571792000000001</v>
      </c>
      <c r="M136" s="2">
        <v>7</v>
      </c>
      <c r="N136" s="4">
        <v>8.5543949999999994E-2</v>
      </c>
      <c r="O136" s="4">
        <v>8.3802979999999999E-2</v>
      </c>
      <c r="P136" s="4">
        <v>8.7981770000000001E-2</v>
      </c>
      <c r="Q136" s="4">
        <v>8.4425710000000001E-2</v>
      </c>
      <c r="R136" s="4">
        <v>4.2260060000000002E-2</v>
      </c>
      <c r="S136" s="4">
        <v>8.3526760000000005E-2</v>
      </c>
      <c r="T136" s="4">
        <v>7.9237940000000007E-2</v>
      </c>
      <c r="U136" s="4">
        <v>9.7851519999999997E-2</v>
      </c>
      <c r="V136" s="4">
        <v>9.7851519999999997E-2</v>
      </c>
      <c r="Z136" s="2">
        <v>7</v>
      </c>
      <c r="AA136" s="4">
        <v>0.17230582</v>
      </c>
      <c r="AB136" s="4">
        <v>0.17230582</v>
      </c>
      <c r="AC136" s="4">
        <v>-2.335921E-4</v>
      </c>
      <c r="AD136" s="4">
        <v>0.1493216</v>
      </c>
      <c r="AE136" s="4">
        <v>0.15935041</v>
      </c>
      <c r="AF136" s="4">
        <v>0.17214436</v>
      </c>
      <c r="AG136" s="4">
        <v>0.17230582</v>
      </c>
      <c r="AH136" s="4">
        <v>0.1654465</v>
      </c>
      <c r="AI136" s="4">
        <v>0.17162250000000001</v>
      </c>
    </row>
    <row r="137" spans="2:35" x14ac:dyDescent="0.25">
      <c r="B137" s="2">
        <v>8</v>
      </c>
      <c r="C137" s="4">
        <v>8.9196689999999995E-2</v>
      </c>
      <c r="D137" s="4">
        <v>8.9155269999999995E-2</v>
      </c>
      <c r="E137" s="4">
        <v>9.0665060000000006E-2</v>
      </c>
      <c r="F137" s="4">
        <v>9.4517000000000004E-2</v>
      </c>
      <c r="G137" s="4">
        <v>4.7632550000000003E-2</v>
      </c>
      <c r="H137" s="4">
        <v>7.1995149999999994E-2</v>
      </c>
      <c r="I137" s="4">
        <v>8.3702269999999995E-2</v>
      </c>
      <c r="J137" s="4">
        <v>0.10274077</v>
      </c>
      <c r="K137" s="4">
        <v>0.10621795000000001</v>
      </c>
      <c r="M137" s="2">
        <v>8</v>
      </c>
      <c r="N137" s="4">
        <v>8.4730260000000002E-2</v>
      </c>
      <c r="O137" s="4">
        <v>8.4333050000000007E-2</v>
      </c>
      <c r="P137" s="4">
        <v>8.6626040000000001E-2</v>
      </c>
      <c r="Q137" s="4">
        <v>9.1571650000000004E-2</v>
      </c>
      <c r="R137" s="4">
        <v>4.4032549999999997E-2</v>
      </c>
      <c r="S137" s="4">
        <v>8.8908860000000006E-2</v>
      </c>
      <c r="T137" s="4">
        <v>7.9501890000000006E-2</v>
      </c>
      <c r="U137" s="4">
        <v>9.5099749999999997E-2</v>
      </c>
      <c r="V137" s="4">
        <v>9.8235970000000006E-2</v>
      </c>
      <c r="Z137" s="2">
        <v>8</v>
      </c>
      <c r="AA137" s="4">
        <v>0.15694981</v>
      </c>
      <c r="AB137" s="4">
        <v>0.15694981</v>
      </c>
      <c r="AC137" s="4">
        <v>-7.5700452000000001E-3</v>
      </c>
      <c r="AD137" s="4">
        <v>0.15583520000000001</v>
      </c>
      <c r="AE137" s="4">
        <v>0.17364681000000001</v>
      </c>
      <c r="AF137" s="4">
        <v>0.12924057</v>
      </c>
      <c r="AG137" s="4">
        <v>0.15694981</v>
      </c>
      <c r="AH137" s="4">
        <v>0.1780206</v>
      </c>
      <c r="AI137" s="4">
        <v>0.1780206</v>
      </c>
    </row>
    <row r="138" spans="2:35" x14ac:dyDescent="0.25">
      <c r="B138" s="2">
        <v>9</v>
      </c>
      <c r="C138" s="4">
        <v>8.7426589999999998E-2</v>
      </c>
      <c r="D138" s="4">
        <v>8.7970569999999998E-2</v>
      </c>
      <c r="E138" s="4">
        <v>9.9293950000000006E-2</v>
      </c>
      <c r="F138" s="4">
        <v>9.3417280000000005E-2</v>
      </c>
      <c r="G138" s="4">
        <v>4.8934940000000003E-2</v>
      </c>
      <c r="H138" s="4">
        <v>5.8873759999999997E-2</v>
      </c>
      <c r="I138" s="4">
        <v>8.2803139999999997E-2</v>
      </c>
      <c r="J138" s="4">
        <v>8.0078679999999999E-2</v>
      </c>
      <c r="K138" s="4">
        <v>0.10402797</v>
      </c>
      <c r="M138" s="2">
        <v>9</v>
      </c>
      <c r="N138" s="4">
        <v>8.2769270000000006E-2</v>
      </c>
      <c r="O138" s="4">
        <v>8.3659880000000006E-2</v>
      </c>
      <c r="P138" s="4">
        <v>9.3681760000000003E-2</v>
      </c>
      <c r="Q138" s="4">
        <v>9.0916540000000004E-2</v>
      </c>
      <c r="R138" s="4">
        <v>4.5256490000000003E-2</v>
      </c>
      <c r="S138" s="4">
        <v>6.517249E-2</v>
      </c>
      <c r="T138" s="4">
        <v>7.8438250000000001E-2</v>
      </c>
      <c r="U138" s="4">
        <v>7.5574459999999996E-2</v>
      </c>
      <c r="V138" s="4">
        <v>9.6220180000000002E-2</v>
      </c>
      <c r="Z138" s="2">
        <v>9</v>
      </c>
      <c r="AA138" s="4">
        <v>0.14571503999999999</v>
      </c>
      <c r="AB138" s="4">
        <v>0.14571503999999999</v>
      </c>
      <c r="AC138" s="4">
        <v>-1.9414349399999999E-2</v>
      </c>
      <c r="AD138" s="4">
        <v>0.16868530000000001</v>
      </c>
      <c r="AE138" s="4">
        <v>0.18481856999999999</v>
      </c>
      <c r="AF138" s="4">
        <v>0.13743633999999999</v>
      </c>
      <c r="AG138" s="4">
        <v>0.17521601000000001</v>
      </c>
      <c r="AH138" s="4">
        <v>0.17874100000000001</v>
      </c>
      <c r="AI138" s="4">
        <v>0.17874100000000001</v>
      </c>
    </row>
    <row r="139" spans="2:35" x14ac:dyDescent="0.25">
      <c r="B139" s="2">
        <v>10</v>
      </c>
      <c r="C139" s="4">
        <v>7.5623129999999997E-2</v>
      </c>
      <c r="D139" s="4">
        <v>8.6616700000000005E-2</v>
      </c>
      <c r="E139" s="4">
        <v>8.6407750000000005E-2</v>
      </c>
      <c r="F139" s="4">
        <v>9.3389970000000003E-2</v>
      </c>
      <c r="G139" s="4">
        <v>2.4170580000000001E-2</v>
      </c>
      <c r="H139" s="4">
        <v>6.2802830000000004E-2</v>
      </c>
      <c r="I139" s="4">
        <v>7.6592850000000004E-2</v>
      </c>
      <c r="J139" s="4">
        <v>7.2993199999999994E-2</v>
      </c>
      <c r="K139" s="4">
        <v>0.10632653</v>
      </c>
      <c r="M139" s="2">
        <v>10</v>
      </c>
      <c r="N139" s="4">
        <v>7.376982E-2</v>
      </c>
      <c r="O139" s="4">
        <v>8.2003069999999997E-2</v>
      </c>
      <c r="P139" s="4">
        <v>8.2903420000000005E-2</v>
      </c>
      <c r="Q139" s="4">
        <v>9.1195559999999995E-2</v>
      </c>
      <c r="R139" s="4">
        <v>2.2533600000000001E-2</v>
      </c>
      <c r="S139" s="4">
        <v>6.4447669999999999E-2</v>
      </c>
      <c r="T139" s="4">
        <v>7.2712819999999997E-2</v>
      </c>
      <c r="U139" s="4">
        <v>7.0054930000000001E-2</v>
      </c>
      <c r="V139" s="4">
        <v>9.8029099999999994E-2</v>
      </c>
      <c r="Z139" s="2">
        <v>10</v>
      </c>
      <c r="AA139" s="4">
        <v>0.14837829999999999</v>
      </c>
      <c r="AB139" s="4">
        <v>0.14837829999999999</v>
      </c>
      <c r="AC139" s="4">
        <v>1.9581797099999999E-2</v>
      </c>
      <c r="AD139" s="4">
        <v>0.174931</v>
      </c>
      <c r="AE139" s="4">
        <v>0.19230847000000001</v>
      </c>
      <c r="AF139" s="4">
        <v>0.11566841999999999</v>
      </c>
      <c r="AG139" s="4">
        <v>0.17001057</v>
      </c>
      <c r="AH139" s="4">
        <v>0.18243999999999999</v>
      </c>
      <c r="AI139" s="4">
        <v>0.17629729999999999</v>
      </c>
    </row>
    <row r="140" spans="2:35" x14ac:dyDescent="0.25">
      <c r="B140" s="2">
        <v>11</v>
      </c>
      <c r="C140" s="4">
        <v>7.4006210000000003E-2</v>
      </c>
      <c r="D140" s="4">
        <v>7.4983190000000005E-2</v>
      </c>
      <c r="E140" s="4">
        <v>8.7066009999999999E-2</v>
      </c>
      <c r="F140" s="4">
        <v>9.5746049999999999E-2</v>
      </c>
      <c r="G140" s="4">
        <v>1.341501E-2</v>
      </c>
      <c r="H140" s="4">
        <v>8.5866479999999995E-2</v>
      </c>
      <c r="I140" s="4">
        <v>7.8009090000000003E-2</v>
      </c>
      <c r="J140" s="4">
        <v>7.3148790000000005E-2</v>
      </c>
      <c r="K140" s="4">
        <v>0.10593777</v>
      </c>
      <c r="M140" s="2">
        <v>11</v>
      </c>
      <c r="N140" s="4">
        <v>7.1875939999999999E-2</v>
      </c>
      <c r="O140" s="4">
        <v>7.3153040000000003E-2</v>
      </c>
      <c r="P140" s="4">
        <v>8.3416779999999996E-2</v>
      </c>
      <c r="Q140" s="4">
        <v>9.3362769999999998E-2</v>
      </c>
      <c r="R140" s="4">
        <v>1.210924E-2</v>
      </c>
      <c r="S140" s="4">
        <v>7.3706859999999999E-2</v>
      </c>
      <c r="T140" s="4">
        <v>7.3312359999999993E-2</v>
      </c>
      <c r="U140" s="4">
        <v>6.9969900000000002E-2</v>
      </c>
      <c r="V140" s="4">
        <v>9.8509289999999999E-2</v>
      </c>
      <c r="Z140" s="2">
        <v>11</v>
      </c>
      <c r="AA140" s="4">
        <v>0.17069003999999999</v>
      </c>
      <c r="AB140" s="4">
        <v>0.17069003999999999</v>
      </c>
      <c r="AC140" s="4">
        <v>1.1717108800000001E-2</v>
      </c>
      <c r="AD140" s="4">
        <v>0.16206129999999999</v>
      </c>
      <c r="AE140" s="4">
        <v>0.19184050999999999</v>
      </c>
      <c r="AF140" s="4">
        <v>0.15432539000000001</v>
      </c>
      <c r="AG140" s="4">
        <v>0.17953241</v>
      </c>
      <c r="AH140" s="4">
        <v>0.17385490000000001</v>
      </c>
      <c r="AI140" s="4">
        <v>0.18010590000000001</v>
      </c>
    </row>
    <row r="141" spans="2:35" x14ac:dyDescent="0.25">
      <c r="B141" s="2">
        <v>12</v>
      </c>
      <c r="C141" s="4">
        <v>6.8539180000000005E-2</v>
      </c>
      <c r="D141" s="4">
        <v>6.9478150000000002E-2</v>
      </c>
      <c r="E141" s="4">
        <v>8.6961280000000002E-2</v>
      </c>
      <c r="F141" s="4">
        <v>9.0645340000000005E-2</v>
      </c>
      <c r="G141" s="4">
        <v>5.660399E-2</v>
      </c>
      <c r="H141" s="4">
        <v>7.1784390000000003E-2</v>
      </c>
      <c r="I141" s="4">
        <v>7.6336559999999998E-2</v>
      </c>
      <c r="J141" s="4">
        <v>7.3131849999999998E-2</v>
      </c>
      <c r="K141" s="4">
        <v>0.10703044</v>
      </c>
      <c r="M141" s="2">
        <v>12</v>
      </c>
      <c r="N141" s="4">
        <v>6.6915539999999996E-2</v>
      </c>
      <c r="O141" s="4">
        <v>6.8144800000000005E-2</v>
      </c>
      <c r="P141" s="4">
        <v>8.3131869999999997E-2</v>
      </c>
      <c r="Q141" s="4">
        <v>8.7931590000000004E-2</v>
      </c>
      <c r="R141" s="4">
        <v>5.2025340000000003E-2</v>
      </c>
      <c r="S141" s="4">
        <v>6.3368510000000003E-2</v>
      </c>
      <c r="T141" s="4">
        <v>7.1842009999999998E-2</v>
      </c>
      <c r="U141" s="4">
        <v>6.9817210000000005E-2</v>
      </c>
      <c r="V141" s="4">
        <v>9.9403900000000003E-2</v>
      </c>
      <c r="Z141" s="2">
        <v>12</v>
      </c>
      <c r="AA141" s="4">
        <v>0.16713358</v>
      </c>
      <c r="AB141" s="4">
        <v>0.16713358</v>
      </c>
      <c r="AC141" s="4">
        <v>1.0745863000000001E-3</v>
      </c>
      <c r="AD141" s="4">
        <v>0.16897570000000001</v>
      </c>
      <c r="AE141" s="4">
        <v>0.17872084999999999</v>
      </c>
      <c r="AF141" s="4">
        <v>0.14225051</v>
      </c>
      <c r="AG141" s="4">
        <v>0.18325885</v>
      </c>
      <c r="AH141" s="4">
        <v>0.16367129999999999</v>
      </c>
      <c r="AI141" s="4">
        <v>0.16728899999999999</v>
      </c>
    </row>
    <row r="142" spans="2:35" x14ac:dyDescent="0.25">
      <c r="B142" s="2">
        <v>13</v>
      </c>
      <c r="C142" s="4">
        <v>6.8753789999999995E-2</v>
      </c>
      <c r="D142" s="4">
        <v>6.934535E-2</v>
      </c>
      <c r="E142" s="4">
        <v>8.6294940000000001E-2</v>
      </c>
      <c r="F142" s="4">
        <v>9.2828450000000007E-2</v>
      </c>
      <c r="G142" s="4">
        <v>7.0336570000000001E-2</v>
      </c>
      <c r="H142" s="4">
        <v>7.2050680000000006E-2</v>
      </c>
      <c r="I142" s="4">
        <v>7.2346229999999997E-2</v>
      </c>
      <c r="J142" s="4">
        <v>7.7617340000000007E-2</v>
      </c>
      <c r="K142" s="4">
        <v>9.7268069999999998E-2</v>
      </c>
      <c r="M142" s="2">
        <v>13</v>
      </c>
      <c r="N142" s="4">
        <v>6.7087250000000001E-2</v>
      </c>
      <c r="O142" s="4">
        <v>6.8062789999999998E-2</v>
      </c>
      <c r="P142" s="4">
        <v>8.2740800000000003E-2</v>
      </c>
      <c r="Q142" s="4">
        <v>9.0664300000000003E-2</v>
      </c>
      <c r="R142" s="4">
        <v>6.4483079999999998E-2</v>
      </c>
      <c r="S142" s="4">
        <v>6.5650970000000003E-2</v>
      </c>
      <c r="T142" s="4">
        <v>6.7206509999999997E-2</v>
      </c>
      <c r="U142" s="4">
        <v>7.4062520000000007E-2</v>
      </c>
      <c r="V142" s="4">
        <v>9.1052720000000004E-2</v>
      </c>
      <c r="Z142" s="2">
        <v>13</v>
      </c>
      <c r="AA142" s="4">
        <v>0.18000656000000001</v>
      </c>
      <c r="AB142" s="4">
        <v>0.18000656000000001</v>
      </c>
      <c r="AC142" s="4">
        <v>-3.2227667699999997E-2</v>
      </c>
      <c r="AD142" s="4">
        <v>0.1612538</v>
      </c>
      <c r="AE142" s="4">
        <v>0.17519926999999999</v>
      </c>
      <c r="AF142" s="4">
        <v>0.18090992</v>
      </c>
      <c r="AG142" s="4">
        <v>0.17555829000000001</v>
      </c>
      <c r="AH142" s="4">
        <v>0.17103380000000001</v>
      </c>
      <c r="AI142" s="4">
        <v>0.17262050000000001</v>
      </c>
    </row>
    <row r="143" spans="2:35" x14ac:dyDescent="0.25">
      <c r="B143" s="2">
        <v>14</v>
      </c>
      <c r="C143" s="4">
        <v>6.2981599999999999E-2</v>
      </c>
      <c r="D143" s="4">
        <v>6.2981599999999999E-2</v>
      </c>
      <c r="E143" s="4">
        <v>7.6243660000000005E-2</v>
      </c>
      <c r="F143" s="4">
        <v>8.156948E-2</v>
      </c>
      <c r="G143" s="4">
        <v>6.9749749999999999E-2</v>
      </c>
      <c r="H143" s="4">
        <v>6.431858E-2</v>
      </c>
      <c r="I143" s="4">
        <v>5.9097579999999997E-2</v>
      </c>
      <c r="J143" s="4">
        <v>8.059682E-2</v>
      </c>
      <c r="K143" s="4">
        <v>7.9208500000000001E-2</v>
      </c>
      <c r="M143" s="2">
        <v>14</v>
      </c>
      <c r="N143" s="4">
        <v>6.1265790000000001E-2</v>
      </c>
      <c r="O143" s="4">
        <v>6.1265790000000001E-2</v>
      </c>
      <c r="P143" s="4">
        <v>7.3299450000000002E-2</v>
      </c>
      <c r="Q143" s="4">
        <v>7.9383339999999997E-2</v>
      </c>
      <c r="R143" s="4">
        <v>6.3940339999999998E-2</v>
      </c>
      <c r="S143" s="4">
        <v>6.7342449999999998E-2</v>
      </c>
      <c r="T143" s="4">
        <v>5.3923150000000003E-2</v>
      </c>
      <c r="U143" s="4">
        <v>7.7085020000000004E-2</v>
      </c>
      <c r="V143" s="4">
        <v>7.5890810000000003E-2</v>
      </c>
      <c r="Z143" s="2">
        <v>14</v>
      </c>
      <c r="AA143" s="4">
        <v>0.18415268000000001</v>
      </c>
      <c r="AB143" s="4">
        <v>0.18415268000000001</v>
      </c>
      <c r="AC143" s="4">
        <v>-6.2631934000000004E-3</v>
      </c>
      <c r="AD143" s="4">
        <v>0.16315499999999999</v>
      </c>
      <c r="AE143" s="4">
        <v>0.16165022000000001</v>
      </c>
      <c r="AF143" s="4">
        <v>0.11023346000000001</v>
      </c>
      <c r="AG143" s="4">
        <v>0.17885516000000001</v>
      </c>
      <c r="AH143" s="4">
        <v>0.16499730000000001</v>
      </c>
      <c r="AI143" s="4">
        <v>0.168374</v>
      </c>
    </row>
    <row r="144" spans="2:35" x14ac:dyDescent="0.25">
      <c r="B144" s="2">
        <v>15</v>
      </c>
      <c r="C144" s="4">
        <v>6.7622249999999995E-2</v>
      </c>
      <c r="D144" s="4">
        <v>6.7622249999999995E-2</v>
      </c>
      <c r="E144" s="4">
        <v>6.6844870000000001E-2</v>
      </c>
      <c r="F144" s="4">
        <v>8.3343669999999995E-2</v>
      </c>
      <c r="G144" s="4">
        <v>7.5056639999999994E-2</v>
      </c>
      <c r="H144" s="4">
        <v>6.3999650000000005E-2</v>
      </c>
      <c r="I144" s="4">
        <v>6.0050260000000001E-2</v>
      </c>
      <c r="J144" s="4">
        <v>8.2664929999999998E-2</v>
      </c>
      <c r="K144" s="4">
        <v>7.9930899999999999E-2</v>
      </c>
      <c r="M144" s="2">
        <v>15</v>
      </c>
      <c r="N144" s="4">
        <v>6.5297069999999999E-2</v>
      </c>
      <c r="O144" s="4">
        <v>6.5297069999999999E-2</v>
      </c>
      <c r="P144" s="4">
        <v>6.4839679999999997E-2</v>
      </c>
      <c r="Q144" s="4">
        <v>8.1473329999999997E-2</v>
      </c>
      <c r="R144" s="4">
        <v>6.8297960000000005E-2</v>
      </c>
      <c r="S144" s="4">
        <v>7.1681850000000005E-2</v>
      </c>
      <c r="T144" s="4">
        <v>5.476491E-2</v>
      </c>
      <c r="U144" s="4">
        <v>7.9264539999999994E-2</v>
      </c>
      <c r="V144" s="4">
        <v>7.6592889999999997E-2</v>
      </c>
      <c r="Z144" s="2">
        <v>15</v>
      </c>
      <c r="AA144" s="4">
        <v>0.15932618000000001</v>
      </c>
      <c r="AB144" s="4">
        <v>0.15932618000000001</v>
      </c>
      <c r="AC144" s="4">
        <v>-9.0106733000000008E-3</v>
      </c>
      <c r="AD144" s="4">
        <v>0.16239960000000001</v>
      </c>
      <c r="AE144" s="4">
        <v>0.14177762999999999</v>
      </c>
      <c r="AF144" s="4">
        <v>0.13446198000000001</v>
      </c>
      <c r="AG144" s="4">
        <v>0.17411658999999999</v>
      </c>
      <c r="AH144" s="4">
        <v>0.16444349999999999</v>
      </c>
      <c r="AI144" s="4">
        <v>0.16039729999999999</v>
      </c>
    </row>
    <row r="145" spans="2:35" x14ac:dyDescent="0.25">
      <c r="B145" s="2">
        <v>16</v>
      </c>
      <c r="C145" s="4">
        <v>0.10172370999999999</v>
      </c>
      <c r="D145" s="4">
        <v>0.10208984</v>
      </c>
      <c r="E145" s="4">
        <v>8.8568179999999996E-2</v>
      </c>
      <c r="F145" s="4">
        <v>8.5333660000000006E-2</v>
      </c>
      <c r="G145" s="4">
        <v>7.7010430000000005E-2</v>
      </c>
      <c r="H145" s="4">
        <v>5.6035340000000003E-2</v>
      </c>
      <c r="I145" s="4">
        <v>5.8011229999999997E-2</v>
      </c>
      <c r="J145" s="4">
        <v>8.1531690000000004E-2</v>
      </c>
      <c r="K145" s="4">
        <v>8.1018989999999999E-2</v>
      </c>
      <c r="M145" s="2">
        <v>16</v>
      </c>
      <c r="N145" s="4">
        <v>9.6718689999999996E-2</v>
      </c>
      <c r="O145" s="4">
        <v>9.709139E-2</v>
      </c>
      <c r="P145" s="4">
        <v>8.4339869999999997E-2</v>
      </c>
      <c r="Q145" s="4">
        <v>8.3378690000000005E-2</v>
      </c>
      <c r="R145" s="4">
        <v>7.0136770000000001E-2</v>
      </c>
      <c r="S145" s="4">
        <v>6.9980829999999994E-2</v>
      </c>
      <c r="T145" s="4">
        <v>5.3272819999999999E-2</v>
      </c>
      <c r="U145" s="4">
        <v>7.811543E-2</v>
      </c>
      <c r="V145" s="4">
        <v>7.760069E-2</v>
      </c>
      <c r="Z145" s="2">
        <v>16</v>
      </c>
      <c r="AA145" s="4">
        <v>0.15526443000000001</v>
      </c>
      <c r="AB145" s="4">
        <v>0.15526443000000001</v>
      </c>
      <c r="AC145" s="4">
        <v>-1.8291829E-3</v>
      </c>
      <c r="AD145" s="4">
        <v>0.15669640000000001</v>
      </c>
      <c r="AE145" s="4">
        <v>0.13739815999999999</v>
      </c>
      <c r="AF145" s="4">
        <v>8.3817150000000007E-2</v>
      </c>
      <c r="AG145" s="4">
        <v>0.1610106</v>
      </c>
      <c r="AH145" s="4">
        <v>0.16860800000000001</v>
      </c>
      <c r="AI145" s="4">
        <v>0.15277399999999999</v>
      </c>
    </row>
    <row r="146" spans="2:35" x14ac:dyDescent="0.25">
      <c r="B146" s="2">
        <v>17</v>
      </c>
      <c r="C146" s="4">
        <v>0.10451356000000001</v>
      </c>
      <c r="D146" s="4">
        <v>0.10021766999999999</v>
      </c>
      <c r="E146" s="4">
        <v>7.2648019999999994E-2</v>
      </c>
      <c r="F146" s="4">
        <v>8.7959010000000004E-2</v>
      </c>
      <c r="G146" s="4">
        <v>8.1300639999999993E-2</v>
      </c>
      <c r="H146" s="4">
        <v>5.5202710000000002E-2</v>
      </c>
      <c r="I146" s="4">
        <v>9.6113560000000001E-2</v>
      </c>
      <c r="J146" s="4">
        <v>8.3621539999999994E-2</v>
      </c>
      <c r="K146" s="4">
        <v>8.3798159999999997E-2</v>
      </c>
      <c r="M146" s="2">
        <v>17</v>
      </c>
      <c r="N146" s="4">
        <v>0.1001514</v>
      </c>
      <c r="O146" s="4">
        <v>9.6671300000000002E-2</v>
      </c>
      <c r="P146" s="4">
        <v>6.8249219999999999E-2</v>
      </c>
      <c r="Q146" s="4">
        <v>8.6214589999999994E-2</v>
      </c>
      <c r="R146" s="4">
        <v>7.3539149999999998E-2</v>
      </c>
      <c r="S146" s="4">
        <v>5.0520700000000002E-2</v>
      </c>
      <c r="T146" s="4">
        <v>8.9043440000000001E-2</v>
      </c>
      <c r="U146" s="4">
        <v>7.9984710000000001E-2</v>
      </c>
      <c r="V146" s="4">
        <v>8.0652989999999994E-2</v>
      </c>
      <c r="Z146" s="2">
        <v>17</v>
      </c>
      <c r="AA146" s="4">
        <v>0.14171538</v>
      </c>
      <c r="AB146" s="4">
        <v>0.14171538</v>
      </c>
      <c r="AC146" s="4">
        <v>-1.06391278E-2</v>
      </c>
      <c r="AD146" s="4">
        <v>0.15614259999999999</v>
      </c>
      <c r="AE146" s="4">
        <v>0.13599807999999999</v>
      </c>
      <c r="AF146" s="4">
        <v>0.13890430000000001</v>
      </c>
      <c r="AG146" s="4">
        <v>0.15562197999999999</v>
      </c>
      <c r="AH146" s="4">
        <v>0.16436149999999999</v>
      </c>
      <c r="AI146" s="4">
        <v>0.1516458</v>
      </c>
    </row>
    <row r="147" spans="2:35" x14ac:dyDescent="0.25">
      <c r="B147" s="2">
        <v>18</v>
      </c>
      <c r="C147" s="4">
        <v>0.10272019</v>
      </c>
      <c r="D147" s="4">
        <v>0.10310779</v>
      </c>
      <c r="E147" s="4">
        <v>7.17941E-2</v>
      </c>
      <c r="F147" s="4">
        <v>7.2727639999999996E-2</v>
      </c>
      <c r="G147" s="4">
        <v>8.3307580000000006E-2</v>
      </c>
      <c r="H147" s="4">
        <v>6.1084310000000003E-2</v>
      </c>
      <c r="I147" s="4">
        <v>9.3985849999999996E-2</v>
      </c>
      <c r="J147" s="4">
        <v>8.0880629999999995E-2</v>
      </c>
      <c r="K147" s="4">
        <v>8.7174000000000001E-2</v>
      </c>
      <c r="M147" s="2">
        <v>18</v>
      </c>
      <c r="N147" s="4">
        <v>9.9790119999999996E-2</v>
      </c>
      <c r="O147" s="4">
        <v>0.10017547</v>
      </c>
      <c r="P147" s="4">
        <v>6.7456119999999994E-2</v>
      </c>
      <c r="Q147" s="4">
        <v>7.2912989999999997E-2</v>
      </c>
      <c r="R147" s="4">
        <v>7.5435119999999994E-2</v>
      </c>
      <c r="S147" s="4">
        <v>5.1757980000000002E-2</v>
      </c>
      <c r="T147" s="4">
        <v>8.6859370000000005E-2</v>
      </c>
      <c r="U147" s="4">
        <v>7.6934089999999997E-2</v>
      </c>
      <c r="V147" s="4">
        <v>8.3791329999999997E-2</v>
      </c>
      <c r="Z147" s="2">
        <v>18</v>
      </c>
      <c r="AA147" s="4">
        <v>0.13891593999999999</v>
      </c>
      <c r="AB147" s="4">
        <v>0.13891593999999999</v>
      </c>
      <c r="AC147" s="4">
        <v>-1.9443926300000001E-2</v>
      </c>
      <c r="AD147" s="4">
        <v>0.15258620000000001</v>
      </c>
      <c r="AE147" s="4">
        <v>0.13397199000000001</v>
      </c>
      <c r="AF147" s="4">
        <v>9.7537869999999999E-2</v>
      </c>
      <c r="AG147" s="4">
        <v>0.15366083</v>
      </c>
      <c r="AH147" s="4">
        <v>0.15638479999999999</v>
      </c>
      <c r="AI147" s="4">
        <v>0.15581030000000001</v>
      </c>
    </row>
    <row r="148" spans="2:35" x14ac:dyDescent="0.25">
      <c r="B148" s="2">
        <v>19</v>
      </c>
      <c r="C148" s="4">
        <v>0.12255241</v>
      </c>
      <c r="D148" s="4">
        <v>0.12578002999999999</v>
      </c>
      <c r="E148" s="4">
        <v>6.8402069999999995E-2</v>
      </c>
      <c r="F148" s="4">
        <v>7.3037179999999993E-2</v>
      </c>
      <c r="G148" s="4">
        <v>8.6087230000000001E-2</v>
      </c>
      <c r="H148" s="4">
        <v>5.3729550000000001E-2</v>
      </c>
      <c r="I148" s="4">
        <v>8.7393020000000002E-2</v>
      </c>
      <c r="J148" s="4">
        <v>8.2639420000000005E-2</v>
      </c>
      <c r="K148" s="4">
        <v>8.7594980000000003E-2</v>
      </c>
      <c r="M148" s="2">
        <v>19</v>
      </c>
      <c r="N148" s="4">
        <v>0.11796537</v>
      </c>
      <c r="O148" s="4">
        <v>0.12084665999999999</v>
      </c>
      <c r="P148" s="4">
        <v>6.3644019999999996E-2</v>
      </c>
      <c r="Q148" s="4">
        <v>7.3676290000000005E-2</v>
      </c>
      <c r="R148" s="4">
        <v>7.797635E-2</v>
      </c>
      <c r="S148" s="4">
        <v>5.0785150000000001E-2</v>
      </c>
      <c r="T148" s="4">
        <v>8.0527349999999998E-2</v>
      </c>
      <c r="U148" s="4">
        <v>7.9304299999999994E-2</v>
      </c>
      <c r="V148" s="4">
        <v>8.4227629999999998E-2</v>
      </c>
      <c r="Z148" s="2">
        <v>19</v>
      </c>
      <c r="AA148" s="4">
        <v>0.13695478</v>
      </c>
      <c r="AB148" s="4">
        <v>0.13695478</v>
      </c>
      <c r="AC148" s="4">
        <v>-4.67821369E-2</v>
      </c>
      <c r="AD148" s="4">
        <v>0.1480196</v>
      </c>
      <c r="AE148" s="4">
        <v>0.13317156999999999</v>
      </c>
      <c r="AF148" s="4">
        <v>9.267048E-2</v>
      </c>
      <c r="AG148" s="4">
        <v>0.14777002</v>
      </c>
      <c r="AH148" s="4">
        <v>0.15525649999999999</v>
      </c>
      <c r="AI148" s="4">
        <v>0.153726</v>
      </c>
    </row>
    <row r="149" spans="2:35" x14ac:dyDescent="0.25">
      <c r="B149" s="2">
        <v>20</v>
      </c>
      <c r="C149" s="4">
        <v>0.12354292</v>
      </c>
      <c r="D149" s="4">
        <v>0.12679845000000001</v>
      </c>
      <c r="E149" s="4">
        <v>6.841643E-2</v>
      </c>
      <c r="F149" s="4">
        <v>7.4942129999999996E-2</v>
      </c>
      <c r="G149" s="4">
        <v>8.3700339999999998E-2</v>
      </c>
      <c r="H149" s="4">
        <v>5.946415E-2</v>
      </c>
      <c r="I149" s="4">
        <v>8.8165679999999996E-2</v>
      </c>
      <c r="J149" s="4">
        <v>8.1406539999999999E-2</v>
      </c>
      <c r="K149" s="4">
        <v>8.9257729999999993E-2</v>
      </c>
      <c r="M149" s="2">
        <v>20</v>
      </c>
      <c r="N149" s="4">
        <v>0.119409</v>
      </c>
      <c r="O149" s="4">
        <v>0.12123586</v>
      </c>
      <c r="P149" s="4">
        <v>6.3511209999999998E-2</v>
      </c>
      <c r="Q149" s="4">
        <v>7.5256030000000002E-2</v>
      </c>
      <c r="R149" s="4">
        <v>7.5637010000000005E-2</v>
      </c>
      <c r="S149" s="4">
        <v>4.8907930000000002E-2</v>
      </c>
      <c r="T149" s="4">
        <v>8.1282409999999999E-2</v>
      </c>
      <c r="U149" s="4">
        <v>7.8147869999999994E-2</v>
      </c>
      <c r="V149" s="4">
        <v>8.5364800000000005E-2</v>
      </c>
      <c r="Z149" s="2">
        <v>20</v>
      </c>
      <c r="AA149" s="4">
        <v>0.1172619</v>
      </c>
      <c r="AB149" s="4">
        <v>0.1172619</v>
      </c>
      <c r="AC149" s="4">
        <v>-4.62725919E-2</v>
      </c>
      <c r="AD149" s="4">
        <v>0.12949530000000001</v>
      </c>
      <c r="AE149" s="4">
        <v>0.13108729</v>
      </c>
      <c r="AF149" s="4">
        <v>6.3157599999999994E-2</v>
      </c>
      <c r="AG149" s="4">
        <v>0.15145987</v>
      </c>
      <c r="AH149" s="4">
        <v>0.1501314</v>
      </c>
      <c r="AI149" s="4">
        <v>0.15317220000000001</v>
      </c>
    </row>
    <row r="150" spans="2:35" x14ac:dyDescent="0.25">
      <c r="B150" s="2">
        <v>21</v>
      </c>
      <c r="C150" s="4">
        <v>0.12488012</v>
      </c>
      <c r="D150" s="4">
        <v>0.12811457000000001</v>
      </c>
      <c r="E150" s="4">
        <v>6.7379400000000006E-2</v>
      </c>
      <c r="F150" s="4">
        <v>7.6668150000000004E-2</v>
      </c>
      <c r="G150" s="4">
        <v>8.7331179999999994E-2</v>
      </c>
      <c r="H150" s="4">
        <v>5.2168800000000001E-2</v>
      </c>
      <c r="I150" s="4">
        <v>0.11331524</v>
      </c>
      <c r="J150" s="4">
        <v>8.3949060000000006E-2</v>
      </c>
      <c r="K150" s="4">
        <v>9.1547600000000007E-2</v>
      </c>
      <c r="M150" s="2">
        <v>21</v>
      </c>
      <c r="N150" s="4">
        <v>0.12015089</v>
      </c>
      <c r="O150" s="4">
        <v>0.12303406</v>
      </c>
      <c r="P150" s="4">
        <v>6.2510990000000002E-2</v>
      </c>
      <c r="Q150" s="4">
        <v>7.6802229999999999E-2</v>
      </c>
      <c r="R150" s="4">
        <v>7.9024200000000003E-2</v>
      </c>
      <c r="S150" s="4">
        <v>6.2643690000000002E-2</v>
      </c>
      <c r="T150" s="4">
        <v>0.10459971999999999</v>
      </c>
      <c r="U150" s="4">
        <v>8.0076560000000005E-2</v>
      </c>
      <c r="V150" s="4">
        <v>8.7235359999999998E-2</v>
      </c>
      <c r="Z150" s="2">
        <v>21</v>
      </c>
      <c r="AA150" s="4">
        <v>0.1231819</v>
      </c>
      <c r="AB150" s="4">
        <v>0.1231819</v>
      </c>
      <c r="AC150" s="4">
        <v>-4.9481340999999998E-2</v>
      </c>
      <c r="AD150" s="4">
        <v>0.13019359999999999</v>
      </c>
      <c r="AE150" s="4">
        <v>0.13932045000000001</v>
      </c>
      <c r="AF150" s="4">
        <v>0.1047838</v>
      </c>
      <c r="AG150" s="4">
        <v>0.14537965999999999</v>
      </c>
      <c r="AH150" s="4">
        <v>0.14894009999999999</v>
      </c>
      <c r="AI150" s="4">
        <v>0.14728140000000001</v>
      </c>
    </row>
    <row r="151" spans="2:35" x14ac:dyDescent="0.25">
      <c r="B151" s="2">
        <v>22</v>
      </c>
      <c r="C151" s="4">
        <v>0.12274458000000001</v>
      </c>
      <c r="D151" s="4">
        <v>0.12633630000000001</v>
      </c>
      <c r="E151" s="4">
        <v>5.6435220000000001E-2</v>
      </c>
      <c r="F151" s="4">
        <v>7.7658720000000001E-2</v>
      </c>
      <c r="G151" s="4">
        <v>8.7022199999999994E-2</v>
      </c>
      <c r="H151" s="4">
        <v>5.3467859999999999E-2</v>
      </c>
      <c r="I151" s="4">
        <v>0.10757410000000001</v>
      </c>
      <c r="J151" s="4">
        <v>7.9938919999999997E-2</v>
      </c>
      <c r="K151" s="4">
        <v>9.1637999999999997E-2</v>
      </c>
      <c r="M151" s="2">
        <v>22</v>
      </c>
      <c r="N151" s="4">
        <v>0.11802275</v>
      </c>
      <c r="O151" s="4">
        <v>0.12133157</v>
      </c>
      <c r="P151" s="4">
        <v>5.2104909999999997E-2</v>
      </c>
      <c r="Q151" s="4">
        <v>7.7863879999999996E-2</v>
      </c>
      <c r="R151" s="4">
        <v>7.8377080000000002E-2</v>
      </c>
      <c r="S151" s="4">
        <v>4.2058640000000001E-2</v>
      </c>
      <c r="T151" s="4">
        <v>9.8982810000000004E-2</v>
      </c>
      <c r="U151" s="4">
        <v>7.6515230000000004E-2</v>
      </c>
      <c r="V151" s="4">
        <v>8.7284470000000003E-2</v>
      </c>
      <c r="Z151" s="2">
        <v>22</v>
      </c>
      <c r="AA151" s="4">
        <v>0.12953353000000001</v>
      </c>
      <c r="AB151" s="4">
        <v>0.12953353000000001</v>
      </c>
      <c r="AC151" s="4">
        <v>-4.4425931100000003E-2</v>
      </c>
      <c r="AD151" s="4">
        <v>0.10934149999999999</v>
      </c>
      <c r="AE151" s="4">
        <v>0.12892192999999999</v>
      </c>
      <c r="AF151" s="4">
        <v>0.10049358</v>
      </c>
      <c r="AG151" s="4">
        <v>0.14284928999999999</v>
      </c>
      <c r="AH151" s="4">
        <v>0.14333190000000001</v>
      </c>
      <c r="AI151" s="4">
        <v>0.14333190000000001</v>
      </c>
    </row>
    <row r="152" spans="2:35" x14ac:dyDescent="0.25">
      <c r="B152" s="2">
        <v>23</v>
      </c>
      <c r="C152" s="4">
        <v>0.12268729</v>
      </c>
      <c r="D152" s="4">
        <v>0.1184365</v>
      </c>
      <c r="E152" s="4">
        <v>5.6164970000000002E-2</v>
      </c>
      <c r="F152" s="4">
        <v>7.9033099999999995E-2</v>
      </c>
      <c r="G152" s="4">
        <v>8.6002079999999995E-2</v>
      </c>
      <c r="H152" s="4">
        <v>5.0600979999999997E-2</v>
      </c>
      <c r="I152" s="4">
        <v>0.11004646</v>
      </c>
      <c r="J152" s="4">
        <v>8.1934110000000004E-2</v>
      </c>
      <c r="K152" s="4">
        <v>9.2015449999999999E-2</v>
      </c>
      <c r="M152" s="2">
        <v>23</v>
      </c>
      <c r="N152" s="4">
        <v>0.11795773</v>
      </c>
      <c r="O152" s="4">
        <v>0.11373265</v>
      </c>
      <c r="P152" s="4">
        <v>5.2115250000000002E-2</v>
      </c>
      <c r="Q152" s="4">
        <v>7.9488799999999998E-2</v>
      </c>
      <c r="R152" s="4">
        <v>7.7387940000000002E-2</v>
      </c>
      <c r="S152" s="4">
        <v>5.562433E-2</v>
      </c>
      <c r="T152" s="4">
        <v>0.10123167</v>
      </c>
      <c r="U152" s="4">
        <v>7.7989749999999997E-2</v>
      </c>
      <c r="V152" s="4">
        <v>8.7520689999999998E-2</v>
      </c>
      <c r="Z152" s="2">
        <v>23</v>
      </c>
      <c r="AA152" s="4">
        <v>0.1240506</v>
      </c>
      <c r="AB152" s="4">
        <v>0.1240506</v>
      </c>
      <c r="AC152" s="4">
        <v>-3.9329589900000003E-2</v>
      </c>
      <c r="AD152" s="4">
        <v>0.1099619</v>
      </c>
      <c r="AE152" s="4">
        <v>0.13482267000000001</v>
      </c>
      <c r="AF152" s="4">
        <v>0.11799339</v>
      </c>
      <c r="AG152" s="4">
        <v>0.12912375000000001</v>
      </c>
      <c r="AH152" s="4">
        <v>0.14558180000000001</v>
      </c>
      <c r="AI152" s="4">
        <v>0.1402997</v>
      </c>
    </row>
    <row r="153" spans="2:35" x14ac:dyDescent="0.25">
      <c r="B153" s="2">
        <v>24</v>
      </c>
      <c r="C153" s="4">
        <v>0.11571175</v>
      </c>
      <c r="D153" s="4">
        <v>0.11860266</v>
      </c>
      <c r="E153" s="4">
        <v>5.2518389999999998E-2</v>
      </c>
      <c r="F153" s="4">
        <v>8.1071459999999998E-2</v>
      </c>
      <c r="G153" s="4">
        <v>7.6028219999999994E-2</v>
      </c>
      <c r="H153" s="4">
        <v>5.0936309999999999E-2</v>
      </c>
      <c r="I153" s="4">
        <v>0.10543158</v>
      </c>
      <c r="J153" s="4">
        <v>8.3814200000000005E-2</v>
      </c>
      <c r="K153" s="4">
        <v>9.4482869999999997E-2</v>
      </c>
      <c r="M153" s="2">
        <v>24</v>
      </c>
      <c r="N153" s="4">
        <v>0.1112518</v>
      </c>
      <c r="O153" s="4">
        <v>0.11388860000000001</v>
      </c>
      <c r="P153" s="4">
        <v>4.8196780000000002E-2</v>
      </c>
      <c r="Q153" s="4">
        <v>8.1687270000000006E-2</v>
      </c>
      <c r="R153" s="4">
        <v>6.8205489999999994E-2</v>
      </c>
      <c r="S153" s="4">
        <v>5.0898869999999999E-2</v>
      </c>
      <c r="T153" s="4">
        <v>9.7031210000000007E-2</v>
      </c>
      <c r="U153" s="4">
        <v>7.9322900000000002E-2</v>
      </c>
      <c r="V153" s="4">
        <v>8.9946600000000002E-2</v>
      </c>
      <c r="Z153" s="2">
        <v>24</v>
      </c>
      <c r="AA153" s="4">
        <v>0.12154908</v>
      </c>
      <c r="AB153" s="4">
        <v>0.12154908</v>
      </c>
      <c r="AC153" s="4">
        <v>-4.4647235299999997E-2</v>
      </c>
      <c r="AD153" s="4">
        <v>0.1065823</v>
      </c>
      <c r="AE153" s="4">
        <v>0.13495570000000001</v>
      </c>
      <c r="AF153" s="4">
        <v>8.2674670000000006E-2</v>
      </c>
      <c r="AG153" s="4">
        <v>0.13154788000000001</v>
      </c>
      <c r="AH153" s="4">
        <v>0.1425496</v>
      </c>
      <c r="AI153" s="4">
        <v>0.1425496</v>
      </c>
    </row>
    <row r="154" spans="2:35" x14ac:dyDescent="0.25">
      <c r="C154" s="6"/>
      <c r="D154" s="6"/>
      <c r="E154" s="6"/>
      <c r="F154" s="6"/>
      <c r="G154" s="6"/>
      <c r="H154" s="6"/>
      <c r="I154" s="6"/>
      <c r="J154" s="6"/>
      <c r="K154" s="6"/>
    </row>
    <row r="155" spans="2:35" x14ac:dyDescent="0.25">
      <c r="B155" s="2" t="s">
        <v>1</v>
      </c>
      <c r="C155" s="4">
        <f>AVERAGE(C131:C137)</f>
        <v>9.5943045714285705E-2</v>
      </c>
      <c r="D155" s="4">
        <f t="shared" ref="D155:K155" si="90">AVERAGE(D131:D137)</f>
        <v>9.5953505714285708E-2</v>
      </c>
      <c r="E155" s="4">
        <f t="shared" si="90"/>
        <v>9.5994478571428551E-2</v>
      </c>
      <c r="F155" s="4">
        <f t="shared" si="90"/>
        <v>9.5574837142857152E-2</v>
      </c>
      <c r="G155" s="4">
        <f t="shared" si="90"/>
        <v>3.0908521428571426E-2</v>
      </c>
      <c r="H155" s="4">
        <f>AVERAGE(H131:H137)</f>
        <v>9.6260121428571432E-2</v>
      </c>
      <c r="I155" s="4">
        <f t="shared" ref="I155:K155" si="91">AVERAGE(I131:I137)</f>
        <v>9.1909779999999983E-2</v>
      </c>
      <c r="J155" s="4">
        <f t="shared" si="91"/>
        <v>0.10561717285714287</v>
      </c>
      <c r="K155" s="4">
        <f t="shared" si="91"/>
        <v>0.10855515571428571</v>
      </c>
      <c r="M155" s="2" t="s">
        <v>1</v>
      </c>
      <c r="N155" s="4">
        <f>AVERAGE(N131:N137)</f>
        <v>9.0840011428571427E-2</v>
      </c>
      <c r="O155" s="4">
        <f t="shared" ref="O155:V155" si="92">AVERAGE(O131:O137)</f>
        <v>9.0908607142857159E-2</v>
      </c>
      <c r="P155" s="4">
        <f t="shared" si="92"/>
        <v>9.0837537142857139E-2</v>
      </c>
      <c r="Q155" s="4">
        <f t="shared" si="92"/>
        <v>9.1141037142857137E-2</v>
      </c>
      <c r="R155" s="4">
        <f t="shared" si="92"/>
        <v>2.7989622857142855E-2</v>
      </c>
      <c r="S155" s="4">
        <f>AVERAGE(S131:S137)</f>
        <v>0.10308059857142857</v>
      </c>
      <c r="T155" s="4">
        <f t="shared" ref="T155:V155" si="93">AVERAGE(T131:T137)</f>
        <v>8.7252158571428567E-2</v>
      </c>
      <c r="U155" s="4">
        <f t="shared" si="93"/>
        <v>9.8332565714285725E-2</v>
      </c>
      <c r="V155" s="4">
        <f t="shared" si="93"/>
        <v>0.10122200999999999</v>
      </c>
      <c r="Z155" s="2" t="s">
        <v>1</v>
      </c>
      <c r="AA155" s="4">
        <f>AVERAGE(AA131:AA137)</f>
        <v>0.11842792999999999</v>
      </c>
      <c r="AB155" s="4">
        <f t="shared" ref="AB155:AI155" si="94">AVERAGE(AB131:AB137)</f>
        <v>0.1181376</v>
      </c>
      <c r="AC155" s="4">
        <f t="shared" si="94"/>
        <v>3.3051980357142859E-2</v>
      </c>
      <c r="AD155" s="4">
        <f t="shared" si="94"/>
        <v>0.12953627142857144</v>
      </c>
      <c r="AE155" s="4">
        <f t="shared" si="94"/>
        <v>0.13320970142857144</v>
      </c>
      <c r="AF155" s="4">
        <f>AVERAGE(AF131:AF137)</f>
        <v>0.13534812857142858</v>
      </c>
      <c r="AG155" s="4">
        <f t="shared" ref="AG155:AI155" si="95">AVERAGE(AG131:AG137)</f>
        <v>0.12897301285714288</v>
      </c>
      <c r="AH155" s="4">
        <f t="shared" si="95"/>
        <v>0.14642594285714286</v>
      </c>
      <c r="AI155" s="4">
        <f t="shared" si="95"/>
        <v>0.14967054285714285</v>
      </c>
    </row>
    <row r="156" spans="2:35" x14ac:dyDescent="0.25">
      <c r="B156" s="2" t="s">
        <v>2</v>
      </c>
      <c r="C156" s="5">
        <f>AVERAGE(C138:C145)</f>
        <v>7.583455750000001E-2</v>
      </c>
      <c r="D156" s="5">
        <f t="shared" ref="D156:K156" si="96">AVERAGE(D138:D145)</f>
        <v>7.7635956249999999E-2</v>
      </c>
      <c r="E156" s="5">
        <f t="shared" si="96"/>
        <v>8.4710079999999993E-2</v>
      </c>
      <c r="F156" s="5">
        <f t="shared" si="96"/>
        <v>8.9534237500000002E-2</v>
      </c>
      <c r="G156" s="5">
        <f t="shared" si="96"/>
        <v>5.4409738750000006E-2</v>
      </c>
      <c r="H156" s="5">
        <f>AVERAGE(H138:H145)</f>
        <v>6.696646375000001E-2</v>
      </c>
      <c r="I156" s="5">
        <f t="shared" ref="I156:K156" si="97">AVERAGE(I138:I145)</f>
        <v>7.0405867499999997E-2</v>
      </c>
      <c r="J156" s="5">
        <f t="shared" si="97"/>
        <v>7.7720412500000002E-2</v>
      </c>
      <c r="K156" s="5">
        <f t="shared" si="97"/>
        <v>9.5093646250000011E-2</v>
      </c>
      <c r="M156" s="2" t="s">
        <v>2</v>
      </c>
      <c r="N156" s="5">
        <f>AVERAGE(N138:N145)</f>
        <v>7.3212421249999993E-2</v>
      </c>
      <c r="O156" s="5">
        <f t="shared" ref="O156:V156" si="98">AVERAGE(O138:O145)</f>
        <v>7.4834728749999996E-2</v>
      </c>
      <c r="P156" s="5">
        <f t="shared" si="98"/>
        <v>8.1044203749999988E-2</v>
      </c>
      <c r="Q156" s="5">
        <f t="shared" si="98"/>
        <v>8.7288265000000004E-2</v>
      </c>
      <c r="R156" s="5">
        <f t="shared" si="98"/>
        <v>4.9847852499999998E-2</v>
      </c>
      <c r="S156" s="5">
        <f>AVERAGE(S138:S145)</f>
        <v>6.7668953749999997E-2</v>
      </c>
      <c r="T156" s="5">
        <f t="shared" ref="T156:V156" si="99">AVERAGE(T138:T145)</f>
        <v>6.568410375E-2</v>
      </c>
      <c r="U156" s="5">
        <f t="shared" si="99"/>
        <v>7.4243001249999996E-2</v>
      </c>
      <c r="V156" s="5">
        <f t="shared" si="99"/>
        <v>8.9162447500000006E-2</v>
      </c>
      <c r="Z156" s="2" t="s">
        <v>2</v>
      </c>
      <c r="AA156" s="5">
        <f>AVERAGE(AA138:AA145)</f>
        <v>0.16383335125000004</v>
      </c>
      <c r="AB156" s="5">
        <f t="shared" ref="AB156:AI156" si="100">AVERAGE(AB138:AB145)</f>
        <v>0.16383335125000004</v>
      </c>
      <c r="AC156" s="5">
        <f t="shared" si="100"/>
        <v>-4.5464468124999996E-3</v>
      </c>
      <c r="AD156" s="5">
        <f t="shared" si="100"/>
        <v>0.1647697625</v>
      </c>
      <c r="AE156" s="5">
        <f t="shared" si="100"/>
        <v>0.17046421</v>
      </c>
      <c r="AF156" s="5">
        <f>AVERAGE(AF138:AF145)</f>
        <v>0.13238789624999997</v>
      </c>
      <c r="AG156" s="5">
        <f t="shared" ref="AG156:AI156" si="101">AVERAGE(AG138:AG145)</f>
        <v>0.17469481000000001</v>
      </c>
      <c r="AH156" s="5">
        <f t="shared" si="101"/>
        <v>0.17097372499999999</v>
      </c>
      <c r="AI156" s="5">
        <f t="shared" si="101"/>
        <v>0.16957487500000001</v>
      </c>
    </row>
    <row r="157" spans="2:35" x14ac:dyDescent="0.25">
      <c r="B157" s="2" t="s">
        <v>29</v>
      </c>
      <c r="C157" s="5">
        <f>AVERAGE(C146:C153)</f>
        <v>0.1174191025</v>
      </c>
      <c r="D157" s="5">
        <f t="shared" ref="D157:K157" si="102">AVERAGE(D146:D153)</f>
        <v>0.11842424625000002</v>
      </c>
      <c r="E157" s="5">
        <f t="shared" si="102"/>
        <v>6.4219824999999994E-2</v>
      </c>
      <c r="F157" s="5">
        <f t="shared" si="102"/>
        <v>7.7887173749999997E-2</v>
      </c>
      <c r="G157" s="5">
        <f t="shared" si="102"/>
        <v>8.3847433749999992E-2</v>
      </c>
      <c r="H157" s="5">
        <f t="shared" si="102"/>
        <v>5.4581833749999996E-2</v>
      </c>
      <c r="I157" s="5">
        <f t="shared" si="102"/>
        <v>0.10025318625</v>
      </c>
      <c r="J157" s="5">
        <f t="shared" si="102"/>
        <v>8.2273052499999999E-2</v>
      </c>
      <c r="K157" s="5">
        <f>AVERAGE(K146:K153)</f>
        <v>8.9688598750000001E-2</v>
      </c>
      <c r="M157" s="2" t="s">
        <v>29</v>
      </c>
      <c r="N157" s="5">
        <f>AVERAGE(N146:N153)</f>
        <v>0.11308738249999999</v>
      </c>
      <c r="O157" s="5">
        <f t="shared" ref="O157:V157" si="103">AVERAGE(O146:O153)</f>
        <v>0.11386452125</v>
      </c>
      <c r="P157" s="5">
        <f t="shared" si="103"/>
        <v>5.9723562500000001E-2</v>
      </c>
      <c r="Q157" s="5">
        <f t="shared" si="103"/>
        <v>7.7987760000000003E-2</v>
      </c>
      <c r="R157" s="5">
        <f t="shared" si="103"/>
        <v>7.56977925E-2</v>
      </c>
      <c r="S157" s="5">
        <f t="shared" si="103"/>
        <v>5.1649661249999992E-2</v>
      </c>
      <c r="T157" s="5">
        <f t="shared" si="103"/>
        <v>9.2444747500000007E-2</v>
      </c>
      <c r="U157" s="5">
        <f t="shared" si="103"/>
        <v>7.8534426249999997E-2</v>
      </c>
      <c r="V157" s="5">
        <f>AVERAGE(V146:V153)</f>
        <v>8.5752983749999998E-2</v>
      </c>
      <c r="Z157" s="2" t="s">
        <v>29</v>
      </c>
      <c r="AA157" s="5">
        <f>AVERAGE(AA146:AA153)</f>
        <v>0.12914538875000001</v>
      </c>
      <c r="AB157" s="5">
        <f t="shared" ref="AB157:AI157" si="104">AVERAGE(AB146:AB153)</f>
        <v>0.12914538875000001</v>
      </c>
      <c r="AC157" s="5">
        <f t="shared" si="104"/>
        <v>-3.7627735024999998E-2</v>
      </c>
      <c r="AD157" s="5">
        <f t="shared" si="104"/>
        <v>0.13029037499999999</v>
      </c>
      <c r="AE157" s="5">
        <f t="shared" si="104"/>
        <v>0.13403121000000001</v>
      </c>
      <c r="AF157" s="5">
        <f t="shared" si="104"/>
        <v>9.977696124999999E-2</v>
      </c>
      <c r="AG157" s="5">
        <f t="shared" si="104"/>
        <v>0.14467666000000001</v>
      </c>
      <c r="AH157" s="5">
        <f t="shared" si="104"/>
        <v>0.15081719999999998</v>
      </c>
      <c r="AI157" s="5">
        <f>AVERAGE(AI146:AI153)</f>
        <v>0.14847711249999998</v>
      </c>
    </row>
    <row r="159" spans="2:35" x14ac:dyDescent="0.25">
      <c r="B159" s="9" t="s">
        <v>3</v>
      </c>
      <c r="C159" s="9">
        <f t="shared" ref="C159:K159" si="105">RANK(C155,($C155:$K155))</f>
        <v>6</v>
      </c>
      <c r="D159" s="9">
        <f t="shared" si="105"/>
        <v>5</v>
      </c>
      <c r="E159" s="9">
        <f t="shared" si="105"/>
        <v>4</v>
      </c>
      <c r="F159" s="9">
        <f t="shared" si="105"/>
        <v>7</v>
      </c>
      <c r="G159" s="9">
        <f t="shared" si="105"/>
        <v>9</v>
      </c>
      <c r="H159" s="9">
        <f t="shared" si="105"/>
        <v>3</v>
      </c>
      <c r="I159" s="9">
        <f t="shared" si="105"/>
        <v>8</v>
      </c>
      <c r="J159" s="9">
        <f t="shared" si="105"/>
        <v>2</v>
      </c>
      <c r="K159" s="9">
        <f t="shared" si="105"/>
        <v>1</v>
      </c>
      <c r="M159" s="9" t="s">
        <v>3</v>
      </c>
      <c r="N159" s="9">
        <f>RANK(N155,($N155:$V155))</f>
        <v>6</v>
      </c>
      <c r="O159" s="9">
        <f t="shared" ref="O159:V159" si="106">RANK(O155,($N155:$V155))</f>
        <v>5</v>
      </c>
      <c r="P159" s="9">
        <f t="shared" si="106"/>
        <v>7</v>
      </c>
      <c r="Q159" s="9">
        <f t="shared" si="106"/>
        <v>4</v>
      </c>
      <c r="R159" s="9">
        <f t="shared" si="106"/>
        <v>9</v>
      </c>
      <c r="S159" s="9">
        <f t="shared" si="106"/>
        <v>1</v>
      </c>
      <c r="T159" s="9">
        <f t="shared" si="106"/>
        <v>8</v>
      </c>
      <c r="U159" s="9">
        <f t="shared" si="106"/>
        <v>3</v>
      </c>
      <c r="V159" s="9">
        <f t="shared" si="106"/>
        <v>2</v>
      </c>
      <c r="Z159" s="9" t="s">
        <v>3</v>
      </c>
      <c r="AA159" s="9">
        <f>RANK(AA155,($AA155:$AI155))</f>
        <v>7</v>
      </c>
      <c r="AB159" s="9">
        <f t="shared" ref="AB159:AI159" si="107">RANK(AB155,($AA155:$AI155))</f>
        <v>8</v>
      </c>
      <c r="AC159" s="9">
        <f t="shared" si="107"/>
        <v>9</v>
      </c>
      <c r="AD159" s="9">
        <f t="shared" si="107"/>
        <v>5</v>
      </c>
      <c r="AE159" s="9">
        <f t="shared" si="107"/>
        <v>4</v>
      </c>
      <c r="AF159" s="9">
        <f t="shared" si="107"/>
        <v>3</v>
      </c>
      <c r="AG159" s="9">
        <f t="shared" si="107"/>
        <v>6</v>
      </c>
      <c r="AH159" s="9">
        <f t="shared" si="107"/>
        <v>2</v>
      </c>
      <c r="AI159" s="9">
        <f t="shared" si="107"/>
        <v>1</v>
      </c>
    </row>
    <row r="160" spans="2:35" x14ac:dyDescent="0.25">
      <c r="B160" s="9" t="s">
        <v>3</v>
      </c>
      <c r="C160" s="9">
        <f t="shared" ref="C160:K160" si="108">RANK(C156,($C156:$K156))</f>
        <v>6</v>
      </c>
      <c r="D160" s="9">
        <f t="shared" si="108"/>
        <v>5</v>
      </c>
      <c r="E160" s="9">
        <f t="shared" si="108"/>
        <v>3</v>
      </c>
      <c r="F160" s="9">
        <f t="shared" si="108"/>
        <v>2</v>
      </c>
      <c r="G160" s="9">
        <f t="shared" si="108"/>
        <v>9</v>
      </c>
      <c r="H160" s="9">
        <f t="shared" si="108"/>
        <v>8</v>
      </c>
      <c r="I160" s="9">
        <f t="shared" si="108"/>
        <v>7</v>
      </c>
      <c r="J160" s="9">
        <f t="shared" si="108"/>
        <v>4</v>
      </c>
      <c r="K160" s="9">
        <f t="shared" si="108"/>
        <v>1</v>
      </c>
      <c r="M160" s="9" t="s">
        <v>3</v>
      </c>
      <c r="N160" s="9">
        <f>RANK(N156,($N156:$V156))</f>
        <v>6</v>
      </c>
      <c r="O160" s="9">
        <f t="shared" ref="O160:V160" si="109">RANK(O156,($N156:$V156))</f>
        <v>4</v>
      </c>
      <c r="P160" s="9">
        <f t="shared" si="109"/>
        <v>3</v>
      </c>
      <c r="Q160" s="9">
        <f t="shared" si="109"/>
        <v>2</v>
      </c>
      <c r="R160" s="9">
        <f t="shared" si="109"/>
        <v>9</v>
      </c>
      <c r="S160" s="9">
        <f t="shared" si="109"/>
        <v>7</v>
      </c>
      <c r="T160" s="9">
        <f t="shared" si="109"/>
        <v>8</v>
      </c>
      <c r="U160" s="9">
        <f t="shared" si="109"/>
        <v>5</v>
      </c>
      <c r="V160" s="9">
        <f t="shared" si="109"/>
        <v>1</v>
      </c>
      <c r="Z160" s="9" t="s">
        <v>3</v>
      </c>
      <c r="AA160" s="9">
        <f>RANK(AA156,($AA156:$AI156))</f>
        <v>6</v>
      </c>
      <c r="AB160" s="9">
        <f t="shared" ref="AB160:AI160" si="110">RANK(AB156,($AA156:$AI156))</f>
        <v>6</v>
      </c>
      <c r="AC160" s="9">
        <f t="shared" si="110"/>
        <v>9</v>
      </c>
      <c r="AD160" s="9">
        <f t="shared" si="110"/>
        <v>5</v>
      </c>
      <c r="AE160" s="9">
        <f t="shared" si="110"/>
        <v>3</v>
      </c>
      <c r="AF160" s="9">
        <f t="shared" si="110"/>
        <v>8</v>
      </c>
      <c r="AG160" s="9">
        <f t="shared" si="110"/>
        <v>1</v>
      </c>
      <c r="AH160" s="9">
        <f t="shared" si="110"/>
        <v>2</v>
      </c>
      <c r="AI160" s="9">
        <f t="shared" si="110"/>
        <v>4</v>
      </c>
    </row>
    <row r="161" spans="2:35" x14ac:dyDescent="0.25">
      <c r="B161" s="9" t="s">
        <v>3</v>
      </c>
      <c r="C161" s="9">
        <f t="shared" ref="C161:K161" si="111">RANK(C157,($C157:$K157))</f>
        <v>2</v>
      </c>
      <c r="D161" s="9">
        <f t="shared" si="111"/>
        <v>1</v>
      </c>
      <c r="E161" s="9">
        <f t="shared" si="111"/>
        <v>8</v>
      </c>
      <c r="F161" s="9">
        <f t="shared" si="111"/>
        <v>7</v>
      </c>
      <c r="G161" s="9">
        <f t="shared" si="111"/>
        <v>5</v>
      </c>
      <c r="H161" s="9">
        <f t="shared" si="111"/>
        <v>9</v>
      </c>
      <c r="I161" s="9">
        <f t="shared" si="111"/>
        <v>3</v>
      </c>
      <c r="J161" s="9">
        <f t="shared" si="111"/>
        <v>6</v>
      </c>
      <c r="K161" s="9">
        <f t="shared" si="111"/>
        <v>4</v>
      </c>
      <c r="M161" s="9" t="s">
        <v>3</v>
      </c>
      <c r="N161" s="9">
        <f>RANK(N157,($N157:$V157))</f>
        <v>2</v>
      </c>
      <c r="O161" s="9">
        <f t="shared" ref="O161:V161" si="112">RANK(O157,($N157:$V157))</f>
        <v>1</v>
      </c>
      <c r="P161" s="9">
        <f t="shared" si="112"/>
        <v>8</v>
      </c>
      <c r="Q161" s="9">
        <f t="shared" si="112"/>
        <v>6</v>
      </c>
      <c r="R161" s="9">
        <f t="shared" si="112"/>
        <v>7</v>
      </c>
      <c r="S161" s="9">
        <f t="shared" si="112"/>
        <v>9</v>
      </c>
      <c r="T161" s="9">
        <f t="shared" si="112"/>
        <v>3</v>
      </c>
      <c r="U161" s="9">
        <f t="shared" si="112"/>
        <v>5</v>
      </c>
      <c r="V161" s="9">
        <f t="shared" si="112"/>
        <v>4</v>
      </c>
      <c r="Z161" s="9" t="s">
        <v>3</v>
      </c>
      <c r="AA161" s="9">
        <f>RANK(AA157,($AA157:$AI157))</f>
        <v>6</v>
      </c>
      <c r="AB161" s="9">
        <f t="shared" ref="AB161:AI161" si="113">RANK(AB157,($AA157:$AI157))</f>
        <v>6</v>
      </c>
      <c r="AC161" s="9">
        <f t="shared" si="113"/>
        <v>9</v>
      </c>
      <c r="AD161" s="9">
        <f t="shared" si="113"/>
        <v>5</v>
      </c>
      <c r="AE161" s="9">
        <f t="shared" si="113"/>
        <v>4</v>
      </c>
      <c r="AF161" s="9">
        <f t="shared" si="113"/>
        <v>8</v>
      </c>
      <c r="AG161" s="9">
        <f t="shared" si="113"/>
        <v>3</v>
      </c>
      <c r="AH161" s="9">
        <f t="shared" si="113"/>
        <v>1</v>
      </c>
      <c r="AI161" s="9">
        <f t="shared" si="113"/>
        <v>2</v>
      </c>
    </row>
  </sheetData>
  <sortState xmlns:xlrd2="http://schemas.microsoft.com/office/spreadsheetml/2017/richdata2" ref="L90:O100">
    <sortCondition ref="O90:O100"/>
  </sortState>
  <phoneticPr fontId="5" type="noConversion"/>
  <conditionalFormatting sqref="C4:J22">
    <cfRule type="colorScale" priority="4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2">
    <cfRule type="colorScale" priority="4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2">
    <cfRule type="colorScale" priority="4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2">
    <cfRule type="colorScale" priority="4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T22">
    <cfRule type="colorScale" priority="4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T22 C4:J22">
    <cfRule type="colorScale" priority="4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4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4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4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4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4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4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4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4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4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4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4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4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4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4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0">
    <cfRule type="colorScale" priority="4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0">
    <cfRule type="colorScale" priority="4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4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4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4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4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4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4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4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0 C82:J83">
    <cfRule type="colorScale" priority="4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5">
    <cfRule type="colorScale" priority="4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T25">
    <cfRule type="colorScale" priority="4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3">
    <cfRule type="colorScale" priority="3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3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3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3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3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4">
    <cfRule type="colorScale" priority="3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5:J86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J57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J28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T28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U77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U77">
    <cfRule type="colorScale" priority="3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79:U80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:N101">
    <cfRule type="colorScale" priority="3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91:O101">
    <cfRule type="colorScale" priority="3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91:P101">
    <cfRule type="colorScale" priority="3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1:K113">
    <cfRule type="colorScale" priority="4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5:K116">
    <cfRule type="colorScale" priority="4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4:K116">
    <cfRule type="colorScale" priority="4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9:K121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K116">
    <cfRule type="colorScale" priority="5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7:K117">
    <cfRule type="colorScale" priority="5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1:K117">
    <cfRule type="colorScale" priority="3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V54">
    <cfRule type="colorScale" priority="5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V54">
    <cfRule type="colorScale" priority="5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2:T54 U53:V54">
    <cfRule type="colorScale" priority="5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6:V57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V51">
    <cfRule type="colorScale" priority="3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V51">
    <cfRule type="colorScale" priority="3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V51">
    <cfRule type="colorScale" priority="3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V51">
    <cfRule type="colorScale" priority="3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T54 U53:V54 M33:V51">
    <cfRule type="colorScale" priority="2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1">
    <cfRule type="colorScale" priority="2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1">
    <cfRule type="colorScale" priority="2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1">
    <cfRule type="colorScale" priority="2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1">
    <cfRule type="colorScale" priority="2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1">
    <cfRule type="colorScale" priority="2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53:AF54">
    <cfRule type="colorScale" priority="2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53:AF54">
    <cfRule type="colorScale" priority="2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52:AF54">
    <cfRule type="colorScale" priority="2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56:AF57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2:AF54">
    <cfRule type="colorScale" priority="2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4">
    <cfRule type="colorScale" priority="2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V54">
    <cfRule type="colorScale" priority="2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33:AN51">
    <cfRule type="colorScale" priority="2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33:AN51">
    <cfRule type="colorScale" priority="2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33:AN51">
    <cfRule type="colorScale" priority="2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33:AN54">
    <cfRule type="colorScale" priority="2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6:AN57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AC22">
    <cfRule type="colorScale" priority="2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4:AC22">
    <cfRule type="colorScale" priority="2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4:AC22">
    <cfRule type="colorScale" priority="2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4:AC25">
    <cfRule type="colorScale" priority="2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7:AC28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:AL22">
    <cfRule type="colorScale" priority="2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L22">
    <cfRule type="colorScale" priority="2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L22">
    <cfRule type="colorScale" priority="2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L22">
    <cfRule type="colorScale" priority="2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3:AL25">
    <cfRule type="colorScale" priority="2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7:AL28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AS22">
    <cfRule type="colorScale" priority="2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4:AS22">
    <cfRule type="colorScale" priority="2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4:AS22">
    <cfRule type="colorScale" priority="2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4:AS22">
    <cfRule type="colorScale" priority="2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2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2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2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2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2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2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2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2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3:AS25">
    <cfRule type="colorScale" priority="2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7:AS28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AS25">
    <cfRule type="colorScale" priority="2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91:X113">
    <cfRule type="colorScale" priority="2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91:X113">
    <cfRule type="colorScale" priority="2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91:X113">
    <cfRule type="colorScale" priority="2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15:X116">
    <cfRule type="colorScale" priority="2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15:X116">
    <cfRule type="colorScale" priority="2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19:X121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5:X116">
    <cfRule type="colorScale" priority="2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17:X117">
    <cfRule type="colorScale" priority="2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15:X117">
    <cfRule type="colorScale" priority="2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91:X117">
    <cfRule type="colorScale" priority="2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2">
    <cfRule type="colorScale" priority="2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2">
    <cfRule type="colorScale" priority="2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2">
    <cfRule type="colorScale" priority="2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2">
    <cfRule type="colorScale" priority="2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2">
    <cfRule type="colorScale" priority="2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2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2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2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2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2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2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2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2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2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7:BH28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24:BG25">
    <cfRule type="colorScale" priority="2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5">
    <cfRule type="colorScale" priority="2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1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2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1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1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1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1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7:BU28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4:BU25">
    <cfRule type="colorScale" priority="1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5">
    <cfRule type="colorScale" priority="1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X7:BZ8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4:BZ5">
    <cfRule type="colorScale" priority="1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1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1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1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1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1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1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6:BG57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53:BG54">
    <cfRule type="colorScale" priority="1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2:BG54">
    <cfRule type="colorScale" priority="1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1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1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1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1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1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1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6:BU57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3:BU54">
    <cfRule type="colorScale" priority="1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X36:BZ37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33:BZ34">
    <cfRule type="colorScale" priority="1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4">
    <cfRule type="colorScale" priority="1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6:CK57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53:CK54">
    <cfRule type="colorScale" priority="1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2:CK54">
    <cfRule type="colorScale" priority="1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1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1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1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1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1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1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1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4">
    <cfRule type="colorScale" priority="1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2">
    <cfRule type="colorScale" priority="1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2"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2">
    <cfRule type="colorScale" priority="1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2">
    <cfRule type="colorScale" priority="1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2">
    <cfRule type="colorScale" priority="1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1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1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1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1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1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1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1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1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1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5">
    <cfRule type="colorScale" priority="1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H25">
    <cfRule type="colorScale" priority="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91:AE113">
    <cfRule type="colorScale" priority="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19:AE12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4:AE114"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91:AE114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15:AE116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15:AE116">
    <cfRule type="colorScale" priority="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15:AE116"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17:AE117"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15:AE117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91:AE117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91:AL113"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91:AL113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91:AL113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4:AL115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4:AL115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4:AL115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91:AL115"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7:AL118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7:AL118"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7:AL118"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9:AL119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7:AL119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7:AL119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20:AL120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20:AL120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20:AL120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91:AL120">
    <cfRule type="colorScale" priority="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22:AL12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1:AS113"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91:AS113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91:AS113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4:AS115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4:AS115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4:AS115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91:AS115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91:AS115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7:AS118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7:AS118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7:AS118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9:AS119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7:AS119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7:AS119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20:AS120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20:AS120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20:AS120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7:AS120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22:AS12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1:AS120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31:K153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1:V153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55:K156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54:K156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59:K1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4:K156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57:K157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54:K15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5:V156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5:V156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9:V1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5:V156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7:V157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5:V157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31:AI153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55:AI15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55:AI15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59:AI1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5:AI15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57:AI157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55:AI15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31:AI15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3D02-229B-43C1-9222-5F0FDBA4AD43}">
  <dimension ref="A1:G94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C85" sqref="C85"/>
    </sheetView>
  </sheetViews>
  <sheetFormatPr defaultRowHeight="15" x14ac:dyDescent="0.25"/>
  <cols>
    <col min="2" max="2" width="62.85546875" bestFit="1" customWidth="1"/>
    <col min="3" max="3" width="24.28515625" bestFit="1" customWidth="1"/>
    <col min="6" max="6" width="83" bestFit="1" customWidth="1"/>
  </cols>
  <sheetData>
    <row r="1" spans="1:5" ht="15.75" thickBot="1" x14ac:dyDescent="0.3">
      <c r="A1" s="16" t="s">
        <v>71</v>
      </c>
      <c r="B1" t="s">
        <v>74</v>
      </c>
      <c r="C1" t="s">
        <v>75</v>
      </c>
      <c r="D1" s="17" t="s">
        <v>72</v>
      </c>
    </row>
    <row r="2" spans="1:5" x14ac:dyDescent="0.25">
      <c r="A2" t="s">
        <v>73</v>
      </c>
    </row>
    <row r="3" spans="1:5" ht="15.75" thickBot="1" x14ac:dyDescent="0.3">
      <c r="A3">
        <v>5</v>
      </c>
      <c r="C3" t="s">
        <v>55</v>
      </c>
      <c r="D3" s="18">
        <v>5.7500879999999997E-2</v>
      </c>
      <c r="E3" s="6"/>
    </row>
    <row r="4" spans="1:5" ht="15.75" thickBot="1" x14ac:dyDescent="0.3">
      <c r="A4">
        <v>6</v>
      </c>
      <c r="B4" t="s">
        <v>56</v>
      </c>
      <c r="C4" t="s">
        <v>57</v>
      </c>
      <c r="D4" s="19">
        <v>0</v>
      </c>
      <c r="E4" s="6"/>
    </row>
    <row r="5" spans="1:5" ht="15.75" thickBot="1" x14ac:dyDescent="0.3">
      <c r="A5">
        <v>7</v>
      </c>
      <c r="B5" t="s">
        <v>58</v>
      </c>
      <c r="C5" t="s">
        <v>57</v>
      </c>
      <c r="D5" s="18">
        <v>9.4187530000000005E-2</v>
      </c>
      <c r="E5" s="6"/>
    </row>
    <row r="6" spans="1:5" ht="15.75" thickBot="1" x14ac:dyDescent="0.3">
      <c r="A6">
        <v>4</v>
      </c>
      <c r="B6" t="s">
        <v>53</v>
      </c>
      <c r="C6" t="s">
        <v>54</v>
      </c>
      <c r="D6" s="19">
        <v>0.2135206</v>
      </c>
      <c r="E6" s="6"/>
    </row>
    <row r="7" spans="1:5" ht="15.75" thickBot="1" x14ac:dyDescent="0.3">
      <c r="A7">
        <v>3</v>
      </c>
      <c r="B7" t="s">
        <v>52</v>
      </c>
      <c r="C7" t="s">
        <v>51</v>
      </c>
      <c r="D7" s="18">
        <v>0.13211545</v>
      </c>
      <c r="E7" s="6"/>
    </row>
    <row r="8" spans="1:5" ht="15.75" thickBot="1" x14ac:dyDescent="0.3">
      <c r="A8">
        <v>2</v>
      </c>
      <c r="B8" t="s">
        <v>50</v>
      </c>
      <c r="C8" t="s">
        <v>51</v>
      </c>
      <c r="D8" s="19">
        <v>0.17578205999999999</v>
      </c>
      <c r="E8" s="6"/>
    </row>
    <row r="9" spans="1:5" ht="15.75" thickBot="1" x14ac:dyDescent="0.3">
      <c r="A9">
        <v>8</v>
      </c>
      <c r="B9" t="s">
        <v>59</v>
      </c>
      <c r="C9" t="s">
        <v>49</v>
      </c>
      <c r="D9" s="19">
        <v>0.18440641999999999</v>
      </c>
      <c r="E9" s="6"/>
    </row>
    <row r="10" spans="1:5" ht="15.75" thickBot="1" x14ac:dyDescent="0.3">
      <c r="A10">
        <v>1</v>
      </c>
      <c r="B10" t="s">
        <v>48</v>
      </c>
      <c r="C10" t="s">
        <v>49</v>
      </c>
      <c r="D10" s="18">
        <v>0.11383269999999999</v>
      </c>
      <c r="E10" s="6"/>
    </row>
    <row r="11" spans="1:5" x14ac:dyDescent="0.25">
      <c r="D11" s="6"/>
      <c r="E11" s="6">
        <f>AVERAGE(D3:D10)</f>
        <v>0.12141820499999999</v>
      </c>
    </row>
    <row r="12" spans="1:5" x14ac:dyDescent="0.25">
      <c r="D12" s="6"/>
      <c r="E12" s="6"/>
    </row>
    <row r="13" spans="1:5" x14ac:dyDescent="0.25">
      <c r="A13" t="s">
        <v>7</v>
      </c>
      <c r="D13" s="6"/>
      <c r="E13" s="6"/>
    </row>
    <row r="14" spans="1:5" ht="15.75" thickBot="1" x14ac:dyDescent="0.3">
      <c r="A14">
        <v>4</v>
      </c>
      <c r="B14" t="s">
        <v>63</v>
      </c>
      <c r="C14" t="s">
        <v>51</v>
      </c>
      <c r="D14" s="19">
        <v>0.10452481</v>
      </c>
      <c r="E14" s="6"/>
    </row>
    <row r="15" spans="1:5" ht="15.75" thickBot="1" x14ac:dyDescent="0.3">
      <c r="A15">
        <v>3</v>
      </c>
      <c r="B15" t="s">
        <v>62</v>
      </c>
      <c r="C15" t="s">
        <v>51</v>
      </c>
      <c r="D15" s="18">
        <v>0.18480492600000001</v>
      </c>
      <c r="E15" s="6"/>
    </row>
    <row r="17" spans="1:5" ht="15.75" thickBot="1" x14ac:dyDescent="0.3">
      <c r="A17">
        <v>7</v>
      </c>
      <c r="B17" t="s">
        <v>66</v>
      </c>
      <c r="C17" t="s">
        <v>57</v>
      </c>
      <c r="D17" s="18">
        <v>4.1866342000000001E-2</v>
      </c>
      <c r="E17" s="6"/>
    </row>
    <row r="18" spans="1:5" ht="15.75" thickBot="1" x14ac:dyDescent="0.3">
      <c r="A18">
        <v>6</v>
      </c>
      <c r="B18" t="s">
        <v>64</v>
      </c>
      <c r="C18" t="s">
        <v>65</v>
      </c>
      <c r="D18" s="19">
        <v>4.6130429999999998E-3</v>
      </c>
      <c r="E18" s="6"/>
    </row>
    <row r="19" spans="1:5" ht="15.75" thickBot="1" x14ac:dyDescent="0.3">
      <c r="A19">
        <v>5</v>
      </c>
      <c r="B19" t="s">
        <v>53</v>
      </c>
      <c r="C19" t="s">
        <v>54</v>
      </c>
      <c r="D19" s="18">
        <v>0.20704876</v>
      </c>
      <c r="E19" s="6"/>
    </row>
    <row r="21" spans="1:5" ht="15.75" thickBot="1" x14ac:dyDescent="0.3">
      <c r="A21">
        <v>8</v>
      </c>
      <c r="B21" t="s">
        <v>59</v>
      </c>
      <c r="C21" t="s">
        <v>49</v>
      </c>
      <c r="D21" s="19">
        <v>0.15619422199999999</v>
      </c>
      <c r="E21" s="6"/>
    </row>
    <row r="22" spans="1:5" ht="15.75" thickBot="1" x14ac:dyDescent="0.3">
      <c r="A22">
        <v>2</v>
      </c>
      <c r="B22" t="s">
        <v>61</v>
      </c>
      <c r="C22" t="s">
        <v>49</v>
      </c>
      <c r="D22" s="19">
        <v>9.2803775000000005E-2</v>
      </c>
      <c r="E22" s="6"/>
    </row>
    <row r="24" spans="1:5" ht="15.75" thickBot="1" x14ac:dyDescent="0.3">
      <c r="A24">
        <v>1</v>
      </c>
      <c r="B24" t="s">
        <v>60</v>
      </c>
      <c r="C24" t="s">
        <v>49</v>
      </c>
      <c r="D24" s="18">
        <v>0.327868567</v>
      </c>
      <c r="E24" s="6"/>
    </row>
    <row r="25" spans="1:5" x14ac:dyDescent="0.25">
      <c r="D25" s="6"/>
      <c r="E25" s="6">
        <f>AVERAGE(D14:D24)</f>
        <v>0.13996555562500002</v>
      </c>
    </row>
    <row r="26" spans="1:5" x14ac:dyDescent="0.25">
      <c r="A26" t="s">
        <v>7</v>
      </c>
      <c r="D26" s="6"/>
      <c r="E26" s="6"/>
    </row>
    <row r="27" spans="1:5" ht="15.75" thickBot="1" x14ac:dyDescent="0.3">
      <c r="A27">
        <v>4</v>
      </c>
      <c r="B27" t="s">
        <v>63</v>
      </c>
      <c r="C27" t="s">
        <v>51</v>
      </c>
      <c r="D27" s="19">
        <v>7.8913300000000006E-2</v>
      </c>
      <c r="E27" s="6"/>
    </row>
    <row r="28" spans="1:5" ht="15.75" thickBot="1" x14ac:dyDescent="0.3">
      <c r="A28">
        <v>6</v>
      </c>
      <c r="B28" s="15" t="s">
        <v>68</v>
      </c>
      <c r="C28" t="s">
        <v>49</v>
      </c>
      <c r="D28" s="19">
        <v>0.15011503000000001</v>
      </c>
      <c r="E28" s="6"/>
    </row>
    <row r="29" spans="1:5" ht="15.75" thickBot="1" x14ac:dyDescent="0.3">
      <c r="A29">
        <v>3</v>
      </c>
      <c r="B29" s="15" t="s">
        <v>67</v>
      </c>
      <c r="C29" t="s">
        <v>51</v>
      </c>
      <c r="D29" s="18">
        <v>0.26005492000000002</v>
      </c>
      <c r="E29" s="6"/>
    </row>
    <row r="30" spans="1:5" ht="15.75" thickBot="1" x14ac:dyDescent="0.3">
      <c r="A30">
        <v>9</v>
      </c>
      <c r="B30" t="s">
        <v>66</v>
      </c>
      <c r="C30" t="s">
        <v>57</v>
      </c>
      <c r="D30" s="18">
        <v>3.4679269999999998E-2</v>
      </c>
      <c r="E30" s="6"/>
    </row>
    <row r="31" spans="1:5" ht="15.75" thickBot="1" x14ac:dyDescent="0.3">
      <c r="A31">
        <v>8</v>
      </c>
      <c r="B31" s="15" t="s">
        <v>70</v>
      </c>
      <c r="C31" t="s">
        <v>57</v>
      </c>
      <c r="D31" s="19">
        <v>0.14835888</v>
      </c>
      <c r="E31" s="6"/>
    </row>
    <row r="32" spans="1:5" ht="15.75" thickBot="1" x14ac:dyDescent="0.3">
      <c r="A32">
        <v>7</v>
      </c>
      <c r="B32" s="15" t="s">
        <v>69</v>
      </c>
      <c r="C32" t="s">
        <v>65</v>
      </c>
      <c r="D32" s="18">
        <v>-1.0804940000000001E-2</v>
      </c>
      <c r="E32" s="6"/>
    </row>
    <row r="33" spans="1:5" ht="15.75" thickBot="1" x14ac:dyDescent="0.3">
      <c r="A33">
        <v>5</v>
      </c>
      <c r="B33" t="s">
        <v>53</v>
      </c>
      <c r="C33" t="s">
        <v>54</v>
      </c>
      <c r="D33" s="18">
        <v>0.20680955000000001</v>
      </c>
      <c r="E33" s="6"/>
    </row>
    <row r="34" spans="1:5" ht="15.75" thickBot="1" x14ac:dyDescent="0.3">
      <c r="A34">
        <v>10</v>
      </c>
      <c r="B34" t="s">
        <v>59</v>
      </c>
      <c r="C34" t="s">
        <v>49</v>
      </c>
      <c r="D34" s="19">
        <v>0.15617343</v>
      </c>
      <c r="E34" s="6"/>
    </row>
    <row r="35" spans="1:5" ht="15.75" thickBot="1" x14ac:dyDescent="0.3">
      <c r="A35">
        <v>2</v>
      </c>
      <c r="B35" t="s">
        <v>61</v>
      </c>
      <c r="C35" t="s">
        <v>49</v>
      </c>
      <c r="D35" s="19">
        <v>9.1326190000000002E-2</v>
      </c>
      <c r="E35" s="6"/>
    </row>
    <row r="36" spans="1:5" ht="15.75" thickBot="1" x14ac:dyDescent="0.3">
      <c r="A36">
        <v>1</v>
      </c>
      <c r="B36" t="s">
        <v>60</v>
      </c>
      <c r="C36" t="s">
        <v>49</v>
      </c>
      <c r="D36" s="18">
        <v>0.31010186000000001</v>
      </c>
      <c r="E36" s="6"/>
    </row>
    <row r="37" spans="1:5" x14ac:dyDescent="0.25">
      <c r="D37" s="6"/>
      <c r="E37" s="6">
        <f>AVERAGE(D27:D36)</f>
        <v>0.142572749</v>
      </c>
    </row>
    <row r="55" spans="1:7" x14ac:dyDescent="0.25">
      <c r="A55" t="s">
        <v>96</v>
      </c>
      <c r="E55" t="s">
        <v>84</v>
      </c>
    </row>
    <row r="56" spans="1:7" x14ac:dyDescent="0.25">
      <c r="A56">
        <v>4</v>
      </c>
      <c r="B56" t="s">
        <v>63</v>
      </c>
      <c r="C56" t="s">
        <v>51</v>
      </c>
      <c r="E56">
        <v>4</v>
      </c>
      <c r="F56" t="s">
        <v>93</v>
      </c>
      <c r="G56" t="s">
        <v>51</v>
      </c>
    </row>
    <row r="57" spans="1:7" x14ac:dyDescent="0.25">
      <c r="A57">
        <v>3</v>
      </c>
      <c r="B57" t="s">
        <v>62</v>
      </c>
      <c r="C57" t="s">
        <v>51</v>
      </c>
      <c r="E57">
        <v>3</v>
      </c>
      <c r="F57" t="s">
        <v>50</v>
      </c>
      <c r="G57" t="s">
        <v>51</v>
      </c>
    </row>
    <row r="59" spans="1:7" x14ac:dyDescent="0.25">
      <c r="A59">
        <v>7</v>
      </c>
      <c r="B59" t="s">
        <v>66</v>
      </c>
      <c r="C59" t="s">
        <v>57</v>
      </c>
      <c r="E59">
        <v>6</v>
      </c>
      <c r="F59" t="s">
        <v>64</v>
      </c>
      <c r="G59" t="s">
        <v>65</v>
      </c>
    </row>
    <row r="60" spans="1:7" x14ac:dyDescent="0.25">
      <c r="A60">
        <v>6</v>
      </c>
      <c r="B60" t="s">
        <v>64</v>
      </c>
      <c r="C60" t="s">
        <v>65</v>
      </c>
      <c r="E60">
        <v>5</v>
      </c>
      <c r="F60" t="s">
        <v>53</v>
      </c>
      <c r="G60" t="s">
        <v>54</v>
      </c>
    </row>
    <row r="61" spans="1:7" x14ac:dyDescent="0.25">
      <c r="A61">
        <v>5</v>
      </c>
      <c r="B61" t="s">
        <v>53</v>
      </c>
      <c r="C61" t="s">
        <v>54</v>
      </c>
      <c r="E61">
        <v>2</v>
      </c>
      <c r="F61" t="s">
        <v>92</v>
      </c>
      <c r="G61" t="s">
        <v>49</v>
      </c>
    </row>
    <row r="63" spans="1:7" x14ac:dyDescent="0.25">
      <c r="A63">
        <v>8</v>
      </c>
      <c r="B63" t="s">
        <v>59</v>
      </c>
      <c r="C63" t="s">
        <v>49</v>
      </c>
      <c r="E63">
        <v>7</v>
      </c>
      <c r="F63" t="s">
        <v>94</v>
      </c>
      <c r="G63" t="s">
        <v>49</v>
      </c>
    </row>
    <row r="64" spans="1:7" x14ac:dyDescent="0.25">
      <c r="A64">
        <v>2</v>
      </c>
      <c r="B64" t="s">
        <v>61</v>
      </c>
      <c r="C64" t="s">
        <v>49</v>
      </c>
      <c r="E64">
        <v>8</v>
      </c>
      <c r="F64" t="s">
        <v>95</v>
      </c>
      <c r="G64" t="s">
        <v>65</v>
      </c>
    </row>
    <row r="65" spans="1:7" x14ac:dyDescent="0.25">
      <c r="E65">
        <v>1</v>
      </c>
      <c r="F65" t="s">
        <v>90</v>
      </c>
      <c r="G65" t="s">
        <v>91</v>
      </c>
    </row>
    <row r="66" spans="1:7" x14ac:dyDescent="0.25">
      <c r="A66">
        <v>1</v>
      </c>
      <c r="B66" t="s">
        <v>60</v>
      </c>
      <c r="C66" t="s">
        <v>49</v>
      </c>
    </row>
    <row r="68" spans="1:7" x14ac:dyDescent="0.25">
      <c r="A68" t="s">
        <v>117</v>
      </c>
    </row>
    <row r="69" spans="1:7" x14ac:dyDescent="0.25">
      <c r="A69">
        <v>4</v>
      </c>
      <c r="B69" t="s">
        <v>119</v>
      </c>
    </row>
    <row r="70" spans="1:7" x14ac:dyDescent="0.25">
      <c r="A70">
        <v>3</v>
      </c>
      <c r="B70" t="s">
        <v>125</v>
      </c>
      <c r="C70" t="s">
        <v>124</v>
      </c>
    </row>
    <row r="72" spans="1:7" x14ac:dyDescent="0.25">
      <c r="A72">
        <v>7</v>
      </c>
      <c r="B72" t="s">
        <v>120</v>
      </c>
    </row>
    <row r="73" spans="1:7" x14ac:dyDescent="0.25">
      <c r="A73">
        <v>6</v>
      </c>
      <c r="B73" t="s">
        <v>118</v>
      </c>
      <c r="C73" t="s">
        <v>127</v>
      </c>
    </row>
    <row r="74" spans="1:7" x14ac:dyDescent="0.25">
      <c r="A74">
        <v>5</v>
      </c>
      <c r="B74" t="s">
        <v>120</v>
      </c>
    </row>
    <row r="76" spans="1:7" x14ac:dyDescent="0.25">
      <c r="A76">
        <v>8</v>
      </c>
      <c r="B76" t="s">
        <v>121</v>
      </c>
      <c r="C76" t="s">
        <v>122</v>
      </c>
      <c r="D76" t="s">
        <v>124</v>
      </c>
      <c r="E76" t="s">
        <v>128</v>
      </c>
    </row>
    <row r="77" spans="1:7" x14ac:dyDescent="0.25">
      <c r="A77">
        <v>2</v>
      </c>
      <c r="B77" t="s">
        <v>126</v>
      </c>
    </row>
    <row r="79" spans="1:7" x14ac:dyDescent="0.25">
      <c r="A79">
        <v>1</v>
      </c>
      <c r="B79" t="s">
        <v>123</v>
      </c>
      <c r="C79" t="s">
        <v>125</v>
      </c>
    </row>
    <row r="84" spans="1:3" x14ac:dyDescent="0.25">
      <c r="A84" t="s">
        <v>73</v>
      </c>
    </row>
    <row r="85" spans="1:3" x14ac:dyDescent="0.25">
      <c r="A85">
        <v>5</v>
      </c>
      <c r="B85" t="s">
        <v>130</v>
      </c>
    </row>
    <row r="86" spans="1:3" x14ac:dyDescent="0.25">
      <c r="A86">
        <v>6</v>
      </c>
      <c r="B86" t="s">
        <v>127</v>
      </c>
    </row>
    <row r="87" spans="1:3" x14ac:dyDescent="0.25">
      <c r="A87">
        <v>7</v>
      </c>
      <c r="B87" t="s">
        <v>129</v>
      </c>
    </row>
    <row r="88" spans="1:3" x14ac:dyDescent="0.25">
      <c r="A88">
        <v>4</v>
      </c>
      <c r="B88" t="s">
        <v>120</v>
      </c>
    </row>
    <row r="90" spans="1:3" x14ac:dyDescent="0.25">
      <c r="A90">
        <v>3</v>
      </c>
      <c r="B90" t="s">
        <v>119</v>
      </c>
    </row>
    <row r="91" spans="1:3" x14ac:dyDescent="0.25">
      <c r="A91">
        <v>2</v>
      </c>
      <c r="B91" t="s">
        <v>124</v>
      </c>
    </row>
    <row r="93" spans="1:3" x14ac:dyDescent="0.25">
      <c r="A93">
        <v>8</v>
      </c>
      <c r="B93" t="s">
        <v>121</v>
      </c>
      <c r="C93" t="s">
        <v>122</v>
      </c>
    </row>
    <row r="94" spans="1:3" x14ac:dyDescent="0.25">
      <c r="A94">
        <v>1</v>
      </c>
      <c r="B94" t="s">
        <v>123</v>
      </c>
      <c r="C94" t="s">
        <v>125</v>
      </c>
    </row>
  </sheetData>
  <conditionalFormatting sqref="D27:D3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:D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15 D24 D17:D19 D21:D22">
    <cfRule type="colorScale" priority="3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A7B9-8C6A-49C0-80DF-2AAAD8F8BB56}">
  <dimension ref="A1:C22"/>
  <sheetViews>
    <sheetView workbookViewId="0">
      <selection activeCell="L15" sqref="L1:N15"/>
    </sheetView>
  </sheetViews>
  <sheetFormatPr defaultRowHeight="15" x14ac:dyDescent="0.25"/>
  <sheetData>
    <row r="1" spans="1:3" x14ac:dyDescent="0.25">
      <c r="A1" t="s">
        <v>131</v>
      </c>
    </row>
    <row r="2" spans="1:3" x14ac:dyDescent="0.25">
      <c r="A2">
        <v>10</v>
      </c>
      <c r="B2">
        <v>685222</v>
      </c>
      <c r="C2" t="s">
        <v>132</v>
      </c>
    </row>
    <row r="4" spans="1:3" x14ac:dyDescent="0.25">
      <c r="A4">
        <v>8</v>
      </c>
      <c r="B4">
        <v>687841</v>
      </c>
      <c r="C4" t="s">
        <v>133</v>
      </c>
    </row>
    <row r="5" spans="1:3" x14ac:dyDescent="0.25">
      <c r="A5">
        <v>6</v>
      </c>
      <c r="B5">
        <v>686814</v>
      </c>
      <c r="C5" t="s">
        <v>119</v>
      </c>
    </row>
    <row r="7" spans="1:3" x14ac:dyDescent="0.25">
      <c r="A7">
        <v>9</v>
      </c>
      <c r="B7">
        <v>686814</v>
      </c>
      <c r="C7" t="s">
        <v>119</v>
      </c>
    </row>
    <row r="8" spans="1:3" x14ac:dyDescent="0.25">
      <c r="A8">
        <v>5</v>
      </c>
      <c r="B8">
        <v>688421</v>
      </c>
      <c r="C8" t="s">
        <v>124</v>
      </c>
    </row>
    <row r="10" spans="1:3" x14ac:dyDescent="0.25">
      <c r="A10">
        <v>7</v>
      </c>
      <c r="B10">
        <v>686190</v>
      </c>
      <c r="C10" t="s">
        <v>129</v>
      </c>
    </row>
    <row r="11" spans="1:3" x14ac:dyDescent="0.25">
      <c r="A11">
        <v>4</v>
      </c>
      <c r="B11">
        <v>688421</v>
      </c>
      <c r="C11" t="s">
        <v>124</v>
      </c>
    </row>
    <row r="13" spans="1:3" x14ac:dyDescent="0.25">
      <c r="A13">
        <v>3</v>
      </c>
      <c r="B13">
        <v>689615</v>
      </c>
      <c r="C13" t="s">
        <v>136</v>
      </c>
    </row>
    <row r="16" spans="1:3" x14ac:dyDescent="0.25">
      <c r="A16">
        <v>13</v>
      </c>
      <c r="B16">
        <v>685467</v>
      </c>
      <c r="C16" t="s">
        <v>138</v>
      </c>
    </row>
    <row r="17" spans="1:3" x14ac:dyDescent="0.25">
      <c r="A17">
        <v>12</v>
      </c>
      <c r="B17">
        <v>689285</v>
      </c>
      <c r="C17" t="s">
        <v>134</v>
      </c>
    </row>
    <row r="19" spans="1:3" x14ac:dyDescent="0.25">
      <c r="A19">
        <v>11</v>
      </c>
      <c r="B19">
        <v>689188</v>
      </c>
      <c r="C19" t="s">
        <v>137</v>
      </c>
    </row>
    <row r="20" spans="1:3" x14ac:dyDescent="0.25">
      <c r="A20">
        <v>2</v>
      </c>
      <c r="B20">
        <v>683742</v>
      </c>
      <c r="C20" t="s">
        <v>135</v>
      </c>
    </row>
    <row r="22" spans="1:3" x14ac:dyDescent="0.25">
      <c r="A22">
        <v>1</v>
      </c>
      <c r="B22">
        <v>683742</v>
      </c>
      <c r="C22" t="s">
        <v>135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3CBD-2C3B-46F9-A32A-3609A2EF5368}">
  <dimension ref="A1:AD31"/>
  <sheetViews>
    <sheetView workbookViewId="0">
      <selection activeCell="K1" sqref="K1:L7"/>
    </sheetView>
  </sheetViews>
  <sheetFormatPr defaultRowHeight="15" x14ac:dyDescent="0.25"/>
  <sheetData>
    <row r="1" spans="1:30" x14ac:dyDescent="0.25">
      <c r="A1">
        <v>1</v>
      </c>
      <c r="B1">
        <v>1</v>
      </c>
      <c r="D1">
        <f t="shared" ref="D1:D6" si="0">SQRT(A1*B1)</f>
        <v>1</v>
      </c>
      <c r="F1">
        <v>1</v>
      </c>
      <c r="G1">
        <v>1</v>
      </c>
      <c r="I1">
        <f t="shared" ref="I1:I6" si="1">SQRT(F1*G1)</f>
        <v>1</v>
      </c>
      <c r="K1">
        <v>1</v>
      </c>
      <c r="L1">
        <v>0</v>
      </c>
      <c r="N1">
        <f t="shared" ref="N1:N6" si="2">SQRT(K1*L1)</f>
        <v>0</v>
      </c>
      <c r="Q1">
        <v>0</v>
      </c>
      <c r="R1">
        <v>0</v>
      </c>
      <c r="T1">
        <f>ABS(Q1-R1)</f>
        <v>0</v>
      </c>
      <c r="V1">
        <v>1</v>
      </c>
      <c r="W1">
        <v>1</v>
      </c>
      <c r="Y1">
        <f>ABS(V1-W1)</f>
        <v>0</v>
      </c>
      <c r="AA1">
        <v>1</v>
      </c>
      <c r="AB1">
        <v>1</v>
      </c>
      <c r="AD1">
        <f>ABS(AA1-AB1)</f>
        <v>0</v>
      </c>
    </row>
    <row r="2" spans="1:30" x14ac:dyDescent="0.25">
      <c r="A2">
        <v>0</v>
      </c>
      <c r="B2">
        <v>1</v>
      </c>
      <c r="D2">
        <f t="shared" si="0"/>
        <v>0</v>
      </c>
      <c r="F2">
        <v>0</v>
      </c>
      <c r="G2">
        <v>1</v>
      </c>
      <c r="I2">
        <f t="shared" si="1"/>
        <v>0</v>
      </c>
      <c r="K2">
        <v>0</v>
      </c>
      <c r="L2">
        <v>1</v>
      </c>
      <c r="N2">
        <f t="shared" si="2"/>
        <v>0</v>
      </c>
      <c r="Q2">
        <v>0</v>
      </c>
      <c r="R2">
        <v>1</v>
      </c>
      <c r="T2">
        <f t="shared" ref="T2:T7" si="3">ABS(Q2-R2)</f>
        <v>1</v>
      </c>
      <c r="V2">
        <v>0</v>
      </c>
      <c r="W2">
        <v>1</v>
      </c>
      <c r="Y2">
        <f t="shared" ref="Y2:Y7" si="4">ABS(V2-W2)</f>
        <v>1</v>
      </c>
      <c r="AA2">
        <v>0</v>
      </c>
      <c r="AB2">
        <v>1</v>
      </c>
      <c r="AD2">
        <f t="shared" ref="AD2:AD7" si="5">ABS(AA2-AB2)</f>
        <v>1</v>
      </c>
    </row>
    <row r="3" spans="1:30" x14ac:dyDescent="0.25">
      <c r="A3">
        <v>1</v>
      </c>
      <c r="B3">
        <v>1</v>
      </c>
      <c r="D3">
        <f t="shared" si="0"/>
        <v>1</v>
      </c>
      <c r="F3">
        <v>0.1</v>
      </c>
      <c r="G3">
        <v>1</v>
      </c>
      <c r="I3">
        <f t="shared" si="1"/>
        <v>0.31622776601683794</v>
      </c>
      <c r="K3">
        <v>1</v>
      </c>
      <c r="L3">
        <v>0</v>
      </c>
      <c r="N3">
        <f t="shared" si="2"/>
        <v>0</v>
      </c>
      <c r="Q3">
        <v>0</v>
      </c>
      <c r="R3">
        <v>0</v>
      </c>
      <c r="T3">
        <f t="shared" si="3"/>
        <v>0</v>
      </c>
      <c r="V3">
        <v>0.1</v>
      </c>
      <c r="W3">
        <v>1</v>
      </c>
      <c r="Y3">
        <f t="shared" si="4"/>
        <v>0.9</v>
      </c>
      <c r="AA3">
        <v>0</v>
      </c>
      <c r="AB3">
        <v>1</v>
      </c>
      <c r="AD3">
        <f t="shared" si="5"/>
        <v>1</v>
      </c>
    </row>
    <row r="4" spans="1:30" x14ac:dyDescent="0.25">
      <c r="A4">
        <v>1</v>
      </c>
      <c r="B4">
        <v>1</v>
      </c>
      <c r="D4">
        <f t="shared" si="0"/>
        <v>1</v>
      </c>
      <c r="F4">
        <v>0.1</v>
      </c>
      <c r="G4">
        <v>1</v>
      </c>
      <c r="I4">
        <f t="shared" si="1"/>
        <v>0.31622776601683794</v>
      </c>
      <c r="K4">
        <v>0</v>
      </c>
      <c r="L4">
        <v>1</v>
      </c>
      <c r="N4">
        <f t="shared" si="2"/>
        <v>0</v>
      </c>
      <c r="Q4">
        <v>0</v>
      </c>
      <c r="R4">
        <v>1</v>
      </c>
      <c r="T4">
        <f t="shared" si="3"/>
        <v>1</v>
      </c>
      <c r="V4">
        <v>0.1</v>
      </c>
      <c r="W4">
        <v>1</v>
      </c>
      <c r="Y4">
        <f t="shared" si="4"/>
        <v>0.9</v>
      </c>
      <c r="AA4">
        <v>0</v>
      </c>
      <c r="AB4">
        <v>1</v>
      </c>
      <c r="AD4">
        <f t="shared" si="5"/>
        <v>1</v>
      </c>
    </row>
    <row r="5" spans="1:30" x14ac:dyDescent="0.25">
      <c r="A5">
        <v>1</v>
      </c>
      <c r="B5">
        <v>1</v>
      </c>
      <c r="D5">
        <f t="shared" si="0"/>
        <v>1</v>
      </c>
      <c r="F5">
        <v>0.1</v>
      </c>
      <c r="G5">
        <v>1</v>
      </c>
      <c r="I5">
        <f t="shared" si="1"/>
        <v>0.31622776601683794</v>
      </c>
      <c r="K5">
        <v>1</v>
      </c>
      <c r="L5">
        <v>1</v>
      </c>
      <c r="N5">
        <f t="shared" si="2"/>
        <v>1</v>
      </c>
      <c r="Q5">
        <v>0</v>
      </c>
      <c r="R5">
        <v>1</v>
      </c>
      <c r="T5">
        <f t="shared" si="3"/>
        <v>1</v>
      </c>
      <c r="V5">
        <v>0.1</v>
      </c>
      <c r="W5">
        <v>1</v>
      </c>
      <c r="Y5">
        <f t="shared" si="4"/>
        <v>0.9</v>
      </c>
      <c r="AA5">
        <v>0</v>
      </c>
      <c r="AB5">
        <v>1</v>
      </c>
      <c r="AD5">
        <f t="shared" si="5"/>
        <v>1</v>
      </c>
    </row>
    <row r="6" spans="1:30" x14ac:dyDescent="0.25">
      <c r="A6">
        <v>1</v>
      </c>
      <c r="B6">
        <v>1</v>
      </c>
      <c r="D6">
        <f t="shared" si="0"/>
        <v>1</v>
      </c>
      <c r="F6">
        <v>0.1</v>
      </c>
      <c r="G6">
        <v>1</v>
      </c>
      <c r="I6">
        <f t="shared" si="1"/>
        <v>0.31622776601683794</v>
      </c>
      <c r="K6">
        <v>1</v>
      </c>
      <c r="L6">
        <v>0</v>
      </c>
      <c r="N6">
        <f t="shared" si="2"/>
        <v>0</v>
      </c>
      <c r="Q6">
        <v>1</v>
      </c>
      <c r="R6">
        <v>0</v>
      </c>
      <c r="T6">
        <f t="shared" si="3"/>
        <v>1</v>
      </c>
      <c r="V6">
        <v>0.1</v>
      </c>
      <c r="W6">
        <v>1</v>
      </c>
      <c r="Y6">
        <f t="shared" si="4"/>
        <v>0.9</v>
      </c>
      <c r="AA6">
        <v>1</v>
      </c>
      <c r="AB6">
        <v>1</v>
      </c>
      <c r="AD6">
        <f t="shared" si="5"/>
        <v>0</v>
      </c>
    </row>
    <row r="7" spans="1:30" x14ac:dyDescent="0.25">
      <c r="A7">
        <v>0</v>
      </c>
      <c r="B7">
        <v>1</v>
      </c>
      <c r="D7">
        <f>SQRT(A7*B7)</f>
        <v>0</v>
      </c>
      <c r="F7">
        <v>0</v>
      </c>
      <c r="G7">
        <v>1</v>
      </c>
      <c r="I7">
        <f>SQRT(F7*G7)</f>
        <v>0</v>
      </c>
      <c r="K7">
        <v>1</v>
      </c>
      <c r="L7">
        <v>1</v>
      </c>
      <c r="N7">
        <f>SQRT(K7*L7)</f>
        <v>1</v>
      </c>
      <c r="Q7">
        <v>1</v>
      </c>
      <c r="R7">
        <v>1</v>
      </c>
      <c r="T7">
        <f t="shared" si="3"/>
        <v>0</v>
      </c>
      <c r="V7">
        <v>0</v>
      </c>
      <c r="W7">
        <v>1</v>
      </c>
      <c r="Y7">
        <f t="shared" si="4"/>
        <v>1</v>
      </c>
      <c r="AA7">
        <v>0</v>
      </c>
      <c r="AB7">
        <v>1</v>
      </c>
      <c r="AD7">
        <f t="shared" si="5"/>
        <v>1</v>
      </c>
    </row>
    <row r="9" spans="1:30" x14ac:dyDescent="0.25">
      <c r="A9">
        <f>SUM(A1:A7)</f>
        <v>5</v>
      </c>
      <c r="B9">
        <f>SUM(B1:B7)</f>
        <v>7</v>
      </c>
      <c r="C9">
        <f>SQRT(A9*B9)</f>
        <v>5.9160797830996161</v>
      </c>
      <c r="D9">
        <f>SUM(D1:D7)</f>
        <v>5</v>
      </c>
      <c r="F9">
        <f>SUM(F1:F7)</f>
        <v>1.4000000000000004</v>
      </c>
      <c r="G9">
        <f>SUM(G1:G7)</f>
        <v>7</v>
      </c>
      <c r="H9">
        <f>SQRT(F9*G9)</f>
        <v>3.130495168499706</v>
      </c>
      <c r="I9">
        <f>SUM(I1:I7)</f>
        <v>2.264911064067352</v>
      </c>
      <c r="K9">
        <f>SUM(K1:K7)</f>
        <v>5</v>
      </c>
      <c r="L9">
        <f>SUM(L1:L7)</f>
        <v>4</v>
      </c>
      <c r="M9">
        <f>SQRT(K9*L9)</f>
        <v>4.4721359549995796</v>
      </c>
      <c r="N9">
        <f>SUM(N1:N7)</f>
        <v>2</v>
      </c>
      <c r="Q9">
        <f>SUM(Q1:Q7)</f>
        <v>2</v>
      </c>
      <c r="R9">
        <f>SUM(R1:R7)</f>
        <v>4</v>
      </c>
      <c r="S9">
        <f>(Q9+R9)</f>
        <v>6</v>
      </c>
      <c r="T9">
        <f>SUM(T1:T7)</f>
        <v>4</v>
      </c>
      <c r="V9">
        <f>SUM(V1:V7)</f>
        <v>1.4000000000000004</v>
      </c>
      <c r="W9">
        <f>SUM(W1:W7)</f>
        <v>7</v>
      </c>
      <c r="X9">
        <f>(V9+W9)</f>
        <v>8.4</v>
      </c>
      <c r="Y9">
        <f>SUM(Y1:Y7)</f>
        <v>5.6</v>
      </c>
      <c r="AA9">
        <f>SUM(AA1:AA7)</f>
        <v>2</v>
      </c>
      <c r="AB9">
        <f>SUM(AB1:AB7)</f>
        <v>7</v>
      </c>
      <c r="AC9">
        <f>(AA9+AB9)</f>
        <v>9</v>
      </c>
      <c r="AD9">
        <f>SUM(AD1:AD7)</f>
        <v>5</v>
      </c>
    </row>
    <row r="10" spans="1:30" x14ac:dyDescent="0.25">
      <c r="D10">
        <f>D9/C9</f>
        <v>0.84515425472851657</v>
      </c>
      <c r="I10">
        <f>I9/H9</f>
        <v>0.72349930032085419</v>
      </c>
      <c r="N10">
        <f>N9/M9</f>
        <v>0.44721359549995793</v>
      </c>
      <c r="T10">
        <f>1-T11</f>
        <v>0.33333333333333337</v>
      </c>
      <c r="Y10">
        <f>1-Y11</f>
        <v>0.33333333333333337</v>
      </c>
      <c r="AD10">
        <f>1-AD11</f>
        <v>0.44444444444444442</v>
      </c>
    </row>
    <row r="11" spans="1:30" x14ac:dyDescent="0.25">
      <c r="D11">
        <f>1-D10</f>
        <v>0.15484574527148343</v>
      </c>
      <c r="I11">
        <f>1-I10</f>
        <v>0.27650069967914581</v>
      </c>
      <c r="N11">
        <f>1-N10</f>
        <v>0.55278640450004213</v>
      </c>
      <c r="T11">
        <f>T9/S9</f>
        <v>0.66666666666666663</v>
      </c>
      <c r="Y11">
        <f>Y9/X9</f>
        <v>0.66666666666666663</v>
      </c>
      <c r="AD11">
        <f>AD9/AC9</f>
        <v>0.55555555555555558</v>
      </c>
    </row>
    <row r="14" spans="1:30" x14ac:dyDescent="0.25">
      <c r="A14">
        <v>1</v>
      </c>
      <c r="B14">
        <v>1</v>
      </c>
      <c r="D14">
        <f>A14*B14</f>
        <v>1</v>
      </c>
      <c r="F14">
        <v>1</v>
      </c>
      <c r="G14">
        <v>1</v>
      </c>
      <c r="I14">
        <f>F14*G14</f>
        <v>1</v>
      </c>
      <c r="K14">
        <v>1</v>
      </c>
      <c r="L14">
        <v>1</v>
      </c>
      <c r="N14">
        <f>K14*L14</f>
        <v>1</v>
      </c>
      <c r="Q14">
        <v>0</v>
      </c>
      <c r="R14">
        <v>0</v>
      </c>
      <c r="T14">
        <f>ROUND((Q14*R14)/(MAX(Q14:R14)+0.000001),5)</f>
        <v>0</v>
      </c>
      <c r="V14">
        <v>1</v>
      </c>
      <c r="W14">
        <v>1</v>
      </c>
      <c r="Y14">
        <f>(V14*W14)/MAX(V14:W14)</f>
        <v>1</v>
      </c>
      <c r="AA14">
        <v>1</v>
      </c>
      <c r="AB14">
        <v>1</v>
      </c>
      <c r="AD14">
        <f>(AA14*AB14)/MAX(AA14:AB14)</f>
        <v>1</v>
      </c>
    </row>
    <row r="15" spans="1:30" x14ac:dyDescent="0.25">
      <c r="A15">
        <v>0</v>
      </c>
      <c r="B15">
        <v>1</v>
      </c>
      <c r="D15">
        <f t="shared" ref="D15:D20" si="6">A15*B15</f>
        <v>0</v>
      </c>
      <c r="F15">
        <v>0</v>
      </c>
      <c r="G15">
        <v>1</v>
      </c>
      <c r="I15">
        <f t="shared" ref="I15:I20" si="7">F15*G15</f>
        <v>0</v>
      </c>
      <c r="K15">
        <v>0</v>
      </c>
      <c r="L15">
        <v>1</v>
      </c>
      <c r="N15">
        <f t="shared" ref="N15:N20" si="8">K15*L15</f>
        <v>0</v>
      </c>
      <c r="Q15">
        <v>0</v>
      </c>
      <c r="R15">
        <v>1</v>
      </c>
      <c r="T15">
        <f t="shared" ref="T15:T20" si="9">ROUND((Q15*R15)/(MAX(Q15:R15)+0.000001),5)</f>
        <v>0</v>
      </c>
      <c r="V15">
        <v>0</v>
      </c>
      <c r="W15">
        <v>1</v>
      </c>
      <c r="Y15">
        <f t="shared" ref="Y15:Y20" si="10">(V15*W15)/MAX(V15:W15)</f>
        <v>0</v>
      </c>
      <c r="AA15">
        <v>0</v>
      </c>
      <c r="AB15">
        <v>1</v>
      </c>
      <c r="AD15">
        <f t="shared" ref="AD15:AD20" si="11">(AA15*AB15)/MAX(AA15:AB15)</f>
        <v>0</v>
      </c>
    </row>
    <row r="16" spans="1:30" x14ac:dyDescent="0.25">
      <c r="A16">
        <v>1</v>
      </c>
      <c r="B16">
        <v>1</v>
      </c>
      <c r="D16">
        <f t="shared" si="6"/>
        <v>1</v>
      </c>
      <c r="F16">
        <v>0.1</v>
      </c>
      <c r="G16">
        <v>1</v>
      </c>
      <c r="I16">
        <f t="shared" si="7"/>
        <v>0.1</v>
      </c>
      <c r="K16">
        <v>0</v>
      </c>
      <c r="L16">
        <v>1</v>
      </c>
      <c r="N16">
        <f t="shared" si="8"/>
        <v>0</v>
      </c>
      <c r="Q16">
        <v>0</v>
      </c>
      <c r="R16">
        <v>0</v>
      </c>
      <c r="T16">
        <f t="shared" si="9"/>
        <v>0</v>
      </c>
      <c r="V16">
        <v>0.1</v>
      </c>
      <c r="W16">
        <v>1</v>
      </c>
      <c r="Y16">
        <f t="shared" si="10"/>
        <v>0.1</v>
      </c>
      <c r="AA16">
        <v>0</v>
      </c>
      <c r="AB16">
        <v>1</v>
      </c>
      <c r="AD16">
        <f t="shared" si="11"/>
        <v>0</v>
      </c>
    </row>
    <row r="17" spans="1:30" x14ac:dyDescent="0.25">
      <c r="A17">
        <v>1</v>
      </c>
      <c r="B17">
        <v>1</v>
      </c>
      <c r="D17">
        <f t="shared" si="6"/>
        <v>1</v>
      </c>
      <c r="F17">
        <v>0.1</v>
      </c>
      <c r="G17">
        <v>1</v>
      </c>
      <c r="I17">
        <f t="shared" si="7"/>
        <v>0.1</v>
      </c>
      <c r="K17">
        <v>0</v>
      </c>
      <c r="L17">
        <v>1</v>
      </c>
      <c r="N17">
        <f t="shared" si="8"/>
        <v>0</v>
      </c>
      <c r="Q17">
        <v>0</v>
      </c>
      <c r="R17">
        <v>1</v>
      </c>
      <c r="T17">
        <f t="shared" si="9"/>
        <v>0</v>
      </c>
      <c r="V17">
        <v>0.1</v>
      </c>
      <c r="W17">
        <v>1</v>
      </c>
      <c r="Y17">
        <f t="shared" si="10"/>
        <v>0.1</v>
      </c>
      <c r="AA17">
        <v>0</v>
      </c>
      <c r="AB17">
        <v>1</v>
      </c>
      <c r="AD17">
        <f t="shared" si="11"/>
        <v>0</v>
      </c>
    </row>
    <row r="18" spans="1:30" x14ac:dyDescent="0.25">
      <c r="A18">
        <v>1</v>
      </c>
      <c r="B18">
        <v>1</v>
      </c>
      <c r="D18">
        <f t="shared" si="6"/>
        <v>1</v>
      </c>
      <c r="F18">
        <v>0.1</v>
      </c>
      <c r="G18">
        <v>1</v>
      </c>
      <c r="I18">
        <f t="shared" si="7"/>
        <v>0.1</v>
      </c>
      <c r="K18">
        <v>0</v>
      </c>
      <c r="L18">
        <v>1</v>
      </c>
      <c r="N18">
        <f t="shared" si="8"/>
        <v>0</v>
      </c>
      <c r="Q18">
        <v>0</v>
      </c>
      <c r="R18">
        <v>1</v>
      </c>
      <c r="T18">
        <f t="shared" si="9"/>
        <v>0</v>
      </c>
      <c r="V18">
        <v>0.1</v>
      </c>
      <c r="W18">
        <v>1</v>
      </c>
      <c r="Y18">
        <f t="shared" si="10"/>
        <v>0.1</v>
      </c>
      <c r="AA18">
        <v>0</v>
      </c>
      <c r="AB18">
        <v>1</v>
      </c>
      <c r="AD18">
        <f t="shared" si="11"/>
        <v>0</v>
      </c>
    </row>
    <row r="19" spans="1:30" x14ac:dyDescent="0.25">
      <c r="A19">
        <v>1</v>
      </c>
      <c r="B19">
        <v>1</v>
      </c>
      <c r="D19">
        <f t="shared" si="6"/>
        <v>1</v>
      </c>
      <c r="F19">
        <v>0.1</v>
      </c>
      <c r="G19">
        <v>1</v>
      </c>
      <c r="I19">
        <f t="shared" si="7"/>
        <v>0.1</v>
      </c>
      <c r="K19">
        <v>1</v>
      </c>
      <c r="L19">
        <v>1</v>
      </c>
      <c r="N19">
        <f t="shared" si="8"/>
        <v>1</v>
      </c>
      <c r="Q19">
        <v>1</v>
      </c>
      <c r="R19">
        <v>0</v>
      </c>
      <c r="T19">
        <f t="shared" si="9"/>
        <v>0</v>
      </c>
      <c r="V19">
        <v>0.1</v>
      </c>
      <c r="W19">
        <v>1</v>
      </c>
      <c r="Y19">
        <f t="shared" si="10"/>
        <v>0.1</v>
      </c>
      <c r="AA19">
        <v>1</v>
      </c>
      <c r="AB19">
        <v>1</v>
      </c>
      <c r="AD19">
        <f t="shared" si="11"/>
        <v>1</v>
      </c>
    </row>
    <row r="20" spans="1:30" x14ac:dyDescent="0.25">
      <c r="A20">
        <v>0</v>
      </c>
      <c r="B20">
        <v>1</v>
      </c>
      <c r="D20">
        <f t="shared" si="6"/>
        <v>0</v>
      </c>
      <c r="F20">
        <v>0</v>
      </c>
      <c r="G20">
        <v>1</v>
      </c>
      <c r="I20">
        <f t="shared" si="7"/>
        <v>0</v>
      </c>
      <c r="K20">
        <v>0</v>
      </c>
      <c r="L20">
        <v>1</v>
      </c>
      <c r="N20">
        <f t="shared" si="8"/>
        <v>0</v>
      </c>
      <c r="Q20">
        <v>1</v>
      </c>
      <c r="R20">
        <v>1</v>
      </c>
      <c r="T20">
        <f t="shared" si="9"/>
        <v>1</v>
      </c>
      <c r="V20">
        <v>0</v>
      </c>
      <c r="W20">
        <v>1</v>
      </c>
      <c r="Y20">
        <f t="shared" si="10"/>
        <v>0</v>
      </c>
      <c r="AA20">
        <v>0</v>
      </c>
      <c r="AB20">
        <v>1</v>
      </c>
      <c r="AD20">
        <f t="shared" si="11"/>
        <v>0</v>
      </c>
    </row>
    <row r="22" spans="1:30" x14ac:dyDescent="0.25">
      <c r="A22">
        <f>SUM(A25:A31)</f>
        <v>5</v>
      </c>
      <c r="B22">
        <f>SUM(B25:B31)</f>
        <v>7</v>
      </c>
      <c r="C22">
        <f>SQRT(A22)*SQRT(B22)</f>
        <v>5.916079783099617</v>
      </c>
      <c r="D22">
        <f>SUM(D14:D20)</f>
        <v>5</v>
      </c>
      <c r="F22">
        <f>SUM(F25:F31)</f>
        <v>1.04</v>
      </c>
      <c r="G22">
        <f>SUM(G25:G31)</f>
        <v>7</v>
      </c>
      <c r="H22">
        <f>SQRT(F22)*SQRT(G22)</f>
        <v>2.6981475126464085</v>
      </c>
      <c r="I22">
        <f>SUM(I14:I20)</f>
        <v>1.4000000000000004</v>
      </c>
      <c r="K22">
        <f>SUM(K25:K31)</f>
        <v>2</v>
      </c>
      <c r="L22">
        <f>SUM(L25:L31)</f>
        <v>7</v>
      </c>
      <c r="M22">
        <f>SQRT(K22)*SQRT(L22)</f>
        <v>3.7416573867739418</v>
      </c>
      <c r="N22">
        <f>SUM(N14:N20)</f>
        <v>2</v>
      </c>
      <c r="Q22">
        <f>SUM(Q14:Q20)</f>
        <v>2</v>
      </c>
      <c r="R22">
        <f>SUM(R14:R20)</f>
        <v>4</v>
      </c>
      <c r="S22">
        <f>MIN(Q22:R22)</f>
        <v>2</v>
      </c>
      <c r="T22">
        <f>SUM(T14:T20)</f>
        <v>1</v>
      </c>
      <c r="V22">
        <f>SUM(V14:V20)</f>
        <v>1.4000000000000004</v>
      </c>
      <c r="W22">
        <f>SUM(W14:W20)</f>
        <v>7</v>
      </c>
      <c r="X22">
        <f>MIN(V22:W22)</f>
        <v>1.4000000000000004</v>
      </c>
      <c r="Y22">
        <f>SUM(Y14:Y20)</f>
        <v>1.4000000000000004</v>
      </c>
      <c r="AA22">
        <f>SUM(AA14:AA20)</f>
        <v>2</v>
      </c>
      <c r="AB22">
        <f>SUM(AB14:AB20)</f>
        <v>7</v>
      </c>
      <c r="AC22">
        <f>MIN(AA22:AB22)</f>
        <v>2</v>
      </c>
      <c r="AD22">
        <f>SUM(AD14:AD20)</f>
        <v>2</v>
      </c>
    </row>
    <row r="23" spans="1:30" x14ac:dyDescent="0.25">
      <c r="D23">
        <f>D22/C22</f>
        <v>0.84515425472851646</v>
      </c>
      <c r="I23">
        <f>I22/H22</f>
        <v>0.51887452166277093</v>
      </c>
      <c r="N23">
        <f>N22/M22</f>
        <v>0.53452248382484868</v>
      </c>
      <c r="T23">
        <f>T22/S22</f>
        <v>0.5</v>
      </c>
      <c r="Y23">
        <f>1-Y24</f>
        <v>0</v>
      </c>
      <c r="AD23">
        <f>1-AD24</f>
        <v>0</v>
      </c>
    </row>
    <row r="24" spans="1:30" x14ac:dyDescent="0.25">
      <c r="D24">
        <f>1-D23</f>
        <v>0.15484574527148354</v>
      </c>
      <c r="I24">
        <f>1-I23</f>
        <v>0.48112547833722907</v>
      </c>
      <c r="N24">
        <f>1-N23</f>
        <v>0.46547751617515132</v>
      </c>
      <c r="T24">
        <f>1-T23</f>
        <v>0.5</v>
      </c>
      <c r="Y24">
        <f>Y22/X22</f>
        <v>1</v>
      </c>
      <c r="AD24">
        <f>AD22/AC22</f>
        <v>1</v>
      </c>
    </row>
    <row r="25" spans="1:30" x14ac:dyDescent="0.25">
      <c r="A25">
        <f>A14^2</f>
        <v>1</v>
      </c>
      <c r="B25">
        <f>B14^2</f>
        <v>1</v>
      </c>
      <c r="F25">
        <f>F14^2</f>
        <v>1</v>
      </c>
      <c r="G25">
        <f>G14^2</f>
        <v>1</v>
      </c>
      <c r="K25">
        <f>K14^2</f>
        <v>1</v>
      </c>
      <c r="L25">
        <f>L14^2</f>
        <v>1</v>
      </c>
    </row>
    <row r="26" spans="1:30" x14ac:dyDescent="0.25">
      <c r="A26">
        <f t="shared" ref="A26:B31" si="12">A15^2</f>
        <v>0</v>
      </c>
      <c r="B26">
        <f t="shared" si="12"/>
        <v>1</v>
      </c>
      <c r="F26">
        <f t="shared" ref="F26:G26" si="13">F15^2</f>
        <v>0</v>
      </c>
      <c r="G26">
        <f t="shared" si="13"/>
        <v>1</v>
      </c>
      <c r="K26">
        <f t="shared" ref="K26:L26" si="14">K15^2</f>
        <v>0</v>
      </c>
      <c r="L26">
        <f t="shared" si="14"/>
        <v>1</v>
      </c>
      <c r="Q26">
        <f>T22/Q22</f>
        <v>0.5</v>
      </c>
      <c r="R26">
        <f>T22/R22</f>
        <v>0.25</v>
      </c>
      <c r="T26">
        <f>AVERAGE(Q26:R26)</f>
        <v>0.375</v>
      </c>
    </row>
    <row r="27" spans="1:30" x14ac:dyDescent="0.25">
      <c r="A27">
        <f t="shared" si="12"/>
        <v>1</v>
      </c>
      <c r="B27">
        <f t="shared" si="12"/>
        <v>1</v>
      </c>
      <c r="F27">
        <f t="shared" ref="F27:G27" si="15">F16^2</f>
        <v>1.0000000000000002E-2</v>
      </c>
      <c r="G27">
        <f t="shared" si="15"/>
        <v>1</v>
      </c>
      <c r="K27">
        <f t="shared" ref="K27:L27" si="16">K16^2</f>
        <v>0</v>
      </c>
      <c r="L27">
        <f t="shared" si="16"/>
        <v>1</v>
      </c>
    </row>
    <row r="28" spans="1:30" x14ac:dyDescent="0.25">
      <c r="A28">
        <f t="shared" si="12"/>
        <v>1</v>
      </c>
      <c r="B28">
        <f t="shared" si="12"/>
        <v>1</v>
      </c>
      <c r="F28">
        <f t="shared" ref="F28:G28" si="17">F17^2</f>
        <v>1.0000000000000002E-2</v>
      </c>
      <c r="G28">
        <f t="shared" si="17"/>
        <v>1</v>
      </c>
      <c r="K28">
        <f t="shared" ref="K28:L28" si="18">K17^2</f>
        <v>0</v>
      </c>
      <c r="L28">
        <f t="shared" si="18"/>
        <v>1</v>
      </c>
    </row>
    <row r="29" spans="1:30" x14ac:dyDescent="0.25">
      <c r="A29">
        <f t="shared" si="12"/>
        <v>1</v>
      </c>
      <c r="B29">
        <f t="shared" si="12"/>
        <v>1</v>
      </c>
      <c r="F29">
        <f t="shared" ref="F29:G29" si="19">F18^2</f>
        <v>1.0000000000000002E-2</v>
      </c>
      <c r="G29">
        <f t="shared" si="19"/>
        <v>1</v>
      </c>
      <c r="K29">
        <f t="shared" ref="K29:L29" si="20">K18^2</f>
        <v>0</v>
      </c>
      <c r="L29">
        <f t="shared" si="20"/>
        <v>1</v>
      </c>
    </row>
    <row r="30" spans="1:30" x14ac:dyDescent="0.25">
      <c r="A30">
        <f t="shared" si="12"/>
        <v>1</v>
      </c>
      <c r="B30">
        <f t="shared" si="12"/>
        <v>1</v>
      </c>
      <c r="F30">
        <f t="shared" ref="F30:G30" si="21">F19^2</f>
        <v>1.0000000000000002E-2</v>
      </c>
      <c r="G30">
        <f t="shared" si="21"/>
        <v>1</v>
      </c>
      <c r="K30">
        <f t="shared" ref="K30:L30" si="22">K19^2</f>
        <v>1</v>
      </c>
      <c r="L30">
        <f t="shared" si="22"/>
        <v>1</v>
      </c>
    </row>
    <row r="31" spans="1:30" x14ac:dyDescent="0.25">
      <c r="A31">
        <f t="shared" si="12"/>
        <v>0</v>
      </c>
      <c r="B31">
        <f t="shared" si="12"/>
        <v>1</v>
      </c>
      <c r="F31">
        <f t="shared" ref="F31:G31" si="23">F20^2</f>
        <v>0</v>
      </c>
      <c r="G31">
        <f t="shared" si="23"/>
        <v>1</v>
      </c>
      <c r="K31">
        <f t="shared" ref="K31:L31" si="24">K20^2</f>
        <v>0</v>
      </c>
      <c r="L31">
        <f t="shared" si="24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A145-3FD9-456D-A872-827794A3C298}">
  <dimension ref="A1:B12"/>
  <sheetViews>
    <sheetView workbookViewId="0">
      <selection activeCell="A16" sqref="A16"/>
    </sheetView>
  </sheetViews>
  <sheetFormatPr defaultRowHeight="15" x14ac:dyDescent="0.25"/>
  <cols>
    <col min="1" max="1" width="13.140625" bestFit="1" customWidth="1"/>
  </cols>
  <sheetData>
    <row r="1" spans="1:2" x14ac:dyDescent="0.25">
      <c r="A1" t="s">
        <v>42</v>
      </c>
      <c r="B1" t="s">
        <v>101</v>
      </c>
    </row>
    <row r="2" spans="1:2" x14ac:dyDescent="0.25">
      <c r="A2" s="21" t="s">
        <v>102</v>
      </c>
      <c r="B2" s="6">
        <v>0.67522919999999997</v>
      </c>
    </row>
    <row r="3" spans="1:2" x14ac:dyDescent="0.25">
      <c r="A3" s="21" t="s">
        <v>103</v>
      </c>
      <c r="B3" s="6">
        <v>0.72097429999999996</v>
      </c>
    </row>
    <row r="4" spans="1:2" x14ac:dyDescent="0.25">
      <c r="A4" s="21" t="s">
        <v>104</v>
      </c>
      <c r="B4" s="6">
        <v>0.73604950000000002</v>
      </c>
    </row>
    <row r="5" spans="1:2" x14ac:dyDescent="0.25">
      <c r="A5" s="21" t="s">
        <v>105</v>
      </c>
      <c r="B5" s="6">
        <v>0.74281589999999997</v>
      </c>
    </row>
    <row r="6" spans="1:2" x14ac:dyDescent="0.25">
      <c r="A6" s="21" t="s">
        <v>100</v>
      </c>
      <c r="B6" s="6">
        <v>0.79301920000000004</v>
      </c>
    </row>
    <row r="7" spans="1:2" x14ac:dyDescent="0.25">
      <c r="A7" s="21" t="s">
        <v>106</v>
      </c>
      <c r="B7" s="6">
        <v>0.7960429</v>
      </c>
    </row>
    <row r="8" spans="1:2" x14ac:dyDescent="0.25">
      <c r="A8" s="21" t="s">
        <v>107</v>
      </c>
      <c r="B8" s="6">
        <v>0.80097890000000005</v>
      </c>
    </row>
    <row r="9" spans="1:2" x14ac:dyDescent="0.25">
      <c r="A9" s="21" t="s">
        <v>108</v>
      </c>
      <c r="B9" s="6">
        <v>0.80124850000000003</v>
      </c>
    </row>
    <row r="10" spans="1:2" x14ac:dyDescent="0.25">
      <c r="A10" s="21" t="s">
        <v>109</v>
      </c>
      <c r="B10" s="6">
        <v>0.80483879999999997</v>
      </c>
    </row>
    <row r="11" spans="1:2" x14ac:dyDescent="0.25">
      <c r="A11" s="21" t="s">
        <v>110</v>
      </c>
      <c r="B11" s="6">
        <v>0.85670449999999998</v>
      </c>
    </row>
    <row r="12" spans="1:2" x14ac:dyDescent="0.25">
      <c r="A12" s="21" t="s">
        <v>111</v>
      </c>
      <c r="B12" s="6">
        <v>1</v>
      </c>
    </row>
  </sheetData>
  <autoFilter ref="A1:B24" xr:uid="{E2CF4A55-D37E-47E7-AE28-BC4B64F0611C}">
    <sortState xmlns:xlrd2="http://schemas.microsoft.com/office/spreadsheetml/2017/richdata2" ref="A2:B24">
      <sortCondition ref="B1:B24"/>
    </sortState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</vt:lpstr>
      <vt:lpstr>clustercomp</vt:lpstr>
      <vt:lpstr>allclusters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Greg - NRCS, Grand Rapids, MI</dc:creator>
  <cp:lastModifiedBy>Schmidt, Greg - NRCS, Grand Rapids, MI</cp:lastModifiedBy>
  <dcterms:created xsi:type="dcterms:W3CDTF">2020-04-15T12:14:06Z</dcterms:created>
  <dcterms:modified xsi:type="dcterms:W3CDTF">2020-07-06T20:44:14Z</dcterms:modified>
</cp:coreProperties>
</file>