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<sst xmlns="http://schemas.openxmlformats.org/spreadsheetml/2006/main" count="142" uniqueCount="38">
  <si>
    <t xml:space="preserve">Feldaufnahmeprotokoll für Seillinien</t>
  </si>
  <si>
    <t xml:space="preserve">Protokollvorlage für den Import in das QGIS Plugin Seilaplan</t>
  </si>
  <si>
    <t xml:space="preserve">Projekteigenschaften</t>
  </si>
  <si>
    <t xml:space="preserve">v3.4</t>
  </si>
  <si>
    <t xml:space="preserve">Projektverfasser</t>
  </si>
  <si>
    <t xml:space="preserve">Tito</t>
  </si>
  <si>
    <t xml:space="preserve">Protokollführer</t>
  </si>
  <si>
    <t xml:space="preserve">Miau</t>
  </si>
  <si>
    <t xml:space="preserve">Projektnummer</t>
  </si>
  <si>
    <t xml:space="preserve">12.536-346342</t>
  </si>
  <si>
    <t xml:space="preserve">Gemeinde</t>
  </si>
  <si>
    <t xml:space="preserve">Wauwil</t>
  </si>
  <si>
    <t xml:space="preserve">Anlagetyp</t>
  </si>
  <si>
    <t xml:space="preserve">Wauwiler Monster</t>
  </si>
  <si>
    <t xml:space="preserve">Waldort</t>
  </si>
  <si>
    <t xml:space="preserve">Pfnüssel</t>
  </si>
  <si>
    <t xml:space="preserve">Bemerkung</t>
  </si>
  <si>
    <t xml:space="preserve">Das ist ein Kommentar</t>
  </si>
  <si>
    <t xml:space="preserve">Seillinien-Eigenschaften (obligatorisch)</t>
  </si>
  <si>
    <t xml:space="preserve">Ost / X [m]</t>
  </si>
  <si>
    <t xml:space="preserve">Nord / Y [m]</t>
  </si>
  <si>
    <t xml:space="preserve">Höhe / Z [m] (optional)</t>
  </si>
  <si>
    <t xml:space="preserve">Absolute Koordinaten</t>
  </si>
  <si>
    <t xml:space="preserve">gemessen
an Punkt-Nr.</t>
  </si>
  <si>
    <t xml:space="preserve"> --&gt; bitte geben Sie die Punkt-Nr. aus dem Protokoll an</t>
  </si>
  <si>
    <t xml:space="preserve">Azimut [gon]</t>
  </si>
  <si>
    <t xml:space="preserve">Punkt-Nr.</t>
  </si>
  <si>
    <r>
      <rPr>
        <b val="true"/>
        <sz val="10"/>
        <color theme="1"/>
        <rFont val="Arial"/>
        <family val="2"/>
        <charset val="1"/>
      </rPr>
      <t xml:space="preserve">Schrägdistanz
</t>
    </r>
    <r>
      <rPr>
        <sz val="10"/>
        <color theme="1"/>
        <rFont val="Arial"/>
        <family val="2"/>
        <charset val="1"/>
      </rPr>
      <t xml:space="preserve">[m]</t>
    </r>
  </si>
  <si>
    <r>
      <rPr>
        <b val="true"/>
        <sz val="10"/>
        <color theme="1"/>
        <rFont val="Arial"/>
        <family val="2"/>
        <charset val="1"/>
      </rPr>
      <t xml:space="preserve">Neigung
</t>
    </r>
    <r>
      <rPr>
        <sz val="10"/>
        <color theme="1"/>
        <rFont val="Arial"/>
        <family val="2"/>
        <charset val="1"/>
      </rPr>
      <t xml:space="preserve">[%]</t>
    </r>
  </si>
  <si>
    <r>
      <rPr>
        <b val="true"/>
        <sz val="10"/>
        <color theme="1"/>
        <rFont val="Arial"/>
        <family val="2"/>
        <charset val="1"/>
      </rPr>
      <t xml:space="preserve">Bemerkungen
</t>
    </r>
    <r>
      <rPr>
        <sz val="10"/>
        <color theme="1"/>
        <rFont val="Arial"/>
        <family val="2"/>
        <charset val="1"/>
      </rPr>
      <t xml:space="preserve">(Stützen, Anker, Maschinenstandort, etc.)</t>
    </r>
  </si>
  <si>
    <t xml:space="preserve">Bach</t>
  </si>
  <si>
    <t xml:space="preserve"> -</t>
  </si>
  <si>
    <t xml:space="preserve">Anker</t>
  </si>
  <si>
    <t xml:space="preserve">Baum</t>
  </si>
  <si>
    <t xml:space="preserve">Fichte, 32cm</t>
  </si>
  <si>
    <t xml:space="preserve">Buche, 54cm</t>
  </si>
  <si>
    <t xml:space="preserve">Strasse</t>
  </si>
  <si>
    <t xml:space="preserve">Protokoll erweitern: Die letzten zwei Zeilen nach unten kopieren und Nummerierung fortführen.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</si>
</sst>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6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  <font>
      <i val="true"/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i val="true"/>
      <sz val="9"/>
      <color theme="1"/>
      <name val="Arial"/>
      <family val="2"/>
      <charset val="1"/>
    </font>
    <font>
      <b val="true"/>
      <sz val="11"/>
      <color theme="1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AEB"/>
      </patternFill>
    </fill>
    <fill>
      <patternFill patternType="solid">
        <fgColor rgb="FFFFFAEB"/>
        <bgColor rgb="FFFFFFFF"/>
      </patternFill>
    </fill>
    <fill>
      <patternFill patternType="solid">
        <fgColor theme="0" tint="-0.15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theme="1" tint="0.4999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/>
      <right style="thin">
        <color theme="1" tint="0.4999"/>
      </right>
      <top/>
      <bottom/>
      <diagonal/>
    </border>
    <border diagonalUp="false" diagonalDown="false">
      <left/>
      <right style="thin">
        <color theme="1" tint="0.4999"/>
      </right>
      <top style="thin">
        <color theme="0" tint="-0.5"/>
      </top>
      <bottom style="thin">
        <color theme="0" tint="-0.5"/>
      </bottom>
      <diagonal/>
    </border>
    <border diagonalUp="false" diagonalDown="false">
      <left/>
      <right/>
      <top style="thin">
        <color theme="0" tint="-0.5"/>
      </top>
      <bottom/>
      <diagonal/>
    </border>
    <border diagonalUp="false" diagonalDown="false"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/>
      <right/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theme="1" tint="0.4999"/>
      </left>
      <right style="thin">
        <color theme="1" tint="0.4999"/>
      </right>
      <top style="thin">
        <color theme="1" tint="0.4999"/>
      </top>
      <bottom style="thin">
        <color theme="1" tint="0.4999"/>
      </bottom>
      <diagonal/>
    </border>
    <border diagonalUp="false" diagonalDown="false">
      <left style="thin">
        <color theme="1" tint="0.4999"/>
      </left>
      <right/>
      <top/>
      <bottom/>
      <diagonal/>
    </border>
    <border diagonalUp="false" diagonalDown="false">
      <left/>
      <right/>
      <top style="thin">
        <color theme="1" tint="0.4999"/>
      </top>
      <bottom/>
      <diagonal/>
    </border>
    <border diagonalUp="false" diagonalDown="false">
      <left/>
      <right/>
      <top/>
      <bottom style="thin">
        <color theme="0" tint="-0.5"/>
      </bottom>
      <diagonal/>
    </border>
    <border diagonalUp="false" diagonalDown="false">
      <left style="thin">
        <color theme="1" tint="0.4999"/>
      </left>
      <right style="thin">
        <color theme="1" tint="0.4999"/>
      </right>
      <top style="thin">
        <color theme="0" tint="-0.5"/>
      </top>
      <bottom style="thin">
        <color theme="1" tint="0.4999"/>
      </bottom>
      <diagonal/>
    </border>
    <border diagonalUp="false" diagonalDown="false">
      <left/>
      <right/>
      <top style="thin">
        <color theme="1" tint="0.4999"/>
      </top>
      <bottom style="thin">
        <color theme="1" tint="0.4999"/>
      </bottom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0" tint="-0.5"/>
      </bottom>
      <diagonal/>
    </border>
    <border diagonalUp="false" diagonalDown="false"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 diagonalUp="false" diagonalDown="false">
      <left style="thin">
        <color theme="0" tint="-0.5"/>
      </left>
      <right/>
      <top/>
      <bottom style="thin">
        <color theme="0" tint="-0.5"/>
      </bottom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3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AEB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619200</xdr:colOff>
      <xdr:row>0</xdr:row>
      <xdr:rowOff>57240</xdr:rowOff>
    </xdr:from>
    <xdr:to>
      <xdr:col>6</xdr:col>
      <xdr:colOff>1507320</xdr:colOff>
      <xdr:row>1</xdr:row>
      <xdr:rowOff>188640</xdr:rowOff>
    </xdr:to>
    <xdr:grpSp>
      <xdr:nvGrpSpPr>
        <xdr:cNvPr id="0" name="Group 5"/>
        <xdr:cNvGrpSpPr/>
      </xdr:nvGrpSpPr>
      <xdr:grpSpPr>
        <a:xfrm>
          <a:off x="6208560" y="57240"/>
          <a:ext cx="888120" cy="381600"/>
          <a:chOff x="6208560" y="57240"/>
          <a:chExt cx="888120" cy="381600"/>
        </a:xfrm>
      </xdr:grpSpPr>
      <xdr:pic>
        <xdr:nvPicPr>
          <xdr:cNvPr id="1" name="Picture 3" descr=""/>
          <xdr:cNvPicPr/>
        </xdr:nvPicPr>
        <xdr:blipFill>
          <a:blip r:embed="rId1"/>
          <a:stretch/>
        </xdr:blipFill>
        <xdr:spPr>
          <a:xfrm>
            <a:off x="6677640" y="57240"/>
            <a:ext cx="225360" cy="227520"/>
          </a:xfrm>
          <a:prstGeom prst="rect">
            <a:avLst/>
          </a:prstGeom>
          <a:ln w="0">
            <a:noFill/>
          </a:ln>
        </xdr:spPr>
      </xdr:pic>
      <xdr:sp>
        <xdr:nvSpPr>
          <xdr:cNvPr id="2" name="TextBox 4"/>
          <xdr:cNvSpPr/>
        </xdr:nvSpPr>
        <xdr:spPr>
          <a:xfrm>
            <a:off x="6208560" y="327600"/>
            <a:ext cx="888120" cy="11124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0" rIns="0" tIns="45000" bIns="45000" anchor="ctr">
            <a:noAutofit/>
          </a:bodyPr>
          <a:p>
            <a:pPr algn="r">
              <a:lnSpc>
                <a:spcPct val="100000"/>
              </a:lnSpc>
            </a:pPr>
            <a:r>
              <a:rPr b="1" lang="en-US" sz="1100" strike="noStrike" u="none">
                <a:solidFill>
                  <a:schemeClr val="dk1"/>
                </a:solidFill>
                <a:uFillTx/>
                <a:latin typeface="Calibri"/>
              </a:rPr>
              <a:t>SEILAPLAN</a:t>
            </a:r>
            <a:endParaRPr b="0" lang="en-US" sz="1100" strike="noStrike" u="none">
              <a:uFillTx/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69" activeCellId="0" sqref="D69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7.3"/>
    <col collapsed="false" customWidth="true" hidden="false" outlineLevel="0" max="3" min="3" style="1" width="20.86"/>
    <col collapsed="false" customWidth="true" hidden="false" outlineLevel="0" max="4" min="4" style="1" width="2.7"/>
    <col collapsed="false" customWidth="true" hidden="false" outlineLevel="0" max="5" min="5" style="1" width="19.43"/>
    <col collapsed="false" customWidth="true" hidden="false" outlineLevel="0" max="6" min="6" style="1" width="2.57"/>
    <col collapsed="false" customWidth="true" hidden="false" outlineLevel="0" max="7" min="7" style="1" width="23.57"/>
    <col collapsed="false" customWidth="true" hidden="false" outlineLevel="0" max="8" min="8" style="1" width="0.57"/>
    <col collapsed="false" customWidth="false" hidden="false" outlineLevel="0" max="9" min="9" style="1" width="9.14"/>
    <col collapsed="false" customWidth="true" hidden="false" outlineLevel="0" max="11" min="10" style="1" width="14.61"/>
    <col collapsed="false" customWidth="false" hidden="false" outlineLevel="0" max="16384" min="12" style="1" width="9.14"/>
  </cols>
  <sheetData>
    <row r="1" customFormat="false" ht="19.7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5"/>
    </row>
    <row r="2" s="8" customFormat="true" ht="20.25" hidden="false" customHeight="true" outlineLevel="0" collapsed="false">
      <c r="A2" s="6" t="s">
        <v>1</v>
      </c>
      <c r="B2" s="7"/>
      <c r="C2" s="7"/>
      <c r="D2" s="7"/>
      <c r="E2" s="7"/>
      <c r="F2" s="7"/>
      <c r="G2" s="7"/>
      <c r="H2" s="5"/>
    </row>
    <row r="3" s="13" customFormat="true" ht="25.5" hidden="false" customHeight="true" outlineLevel="0" collapsed="false">
      <c r="A3" s="9" t="s">
        <v>2</v>
      </c>
      <c r="B3" s="10"/>
      <c r="C3" s="11"/>
      <c r="D3" s="11"/>
      <c r="E3" s="11"/>
      <c r="F3" s="11"/>
      <c r="G3" s="12" t="s">
        <v>3</v>
      </c>
      <c r="H3" s="5"/>
    </row>
    <row r="4" s="13" customFormat="true" ht="18" hidden="false" customHeight="true" outlineLevel="0" collapsed="false">
      <c r="A4" s="14" t="s">
        <v>4</v>
      </c>
      <c r="B4" s="14"/>
      <c r="C4" s="15" t="s">
        <v>5</v>
      </c>
      <c r="D4" s="11"/>
      <c r="E4" s="11" t="s">
        <v>6</v>
      </c>
      <c r="F4" s="16"/>
      <c r="G4" s="17" t="s">
        <v>7</v>
      </c>
      <c r="H4" s="5"/>
    </row>
    <row r="5" s="13" customFormat="true" ht="9.75" hidden="false" customHeight="true" outlineLevel="0" collapsed="false">
      <c r="A5" s="18"/>
      <c r="B5" s="18"/>
      <c r="C5" s="19"/>
      <c r="D5" s="11"/>
      <c r="F5" s="14"/>
      <c r="G5" s="5"/>
      <c r="H5" s="5"/>
    </row>
    <row r="6" s="13" customFormat="true" ht="18" hidden="false" customHeight="true" outlineLevel="0" collapsed="false">
      <c r="A6" s="20" t="s">
        <v>8</v>
      </c>
      <c r="B6" s="20"/>
      <c r="C6" s="21" t="s">
        <v>9</v>
      </c>
      <c r="D6" s="11"/>
      <c r="E6" s="11" t="s">
        <v>10</v>
      </c>
      <c r="F6" s="16"/>
      <c r="G6" s="17" t="s">
        <v>11</v>
      </c>
      <c r="H6" s="5"/>
    </row>
    <row r="7" s="13" customFormat="true" ht="9.75" hidden="false" customHeight="true" outlineLevel="0" collapsed="false">
      <c r="A7" s="18"/>
      <c r="B7" s="10"/>
      <c r="C7" s="22"/>
      <c r="D7" s="11"/>
      <c r="E7" s="11"/>
      <c r="F7" s="7"/>
      <c r="G7" s="5"/>
      <c r="H7" s="5"/>
    </row>
    <row r="8" s="13" customFormat="true" ht="18" hidden="false" customHeight="true" outlineLevel="0" collapsed="false">
      <c r="A8" s="20" t="s">
        <v>12</v>
      </c>
      <c r="B8" s="20"/>
      <c r="C8" s="21" t="s">
        <v>13</v>
      </c>
      <c r="D8" s="11"/>
      <c r="E8" s="11" t="s">
        <v>14</v>
      </c>
      <c r="F8" s="16"/>
      <c r="G8" s="17" t="s">
        <v>15</v>
      </c>
      <c r="H8" s="5"/>
    </row>
    <row r="9" s="13" customFormat="true" ht="9.75" hidden="false" customHeight="true" outlineLevel="0" collapsed="false">
      <c r="A9" s="18"/>
      <c r="B9" s="10"/>
      <c r="C9" s="23"/>
      <c r="D9" s="11"/>
      <c r="E9" s="11"/>
      <c r="F9" s="7"/>
      <c r="G9" s="5"/>
      <c r="H9" s="5"/>
    </row>
    <row r="10" s="13" customFormat="true" ht="18" hidden="false" customHeight="true" outlineLevel="0" collapsed="false">
      <c r="A10" s="18" t="s">
        <v>16</v>
      </c>
      <c r="B10" s="24"/>
      <c r="C10" s="25" t="s">
        <v>17</v>
      </c>
      <c r="D10" s="25"/>
      <c r="E10" s="25"/>
      <c r="F10" s="25"/>
      <c r="G10" s="25"/>
      <c r="H10" s="26"/>
    </row>
    <row r="11" s="13" customFormat="true" ht="15" hidden="false" customHeight="true" outlineLevel="0" collapsed="false">
      <c r="A11" s="18"/>
      <c r="B11" s="10"/>
      <c r="C11" s="27"/>
      <c r="D11" s="28"/>
      <c r="E11" s="28"/>
      <c r="F11" s="27"/>
      <c r="G11" s="28"/>
      <c r="H11" s="5"/>
    </row>
    <row r="12" s="13" customFormat="true" ht="18" hidden="false" customHeight="true" outlineLevel="0" collapsed="false">
      <c r="A12" s="29" t="s">
        <v>18</v>
      </c>
      <c r="B12" s="10"/>
      <c r="C12" s="11"/>
      <c r="D12" s="11"/>
      <c r="E12" s="11"/>
      <c r="F12" s="11"/>
      <c r="G12" s="5"/>
      <c r="H12" s="5"/>
    </row>
    <row r="13" s="13" customFormat="true" ht="15.75" hidden="false" customHeight="true" outlineLevel="0" collapsed="false">
      <c r="A13" s="29"/>
      <c r="B13" s="30"/>
      <c r="C13" s="31" t="s">
        <v>19</v>
      </c>
      <c r="D13" s="11"/>
      <c r="E13" s="31" t="s">
        <v>20</v>
      </c>
      <c r="F13" s="11"/>
      <c r="G13" s="32" t="s">
        <v>21</v>
      </c>
      <c r="H13" s="5"/>
    </row>
    <row r="14" s="13" customFormat="true" ht="18" hidden="false" customHeight="true" outlineLevel="0" collapsed="false">
      <c r="A14" s="33" t="s">
        <v>22</v>
      </c>
      <c r="B14" s="33"/>
      <c r="C14" s="34" t="n">
        <v>2700000</v>
      </c>
      <c r="D14" s="11"/>
      <c r="E14" s="34" t="n">
        <v>1300000</v>
      </c>
      <c r="F14" s="11"/>
      <c r="G14" s="35" t="n">
        <v>1000</v>
      </c>
      <c r="H14" s="5"/>
    </row>
    <row r="15" s="13" customFormat="true" ht="9.75" hidden="false" customHeight="true" outlineLevel="0" collapsed="false">
      <c r="A15" s="36"/>
      <c r="B15" s="37" t="s">
        <v>23</v>
      </c>
      <c r="C15" s="38"/>
      <c r="D15" s="39" t="s">
        <v>24</v>
      </c>
      <c r="E15" s="39"/>
      <c r="F15" s="39"/>
      <c r="G15" s="39"/>
      <c r="H15" s="5"/>
    </row>
    <row r="16" s="13" customFormat="true" ht="18" hidden="false" customHeight="true" outlineLevel="0" collapsed="false">
      <c r="A16" s="36"/>
      <c r="B16" s="37"/>
      <c r="C16" s="34" t="n">
        <v>2</v>
      </c>
      <c r="D16" s="39"/>
      <c r="E16" s="39"/>
      <c r="F16" s="39"/>
      <c r="G16" s="39"/>
      <c r="H16" s="5"/>
    </row>
    <row r="17" s="13" customFormat="true" ht="9.75" hidden="false" customHeight="true" outlineLevel="0" collapsed="false">
      <c r="A17" s="5"/>
      <c r="B17" s="5"/>
      <c r="C17" s="40"/>
      <c r="D17" s="11"/>
      <c r="E17" s="11"/>
      <c r="F17" s="11"/>
      <c r="G17" s="5"/>
      <c r="H17" s="5"/>
    </row>
    <row r="18" s="13" customFormat="true" ht="18" hidden="false" customHeight="true" outlineLevel="0" collapsed="false">
      <c r="A18" s="14" t="s">
        <v>25</v>
      </c>
      <c r="B18" s="14"/>
      <c r="C18" s="34" t="n">
        <v>333</v>
      </c>
      <c r="D18" s="11"/>
      <c r="E18" s="11"/>
      <c r="F18" s="11"/>
      <c r="G18" s="5"/>
      <c r="H18" s="5"/>
      <c r="J18" s="13" t="n">
        <f aca="false">C18/400*360</f>
        <v>299.7</v>
      </c>
    </row>
    <row r="19" s="13" customFormat="true" ht="25.5" hidden="false" customHeight="true" outlineLevel="0" collapsed="false">
      <c r="A19" s="5"/>
      <c r="B19" s="5"/>
      <c r="C19" s="5"/>
      <c r="D19" s="5"/>
      <c r="E19" s="5"/>
      <c r="F19" s="5"/>
      <c r="G19" s="5"/>
      <c r="H19" s="5"/>
    </row>
    <row r="20" s="13" customFormat="true" ht="39" hidden="false" customHeight="true" outlineLevel="0" collapsed="false">
      <c r="A20" s="41" t="s">
        <v>26</v>
      </c>
      <c r="B20" s="41" t="s">
        <v>27</v>
      </c>
      <c r="C20" s="41" t="s">
        <v>28</v>
      </c>
      <c r="D20" s="41" t="s">
        <v>29</v>
      </c>
      <c r="E20" s="41"/>
      <c r="F20" s="41"/>
      <c r="G20" s="41"/>
      <c r="J20" s="42" t="n">
        <f aca="false">J22+(-1*B21*COS(ATAN(-1*C21/100)) * SIN(RADIANS($J$18)))</f>
        <v>2700020.87260867</v>
      </c>
      <c r="K20" s="42" t="n">
        <f aca="false">K22+(-1*B21*COS(ATAN(-1*C21/100)) * COS(RADIANS($J$18)))</f>
        <v>1299988.09447421</v>
      </c>
      <c r="L20" s="13" t="n">
        <f aca="false">L22-(-1*B21*SIN(ATAN(-1*C21/100)))</f>
        <v>993.132303824066</v>
      </c>
    </row>
    <row r="21" s="13" customFormat="true" ht="18" hidden="false" customHeight="true" outlineLevel="0" collapsed="false">
      <c r="A21" s="43"/>
      <c r="B21" s="44" t="n">
        <v>20</v>
      </c>
      <c r="C21" s="45" t="n">
        <v>30</v>
      </c>
      <c r="D21" s="46" t="s">
        <v>30</v>
      </c>
      <c r="E21" s="46"/>
      <c r="F21" s="46"/>
      <c r="G21" s="46"/>
      <c r="J21" s="42"/>
      <c r="K21" s="42"/>
    </row>
    <row r="22" s="13" customFormat="true" ht="18" hidden="false" customHeight="true" outlineLevel="0" collapsed="false">
      <c r="A22" s="47" t="n">
        <v>1</v>
      </c>
      <c r="B22" s="48" t="s">
        <v>31</v>
      </c>
      <c r="C22" s="49" t="s">
        <v>31</v>
      </c>
      <c r="D22" s="50" t="s">
        <v>32</v>
      </c>
      <c r="E22" s="50"/>
      <c r="F22" s="50"/>
      <c r="G22" s="50"/>
      <c r="J22" s="42" t="n">
        <f aca="false">J24+(-1*B23*COS(ATAN(-1*C23/100)) * SIN(RADIANS($J$18)))</f>
        <v>2700004.23264674</v>
      </c>
      <c r="K22" s="42" t="n">
        <f aca="false">K24+(-1*B23*COS(ATAN(-1*C23/100)) * COS(RADIANS($J$18)))</f>
        <v>1299997.58574092</v>
      </c>
      <c r="L22" s="13" t="n">
        <f aca="false">L24-(-1*B23*SIN(ATAN(-1*C23/100)))</f>
        <v>998.879261535393</v>
      </c>
    </row>
    <row r="23" s="13" customFormat="true" ht="18" hidden="false" customHeight="true" outlineLevel="0" collapsed="false">
      <c r="A23" s="47"/>
      <c r="B23" s="44" t="n">
        <v>5</v>
      </c>
      <c r="C23" s="45" t="n">
        <v>23</v>
      </c>
      <c r="D23" s="46"/>
      <c r="E23" s="46"/>
      <c r="F23" s="46"/>
      <c r="G23" s="46"/>
      <c r="J23" s="0"/>
      <c r="K23" s="0"/>
    </row>
    <row r="24" s="13" customFormat="true" ht="18" hidden="false" customHeight="true" outlineLevel="0" collapsed="false">
      <c r="A24" s="47" t="n">
        <v>2</v>
      </c>
      <c r="B24" s="48" t="s">
        <v>31</v>
      </c>
      <c r="C24" s="49" t="s">
        <v>31</v>
      </c>
      <c r="D24" s="50" t="s">
        <v>33</v>
      </c>
      <c r="E24" s="50"/>
      <c r="F24" s="50"/>
      <c r="G24" s="50"/>
      <c r="J24" s="42" t="n">
        <f aca="false">C14</f>
        <v>2700000</v>
      </c>
      <c r="K24" s="42" t="n">
        <f aca="false">E14</f>
        <v>1300000</v>
      </c>
      <c r="L24" s="13" t="n">
        <f aca="false">G14</f>
        <v>1000</v>
      </c>
    </row>
    <row r="25" s="13" customFormat="true" ht="18" hidden="false" customHeight="true" outlineLevel="0" collapsed="false">
      <c r="A25" s="47"/>
      <c r="B25" s="44" t="n">
        <v>6.7</v>
      </c>
      <c r="C25" s="45" t="n">
        <v>17</v>
      </c>
      <c r="D25" s="46"/>
      <c r="E25" s="46"/>
      <c r="F25" s="46"/>
      <c r="G25" s="46"/>
      <c r="J25" s="51"/>
      <c r="K25" s="51"/>
    </row>
    <row r="26" s="13" customFormat="true" ht="18" hidden="false" customHeight="true" outlineLevel="0" collapsed="false">
      <c r="A26" s="47" t="n">
        <v>3</v>
      </c>
      <c r="B26" s="48" t="s">
        <v>31</v>
      </c>
      <c r="C26" s="49" t="s">
        <v>31</v>
      </c>
      <c r="D26" s="50" t="s">
        <v>33</v>
      </c>
      <c r="E26" s="50"/>
      <c r="F26" s="50"/>
      <c r="G26" s="50"/>
      <c r="J26" s="42" t="n">
        <f aca="false">J24+(B25*COS(ATAN(C25/100)) * SIN(RADIANS($J$18)))</f>
        <v>2699994.26248544</v>
      </c>
      <c r="K26" s="42" t="n">
        <f aca="false">K24+(B25*COS(ATAN(C25/100)) * COS(RADIANS($J$18)))</f>
        <v>1300003.27262053</v>
      </c>
      <c r="L26" s="13" t="n">
        <f aca="false">L24+(B25*SIN(ATAN(C25/100)))</f>
        <v>1001.12288980936</v>
      </c>
    </row>
    <row r="27" s="13" customFormat="true" ht="18" hidden="false" customHeight="true" outlineLevel="0" collapsed="false">
      <c r="A27" s="47"/>
      <c r="B27" s="44" t="n">
        <v>12.5</v>
      </c>
      <c r="C27" s="45" t="n">
        <v>19</v>
      </c>
      <c r="D27" s="46"/>
      <c r="E27" s="46"/>
      <c r="F27" s="46"/>
      <c r="G27" s="46"/>
      <c r="J27" s="51"/>
      <c r="K27" s="51"/>
    </row>
    <row r="28" s="13" customFormat="true" ht="18" hidden="false" customHeight="true" outlineLevel="0" collapsed="false">
      <c r="A28" s="47" t="n">
        <v>4</v>
      </c>
      <c r="B28" s="48" t="s">
        <v>31</v>
      </c>
      <c r="C28" s="49" t="s">
        <v>31</v>
      </c>
      <c r="D28" s="50"/>
      <c r="E28" s="50"/>
      <c r="F28" s="50"/>
      <c r="G28" s="50"/>
      <c r="J28" s="42" t="n">
        <f aca="false">J26+(B27*COS(ATAN(C27/100)) * SIN(RADIANS($J$18)))</f>
        <v>2699983.59542495</v>
      </c>
      <c r="K28" s="42" t="n">
        <f aca="false">K26+(B27*COS(ATAN(C27/100)) * COS(RADIANS($J$18)))</f>
        <v>1300009.35700441</v>
      </c>
      <c r="L28" s="13" t="n">
        <f aca="false">L26+(B27*SIN(ATAN(C27/100)))</f>
        <v>1003.45614788215</v>
      </c>
    </row>
    <row r="29" s="13" customFormat="true" ht="18" hidden="false" customHeight="true" outlineLevel="0" collapsed="false">
      <c r="A29" s="47"/>
      <c r="B29" s="44" t="n">
        <v>5.5</v>
      </c>
      <c r="C29" s="45" t="n">
        <v>14</v>
      </c>
      <c r="D29" s="46"/>
      <c r="E29" s="46"/>
      <c r="F29" s="46"/>
      <c r="G29" s="46"/>
      <c r="J29" s="51"/>
      <c r="K29" s="51"/>
    </row>
    <row r="30" s="13" customFormat="true" ht="18" hidden="false" customHeight="true" outlineLevel="0" collapsed="false">
      <c r="A30" s="47" t="n">
        <v>5</v>
      </c>
      <c r="B30" s="48" t="s">
        <v>31</v>
      </c>
      <c r="C30" s="49" t="s">
        <v>31</v>
      </c>
      <c r="D30" s="50"/>
      <c r="E30" s="50"/>
      <c r="F30" s="50"/>
      <c r="G30" s="50"/>
      <c r="J30" s="42" t="n">
        <f aca="false">J28+(B29*COS(ATAN(C29/100)) * SIN(RADIANS($J$18)))</f>
        <v>2699978.86409366</v>
      </c>
      <c r="K30" s="42" t="n">
        <f aca="false">K28+(B29*COS(ATAN(C29/100)) * COS(RADIANS($J$18)))</f>
        <v>1300012.05570813</v>
      </c>
      <c r="L30" s="13" t="n">
        <f aca="false">L28+(B29*SIN(ATAN(C29/100)))</f>
        <v>1004.21871102709</v>
      </c>
    </row>
    <row r="31" s="13" customFormat="true" ht="18" hidden="false" customHeight="true" outlineLevel="0" collapsed="false">
      <c r="A31" s="47"/>
      <c r="B31" s="44" t="n">
        <v>7.9</v>
      </c>
      <c r="C31" s="45" t="n">
        <v>16.4</v>
      </c>
      <c r="D31" s="46"/>
      <c r="E31" s="46"/>
      <c r="F31" s="46"/>
      <c r="G31" s="46"/>
      <c r="J31" s="51"/>
      <c r="K31" s="51"/>
    </row>
    <row r="32" s="13" customFormat="true" ht="18" hidden="false" customHeight="true" outlineLevel="0" collapsed="false">
      <c r="A32" s="47" t="n">
        <v>6</v>
      </c>
      <c r="B32" s="48" t="s">
        <v>31</v>
      </c>
      <c r="C32" s="49" t="s">
        <v>31</v>
      </c>
      <c r="D32" s="50" t="s">
        <v>33</v>
      </c>
      <c r="E32" s="50"/>
      <c r="F32" s="50"/>
      <c r="G32" s="50"/>
      <c r="J32" s="42" t="n">
        <f aca="false">J30+(B31*COS(ATAN(C31/100)) * SIN(RADIANS($J$18)))</f>
        <v>2699972.09236666</v>
      </c>
      <c r="K32" s="42" t="n">
        <f aca="false">K30+(B31*COS(ATAN(C31/100)) * COS(RADIANS($J$18)))</f>
        <v>1300015.91823302</v>
      </c>
      <c r="L32" s="13" t="n">
        <f aca="false">L30+(B31*SIN(ATAN(C31/100)))</f>
        <v>1005.49723156325</v>
      </c>
    </row>
    <row r="33" s="13" customFormat="true" ht="18" hidden="false" customHeight="true" outlineLevel="0" collapsed="false">
      <c r="A33" s="47"/>
      <c r="B33" s="44" t="n">
        <v>3</v>
      </c>
      <c r="C33" s="45" t="n">
        <v>26.8</v>
      </c>
      <c r="D33" s="46"/>
      <c r="E33" s="46"/>
      <c r="F33" s="46"/>
      <c r="G33" s="46"/>
      <c r="J33" s="51"/>
      <c r="K33" s="51"/>
    </row>
    <row r="34" s="13" customFormat="true" ht="18" hidden="false" customHeight="true" outlineLevel="0" collapsed="false">
      <c r="A34" s="47" t="n">
        <v>7</v>
      </c>
      <c r="B34" s="48" t="s">
        <v>31</v>
      </c>
      <c r="C34" s="49" t="s">
        <v>31</v>
      </c>
      <c r="D34" s="50"/>
      <c r="E34" s="50"/>
      <c r="F34" s="50"/>
      <c r="G34" s="50"/>
      <c r="J34" s="42" t="n">
        <f aca="false">J32+(B33*COS(ATAN(C33/100)) * SIN(RADIANS($J$18)))</f>
        <v>2699969.57529779</v>
      </c>
      <c r="K34" s="42" t="n">
        <f aca="false">K32+(B33*COS(ATAN(C33/100)) * COS(RADIANS($J$18)))</f>
        <v>1300017.35394375</v>
      </c>
      <c r="L34" s="13" t="n">
        <f aca="false">L32+(B33*SIN(ATAN(C33/100)))</f>
        <v>1006.27382606249</v>
      </c>
    </row>
    <row r="35" s="13" customFormat="true" ht="18" hidden="false" customHeight="true" outlineLevel="0" collapsed="false">
      <c r="A35" s="47"/>
      <c r="B35" s="44" t="n">
        <v>8.9</v>
      </c>
      <c r="C35" s="45" t="n">
        <v>32.2</v>
      </c>
      <c r="D35" s="46"/>
      <c r="E35" s="46"/>
      <c r="F35" s="46"/>
      <c r="G35" s="46"/>
      <c r="J35" s="51"/>
      <c r="K35" s="51"/>
    </row>
    <row r="36" s="13" customFormat="true" ht="18" hidden="false" customHeight="true" outlineLevel="0" collapsed="false">
      <c r="A36" s="47" t="n">
        <v>8</v>
      </c>
      <c r="B36" s="48" t="s">
        <v>31</v>
      </c>
      <c r="C36" s="49" t="s">
        <v>31</v>
      </c>
      <c r="D36" s="50"/>
      <c r="E36" s="50"/>
      <c r="F36" s="50"/>
      <c r="G36" s="50"/>
      <c r="J36" s="42" t="n">
        <f aca="false">J34+(B35*COS(ATAN(C35/100)) * SIN(RADIANS($J$18)))</f>
        <v>2699962.21656192</v>
      </c>
      <c r="K36" s="42" t="n">
        <f aca="false">K34+(B35*COS(ATAN(C35/100)) * COS(RADIANS($J$18)))</f>
        <v>1300021.55129259</v>
      </c>
      <c r="L36" s="13" t="n">
        <f aca="false">L34+(B35*SIN(ATAN(C35/100)))</f>
        <v>1009.00169502839</v>
      </c>
    </row>
    <row r="37" s="13" customFormat="true" ht="18" hidden="false" customHeight="true" outlineLevel="0" collapsed="false">
      <c r="A37" s="47"/>
      <c r="B37" s="44" t="n">
        <v>12.5</v>
      </c>
      <c r="C37" s="45" t="n">
        <v>19</v>
      </c>
      <c r="D37" s="46"/>
      <c r="E37" s="46"/>
      <c r="F37" s="46"/>
      <c r="G37" s="46"/>
      <c r="J37" s="51"/>
      <c r="K37" s="51"/>
    </row>
    <row r="38" s="13" customFormat="true" ht="18" hidden="false" customHeight="true" outlineLevel="0" collapsed="false">
      <c r="A38" s="47" t="n">
        <v>9</v>
      </c>
      <c r="B38" s="48" t="s">
        <v>31</v>
      </c>
      <c r="C38" s="49" t="s">
        <v>31</v>
      </c>
      <c r="D38" s="50" t="s">
        <v>34</v>
      </c>
      <c r="E38" s="50"/>
      <c r="F38" s="50"/>
      <c r="G38" s="50"/>
      <c r="J38" s="42" t="n">
        <f aca="false">J36+(B37*COS(ATAN(C37/100)) * SIN(RADIANS($J$18)))</f>
        <v>2699951.54950143</v>
      </c>
      <c r="K38" s="42" t="n">
        <f aca="false">K36+(B37*COS(ATAN(C37/100)) * COS(RADIANS($J$18)))</f>
        <v>1300027.63567647</v>
      </c>
      <c r="L38" s="13" t="n">
        <f aca="false">L36+(B37*SIN(ATAN(C37/100)))</f>
        <v>1011.33495310118</v>
      </c>
    </row>
    <row r="39" s="13" customFormat="true" ht="18" hidden="false" customHeight="true" outlineLevel="0" collapsed="false">
      <c r="A39" s="47"/>
      <c r="B39" s="44" t="n">
        <v>5.5</v>
      </c>
      <c r="C39" s="45" t="n">
        <v>14</v>
      </c>
      <c r="D39" s="46"/>
      <c r="E39" s="46"/>
      <c r="F39" s="46"/>
      <c r="G39" s="46"/>
      <c r="J39" s="51"/>
      <c r="K39" s="51"/>
    </row>
    <row r="40" s="13" customFormat="true" ht="18" hidden="false" customHeight="true" outlineLevel="0" collapsed="false">
      <c r="A40" s="47" t="n">
        <v>10</v>
      </c>
      <c r="B40" s="48" t="s">
        <v>31</v>
      </c>
      <c r="C40" s="49" t="s">
        <v>31</v>
      </c>
      <c r="D40" s="50"/>
      <c r="E40" s="50"/>
      <c r="F40" s="50"/>
      <c r="G40" s="50"/>
      <c r="J40" s="42" t="n">
        <f aca="false">J38+(B39*COS(ATAN(C39/100)) * SIN(RADIANS($J$18)))</f>
        <v>2699946.81817014</v>
      </c>
      <c r="K40" s="42" t="n">
        <f aca="false">K38+(B39*COS(ATAN(C39/100)) * COS(RADIANS($J$18)))</f>
        <v>1300030.33438019</v>
      </c>
      <c r="L40" s="13" t="n">
        <f aca="false">L38+(B39*SIN(ATAN(C39/100)))</f>
        <v>1012.09751624612</v>
      </c>
    </row>
    <row r="41" s="13" customFormat="true" ht="18" hidden="false" customHeight="true" outlineLevel="0" collapsed="false">
      <c r="A41" s="47"/>
      <c r="B41" s="44" t="n">
        <v>7.9</v>
      </c>
      <c r="C41" s="45" t="n">
        <v>22.4</v>
      </c>
      <c r="D41" s="46"/>
      <c r="E41" s="46"/>
      <c r="F41" s="46"/>
      <c r="G41" s="46"/>
      <c r="J41" s="51"/>
      <c r="K41" s="51"/>
    </row>
    <row r="42" s="13" customFormat="true" ht="18" hidden="false" customHeight="true" outlineLevel="0" collapsed="false">
      <c r="A42" s="47" t="n">
        <v>11</v>
      </c>
      <c r="B42" s="48" t="s">
        <v>31</v>
      </c>
      <c r="C42" s="49" t="s">
        <v>31</v>
      </c>
      <c r="D42" s="50"/>
      <c r="E42" s="50"/>
      <c r="F42" s="50"/>
      <c r="G42" s="50"/>
      <c r="J42" s="42" t="n">
        <f aca="false">J40+(B41*COS(ATAN(C41/100)) * SIN(RADIANS($J$18)))</f>
        <v>2699940.12192062</v>
      </c>
      <c r="K42" s="42" t="n">
        <f aca="false">K40+(B41*COS(ATAN(C41/100)) * COS(RADIANS($J$18)))</f>
        <v>1300034.15385349</v>
      </c>
      <c r="L42" s="13" t="n">
        <f aca="false">L40+(B41*SIN(ATAN(C41/100)))</f>
        <v>1013.82432429832</v>
      </c>
    </row>
    <row r="43" s="13" customFormat="true" ht="18" hidden="false" customHeight="true" outlineLevel="0" collapsed="false">
      <c r="A43" s="47"/>
      <c r="B43" s="44" t="n">
        <v>3</v>
      </c>
      <c r="C43" s="45" t="n">
        <v>26.8</v>
      </c>
      <c r="D43" s="46"/>
      <c r="E43" s="46"/>
      <c r="F43" s="46"/>
      <c r="G43" s="46"/>
      <c r="J43" s="51"/>
      <c r="K43" s="51"/>
    </row>
    <row r="44" s="13" customFormat="true" ht="18" hidden="false" customHeight="true" outlineLevel="0" collapsed="false">
      <c r="A44" s="47" t="n">
        <v>12</v>
      </c>
      <c r="B44" s="48" t="s">
        <v>31</v>
      </c>
      <c r="C44" s="49" t="s">
        <v>31</v>
      </c>
      <c r="D44" s="50" t="s">
        <v>35</v>
      </c>
      <c r="E44" s="50"/>
      <c r="F44" s="50"/>
      <c r="G44" s="50"/>
      <c r="J44" s="42" t="n">
        <f aca="false">J42+(B43*COS(ATAN(C43/100)) * SIN(RADIANS($J$18)))</f>
        <v>2699937.60485175</v>
      </c>
      <c r="K44" s="42" t="n">
        <f aca="false">K42+(B43*COS(ATAN(C43/100)) * COS(RADIANS($J$18)))</f>
        <v>1300035.58956422</v>
      </c>
      <c r="L44" s="13" t="n">
        <f aca="false">L42+(B43*SIN(ATAN(C43/100)))</f>
        <v>1014.60091879756</v>
      </c>
    </row>
    <row r="45" s="13" customFormat="true" ht="18" hidden="false" customHeight="true" outlineLevel="0" collapsed="false">
      <c r="A45" s="47"/>
      <c r="B45" s="44" t="n">
        <v>8.9</v>
      </c>
      <c r="C45" s="45" t="n">
        <v>32.2</v>
      </c>
      <c r="D45" s="46"/>
      <c r="E45" s="46"/>
      <c r="F45" s="46"/>
      <c r="G45" s="46"/>
      <c r="J45" s="51"/>
      <c r="K45" s="51"/>
    </row>
    <row r="46" s="13" customFormat="true" ht="18" hidden="false" customHeight="true" outlineLevel="0" collapsed="false">
      <c r="A46" s="47" t="n">
        <v>13</v>
      </c>
      <c r="B46" s="48" t="s">
        <v>31</v>
      </c>
      <c r="C46" s="49" t="s">
        <v>31</v>
      </c>
      <c r="D46" s="50"/>
      <c r="E46" s="50"/>
      <c r="F46" s="50"/>
      <c r="G46" s="50"/>
      <c r="J46" s="42" t="n">
        <f aca="false">J44+(B45*COS(ATAN(C45/100)) * SIN(RADIANS($J$18)))</f>
        <v>2699930.24611588</v>
      </c>
      <c r="K46" s="42" t="n">
        <f aca="false">K44+(B45*COS(ATAN(C45/100)) * COS(RADIANS($J$18)))</f>
        <v>1300039.78691306</v>
      </c>
      <c r="L46" s="13" t="n">
        <f aca="false">L44+(B45*SIN(ATAN(C45/100)))</f>
        <v>1017.32878776346</v>
      </c>
    </row>
    <row r="47" s="13" customFormat="true" ht="18" hidden="false" customHeight="true" outlineLevel="0" collapsed="false">
      <c r="A47" s="47"/>
      <c r="B47" s="44" t="n">
        <v>12.5</v>
      </c>
      <c r="C47" s="45" t="n">
        <v>-4</v>
      </c>
      <c r="D47" s="46"/>
      <c r="E47" s="46"/>
      <c r="F47" s="46"/>
      <c r="G47" s="46"/>
      <c r="J47" s="51"/>
      <c r="K47" s="51"/>
    </row>
    <row r="48" s="13" customFormat="true" ht="18" hidden="false" customHeight="true" outlineLevel="0" collapsed="false">
      <c r="A48" s="47" t="n">
        <v>14</v>
      </c>
      <c r="B48" s="48" t="s">
        <v>31</v>
      </c>
      <c r="C48" s="49" t="s">
        <v>31</v>
      </c>
      <c r="D48" s="50"/>
      <c r="E48" s="50"/>
      <c r="F48" s="50"/>
      <c r="G48" s="50"/>
      <c r="J48" s="42" t="n">
        <f aca="false">J46+(B47*COS(ATAN(C47/100)) * SIN(RADIANS($J$18)))</f>
        <v>2699919.39689786</v>
      </c>
      <c r="K48" s="42" t="n">
        <f aca="false">K46+(B47*COS(ATAN(C47/100)) * COS(RADIANS($J$18)))</f>
        <v>1300045.97519776</v>
      </c>
      <c r="L48" s="13" t="n">
        <f aca="false">L46+(B47*SIN(ATAN(C47/100)))</f>
        <v>1016.8291872841</v>
      </c>
    </row>
    <row r="49" s="13" customFormat="true" ht="18" hidden="false" customHeight="true" outlineLevel="0" collapsed="false">
      <c r="A49" s="47"/>
      <c r="B49" s="44" t="n">
        <v>5.5</v>
      </c>
      <c r="C49" s="45" t="n">
        <v>14</v>
      </c>
      <c r="D49" s="46" t="s">
        <v>36</v>
      </c>
      <c r="E49" s="46"/>
      <c r="F49" s="46"/>
      <c r="G49" s="46"/>
      <c r="J49" s="51"/>
      <c r="K49" s="51"/>
    </row>
    <row r="50" s="13" customFormat="true" ht="18" hidden="false" customHeight="true" outlineLevel="0" collapsed="false">
      <c r="A50" s="47" t="n">
        <v>15</v>
      </c>
      <c r="B50" s="48" t="s">
        <v>31</v>
      </c>
      <c r="C50" s="49" t="s">
        <v>31</v>
      </c>
      <c r="D50" s="50"/>
      <c r="E50" s="50"/>
      <c r="F50" s="50"/>
      <c r="G50" s="50"/>
      <c r="J50" s="42" t="n">
        <f aca="false">J48+(B49*COS(ATAN(C49/100)) * SIN(RADIANS($J$18)))</f>
        <v>2699914.66556657</v>
      </c>
      <c r="K50" s="42" t="n">
        <f aca="false">K48+(B49*COS(ATAN(C49/100)) * COS(RADIANS($J$18)))</f>
        <v>1300048.67390148</v>
      </c>
      <c r="L50" s="13" t="n">
        <f aca="false">L48+(B49*SIN(ATAN(C49/100)))</f>
        <v>1017.59175042904</v>
      </c>
    </row>
    <row r="51" s="13" customFormat="true" ht="18" hidden="false" customHeight="true" outlineLevel="0" collapsed="false">
      <c r="A51" s="47"/>
      <c r="B51" s="44" t="n">
        <v>7.9</v>
      </c>
      <c r="C51" s="45" t="n">
        <v>22.4</v>
      </c>
      <c r="D51" s="46"/>
      <c r="E51" s="46"/>
      <c r="F51" s="46"/>
      <c r="G51" s="46"/>
      <c r="J51" s="51"/>
      <c r="K51" s="51"/>
    </row>
    <row r="52" s="13" customFormat="true" ht="18" hidden="false" customHeight="true" outlineLevel="0" collapsed="false">
      <c r="A52" s="47" t="n">
        <v>16</v>
      </c>
      <c r="B52" s="48" t="s">
        <v>31</v>
      </c>
      <c r="C52" s="49" t="s">
        <v>31</v>
      </c>
      <c r="D52" s="50"/>
      <c r="E52" s="50"/>
      <c r="F52" s="50"/>
      <c r="G52" s="50"/>
      <c r="J52" s="42" t="n">
        <f aca="false">J50+(B51*COS(ATAN(C51/100)) * SIN(RADIANS($J$18)))</f>
        <v>2699907.96931705</v>
      </c>
      <c r="K52" s="42" t="n">
        <f aca="false">K50+(B51*COS(ATAN(C51/100)) * COS(RADIANS($J$18)))</f>
        <v>1300052.49337478</v>
      </c>
      <c r="L52" s="13" t="n">
        <f aca="false">L50+(B51*SIN(ATAN(C51/100)))</f>
        <v>1019.31855848124</v>
      </c>
    </row>
    <row r="53" s="13" customFormat="true" ht="18" hidden="false" customHeight="true" outlineLevel="0" collapsed="false">
      <c r="A53" s="47"/>
      <c r="B53" s="44" t="n">
        <v>3</v>
      </c>
      <c r="C53" s="45" t="n">
        <v>26.8</v>
      </c>
      <c r="D53" s="46"/>
      <c r="E53" s="46"/>
      <c r="F53" s="46"/>
      <c r="G53" s="46"/>
      <c r="J53" s="51"/>
      <c r="K53" s="51"/>
    </row>
    <row r="54" s="13" customFormat="true" ht="18" hidden="false" customHeight="true" outlineLevel="0" collapsed="false">
      <c r="A54" s="47" t="n">
        <v>17</v>
      </c>
      <c r="B54" s="48" t="s">
        <v>31</v>
      </c>
      <c r="C54" s="49" t="s">
        <v>31</v>
      </c>
      <c r="D54" s="50"/>
      <c r="E54" s="50"/>
      <c r="F54" s="50"/>
      <c r="G54" s="50"/>
      <c r="J54" s="42" t="n">
        <f aca="false">J52+(B53*COS(ATAN(C53/100)) * SIN(RADIANS($J$18)))</f>
        <v>2699905.45224818</v>
      </c>
      <c r="K54" s="42" t="n">
        <f aca="false">K52+(B53*COS(ATAN(C53/100)) * COS(RADIANS($J$18)))</f>
        <v>1300053.92908551</v>
      </c>
      <c r="L54" s="13" t="n">
        <f aca="false">L52+(B53*SIN(ATAN(C53/100)))</f>
        <v>1020.09515298048</v>
      </c>
    </row>
    <row r="55" s="13" customFormat="true" ht="18" hidden="false" customHeight="true" outlineLevel="0" collapsed="false">
      <c r="A55" s="47"/>
      <c r="B55" s="44" t="n">
        <v>8.9</v>
      </c>
      <c r="C55" s="45" t="n">
        <v>32.2</v>
      </c>
      <c r="D55" s="46"/>
      <c r="E55" s="46"/>
      <c r="F55" s="46"/>
      <c r="G55" s="46"/>
      <c r="J55" s="51"/>
      <c r="K55" s="51"/>
    </row>
    <row r="56" s="13" customFormat="true" ht="18" hidden="false" customHeight="true" outlineLevel="0" collapsed="false">
      <c r="A56" s="47" t="n">
        <v>18</v>
      </c>
      <c r="B56" s="48" t="s">
        <v>31</v>
      </c>
      <c r="C56" s="49" t="s">
        <v>31</v>
      </c>
      <c r="D56" s="50" t="s">
        <v>33</v>
      </c>
      <c r="E56" s="50"/>
      <c r="F56" s="50"/>
      <c r="G56" s="50"/>
      <c r="J56" s="42" t="n">
        <f aca="false">J54+(B55*COS(ATAN(C55/100)) * SIN(RADIANS($J$18)))</f>
        <v>2699898.09351231</v>
      </c>
      <c r="K56" s="42" t="n">
        <f aca="false">K54+(B55*COS(ATAN(C55/100)) * COS(RADIANS($J$18)))</f>
        <v>1300058.12643435</v>
      </c>
      <c r="L56" s="13" t="n">
        <f aca="false">L54+(B55*SIN(ATAN(C55/100)))</f>
        <v>1022.82302194638</v>
      </c>
    </row>
    <row r="57" s="13" customFormat="true" ht="18" hidden="false" customHeight="true" outlineLevel="0" collapsed="false">
      <c r="A57" s="47"/>
      <c r="B57" s="44" t="n">
        <v>12.5</v>
      </c>
      <c r="C57" s="45" t="n">
        <v>19</v>
      </c>
      <c r="D57" s="46"/>
      <c r="E57" s="46"/>
      <c r="F57" s="46"/>
      <c r="G57" s="46"/>
      <c r="J57" s="51"/>
      <c r="K57" s="51"/>
    </row>
    <row r="58" s="13" customFormat="true" ht="18" hidden="false" customHeight="true" outlineLevel="0" collapsed="false">
      <c r="A58" s="47" t="n">
        <v>19</v>
      </c>
      <c r="B58" s="48" t="s">
        <v>31</v>
      </c>
      <c r="C58" s="49" t="s">
        <v>31</v>
      </c>
      <c r="D58" s="50"/>
      <c r="E58" s="50"/>
      <c r="F58" s="50"/>
      <c r="G58" s="50"/>
      <c r="J58" s="42" t="n">
        <f aca="false">J56+(B57*COS(ATAN(C57/100)) * SIN(RADIANS($J$18)))</f>
        <v>2699887.42645182</v>
      </c>
      <c r="K58" s="42" t="n">
        <f aca="false">K56+(B57*COS(ATAN(C57/100)) * COS(RADIANS($J$18)))</f>
        <v>1300064.21081823</v>
      </c>
      <c r="L58" s="13" t="n">
        <f aca="false">L56+(B57*SIN(ATAN(C57/100)))</f>
        <v>1025.15628001917</v>
      </c>
    </row>
    <row r="59" s="13" customFormat="true" ht="18" hidden="false" customHeight="true" outlineLevel="0" collapsed="false">
      <c r="A59" s="47"/>
      <c r="B59" s="44" t="n">
        <v>5.5</v>
      </c>
      <c r="C59" s="45" t="n">
        <v>14</v>
      </c>
      <c r="D59" s="46"/>
      <c r="E59" s="46"/>
      <c r="F59" s="46"/>
      <c r="G59" s="46"/>
      <c r="J59" s="51"/>
      <c r="K59" s="51"/>
    </row>
    <row r="60" s="13" customFormat="true" ht="18" hidden="false" customHeight="true" outlineLevel="0" collapsed="false">
      <c r="A60" s="47" t="n">
        <v>20</v>
      </c>
      <c r="B60" s="48" t="s">
        <v>31</v>
      </c>
      <c r="C60" s="49" t="s">
        <v>31</v>
      </c>
      <c r="D60" s="50"/>
      <c r="E60" s="50"/>
      <c r="F60" s="50"/>
      <c r="G60" s="50"/>
      <c r="J60" s="42" t="n">
        <f aca="false">J58+(B59*COS(ATAN(C59/100)) * SIN(RADIANS($J$18)))</f>
        <v>2699882.69512054</v>
      </c>
      <c r="K60" s="42" t="n">
        <f aca="false">K58+(B59*COS(ATAN(C59/100)) * COS(RADIANS($J$18)))</f>
        <v>1300066.90952195</v>
      </c>
      <c r="L60" s="13" t="n">
        <f aca="false">L58+(B59*SIN(ATAN(C59/100)))</f>
        <v>1025.91884316411</v>
      </c>
    </row>
    <row r="61" s="13" customFormat="true" ht="18" hidden="false" customHeight="true" outlineLevel="0" collapsed="false">
      <c r="A61" s="47"/>
      <c r="B61" s="44" t="n">
        <v>7.9</v>
      </c>
      <c r="C61" s="45" t="n">
        <v>22.4</v>
      </c>
      <c r="D61" s="46"/>
      <c r="E61" s="46"/>
      <c r="F61" s="46"/>
      <c r="G61" s="46"/>
      <c r="J61" s="51"/>
      <c r="K61" s="51"/>
    </row>
    <row r="62" s="13" customFormat="true" ht="18" hidden="false" customHeight="true" outlineLevel="0" collapsed="false">
      <c r="A62" s="47" t="n">
        <v>21</v>
      </c>
      <c r="B62" s="48" t="s">
        <v>31</v>
      </c>
      <c r="C62" s="49" t="s">
        <v>31</v>
      </c>
      <c r="D62" s="50"/>
      <c r="E62" s="50"/>
      <c r="F62" s="50"/>
      <c r="G62" s="50"/>
      <c r="J62" s="42" t="n">
        <f aca="false">J60+(B61*COS(ATAN(C61/100)) * SIN(RADIANS($J$18)))</f>
        <v>2699875.99887101</v>
      </c>
      <c r="K62" s="42" t="n">
        <f aca="false">K60+(B61*COS(ATAN(C61/100)) * COS(RADIANS($J$18)))</f>
        <v>1300070.72899524</v>
      </c>
      <c r="L62" s="13" t="n">
        <f aca="false">L60+(B61*SIN(ATAN(C61/100)))</f>
        <v>1027.64565121631</v>
      </c>
    </row>
    <row r="63" s="13" customFormat="true" ht="18" hidden="false" customHeight="true" outlineLevel="0" collapsed="false">
      <c r="A63" s="47"/>
      <c r="B63" s="44" t="n">
        <v>3</v>
      </c>
      <c r="C63" s="45" t="n">
        <v>26.8</v>
      </c>
      <c r="D63" s="46"/>
      <c r="E63" s="46"/>
      <c r="F63" s="46"/>
      <c r="G63" s="46"/>
      <c r="J63" s="51"/>
      <c r="K63" s="51"/>
    </row>
    <row r="64" s="13" customFormat="true" ht="18" hidden="false" customHeight="true" outlineLevel="0" collapsed="false">
      <c r="A64" s="47" t="n">
        <v>22</v>
      </c>
      <c r="B64" s="48" t="s">
        <v>31</v>
      </c>
      <c r="C64" s="49" t="s">
        <v>31</v>
      </c>
      <c r="D64" s="50" t="s">
        <v>32</v>
      </c>
      <c r="E64" s="50"/>
      <c r="F64" s="50"/>
      <c r="G64" s="50"/>
      <c r="J64" s="42" t="n">
        <f aca="false">J62+(B63*COS(ATAN(C63/100)) * SIN(RADIANS($J$18)))</f>
        <v>2699873.48180215</v>
      </c>
      <c r="K64" s="42" t="n">
        <f aca="false">K62+(B63*COS(ATAN(C63/100)) * COS(RADIANS($J$18)))</f>
        <v>1300072.16470598</v>
      </c>
      <c r="L64" s="13" t="n">
        <f aca="false">L62+(B63*SIN(ATAN(C63/100)))</f>
        <v>1028.42224571555</v>
      </c>
    </row>
    <row r="65" s="13" customFormat="true" ht="18" hidden="false" customHeight="true" outlineLevel="0" collapsed="false">
      <c r="A65" s="47"/>
      <c r="B65" s="44" t="n">
        <v>8.9</v>
      </c>
      <c r="C65" s="45" t="n">
        <v>32.2</v>
      </c>
      <c r="D65" s="46" t="s">
        <v>36</v>
      </c>
      <c r="E65" s="46"/>
      <c r="F65" s="46"/>
      <c r="G65" s="46"/>
      <c r="J65" s="51"/>
      <c r="K65" s="51"/>
    </row>
    <row r="66" s="13" customFormat="true" ht="18" hidden="false" customHeight="true" outlineLevel="0" collapsed="false">
      <c r="A66" s="47" t="n">
        <v>23</v>
      </c>
      <c r="B66" s="48" t="s">
        <v>31</v>
      </c>
      <c r="C66" s="49" t="s">
        <v>31</v>
      </c>
      <c r="D66" s="50"/>
      <c r="E66" s="50"/>
      <c r="F66" s="50"/>
      <c r="G66" s="50"/>
      <c r="J66" s="42" t="n">
        <f aca="false">J64+(B65*COS(ATAN(C65/100)) * SIN(RADIANS($J$18)))</f>
        <v>2699866.12306627</v>
      </c>
      <c r="K66" s="42" t="n">
        <f aca="false">K64+(B65*COS(ATAN(C65/100)) * COS(RADIANS($J$18)))</f>
        <v>1300076.36205481</v>
      </c>
      <c r="L66" s="13" t="n">
        <f aca="false">L64+(B65*SIN(ATAN(C65/100)))</f>
        <v>1031.15011468145</v>
      </c>
    </row>
    <row r="67" s="13" customFormat="true" ht="18" hidden="false" customHeight="true" outlineLevel="0" collapsed="false">
      <c r="A67" s="47"/>
      <c r="B67" s="44"/>
      <c r="C67" s="45"/>
      <c r="D67" s="46"/>
      <c r="E67" s="46"/>
      <c r="F67" s="46"/>
      <c r="G67" s="46"/>
      <c r="J67" s="0"/>
      <c r="K67" s="0"/>
    </row>
    <row r="68" s="13" customFormat="true" ht="18" hidden="false" customHeight="true" outlineLevel="0" collapsed="false">
      <c r="A68" s="47" t="n">
        <v>24</v>
      </c>
      <c r="B68" s="48" t="s">
        <v>31</v>
      </c>
      <c r="C68" s="49" t="s">
        <v>31</v>
      </c>
      <c r="D68" s="50"/>
      <c r="E68" s="50"/>
      <c r="F68" s="50"/>
      <c r="G68" s="50"/>
    </row>
    <row r="69" s="13" customFormat="true" ht="18" hidden="false" customHeight="true" outlineLevel="0" collapsed="false">
      <c r="A69" s="47"/>
      <c r="B69" s="44"/>
      <c r="C69" s="45"/>
      <c r="D69" s="46"/>
      <c r="E69" s="46"/>
      <c r="F69" s="46"/>
      <c r="G69" s="46"/>
    </row>
    <row r="70" s="13" customFormat="true" ht="18" hidden="false" customHeight="true" outlineLevel="0" collapsed="false">
      <c r="A70" s="47" t="n">
        <v>25</v>
      </c>
      <c r="B70" s="48" t="s">
        <v>31</v>
      </c>
      <c r="C70" s="49" t="s">
        <v>31</v>
      </c>
      <c r="D70" s="50"/>
      <c r="E70" s="50"/>
      <c r="F70" s="50"/>
      <c r="G70" s="50"/>
    </row>
    <row r="71" s="13" customFormat="true" ht="18" hidden="false" customHeight="true" outlineLevel="0" collapsed="false">
      <c r="A71" s="47"/>
      <c r="B71" s="44"/>
      <c r="C71" s="45"/>
      <c r="D71" s="46"/>
      <c r="E71" s="46"/>
      <c r="F71" s="46"/>
      <c r="G71" s="46"/>
    </row>
    <row r="72" s="13" customFormat="true" ht="18" hidden="false" customHeight="true" outlineLevel="0" collapsed="false">
      <c r="A72" s="47" t="n">
        <v>26</v>
      </c>
      <c r="B72" s="48" t="s">
        <v>31</v>
      </c>
      <c r="C72" s="49" t="s">
        <v>31</v>
      </c>
      <c r="D72" s="50"/>
      <c r="E72" s="50"/>
      <c r="F72" s="50"/>
      <c r="G72" s="50"/>
    </row>
    <row r="73" s="13" customFormat="true" ht="18" hidden="false" customHeight="true" outlineLevel="0" collapsed="false">
      <c r="A73" s="47"/>
      <c r="B73" s="44"/>
      <c r="C73" s="45"/>
      <c r="D73" s="46"/>
      <c r="E73" s="46"/>
      <c r="F73" s="46"/>
      <c r="G73" s="46"/>
    </row>
    <row r="74" s="13" customFormat="true" ht="18" hidden="false" customHeight="true" outlineLevel="0" collapsed="false">
      <c r="A74" s="47" t="n">
        <v>27</v>
      </c>
      <c r="B74" s="48" t="s">
        <v>31</v>
      </c>
      <c r="C74" s="49" t="s">
        <v>31</v>
      </c>
      <c r="D74" s="50"/>
      <c r="E74" s="50"/>
      <c r="F74" s="50"/>
      <c r="G74" s="50"/>
    </row>
    <row r="75" s="13" customFormat="true" ht="18" hidden="false" customHeight="true" outlineLevel="0" collapsed="false">
      <c r="A75" s="47"/>
      <c r="B75" s="44"/>
      <c r="C75" s="45"/>
      <c r="D75" s="46"/>
      <c r="E75" s="46"/>
      <c r="F75" s="46"/>
      <c r="G75" s="46"/>
    </row>
    <row r="76" s="13" customFormat="true" ht="18" hidden="false" customHeight="true" outlineLevel="0" collapsed="false">
      <c r="A76" s="47" t="n">
        <v>28</v>
      </c>
      <c r="B76" s="48" t="s">
        <v>31</v>
      </c>
      <c r="C76" s="49" t="s">
        <v>31</v>
      </c>
      <c r="D76" s="50"/>
      <c r="E76" s="50"/>
      <c r="F76" s="50"/>
      <c r="G76" s="50"/>
    </row>
    <row r="77" s="13" customFormat="true" ht="18" hidden="false" customHeight="true" outlineLevel="0" collapsed="false">
      <c r="A77" s="47"/>
      <c r="B77" s="44"/>
      <c r="C77" s="45"/>
      <c r="D77" s="46"/>
      <c r="E77" s="46"/>
      <c r="F77" s="46"/>
      <c r="G77" s="46"/>
    </row>
    <row r="78" s="13" customFormat="true" ht="18" hidden="false" customHeight="true" outlineLevel="0" collapsed="false">
      <c r="A78" s="47" t="n">
        <v>29</v>
      </c>
      <c r="B78" s="48" t="s">
        <v>31</v>
      </c>
      <c r="C78" s="49" t="s">
        <v>31</v>
      </c>
      <c r="D78" s="50"/>
      <c r="E78" s="50"/>
      <c r="F78" s="50"/>
      <c r="G78" s="50"/>
    </row>
    <row r="79" s="13" customFormat="true" ht="18" hidden="false" customHeight="true" outlineLevel="0" collapsed="false">
      <c r="A79" s="47"/>
      <c r="B79" s="44"/>
      <c r="C79" s="45"/>
      <c r="D79" s="46"/>
      <c r="E79" s="46"/>
      <c r="F79" s="46"/>
      <c r="G79" s="46"/>
    </row>
    <row r="80" s="13" customFormat="true" ht="18" hidden="false" customHeight="true" outlineLevel="0" collapsed="false">
      <c r="A80" s="47" t="n">
        <v>30</v>
      </c>
      <c r="B80" s="48" t="s">
        <v>31</v>
      </c>
      <c r="C80" s="49" t="s">
        <v>31</v>
      </c>
      <c r="D80" s="50"/>
      <c r="E80" s="50"/>
      <c r="F80" s="50"/>
      <c r="G80" s="50"/>
    </row>
    <row r="81" s="13" customFormat="true" ht="18" hidden="false" customHeight="true" outlineLevel="0" collapsed="false">
      <c r="A81" s="47"/>
      <c r="B81" s="44"/>
      <c r="C81" s="45"/>
      <c r="D81" s="46"/>
      <c r="E81" s="46"/>
      <c r="F81" s="46"/>
      <c r="G81" s="46"/>
    </row>
    <row r="82" s="13" customFormat="true" ht="18" hidden="false" customHeight="true" outlineLevel="0" collapsed="false">
      <c r="A82" s="47" t="n">
        <v>31</v>
      </c>
      <c r="B82" s="48" t="s">
        <v>31</v>
      </c>
      <c r="C82" s="49" t="s">
        <v>31</v>
      </c>
      <c r="D82" s="50"/>
      <c r="E82" s="50"/>
      <c r="F82" s="50"/>
      <c r="G82" s="50"/>
    </row>
    <row r="83" s="13" customFormat="true" ht="18" hidden="false" customHeight="true" outlineLevel="0" collapsed="false">
      <c r="A83" s="47"/>
      <c r="B83" s="52"/>
      <c r="C83" s="45"/>
      <c r="D83" s="46"/>
      <c r="E83" s="46"/>
      <c r="F83" s="46"/>
      <c r="G83" s="46"/>
    </row>
    <row r="84" s="13" customFormat="true" ht="18" hidden="false" customHeight="true" outlineLevel="0" collapsed="false">
      <c r="A84" s="47" t="n">
        <v>32</v>
      </c>
      <c r="B84" s="48" t="s">
        <v>31</v>
      </c>
      <c r="C84" s="49" t="s">
        <v>31</v>
      </c>
      <c r="D84" s="50"/>
      <c r="E84" s="50"/>
      <c r="F84" s="50"/>
      <c r="G84" s="50"/>
    </row>
    <row r="85" s="13" customFormat="true" ht="18" hidden="false" customHeight="true" outlineLevel="0" collapsed="false">
      <c r="A85" s="47"/>
      <c r="B85" s="52"/>
      <c r="C85" s="45"/>
      <c r="D85" s="46"/>
      <c r="E85" s="46"/>
      <c r="F85" s="46"/>
      <c r="G85" s="46"/>
    </row>
    <row r="86" s="13" customFormat="true" ht="18" hidden="false" customHeight="true" outlineLevel="0" collapsed="false">
      <c r="A86" s="47" t="n">
        <v>33</v>
      </c>
      <c r="B86" s="48" t="s">
        <v>31</v>
      </c>
      <c r="C86" s="49" t="s">
        <v>31</v>
      </c>
      <c r="D86" s="50"/>
      <c r="E86" s="50"/>
      <c r="F86" s="50"/>
      <c r="G86" s="50"/>
    </row>
    <row r="87" s="13" customFormat="true" ht="18" hidden="false" customHeight="true" outlineLevel="0" collapsed="false">
      <c r="A87" s="47"/>
      <c r="B87" s="52"/>
      <c r="C87" s="45"/>
      <c r="D87" s="46"/>
      <c r="E87" s="46"/>
      <c r="F87" s="46"/>
      <c r="G87" s="46"/>
    </row>
    <row r="88" s="13" customFormat="true" ht="18" hidden="false" customHeight="true" outlineLevel="0" collapsed="false">
      <c r="A88" s="47" t="n">
        <v>34</v>
      </c>
      <c r="B88" s="48" t="s">
        <v>31</v>
      </c>
      <c r="C88" s="49" t="s">
        <v>31</v>
      </c>
      <c r="D88" s="50"/>
      <c r="E88" s="50"/>
      <c r="F88" s="50"/>
      <c r="G88" s="50"/>
    </row>
    <row r="89" s="13" customFormat="true" ht="18" hidden="false" customHeight="true" outlineLevel="0" collapsed="false">
      <c r="A89" s="47"/>
      <c r="B89" s="52"/>
      <c r="C89" s="45"/>
      <c r="D89" s="46"/>
      <c r="E89" s="46"/>
      <c r="F89" s="46"/>
      <c r="G89" s="46"/>
    </row>
    <row r="90" s="13" customFormat="true" ht="18" hidden="false" customHeight="true" outlineLevel="0" collapsed="false">
      <c r="A90" s="47" t="n">
        <v>35</v>
      </c>
      <c r="B90" s="48" t="s">
        <v>31</v>
      </c>
      <c r="C90" s="49" t="s">
        <v>31</v>
      </c>
      <c r="D90" s="50"/>
      <c r="E90" s="50"/>
      <c r="F90" s="50"/>
      <c r="G90" s="50"/>
    </row>
    <row r="91" s="13" customFormat="true" ht="18" hidden="false" customHeight="true" outlineLevel="0" collapsed="false">
      <c r="A91" s="47"/>
      <c r="B91" s="52"/>
      <c r="C91" s="45"/>
      <c r="D91" s="46"/>
      <c r="E91" s="46"/>
      <c r="F91" s="46"/>
      <c r="G91" s="46"/>
    </row>
    <row r="92" s="13" customFormat="true" ht="18" hidden="false" customHeight="true" outlineLevel="0" collapsed="false">
      <c r="A92" s="47" t="n">
        <v>36</v>
      </c>
      <c r="B92" s="48" t="s">
        <v>31</v>
      </c>
      <c r="C92" s="49" t="s">
        <v>31</v>
      </c>
      <c r="D92" s="50"/>
      <c r="E92" s="50"/>
      <c r="F92" s="50"/>
      <c r="G92" s="50"/>
    </row>
    <row r="93" s="13" customFormat="true" ht="18" hidden="false" customHeight="true" outlineLevel="0" collapsed="false">
      <c r="A93" s="47"/>
      <c r="B93" s="52"/>
      <c r="C93" s="45"/>
      <c r="D93" s="46"/>
      <c r="E93" s="46"/>
      <c r="F93" s="46"/>
      <c r="G93" s="46"/>
    </row>
    <row r="94" s="13" customFormat="true" ht="18" hidden="false" customHeight="true" outlineLevel="0" collapsed="false">
      <c r="A94" s="47" t="n">
        <v>37</v>
      </c>
      <c r="B94" s="48" t="s">
        <v>31</v>
      </c>
      <c r="C94" s="49" t="s">
        <v>31</v>
      </c>
      <c r="D94" s="50"/>
      <c r="E94" s="50"/>
      <c r="F94" s="50"/>
      <c r="G94" s="50"/>
    </row>
    <row r="95" s="13" customFormat="true" ht="18" hidden="false" customHeight="true" outlineLevel="0" collapsed="false">
      <c r="A95" s="47"/>
      <c r="B95" s="52"/>
      <c r="C95" s="45"/>
      <c r="D95" s="46"/>
      <c r="E95" s="46"/>
      <c r="F95" s="46"/>
      <c r="G95" s="46"/>
    </row>
    <row r="96" s="13" customFormat="true" ht="18" hidden="false" customHeight="true" outlineLevel="0" collapsed="false">
      <c r="A96" s="47" t="n">
        <v>38</v>
      </c>
      <c r="B96" s="48" t="s">
        <v>31</v>
      </c>
      <c r="C96" s="49" t="s">
        <v>31</v>
      </c>
      <c r="D96" s="50"/>
      <c r="E96" s="50"/>
      <c r="F96" s="50"/>
      <c r="G96" s="50"/>
    </row>
    <row r="97" s="13" customFormat="true" ht="18" hidden="false" customHeight="true" outlineLevel="0" collapsed="false">
      <c r="A97" s="47"/>
      <c r="B97" s="52"/>
      <c r="C97" s="45"/>
      <c r="D97" s="46"/>
      <c r="E97" s="46"/>
      <c r="F97" s="46"/>
      <c r="G97" s="46"/>
    </row>
    <row r="98" s="13" customFormat="true" ht="18" hidden="false" customHeight="true" outlineLevel="0" collapsed="false">
      <c r="A98" s="47" t="n">
        <v>39</v>
      </c>
      <c r="B98" s="48" t="s">
        <v>31</v>
      </c>
      <c r="C98" s="49" t="s">
        <v>31</v>
      </c>
      <c r="D98" s="50"/>
      <c r="E98" s="50"/>
      <c r="F98" s="50"/>
      <c r="G98" s="50"/>
    </row>
    <row r="99" s="13" customFormat="true" ht="18" hidden="false" customHeight="true" outlineLevel="0" collapsed="false">
      <c r="A99" s="47"/>
      <c r="B99" s="52"/>
      <c r="C99" s="45"/>
      <c r="D99" s="46"/>
      <c r="E99" s="46"/>
      <c r="F99" s="46"/>
      <c r="G99" s="46"/>
    </row>
    <row r="100" s="13" customFormat="true" ht="18" hidden="false" customHeight="true" outlineLevel="0" collapsed="false">
      <c r="A100" s="47" t="n">
        <v>40</v>
      </c>
      <c r="B100" s="48" t="s">
        <v>31</v>
      </c>
      <c r="C100" s="49" t="s">
        <v>31</v>
      </c>
      <c r="D100" s="50"/>
      <c r="E100" s="50"/>
      <c r="F100" s="50"/>
      <c r="G100" s="50"/>
    </row>
    <row r="101" s="13" customFormat="true" ht="18" hidden="false" customHeight="true" outlineLevel="0" collapsed="false">
      <c r="A101" s="47"/>
      <c r="B101" s="52"/>
      <c r="C101" s="45"/>
      <c r="D101" s="46"/>
      <c r="E101" s="46"/>
      <c r="F101" s="46"/>
      <c r="G101" s="46"/>
    </row>
    <row r="102" s="13" customFormat="true" ht="18" hidden="false" customHeight="true" outlineLevel="0" collapsed="false">
      <c r="A102" s="47" t="n">
        <v>41</v>
      </c>
      <c r="B102" s="48" t="s">
        <v>31</v>
      </c>
      <c r="C102" s="49" t="s">
        <v>31</v>
      </c>
      <c r="D102" s="50"/>
      <c r="E102" s="50"/>
      <c r="F102" s="50"/>
      <c r="G102" s="50"/>
    </row>
    <row r="103" s="13" customFormat="true" ht="18" hidden="false" customHeight="true" outlineLevel="0" collapsed="false">
      <c r="A103" s="47"/>
      <c r="B103" s="52"/>
      <c r="C103" s="45"/>
      <c r="D103" s="46"/>
      <c r="E103" s="46"/>
      <c r="F103" s="46"/>
      <c r="G103" s="46"/>
    </row>
    <row r="104" s="13" customFormat="true" ht="18" hidden="false" customHeight="true" outlineLevel="0" collapsed="false">
      <c r="A104" s="47" t="n">
        <v>42</v>
      </c>
      <c r="B104" s="48" t="s">
        <v>31</v>
      </c>
      <c r="C104" s="49" t="s">
        <v>31</v>
      </c>
      <c r="D104" s="50"/>
      <c r="E104" s="50"/>
      <c r="F104" s="50"/>
      <c r="G104" s="50"/>
    </row>
    <row r="105" s="13" customFormat="true" ht="18" hidden="false" customHeight="true" outlineLevel="0" collapsed="false">
      <c r="A105" s="47"/>
      <c r="B105" s="52"/>
      <c r="C105" s="45"/>
      <c r="D105" s="46"/>
      <c r="E105" s="46"/>
      <c r="F105" s="46"/>
      <c r="G105" s="46"/>
    </row>
    <row r="106" s="13" customFormat="true" ht="18" hidden="false" customHeight="true" outlineLevel="0" collapsed="false">
      <c r="A106" s="47" t="n">
        <v>43</v>
      </c>
      <c r="B106" s="48" t="s">
        <v>31</v>
      </c>
      <c r="C106" s="49" t="s">
        <v>31</v>
      </c>
      <c r="D106" s="50"/>
      <c r="E106" s="50"/>
      <c r="F106" s="50"/>
      <c r="G106" s="50"/>
    </row>
    <row r="107" s="13" customFormat="true" ht="18" hidden="false" customHeight="true" outlineLevel="0" collapsed="false">
      <c r="A107" s="47"/>
      <c r="B107" s="52"/>
      <c r="C107" s="45"/>
      <c r="D107" s="46"/>
      <c r="E107" s="46"/>
      <c r="F107" s="46"/>
      <c r="G107" s="46"/>
    </row>
    <row r="108" s="13" customFormat="true" ht="18" hidden="false" customHeight="true" outlineLevel="0" collapsed="false">
      <c r="A108" s="47" t="n">
        <v>44</v>
      </c>
      <c r="B108" s="48" t="s">
        <v>31</v>
      </c>
      <c r="C108" s="49" t="s">
        <v>31</v>
      </c>
      <c r="D108" s="50"/>
      <c r="E108" s="50"/>
      <c r="F108" s="50"/>
      <c r="G108" s="50"/>
    </row>
    <row r="109" s="13" customFormat="true" ht="18" hidden="false" customHeight="true" outlineLevel="0" collapsed="false">
      <c r="A109" s="47"/>
      <c r="B109" s="52"/>
      <c r="C109" s="45"/>
      <c r="D109" s="46"/>
      <c r="E109" s="46"/>
      <c r="F109" s="46"/>
      <c r="G109" s="46"/>
    </row>
    <row r="110" s="13" customFormat="true" ht="18" hidden="false" customHeight="true" outlineLevel="0" collapsed="false">
      <c r="A110" s="47" t="n">
        <v>45</v>
      </c>
      <c r="B110" s="48" t="s">
        <v>31</v>
      </c>
      <c r="C110" s="49" t="s">
        <v>31</v>
      </c>
      <c r="D110" s="50"/>
      <c r="E110" s="50"/>
      <c r="F110" s="50"/>
      <c r="G110" s="50"/>
    </row>
    <row r="111" s="13" customFormat="true" ht="18" hidden="false" customHeight="true" outlineLevel="0" collapsed="false">
      <c r="A111" s="47"/>
      <c r="B111" s="52"/>
      <c r="C111" s="45"/>
      <c r="D111" s="46"/>
      <c r="E111" s="46"/>
      <c r="F111" s="46"/>
      <c r="G111" s="46"/>
    </row>
    <row r="112" s="13" customFormat="true" ht="18" hidden="false" customHeight="true" outlineLevel="0" collapsed="false">
      <c r="A112" s="47" t="n">
        <v>46</v>
      </c>
      <c r="B112" s="48" t="s">
        <v>31</v>
      </c>
      <c r="C112" s="49" t="s">
        <v>31</v>
      </c>
      <c r="D112" s="50"/>
      <c r="E112" s="50"/>
      <c r="F112" s="50"/>
      <c r="G112" s="50"/>
    </row>
    <row r="113" s="13" customFormat="true" ht="18" hidden="false" customHeight="true" outlineLevel="0" collapsed="false">
      <c r="A113" s="47"/>
      <c r="B113" s="52"/>
      <c r="C113" s="45"/>
      <c r="D113" s="46"/>
      <c r="E113" s="46"/>
      <c r="F113" s="46"/>
      <c r="G113" s="46"/>
    </row>
    <row r="114" s="13" customFormat="true" ht="18" hidden="false" customHeight="true" outlineLevel="0" collapsed="false">
      <c r="A114" s="47" t="n">
        <v>47</v>
      </c>
      <c r="B114" s="48" t="s">
        <v>31</v>
      </c>
      <c r="C114" s="49" t="s">
        <v>31</v>
      </c>
      <c r="D114" s="50"/>
      <c r="E114" s="50"/>
      <c r="F114" s="50"/>
      <c r="G114" s="50"/>
    </row>
    <row r="115" s="13" customFormat="true" ht="18" hidden="false" customHeight="true" outlineLevel="0" collapsed="false">
      <c r="A115" s="47"/>
      <c r="B115" s="52"/>
      <c r="C115" s="45"/>
      <c r="D115" s="46"/>
      <c r="E115" s="46"/>
      <c r="F115" s="46"/>
      <c r="G115" s="46"/>
    </row>
    <row r="116" s="13" customFormat="true" ht="18" hidden="false" customHeight="true" outlineLevel="0" collapsed="false">
      <c r="A116" s="47" t="n">
        <v>48</v>
      </c>
      <c r="B116" s="48" t="s">
        <v>31</v>
      </c>
      <c r="C116" s="49" t="s">
        <v>31</v>
      </c>
      <c r="D116" s="50"/>
      <c r="E116" s="50"/>
      <c r="F116" s="50"/>
      <c r="G116" s="50"/>
    </row>
    <row r="117" s="13" customFormat="true" ht="18" hidden="false" customHeight="true" outlineLevel="0" collapsed="false">
      <c r="A117" s="47"/>
      <c r="B117" s="52"/>
      <c r="C117" s="45"/>
      <c r="D117" s="46"/>
      <c r="E117" s="46"/>
      <c r="F117" s="46"/>
      <c r="G117" s="46"/>
    </row>
    <row r="118" s="13" customFormat="true" ht="18" hidden="false" customHeight="true" outlineLevel="0" collapsed="false">
      <c r="A118" s="47" t="n">
        <v>49</v>
      </c>
      <c r="B118" s="48" t="s">
        <v>31</v>
      </c>
      <c r="C118" s="49" t="s">
        <v>31</v>
      </c>
      <c r="D118" s="50"/>
      <c r="E118" s="50"/>
      <c r="F118" s="50"/>
      <c r="G118" s="50"/>
    </row>
    <row r="119" customFormat="false" ht="18" hidden="false" customHeight="true" outlineLevel="0" collapsed="false">
      <c r="A119" s="47"/>
      <c r="B119" s="52"/>
      <c r="C119" s="45"/>
      <c r="D119" s="46"/>
      <c r="E119" s="46"/>
      <c r="F119" s="46"/>
      <c r="G119" s="46"/>
      <c r="H119" s="13"/>
      <c r="I119" s="13"/>
      <c r="J119" s="13"/>
      <c r="K119" s="13"/>
      <c r="L119" s="13"/>
    </row>
    <row r="120" customFormat="false" ht="18" hidden="false" customHeight="true" outlineLevel="0" collapsed="false">
      <c r="A120" s="47" t="n">
        <v>50</v>
      </c>
      <c r="B120" s="48" t="s">
        <v>31</v>
      </c>
      <c r="C120" s="49" t="s">
        <v>31</v>
      </c>
      <c r="D120" s="50"/>
      <c r="E120" s="50"/>
      <c r="F120" s="50"/>
      <c r="G120" s="50"/>
      <c r="H120" s="13"/>
      <c r="I120" s="13"/>
      <c r="J120" s="13"/>
      <c r="K120" s="13"/>
      <c r="L120" s="13"/>
    </row>
    <row r="121" customFormat="false" ht="18" hidden="false" customHeight="true" outlineLevel="0" collapsed="false">
      <c r="A121" s="47"/>
      <c r="B121" s="52"/>
      <c r="C121" s="45"/>
      <c r="D121" s="46"/>
      <c r="E121" s="46"/>
      <c r="F121" s="46"/>
      <c r="G121" s="46"/>
      <c r="H121" s="13"/>
      <c r="I121" s="13"/>
      <c r="J121" s="13"/>
      <c r="K121" s="13"/>
      <c r="L121" s="13"/>
    </row>
    <row r="122" customFormat="false" ht="18" hidden="false" customHeight="true" outlineLevel="0" collapsed="false">
      <c r="B122" s="53" t="s">
        <v>37</v>
      </c>
      <c r="C122" s="53"/>
      <c r="D122" s="53"/>
      <c r="E122" s="53"/>
      <c r="F122" s="53"/>
      <c r="G122" s="53"/>
    </row>
    <row r="123" customFormat="false" ht="18" hidden="false" customHeight="true" outlineLevel="0" collapsed="false">
      <c r="B123" s="53"/>
      <c r="C123" s="53"/>
      <c r="D123" s="53"/>
      <c r="E123" s="53"/>
      <c r="F123" s="53"/>
      <c r="G123" s="53"/>
    </row>
    <row r="124" customFormat="false" ht="18" hidden="false" customHeight="true" outlineLevel="0" collapsed="false">
      <c r="D124" s="54"/>
      <c r="E124" s="54"/>
      <c r="F124" s="54"/>
      <c r="G124" s="54"/>
    </row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</sheetData>
  <mergeCells count="111">
    <mergeCell ref="A4:B4"/>
    <mergeCell ref="A6:B6"/>
    <mergeCell ref="A8:B8"/>
    <mergeCell ref="C10:G10"/>
    <mergeCell ref="A14:B14"/>
    <mergeCell ref="B15:B16"/>
    <mergeCell ref="D15:G16"/>
    <mergeCell ref="A18:B18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D110:G110"/>
    <mergeCell ref="D111:G111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20:G120"/>
    <mergeCell ref="D121:G121"/>
    <mergeCell ref="B122:G123"/>
  </mergeCells>
  <printOptions headings="false" gridLines="false" gridLinesSet="true" horizontalCentered="false" verticalCentered="false"/>
  <pageMargins left="0.433333333333333" right="0.433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2022-02-09T12:40:33Z</dcterms:created>
  <dc:creator>Patricia Moll</dc:creator>
  <dc:description/>
  <dc:language>en-US</dc:language>
  <cp:lastModifiedBy/>
  <cp:lastPrinted>2022-03-30T14:16:07Z</cp:lastPrinted>
  <dcterms:modified xsi:type="dcterms:W3CDTF">2024-12-22T13:59:56Z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