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d0980086\OneDrive - Eni\Desktop\CER\"/>
    </mc:Choice>
  </mc:AlternateContent>
  <xr:revisionPtr revIDLastSave="0" documentId="13_ncr:1_{9C4E688B-A84C-4BBE-BDE9-C8177270DD18}" xr6:coauthVersionLast="47" xr6:coauthVersionMax="47" xr10:uidLastSave="{00000000-0000-0000-0000-000000000000}"/>
  <bookViews>
    <workbookView xWindow="20370" yWindow="-120" windowWidth="29040" windowHeight="15990" activeTab="1" xr2:uid="{A950BF78-D423-4F50-882C-6F52F5C29BDC}"/>
  </bookViews>
  <sheets>
    <sheet name="info" sheetId="2" r:id="rId1"/>
    <sheet name="Sheet3" sheetId="3" r:id="rId2"/>
    <sheet name="DB_CER" sheetId="1" r:id="rId3"/>
    <sheet name="province" sheetId="4" r:id="rId4"/>
  </sheets>
  <calcPr calcId="191029"/>
  <pivotCaches>
    <pivotCache cacheId="44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1" l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A28" i="1"/>
  <c r="J28" i="1"/>
</calcChain>
</file>

<file path=xl/sharedStrings.xml><?xml version="1.0" encoding="utf-8"?>
<sst xmlns="http://schemas.openxmlformats.org/spreadsheetml/2006/main" count="687" uniqueCount="385">
  <si>
    <t>Comunità Energetica Rinnovabile di Riccomassimo</t>
  </si>
  <si>
    <t>Comunità energetica e solidale di Napoli Est</t>
  </si>
  <si>
    <t>Napoli</t>
  </si>
  <si>
    <t>Comunità energetica di Borutta</t>
  </si>
  <si>
    <t>Comune di Borutta</t>
  </si>
  <si>
    <t>Autoconsumo e riduzione della spesa energetica</t>
  </si>
  <si>
    <t>Fotovoltaico</t>
  </si>
  <si>
    <t>ANCI 22 comuni aderenti (Unione Montana Valle Grana)</t>
  </si>
  <si>
    <t>Studiare e promuovere efficienza energetica nelle Valli Maira e Grana mediante aumento fonti rinnovabili</t>
  </si>
  <si>
    <t>in corso di definizione</t>
  </si>
  <si>
    <t>Energy City Hall - CER Magliano Alpi Magliano</t>
  </si>
  <si>
    <t>Comune di Magliano Alpi Energy Center del Politecnico di Torino</t>
  </si>
  <si>
    <t>Comunità energetica di Turano Lodigiano Turano</t>
  </si>
  <si>
    <t>Comuni di Turano Lodigiano e Bertonico - Sorgenia</t>
  </si>
  <si>
    <t>CER Villanovaforru</t>
  </si>
  <si>
    <t>CER Ussaramanna</t>
  </si>
  <si>
    <t>synoikeō Messina</t>
  </si>
  <si>
    <t>Messina</t>
  </si>
  <si>
    <t>Legambiente, Homers (Politecnico di Torino)</t>
  </si>
  <si>
    <t>Sviluppo di comunità energetiche in contesti di cohousing</t>
  </si>
  <si>
    <t>CommOn Light</t>
  </si>
  <si>
    <t>Comune di Ferla</t>
  </si>
  <si>
    <t>Partecipare al progetto di transizione energetica, favorendo la produzione e il consumo in situ di energia proveniente da fonti rinnovabili. Favorire collaborazione pubblico-privato</t>
  </si>
  <si>
    <t>CER Ventotene</t>
  </si>
  <si>
    <t>Lega Navale di Ventotene</t>
  </si>
  <si>
    <t>Massimizzazione dell'autoconsumo tramite accumulo elettrico</t>
  </si>
  <si>
    <t>Società ILM S.r.l. , Gruppo Professione Energia,Energy People Alliance</t>
  </si>
  <si>
    <t>Abbattere costi della fornitura di energia e dei servizi collegati, l'obiettivo è quello di raggruppare tutte le utenze comunali all'interno della CER</t>
  </si>
  <si>
    <t>CER dell'Università G. D'Annunzio</t>
  </si>
  <si>
    <t>Chieti</t>
  </si>
  <si>
    <t>Università G. D'Annunzio di Chieti e Pescara</t>
  </si>
  <si>
    <t>Autoproduzione di energia termica ed elettrica</t>
  </si>
  <si>
    <t xml:space="preserve"> Contrasto alla povertà energetica</t>
  </si>
  <si>
    <t>CER dell'Angitola</t>
  </si>
  <si>
    <t>Comune di Filadelfia</t>
  </si>
  <si>
    <t>Risparmio energetico,autoproduzione e autosufficienza energetica dei cittadini soci</t>
  </si>
  <si>
    <t>CER di Chamois - La Magdeleine</t>
  </si>
  <si>
    <t>Comune</t>
  </si>
  <si>
    <t>CER di Villar Pellice</t>
  </si>
  <si>
    <t>Consorzio Pinerolo Energia</t>
  </si>
  <si>
    <t>CER di Gallese</t>
  </si>
  <si>
    <t>Comune, BioDistretto della Via Amerina e delle Forre, Kyoto Club</t>
  </si>
  <si>
    <t xml:space="preserve"> Autoconsumo e riduzione dei costi energetici, obiettivo diestendere la CER a tutto il BioDistretto della Via Amerina e delle Forre</t>
  </si>
  <si>
    <t>CER di Sferro</t>
  </si>
  <si>
    <t>Comune di Paternò</t>
  </si>
  <si>
    <t>Consorzio di Bonifica Autoconsumo e riduzione della spesa energetica</t>
  </si>
  <si>
    <t>CER di Ragusa</t>
  </si>
  <si>
    <t>Ragusa</t>
  </si>
  <si>
    <t>Comune di Ragusa</t>
  </si>
  <si>
    <t xml:space="preserve"> Autoconsumo e riduzione della spesa energetica</t>
  </si>
  <si>
    <t xml:space="preserve">in corso di definizione </t>
  </si>
  <si>
    <t>CER Zona industriale di Imola</t>
  </si>
  <si>
    <t>Quattro imprese della zona industriale di Imola</t>
  </si>
  <si>
    <t>Bryo Spa (consorzio di 23 Comuni e alcune cooperativedel territorio)</t>
  </si>
  <si>
    <t>Riduzione della spesa energetica delle imprese</t>
  </si>
  <si>
    <t>Comunità collinare del Friuli - Progetto RECOCER</t>
  </si>
  <si>
    <t>Comune di San Daniele, altri 14 comuni della Comunità Collinare del Friuli e 18 comuni nella piana di Pordenone</t>
  </si>
  <si>
    <t>Energy Center del Politecnico di Torino</t>
  </si>
  <si>
    <t>Comunità Energetica Rinnovabile solidale di Fondo Saccà</t>
  </si>
  <si>
    <t>Fondazione di Comunità di Messina</t>
  </si>
  <si>
    <t>Contrasto alla povertà energetica e reinserimento sociale</t>
  </si>
  <si>
    <t>CER Comune di Blufi - Parco delle Madonie</t>
  </si>
  <si>
    <t>CER di Biccari</t>
  </si>
  <si>
    <t>Autoconsumo e riduzione della spesa energetica contrasto alla povertà energetica</t>
  </si>
  <si>
    <t>CER LELAT</t>
  </si>
  <si>
    <t>Nome della Comunità energetica</t>
  </si>
  <si>
    <t>Petrimetro</t>
  </si>
  <si>
    <t>Attività ed obiettivi</t>
  </si>
  <si>
    <t>Tecnologia</t>
  </si>
  <si>
    <t>Trento</t>
  </si>
  <si>
    <t>TN</t>
  </si>
  <si>
    <t>SS</t>
  </si>
  <si>
    <t>CN</t>
  </si>
  <si>
    <t>LO</t>
  </si>
  <si>
    <t>SU</t>
  </si>
  <si>
    <t>SR</t>
  </si>
  <si>
    <t>LT</t>
  </si>
  <si>
    <t>Tito</t>
  </si>
  <si>
    <t>VV</t>
  </si>
  <si>
    <t>AO</t>
  </si>
  <si>
    <t>TO</t>
  </si>
  <si>
    <t>VT</t>
  </si>
  <si>
    <t>CT</t>
  </si>
  <si>
    <t>Pordenone</t>
  </si>
  <si>
    <t>ME</t>
  </si>
  <si>
    <t>PA</t>
  </si>
  <si>
    <t>FG</t>
  </si>
  <si>
    <t>Progetto pilota RSE, contributo di un consorzio elettrico storico alla creazione di CER sull territorio</t>
  </si>
  <si>
    <t>CEDIS, Comune di Storo</t>
  </si>
  <si>
    <t>Stakeholder Promotori</t>
  </si>
  <si>
    <t>NA</t>
  </si>
  <si>
    <t>Legambiente Campania Fondazione Famiglia di Maria Fondazione con il Sud</t>
  </si>
  <si>
    <t>Contrasto alla povertà energetica</t>
  </si>
  <si>
    <t>Potenza</t>
  </si>
  <si>
    <t>18 kW</t>
  </si>
  <si>
    <t>53 kW</t>
  </si>
  <si>
    <t>20 kW + 20 kW</t>
  </si>
  <si>
    <t>34 kW + 13 kW</t>
  </si>
  <si>
    <t>20 kW</t>
  </si>
  <si>
    <t>58 kW</t>
  </si>
  <si>
    <t>Comunità energetica di Area Vasta - Valle Grana e Valle Maira</t>
  </si>
  <si>
    <t>Storo</t>
  </si>
  <si>
    <t>Borutta</t>
  </si>
  <si>
    <t>Area Vasta: Valle Maira e Valle Grana, 22 comuni</t>
  </si>
  <si>
    <t>Alpi</t>
  </si>
  <si>
    <t>Lodigiano e Bertonico</t>
  </si>
  <si>
    <t>Villanovaforru</t>
  </si>
  <si>
    <t>Ussaramanna</t>
  </si>
  <si>
    <t>GSE</t>
  </si>
  <si>
    <t>Perimetro:</t>
  </si>
  <si>
    <t>CER Coerenti con la legge 8/2020</t>
  </si>
  <si>
    <t>Status:</t>
  </si>
  <si>
    <t>Attive</t>
  </si>
  <si>
    <t>AN</t>
  </si>
  <si>
    <t>PE</t>
  </si>
  <si>
    <t>RE</t>
  </si>
  <si>
    <t>Ferla</t>
  </si>
  <si>
    <t>Isola di Ventotene</t>
  </si>
  <si>
    <t>SO</t>
  </si>
  <si>
    <t>CER di Macerata Feltria</t>
  </si>
  <si>
    <t>PU</t>
  </si>
  <si>
    <t>Macerata Feltria</t>
  </si>
  <si>
    <t>CH</t>
  </si>
  <si>
    <t>CO</t>
  </si>
  <si>
    <t>FI</t>
  </si>
  <si>
    <t>VI</t>
  </si>
  <si>
    <t>RA</t>
  </si>
  <si>
    <t>RI</t>
  </si>
  <si>
    <t>CER Tito</t>
  </si>
  <si>
    <t>PZ</t>
  </si>
  <si>
    <t>Filadelfia</t>
  </si>
  <si>
    <t>Chamois e La Magdeleine</t>
  </si>
  <si>
    <t>AL</t>
  </si>
  <si>
    <t>CE</t>
  </si>
  <si>
    <t>Villar Pellice (alcune utenze comunali e la ditta Crumière)</t>
  </si>
  <si>
    <t>RC</t>
  </si>
  <si>
    <t>Gallese</t>
  </si>
  <si>
    <t>Paternò</t>
  </si>
  <si>
    <t>CA</t>
  </si>
  <si>
    <t>RG</t>
  </si>
  <si>
    <t>BO</t>
  </si>
  <si>
    <t>PN</t>
  </si>
  <si>
    <t>Quartiere di Fonda Saccà</t>
  </si>
  <si>
    <t>Comune di Blufi (prima manifestazione di interesse) e altri comuni del Parco delle Madonie</t>
  </si>
  <si>
    <t>Comune di Biccari</t>
  </si>
  <si>
    <t>Rione Mangialupi</t>
  </si>
  <si>
    <t>Comune di Blufi, Parco delle Madonie, Enel-x</t>
  </si>
  <si>
    <t>ènostra Arca Capitanata, ènostra Comune di Biccari</t>
  </si>
  <si>
    <t>Comune di Messina, Lega Lotta Aids e Tossicodipendenza, Enel-x</t>
  </si>
  <si>
    <t>11 kW + 40 kW + 20 kW</t>
  </si>
  <si>
    <t>Storage</t>
  </si>
  <si>
    <t>Non definito</t>
  </si>
  <si>
    <t>Friendly Power s.r.l., Comune di Tito</t>
  </si>
  <si>
    <t>Potenza totale [kW]</t>
  </si>
  <si>
    <t>Data avvio attività</t>
  </si>
  <si>
    <t>Stato</t>
  </si>
  <si>
    <t>Riferimento Email</t>
  </si>
  <si>
    <t>https://www.cedis.info/energia-elettrica/cer-riccomassimo/</t>
  </si>
  <si>
    <t>http://www.vita.it/it/story/2022/04/04/a-napoli-est-la-comunita-energetica-e-anche-solidale/470/</t>
  </si>
  <si>
    <t>Sito web o simile</t>
  </si>
  <si>
    <t>https://www.energeek.it/innovazione/comunita-energetiche-borutta/</t>
  </si>
  <si>
    <t>Sorgente dati grezzi:</t>
  </si>
  <si>
    <t>Row Labels</t>
  </si>
  <si>
    <t>Grand Total</t>
  </si>
  <si>
    <t>Count of Nome della Comunità energetica</t>
  </si>
  <si>
    <t>Nome</t>
  </si>
  <si>
    <t>Agrigento</t>
  </si>
  <si>
    <t>AG</t>
  </si>
  <si>
    <t>Alessandria</t>
  </si>
  <si>
    <t>Ancona</t>
  </si>
  <si>
    <t>Aosta</t>
  </si>
  <si>
    <t>Arezzo</t>
  </si>
  <si>
    <t>AR</t>
  </si>
  <si>
    <t>Ascoli Piceno</t>
  </si>
  <si>
    <t>AP</t>
  </si>
  <si>
    <t>Asti</t>
  </si>
  <si>
    <t>AT</t>
  </si>
  <si>
    <t>Avellino</t>
  </si>
  <si>
    <t>AV</t>
  </si>
  <si>
    <t>Bari</t>
  </si>
  <si>
    <t>BA</t>
  </si>
  <si>
    <t>Barletta-Andria-Trani</t>
  </si>
  <si>
    <t>BT</t>
  </si>
  <si>
    <t>Belluno</t>
  </si>
  <si>
    <t>BL</t>
  </si>
  <si>
    <t>Benevento</t>
  </si>
  <si>
    <t>BN</t>
  </si>
  <si>
    <t>Bergamo</t>
  </si>
  <si>
    <t>BG</t>
  </si>
  <si>
    <t>Biella</t>
  </si>
  <si>
    <t>BI</t>
  </si>
  <si>
    <t>Bologna</t>
  </si>
  <si>
    <t>Bolzano</t>
  </si>
  <si>
    <t>BZ</t>
  </si>
  <si>
    <t>Brescia</t>
  </si>
  <si>
    <t>BS</t>
  </si>
  <si>
    <t>Brindisi</t>
  </si>
  <si>
    <t>BR</t>
  </si>
  <si>
    <t>Cagliari</t>
  </si>
  <si>
    <t>Caltanissetta</t>
  </si>
  <si>
    <t>CL</t>
  </si>
  <si>
    <t>Campobasso</t>
  </si>
  <si>
    <t>CB</t>
  </si>
  <si>
    <t>Carbonia-Iglesias</t>
  </si>
  <si>
    <t>CI</t>
  </si>
  <si>
    <t>Caserta</t>
  </si>
  <si>
    <t>Catania</t>
  </si>
  <si>
    <t>Catanzaro</t>
  </si>
  <si>
    <t>CZ</t>
  </si>
  <si>
    <t>Como</t>
  </si>
  <si>
    <t>Cosenza</t>
  </si>
  <si>
    <t>CS</t>
  </si>
  <si>
    <t>Cremona</t>
  </si>
  <si>
    <t>CR</t>
  </si>
  <si>
    <t>Crotone</t>
  </si>
  <si>
    <t>KR</t>
  </si>
  <si>
    <t>Cuneo</t>
  </si>
  <si>
    <t>Enna</t>
  </si>
  <si>
    <t>EN</t>
  </si>
  <si>
    <t>Fermo</t>
  </si>
  <si>
    <t>FM</t>
  </si>
  <si>
    <t>Ferrara</t>
  </si>
  <si>
    <t>FE</t>
  </si>
  <si>
    <t>Firenze</t>
  </si>
  <si>
    <t>Foggia</t>
  </si>
  <si>
    <t>Forlì-Cesena</t>
  </si>
  <si>
    <t>FC</t>
  </si>
  <si>
    <t>Frosinone</t>
  </si>
  <si>
    <t>FR</t>
  </si>
  <si>
    <t>Genova</t>
  </si>
  <si>
    <t>GE</t>
  </si>
  <si>
    <t>Gorizia</t>
  </si>
  <si>
    <t>GO</t>
  </si>
  <si>
    <t>Grosseto</t>
  </si>
  <si>
    <t>GR</t>
  </si>
  <si>
    <t>Imperia</t>
  </si>
  <si>
    <t>IM</t>
  </si>
  <si>
    <t>Isernia</t>
  </si>
  <si>
    <t>IS</t>
  </si>
  <si>
    <t>La Spezia</t>
  </si>
  <si>
    <t>SP</t>
  </si>
  <si>
    <t>L'Aquila</t>
  </si>
  <si>
    <t>AQ</t>
  </si>
  <si>
    <t>Latina</t>
  </si>
  <si>
    <t>Lecce</t>
  </si>
  <si>
    <t>LE</t>
  </si>
  <si>
    <t>Lecco</t>
  </si>
  <si>
    <t>LC</t>
  </si>
  <si>
    <t>Livorno</t>
  </si>
  <si>
    <t>LI</t>
  </si>
  <si>
    <t>Lodi</t>
  </si>
  <si>
    <t>Lucca</t>
  </si>
  <si>
    <t>LU</t>
  </si>
  <si>
    <t>Macerata</t>
  </si>
  <si>
    <t>MC</t>
  </si>
  <si>
    <t>Mantova</t>
  </si>
  <si>
    <t>MN</t>
  </si>
  <si>
    <t>Massa-Carrara</t>
  </si>
  <si>
    <t>MS</t>
  </si>
  <si>
    <t>Matera</t>
  </si>
  <si>
    <t>MT</t>
  </si>
  <si>
    <t>Milano</t>
  </si>
  <si>
    <t>MI</t>
  </si>
  <si>
    <t>Modena</t>
  </si>
  <si>
    <t>MO</t>
  </si>
  <si>
    <t>Monza e della Brianza</t>
  </si>
  <si>
    <t>MB</t>
  </si>
  <si>
    <t>Novara</t>
  </si>
  <si>
    <t>NO</t>
  </si>
  <si>
    <t>Nuoro</t>
  </si>
  <si>
    <t>NU</t>
  </si>
  <si>
    <t>Olbia-Tempio</t>
  </si>
  <si>
    <t>OT</t>
  </si>
  <si>
    <t>Oristano</t>
  </si>
  <si>
    <t>OR</t>
  </si>
  <si>
    <t>Padova</t>
  </si>
  <si>
    <t>PD</t>
  </si>
  <si>
    <t>Palermo</t>
  </si>
  <si>
    <t>Parma</t>
  </si>
  <si>
    <t>PR</t>
  </si>
  <si>
    <t>Pavia</t>
  </si>
  <si>
    <t>PV</t>
  </si>
  <si>
    <t>Perugia</t>
  </si>
  <si>
    <t>PG</t>
  </si>
  <si>
    <t>Pesaro e Urbino</t>
  </si>
  <si>
    <t>Pescara</t>
  </si>
  <si>
    <t>Piacenza</t>
  </si>
  <si>
    <t>PC</t>
  </si>
  <si>
    <t>Pisa</t>
  </si>
  <si>
    <t>PI</t>
  </si>
  <si>
    <t>Pistoia</t>
  </si>
  <si>
    <t>PT</t>
  </si>
  <si>
    <t>Prato</t>
  </si>
  <si>
    <t>PO</t>
  </si>
  <si>
    <t>Ravenna</t>
  </si>
  <si>
    <t>Reggio Calabria</t>
  </si>
  <si>
    <t>Reggio Emilia</t>
  </si>
  <si>
    <t>Rieti</t>
  </si>
  <si>
    <t>Rimini</t>
  </si>
  <si>
    <t>RN</t>
  </si>
  <si>
    <t>Roma</t>
  </si>
  <si>
    <t>RM</t>
  </si>
  <si>
    <t>Rovigo</t>
  </si>
  <si>
    <t>RO</t>
  </si>
  <si>
    <t>Salerno</t>
  </si>
  <si>
    <t>SA</t>
  </si>
  <si>
    <t>Medio Campidano</t>
  </si>
  <si>
    <t>VS</t>
  </si>
  <si>
    <t>Sassari</t>
  </si>
  <si>
    <t>Savona</t>
  </si>
  <si>
    <t>SV</t>
  </si>
  <si>
    <t>Siena</t>
  </si>
  <si>
    <t>SI</t>
  </si>
  <si>
    <t>Siracusa</t>
  </si>
  <si>
    <t>Sondrio</t>
  </si>
  <si>
    <t>Taranto</t>
  </si>
  <si>
    <t>TA</t>
  </si>
  <si>
    <t>Teramo</t>
  </si>
  <si>
    <t>TE</t>
  </si>
  <si>
    <t>Terni</t>
  </si>
  <si>
    <t>TR</t>
  </si>
  <si>
    <t>Torino</t>
  </si>
  <si>
    <t>Ogliastra</t>
  </si>
  <si>
    <t>OG</t>
  </si>
  <si>
    <t>Trapani</t>
  </si>
  <si>
    <t>TP</t>
  </si>
  <si>
    <t>Treviso</t>
  </si>
  <si>
    <t>TV</t>
  </si>
  <si>
    <t>Trieste</t>
  </si>
  <si>
    <t>TS</t>
  </si>
  <si>
    <t>Udine</t>
  </si>
  <si>
    <t>UD</t>
  </si>
  <si>
    <t>Varese</t>
  </si>
  <si>
    <t>VA</t>
  </si>
  <si>
    <t>Venezia</t>
  </si>
  <si>
    <t>VE</t>
  </si>
  <si>
    <t>Verbano-Cusio-Ossola</t>
  </si>
  <si>
    <t>VB</t>
  </si>
  <si>
    <t>Vercelli</t>
  </si>
  <si>
    <t>VC</t>
  </si>
  <si>
    <t>Verona</t>
  </si>
  <si>
    <t>VR</t>
  </si>
  <si>
    <t>Vibo Valentia</t>
  </si>
  <si>
    <t>Vicenza</t>
  </si>
  <si>
    <t>Viterbo</t>
  </si>
  <si>
    <t>Provincia_id</t>
  </si>
  <si>
    <t>Sud Sardegna</t>
  </si>
  <si>
    <t>Sicilia</t>
  </si>
  <si>
    <t>Piemonte</t>
  </si>
  <si>
    <t>Marche</t>
  </si>
  <si>
    <t>Valle d'Aosta</t>
  </si>
  <si>
    <t>Toscana</t>
  </si>
  <si>
    <t>Campania</t>
  </si>
  <si>
    <t>Puglia</t>
  </si>
  <si>
    <t>Veneto</t>
  </si>
  <si>
    <t>Lombardia</t>
  </si>
  <si>
    <t>Emilia-Romagna</t>
  </si>
  <si>
    <t>Trentino-Alto Adige</t>
  </si>
  <si>
    <t>Sardegna</t>
  </si>
  <si>
    <t>Molise</t>
  </si>
  <si>
    <t>Calabria</t>
  </si>
  <si>
    <t>Abruzzo</t>
  </si>
  <si>
    <t>Lazio</t>
  </si>
  <si>
    <t>Liguria</t>
  </si>
  <si>
    <t>Friuli-Venezia Giulia</t>
  </si>
  <si>
    <t>Basilicata</t>
  </si>
  <si>
    <t>Umbria</t>
  </si>
  <si>
    <t>Provincia_nome</t>
  </si>
  <si>
    <t>Regione</t>
  </si>
  <si>
    <t>Column Labels</t>
  </si>
  <si>
    <t>Numero</t>
  </si>
  <si>
    <t>Regioni corrispondenti</t>
  </si>
  <si>
    <t>Nord-ovest</t>
  </si>
  <si>
    <r>
      <t>Valle d'Aosta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Liguria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Lombardia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Piemonte</t>
    </r>
  </si>
  <si>
    <t>Nord-est</t>
  </si>
  <si>
    <r>
      <t>Trentino-Alto Adige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Veneto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Friuli-Venezia Giulia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Emilia-Romagna</t>
    </r>
  </si>
  <si>
    <t>Centro</t>
  </si>
  <si>
    <r>
      <t>Toscana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Umbria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Marche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Lazio</t>
    </r>
  </si>
  <si>
    <t>Sud</t>
  </si>
  <si>
    <r>
      <t>Abruzzo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Molise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Campania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Puglia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Basilicata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Calabria</t>
    </r>
  </si>
  <si>
    <t>Isole</t>
  </si>
  <si>
    <r>
      <t>Sicilia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Sardegna</t>
    </r>
  </si>
  <si>
    <t>Area</t>
  </si>
  <si>
    <t>Nord-Ovest</t>
  </si>
  <si>
    <t>Nord-Est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</si>
</sst>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sz val="11"/>
      <color rgb="FF0645AD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EDFB3"/>
        <bgColor indexed="64"/>
      </patternFill>
    </fill>
    <fill>
      <patternFill patternType="solid">
        <fgColor rgb="FFC0E7F1"/>
        <bgColor indexed="64"/>
      </patternFill>
    </fill>
    <fill>
      <patternFill patternType="solid">
        <fgColor rgb="FFDED4B0"/>
        <bgColor indexed="64"/>
      </patternFill>
    </fill>
    <fill>
      <patternFill patternType="solid">
        <fgColor rgb="FFFFFFBF"/>
        <bgColor indexed="64"/>
      </patternFill>
    </fill>
    <fill>
      <patternFill patternType="solid">
        <fgColor rgb="FFBFC9AD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0" xfId="1" applyAlignment="1">
      <alignment horizontal="left" vertical="center"/>
    </xf>
    <xf numFmtId="0" fontId="0" fillId="0" borderId="0" xfId="0" pivotButton="1"/>
    <xf numFmtId="0" fontId="0" fillId="0" borderId="0" xfId="0" applyNumberFormat="1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inden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4" borderId="1" xfId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35">
    <dxf>
      <numFmt numFmtId="0" formatCode="General"/>
      <fill>
        <patternFill patternType="solid">
          <fgColor indexed="64"/>
          <bgColor theme="4" tint="0.39997558519241921"/>
        </patternFill>
      </fill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4" tint="0.39997558519241921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numFmt numFmtId="0" formatCode="General"/>
      <fill>
        <patternFill patternType="solid">
          <fgColor indexed="64"/>
          <bgColor theme="4" tint="0.39997558519241921"/>
        </patternFill>
      </fill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[DB_CER.xlsx]Sheet3!PivotTable6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CER in Italia per Regione e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Non definito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Sheet3!$A$5:$A$25</c:f>
              <c:multiLvlStrCache>
                <c:ptCount val="15"/>
                <c:lvl>
                  <c:pt idx="0">
                    <c:v>Lazio</c:v>
                  </c:pt>
                  <c:pt idx="1">
                    <c:v>Marche</c:v>
                  </c:pt>
                  <c:pt idx="2">
                    <c:v>Sardegna</c:v>
                  </c:pt>
                  <c:pt idx="3">
                    <c:v>Sicilia</c:v>
                  </c:pt>
                  <c:pt idx="4">
                    <c:v>Emilia-Romagna</c:v>
                  </c:pt>
                  <c:pt idx="5">
                    <c:v>Friuli-Venezia Giulia</c:v>
                  </c:pt>
                  <c:pt idx="6">
                    <c:v>Trentino-Alto Adige</c:v>
                  </c:pt>
                  <c:pt idx="7">
                    <c:v>Lombardia</c:v>
                  </c:pt>
                  <c:pt idx="8">
                    <c:v>Piemonte</c:v>
                  </c:pt>
                  <c:pt idx="9">
                    <c:v>Valle d'Aosta</c:v>
                  </c:pt>
                  <c:pt idx="10">
                    <c:v>Abruzzo</c:v>
                  </c:pt>
                  <c:pt idx="11">
                    <c:v>Basilicata</c:v>
                  </c:pt>
                  <c:pt idx="12">
                    <c:v>Calabria</c:v>
                  </c:pt>
                  <c:pt idx="13">
                    <c:v>Campania</c:v>
                  </c:pt>
                  <c:pt idx="14">
                    <c:v>Puglia</c:v>
                  </c:pt>
                </c:lvl>
                <c:lvl>
                  <c:pt idx="0">
                    <c:v>Centro</c:v>
                  </c:pt>
                  <c:pt idx="2">
                    <c:v>Isole</c:v>
                  </c:pt>
                  <c:pt idx="4">
                    <c:v>Nord-Est</c:v>
                  </c:pt>
                  <c:pt idx="7">
                    <c:v>Nord-Ovest</c:v>
                  </c:pt>
                  <c:pt idx="10">
                    <c:v>Sud</c:v>
                  </c:pt>
                </c:lvl>
              </c:multiLvlStrCache>
            </c:multiLvlStrRef>
          </c:cat>
          <c:val>
            <c:numRef>
              <c:f>Sheet3!$B$5:$B$25</c:f>
              <c:numCache>
                <c:formatCode>General</c:formatCode>
                <c:ptCount val="15"/>
                <c:pt idx="0">
                  <c:v>2</c:v>
                </c:pt>
                <c:pt idx="1">
                  <c:v>1</c:v>
                </c:pt>
                <c:pt idx="2">
                  <c:v>3</c:v>
                </c:pt>
                <c:pt idx="3">
                  <c:v>7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8F-44E9-AA04-3E72403405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997898696"/>
        <c:axId val="997900008"/>
      </c:barChart>
      <c:catAx>
        <c:axId val="997898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7900008"/>
        <c:crosses val="autoZero"/>
        <c:auto val="1"/>
        <c:lblAlgn val="ctr"/>
        <c:lblOffset val="100"/>
        <c:noMultiLvlLbl val="0"/>
      </c:catAx>
      <c:valAx>
        <c:axId val="99790000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crossAx val="997898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19048</xdr:colOff>
      <xdr:row>0</xdr:row>
      <xdr:rowOff>157162</xdr:rowOff>
    </xdr:from>
    <xdr:to>
      <xdr:col>15</xdr:col>
      <xdr:colOff>323849</xdr:colOff>
      <xdr:row>21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56F99B-6759-4030-8E4D-7E42221B82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iacentini Alessandro" refreshedDate="44825.803405092593" createdVersion="7" refreshedVersion="7" minRefreshableVersion="3" recordCount="26" xr:uid="{7D9D6E78-D958-43AE-9179-9339D3DB7E36}">
  <cacheSource type="worksheet">
    <worksheetSource name="Table1"/>
  </cacheSource>
  <cacheFields count="16">
    <cacheField name="Nome della Comunità energetica" numFmtId="0">
      <sharedItems/>
    </cacheField>
    <cacheField name="Petrimetro" numFmtId="0">
      <sharedItems/>
    </cacheField>
    <cacheField name="Provincia_id" numFmtId="0">
      <sharedItems/>
    </cacheField>
    <cacheField name="Stakeholder Promotori" numFmtId="0">
      <sharedItems/>
    </cacheField>
    <cacheField name="Attività ed obiettivi" numFmtId="0">
      <sharedItems/>
    </cacheField>
    <cacheField name="Data avvio attività" numFmtId="0">
      <sharedItems/>
    </cacheField>
    <cacheField name="Stato" numFmtId="0">
      <sharedItems count="1">
        <s v="Non definito"/>
      </sharedItems>
    </cacheField>
    <cacheField name="Tecnologia" numFmtId="0">
      <sharedItems/>
    </cacheField>
    <cacheField name="Potenza" numFmtId="0">
      <sharedItems containsBlank="1"/>
    </cacheField>
    <cacheField name="Potenza totale [kW]" numFmtId="0">
      <sharedItems containsString="0" containsBlank="1" containsNumber="1" containsInteger="1" minValue="18" maxValue="71"/>
    </cacheField>
    <cacheField name="Riferimento Email" numFmtId="0">
      <sharedItems containsNonDate="0" containsString="0" containsBlank="1"/>
    </cacheField>
    <cacheField name="Storage" numFmtId="0">
      <sharedItems/>
    </cacheField>
    <cacheField name="Provincia_nome" numFmtId="0">
      <sharedItems count="22">
        <s v="Trento"/>
        <s v="Napoli"/>
        <s v="Sassari"/>
        <s v="Cuneo"/>
        <s v="Lodi"/>
        <s v="Sud Sardegna"/>
        <s v="Messina"/>
        <s v="Siracusa"/>
        <s v="Latina"/>
        <s v="Pesaro e Urbino"/>
        <s v="Chieti"/>
        <s v="Potenza"/>
        <s v="Vibo Valentia"/>
        <s v="Aosta"/>
        <s v="Torino"/>
        <s v="Viterbo"/>
        <s v="Catania"/>
        <s v="Ragusa"/>
        <s v="Bologna"/>
        <s v="Pordenone"/>
        <s v="Palermo"/>
        <s v="Foggia"/>
      </sharedItems>
    </cacheField>
    <cacheField name="Regione" numFmtId="0">
      <sharedItems count="16">
        <s v="Trentino-Alto Adige"/>
        <s v="Campania"/>
        <s v="Sardegna"/>
        <s v="Piemonte"/>
        <s v="Lombardia"/>
        <s v="Sicilia"/>
        <s v="Lazio"/>
        <s v="Marche"/>
        <s v="Abruzzo"/>
        <s v="Basilicata"/>
        <s v="Calabria"/>
        <s v="Valle d'Aosta"/>
        <s v="Emilia-Romagna"/>
        <s v="Friuli-Venezia Giulia"/>
        <s v="Puglia"/>
        <s v="Sud Sardegna" u="1"/>
      </sharedItems>
    </cacheField>
    <cacheField name="Area" numFmtId="0">
      <sharedItems count="5">
        <s v="Nord-Est"/>
        <s v="Sud"/>
        <s v="Isole"/>
        <s v="Nord-Ovest"/>
        <s v="Centro"/>
      </sharedItems>
    </cacheField>
    <cacheField name="Sito web o simil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">
  <r>
    <s v="Comunità Energetica Rinnovabile di Riccomassimo"/>
    <s v="Storo"/>
    <s v="TN"/>
    <s v="CEDIS, Comune di Storo"/>
    <s v="Progetto pilota RSE, contributo di un consorzio elettrico storico alla creazione di CER sull territorio"/>
    <s v="Non definito"/>
    <x v="0"/>
    <s v="Fotovoltaico"/>
    <s v="18 kW"/>
    <n v="18"/>
    <m/>
    <s v="Non definito"/>
    <x v="0"/>
    <x v="0"/>
    <x v="0"/>
    <s v="https://www.cedis.info/energia-elettrica/cer-riccomassimo/"/>
  </r>
  <r>
    <s v="Comunità energetica e solidale di Napoli Est"/>
    <s v="Napoli"/>
    <s v="NA"/>
    <s v="Legambiente Campania Fondazione Famiglia di Maria Fondazione con il Sud"/>
    <s v="Contrasto alla povertà energetica"/>
    <s v="Non definito"/>
    <x v="0"/>
    <s v="Fotovoltaico"/>
    <s v="53 kW"/>
    <n v="53"/>
    <m/>
    <s v="Non definito"/>
    <x v="1"/>
    <x v="1"/>
    <x v="1"/>
    <s v="http://www.vita.it/it/story/2022/04/04/a-napoli-est-la-comunita-energetica-e-anche-solidale/470/"/>
  </r>
  <r>
    <s v="Comunità energetica di Borutta"/>
    <s v="Borutta"/>
    <s v="SS"/>
    <s v="Comune di Borutta"/>
    <s v="Autoconsumo e riduzione della spesa energetica"/>
    <s v="Non definito"/>
    <x v="0"/>
    <s v="Fotovoltaico"/>
    <m/>
    <m/>
    <m/>
    <s v="Non definito"/>
    <x v="2"/>
    <x v="2"/>
    <x v="2"/>
    <s v="https://www.energeek.it/innovazione/comunita-energetiche-borutta/"/>
  </r>
  <r>
    <s v="Comunità energetica di Area Vasta - Valle Grana e Valle Maira"/>
    <s v="Area Vasta: Valle Maira e Valle Grana, 22 comuni"/>
    <s v="CN"/>
    <s v="ANCI 22 comuni aderenti (Unione Montana Valle Grana)"/>
    <s v="Studiare e promuovere efficienza energetica nelle Valli Maira e Grana mediante aumento fonti rinnovabili"/>
    <s v="Non definito"/>
    <x v="0"/>
    <s v="in corso di definizione"/>
    <m/>
    <m/>
    <m/>
    <s v="Non definito"/>
    <x v="3"/>
    <x v="3"/>
    <x v="3"/>
    <m/>
  </r>
  <r>
    <s v="Energy City Hall - CER Magliano Alpi Magliano"/>
    <s v="Alpi"/>
    <s v="CN"/>
    <s v="Comune di Magliano Alpi Energy Center del Politecnico di Torino"/>
    <s v="Autoconsumo e riduzione della spesa energetica"/>
    <s v="Non definito"/>
    <x v="0"/>
    <s v="Fotovoltaico"/>
    <s v="20 kW + 20 kW"/>
    <n v="40"/>
    <m/>
    <s v="Non definito"/>
    <x v="3"/>
    <x v="3"/>
    <x v="3"/>
    <m/>
  </r>
  <r>
    <s v="Comunità energetica di Turano Lodigiano Turano"/>
    <s v="Lodigiano e Bertonico"/>
    <s v="LO"/>
    <s v="Comuni di Turano Lodigiano e Bertonico - Sorgenia"/>
    <s v="Autoconsumo e riduzione della spesa energetica"/>
    <s v="Non definito"/>
    <x v="0"/>
    <s v="Fotovoltaico"/>
    <s v="34 kW + 13 kW"/>
    <n v="47"/>
    <m/>
    <s v="Non definito"/>
    <x v="4"/>
    <x v="4"/>
    <x v="3"/>
    <m/>
  </r>
  <r>
    <s v="CER Villanovaforru"/>
    <s v="Villanovaforru"/>
    <s v="SU"/>
    <s v="Comune"/>
    <s v="Autoconsumo e riduzione della spesa energetica"/>
    <s v="Non definito"/>
    <x v="0"/>
    <s v="Fotovoltaico"/>
    <s v="53 kW"/>
    <n v="53"/>
    <m/>
    <s v="Non definito"/>
    <x v="5"/>
    <x v="2"/>
    <x v="2"/>
    <m/>
  </r>
  <r>
    <s v="CER Ussaramanna"/>
    <s v="Ussaramanna"/>
    <s v="SU"/>
    <s v="Comune"/>
    <s v="Autoconsumo e riduzione della spesa energetica"/>
    <s v="Non definito"/>
    <x v="0"/>
    <s v="Fotovoltaico"/>
    <s v="11 kW + 40 kW + 20 kW"/>
    <n v="71"/>
    <m/>
    <s v="Non definito"/>
    <x v="5"/>
    <x v="2"/>
    <x v="2"/>
    <m/>
  </r>
  <r>
    <s v="synoikeō Messina"/>
    <s v="Messina"/>
    <s v="ME"/>
    <s v="Legambiente, Homers (Politecnico di Torino)"/>
    <s v="Sviluppo di comunità energetiche in contesti di cohousing"/>
    <s v="Non definito"/>
    <x v="0"/>
    <s v="in corso di definizione"/>
    <m/>
    <m/>
    <m/>
    <s v="Non definito"/>
    <x v="6"/>
    <x v="5"/>
    <x v="2"/>
    <m/>
  </r>
  <r>
    <s v="CommOn Light"/>
    <s v="Ferla"/>
    <s v="SR"/>
    <s v="Comune di Ferla"/>
    <s v="Partecipare al progetto di transizione energetica, favorendo la produzione e il consumo in situ di energia proveniente da fonti rinnovabili. Favorire collaborazione pubblico-privato"/>
    <s v="Non definito"/>
    <x v="0"/>
    <s v="Fotovoltaico"/>
    <s v="20 kW"/>
    <n v="20"/>
    <m/>
    <s v="Non definito"/>
    <x v="7"/>
    <x v="5"/>
    <x v="2"/>
    <m/>
  </r>
  <r>
    <s v="CER Ventotene"/>
    <s v="Isola di Ventotene"/>
    <s v="LT"/>
    <s v="Lega Navale di Ventotene"/>
    <s v="Massimizzazione dell'autoconsumo tramite accumulo elettrico"/>
    <s v="Non definito"/>
    <x v="0"/>
    <s v="Fotovoltaico"/>
    <s v="58 kW"/>
    <n v="58"/>
    <m/>
    <s v="Non definito"/>
    <x v="8"/>
    <x v="6"/>
    <x v="4"/>
    <m/>
  </r>
  <r>
    <s v="CER di Macerata Feltria"/>
    <s v="Macerata Feltria"/>
    <s v="PU"/>
    <s v="Società ILM S.r.l. , Gruppo Professione Energia,Energy People Alliance"/>
    <s v="Abbattere costi della fornitura di energia e dei servizi collegati, l'obiettivo è quello di raggruppare tutte le utenze comunali all'interno della CER"/>
    <s v="Non definito"/>
    <x v="0"/>
    <s v="Fotovoltaico"/>
    <m/>
    <m/>
    <m/>
    <s v="Non definito"/>
    <x v="9"/>
    <x v="7"/>
    <x v="4"/>
    <m/>
  </r>
  <r>
    <s v="CER dell'Università G. D'Annunzio"/>
    <s v="Chieti"/>
    <s v="CH"/>
    <s v="Università G. D'Annunzio di Chieti e Pescara"/>
    <s v="Autoproduzione di energia termica ed elettrica"/>
    <s v="Non definito"/>
    <x v="0"/>
    <s v="Fotovoltaico"/>
    <m/>
    <m/>
    <m/>
    <s v="Non definito"/>
    <x v="10"/>
    <x v="8"/>
    <x v="1"/>
    <m/>
  </r>
  <r>
    <s v="CER Tito"/>
    <s v="Tito"/>
    <s v="PZ"/>
    <s v="Friendly Power s.r.l., Comune di Tito"/>
    <s v=" Contrasto alla povertà energetica"/>
    <s v="Non definito"/>
    <x v="0"/>
    <s v="Fotovoltaico"/>
    <s v="20 kW"/>
    <n v="20"/>
    <m/>
    <s v="Non definito"/>
    <x v="11"/>
    <x v="9"/>
    <x v="1"/>
    <m/>
  </r>
  <r>
    <s v="CER dell'Angitola"/>
    <s v="Filadelfia"/>
    <s v="VV"/>
    <s v="Comune di Filadelfia"/>
    <s v="Risparmio energetico,autoproduzione e autosufficienza energetica dei cittadini soci"/>
    <s v="Non definito"/>
    <x v="0"/>
    <s v="Fotovoltaico"/>
    <m/>
    <m/>
    <m/>
    <s v="Non definito"/>
    <x v="12"/>
    <x v="10"/>
    <x v="1"/>
    <m/>
  </r>
  <r>
    <s v="CER di Chamois - La Magdeleine"/>
    <s v="Chamois e La Magdeleine"/>
    <s v="AO"/>
    <s v="Comune"/>
    <s v="Autoconsumo e riduzione della spesa energetica"/>
    <s v="Non definito"/>
    <x v="0"/>
    <s v="Fotovoltaico"/>
    <m/>
    <m/>
    <m/>
    <s v="Non definito"/>
    <x v="13"/>
    <x v="11"/>
    <x v="3"/>
    <m/>
  </r>
  <r>
    <s v="CER di Villar Pellice"/>
    <s v="Villar Pellice (alcune utenze comunali e la ditta Crumière)"/>
    <s v="TO"/>
    <s v="Consorzio Pinerolo Energia"/>
    <s v="Autoconsumo e riduzione della spesa energetica"/>
    <s v="Non definito"/>
    <x v="0"/>
    <s v="Fotovoltaico"/>
    <m/>
    <m/>
    <m/>
    <s v="Non definito"/>
    <x v="14"/>
    <x v="3"/>
    <x v="3"/>
    <m/>
  </r>
  <r>
    <s v="CER di Gallese"/>
    <s v="Gallese"/>
    <s v="VT"/>
    <s v="Comune, BioDistretto della Via Amerina e delle Forre, Kyoto Club"/>
    <s v=" Autoconsumo e riduzione dei costi energetici, obiettivo diestendere la CER a tutto il BioDistretto della Via Amerina e delle Forre"/>
    <s v="Non definito"/>
    <x v="0"/>
    <s v="in corso di definizione"/>
    <m/>
    <m/>
    <m/>
    <s v="Non definito"/>
    <x v="15"/>
    <x v="6"/>
    <x v="4"/>
    <m/>
  </r>
  <r>
    <s v="CER di Sferro"/>
    <s v="Paternò"/>
    <s v="CT"/>
    <s v="Comune di Paternò"/>
    <s v="Consorzio di Bonifica Autoconsumo e riduzione della spesa energetica"/>
    <s v="Non definito"/>
    <x v="0"/>
    <s v="in corso di definizione"/>
    <m/>
    <m/>
    <m/>
    <s v="Non definito"/>
    <x v="16"/>
    <x v="5"/>
    <x v="2"/>
    <m/>
  </r>
  <r>
    <s v="CER di Ragusa"/>
    <s v="Ragusa"/>
    <s v="RG"/>
    <s v="Comune di Ragusa"/>
    <s v=" Autoconsumo e riduzione della spesa energetica"/>
    <s v="Non definito"/>
    <x v="0"/>
    <s v="in corso di definizione "/>
    <m/>
    <m/>
    <m/>
    <s v="Non definito"/>
    <x v="17"/>
    <x v="5"/>
    <x v="2"/>
    <m/>
  </r>
  <r>
    <s v="CER Zona industriale di Imola"/>
    <s v="Quattro imprese della zona industriale di Imola"/>
    <s v="BO"/>
    <s v="Bryo Spa (consorzio di 23 Comuni e alcune cooperativedel territorio)"/>
    <s v="Riduzione della spesa energetica delle imprese"/>
    <s v="Non definito"/>
    <x v="0"/>
    <s v="Fotovoltaico"/>
    <m/>
    <m/>
    <m/>
    <s v="Non definito"/>
    <x v="18"/>
    <x v="12"/>
    <x v="0"/>
    <m/>
  </r>
  <r>
    <s v="Comunità collinare del Friuli - Progetto RECOCER"/>
    <s v="Comune di San Daniele, altri 14 comuni della Comunità Collinare del Friuli e 18 comuni nella piana di Pordenone"/>
    <s v="PN"/>
    <s v="Energy Center del Politecnico di Torino"/>
    <s v="Autoconsumo e riduzione della spesa energetica"/>
    <s v="Non definito"/>
    <x v="0"/>
    <s v="Fotovoltaico"/>
    <m/>
    <m/>
    <m/>
    <s v="Non definito"/>
    <x v="19"/>
    <x v="13"/>
    <x v="0"/>
    <m/>
  </r>
  <r>
    <s v="Comunità Energetica Rinnovabile solidale di Fondo Saccà"/>
    <s v="Quartiere di Fonda Saccà"/>
    <s v="ME"/>
    <s v="Fondazione di Comunità di Messina"/>
    <s v="Contrasto alla povertà energetica e reinserimento sociale"/>
    <s v="Non definito"/>
    <x v="0"/>
    <s v="in corso di definizione"/>
    <m/>
    <m/>
    <m/>
    <s v="Non definito"/>
    <x v="6"/>
    <x v="5"/>
    <x v="2"/>
    <m/>
  </r>
  <r>
    <s v="CER Comune di Blufi - Parco delle Madonie"/>
    <s v="Comune di Blufi (prima manifestazione di interesse) e altri comuni del Parco delle Madonie"/>
    <s v="PA"/>
    <s v="Comune di Blufi, Parco delle Madonie, Enel-x"/>
    <s v="Autoconsumo e riduzione della spesa energetica"/>
    <s v="Non definito"/>
    <x v="0"/>
    <s v="in corso di definizione"/>
    <m/>
    <m/>
    <m/>
    <s v="Non definito"/>
    <x v="20"/>
    <x v="5"/>
    <x v="2"/>
    <m/>
  </r>
  <r>
    <s v="CER di Biccari"/>
    <s v="Comune di Biccari"/>
    <s v="FG"/>
    <s v="ènostra Arca Capitanata, ènostra Comune di Biccari"/>
    <s v="Autoconsumo e riduzione della spesa energetica contrasto alla povertà energetica"/>
    <s v="Non definito"/>
    <x v="0"/>
    <s v="Fotovoltaico"/>
    <m/>
    <m/>
    <m/>
    <s v="Non definito"/>
    <x v="21"/>
    <x v="14"/>
    <x v="1"/>
    <m/>
  </r>
  <r>
    <s v="CER LELAT"/>
    <s v="Rione Mangialupi"/>
    <s v="ME"/>
    <s v="Comune di Messina, Lega Lotta Aids e Tossicodipendenza, Enel-x"/>
    <s v="Autoconsumo e riduzione della spesa energetica"/>
    <s v="Non definito"/>
    <x v="0"/>
    <s v="Fotovoltaico"/>
    <s v="20 kW"/>
    <n v="20"/>
    <m/>
    <s v="Non definito"/>
    <x v="6"/>
    <x v="5"/>
    <x v="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3625A2-A147-4692-8014-3375A6511DA4}" name="PivotTable6" cacheId="4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3:C25" firstHeaderRow="1" firstDataRow="2" firstDataCol="1"/>
  <pivotFields count="16">
    <pivotField dataField="1" showAll="0"/>
    <pivotField showAll="0"/>
    <pivotField showAll="0"/>
    <pivotField showAll="0"/>
    <pivotField showAll="0"/>
    <pivotField showAll="0"/>
    <pivotField axis="axisCol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axis="axisRow" showAll="0">
      <items count="23">
        <item x="13"/>
        <item x="18"/>
        <item x="16"/>
        <item x="10"/>
        <item x="3"/>
        <item x="21"/>
        <item x="8"/>
        <item x="4"/>
        <item x="6"/>
        <item x="1"/>
        <item x="20"/>
        <item x="9"/>
        <item x="19"/>
        <item x="11"/>
        <item x="17"/>
        <item x="2"/>
        <item x="7"/>
        <item x="5"/>
        <item x="14"/>
        <item x="0"/>
        <item x="12"/>
        <item x="15"/>
        <item t="default"/>
      </items>
    </pivotField>
    <pivotField axis="axisRow" showAll="0">
      <items count="17">
        <item sd="0" x="8"/>
        <item sd="0" x="9"/>
        <item sd="0" x="10"/>
        <item sd="0" x="1"/>
        <item sd="0" x="12"/>
        <item sd="0" x="13"/>
        <item sd="0" x="6"/>
        <item sd="0" x="4"/>
        <item sd="0" x="7"/>
        <item sd="0" x="3"/>
        <item sd="0" x="14"/>
        <item sd="0" x="2"/>
        <item sd="0" x="5"/>
        <item sd="0" m="1" x="15"/>
        <item sd="0" x="0"/>
        <item sd="0" x="11"/>
        <item t="default" sd="0"/>
      </items>
    </pivotField>
    <pivotField axis="axisRow" showAll="0">
      <items count="6">
        <item x="4"/>
        <item x="2"/>
        <item x="0"/>
        <item x="3"/>
        <item x="1"/>
        <item t="default"/>
      </items>
    </pivotField>
    <pivotField showAll="0"/>
  </pivotFields>
  <rowFields count="3">
    <field x="14"/>
    <field x="13"/>
    <field x="12"/>
  </rowFields>
  <rowItems count="21">
    <i>
      <x/>
    </i>
    <i r="1">
      <x v="6"/>
    </i>
    <i r="1">
      <x v="8"/>
    </i>
    <i>
      <x v="1"/>
    </i>
    <i r="1">
      <x v="11"/>
    </i>
    <i r="1">
      <x v="12"/>
    </i>
    <i>
      <x v="2"/>
    </i>
    <i r="1">
      <x v="4"/>
    </i>
    <i r="1">
      <x v="5"/>
    </i>
    <i r="1">
      <x v="14"/>
    </i>
    <i>
      <x v="3"/>
    </i>
    <i r="1">
      <x v="7"/>
    </i>
    <i r="1">
      <x v="9"/>
    </i>
    <i r="1">
      <x v="15"/>
    </i>
    <i>
      <x v="4"/>
    </i>
    <i r="1">
      <x/>
    </i>
    <i r="1">
      <x v="1"/>
    </i>
    <i r="1">
      <x v="2"/>
    </i>
    <i r="1">
      <x v="3"/>
    </i>
    <i r="1">
      <x v="10"/>
    </i>
    <i t="grand">
      <x/>
    </i>
  </rowItems>
  <colFields count="1">
    <field x="6"/>
  </colFields>
  <colItems count="2">
    <i>
      <x/>
    </i>
    <i t="grand">
      <x/>
    </i>
  </colItems>
  <dataFields count="1">
    <dataField name="Count of Nome della Comunità energetica" fld="0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1586F0-5114-4F92-8C33-221A43F009F6}" name="Table1" displayName="Table1" ref="A1:P28" totalsRowCount="1" headerRowDxfId="34" dataDxfId="33">
  <autoFilter ref="A1:P27" xr:uid="{651586F0-5114-4F92-8C33-221A43F009F6}"/>
  <tableColumns count="16">
    <tableColumn id="1" xr3:uid="{8ADFE3A2-8623-428D-BD51-B4802A8DDC8B}" name="Nome della Comunità energetica" totalsRowFunction="count" dataDxfId="32" totalsRowDxfId="16"/>
    <tableColumn id="2" xr3:uid="{D804EBD5-6DE5-49D1-9D48-912D7B2DC407}" name="Petrimetro" dataDxfId="31" totalsRowDxfId="15"/>
    <tableColumn id="3" xr3:uid="{125EDCA7-2C5E-44E4-BC40-73687504338A}" name="Provincia_id" dataDxfId="30" totalsRowDxfId="14"/>
    <tableColumn id="4" xr3:uid="{81AA2CB2-8B38-4856-A93D-C4CD2738FA8D}" name="Stakeholder Promotori" dataDxfId="29" totalsRowDxfId="13"/>
    <tableColumn id="5" xr3:uid="{5321EDB2-5B1E-443E-AB1D-D2B5528392FE}" name="Attività ed obiettivi" dataDxfId="28" totalsRowDxfId="12"/>
    <tableColumn id="10" xr3:uid="{41637471-A3E2-428C-87C3-AAC8D5D9EC26}" name="Data avvio attività" dataDxfId="27" totalsRowDxfId="11"/>
    <tableColumn id="12" xr3:uid="{B90C9194-5E04-40BE-AA1C-EB2D93DA6CDE}" name="Stato" dataDxfId="23" totalsRowDxfId="10"/>
    <tableColumn id="6" xr3:uid="{BFBB0816-879D-4E3E-95A3-C6D70D705C5F}" name="Tecnologia" dataDxfId="26" totalsRowDxfId="9"/>
    <tableColumn id="9" xr3:uid="{EA4C0A61-E799-470B-803B-DADC2D9CFECD}" name="Potenza" dataDxfId="25" totalsRowDxfId="8"/>
    <tableColumn id="7" xr3:uid="{F71D2C3C-9DB4-44B0-B94E-42B9818F60BF}" name="Potenza totale [kW]" totalsRowFunction="sum" dataDxfId="24" totalsRowDxfId="7"/>
    <tableColumn id="13" xr3:uid="{ABF00132-B40C-4DCA-B856-B5519360833F}" name="Riferimento Email" dataDxfId="22" totalsRowDxfId="6"/>
    <tableColumn id="8" xr3:uid="{259DBFBB-C492-4B2D-9D36-07CCC8A30666}" name="Storage" dataDxfId="21" totalsRowDxfId="5"/>
    <tableColumn id="15" xr3:uid="{EEC6D093-89A9-4C29-8E0A-F68BBB096A04}" name="Provincia_nome" dataDxfId="19" totalsRowDxfId="4">
      <calculatedColumnFormula>VLOOKUP(Table1[[#This Row],[Provincia_id]],Table2[#All],2,0)</calculatedColumnFormula>
    </tableColumn>
    <tableColumn id="17" xr3:uid="{B2EA9CDB-90D4-4540-B88D-B5ACA838C73A}" name="Regione" dataDxfId="17" totalsRowDxfId="3">
      <calculatedColumnFormula>VLOOKUP(Table1[[#This Row],[Provincia_id]],Table2[#All],3,0)</calculatedColumnFormula>
    </tableColumn>
    <tableColumn id="16" xr3:uid="{659C8C99-49F0-4706-B4C9-4DF30048A431}" name="Area" dataDxfId="0" totalsRowDxfId="2">
      <calculatedColumnFormula>VLOOKUP(Table1[[#This Row],[Provincia_id]],Table2[#All],4,0)</calculatedColumnFormula>
    </tableColumn>
    <tableColumn id="14" xr3:uid="{AE7F0F16-32A3-49D2-A9F0-47D2288420EB}" name="Sito web o simile" dataDxfId="20" totalsRow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D36CA8-B1A6-4DBA-9A9F-DEE30429E601}" name="Table2" displayName="Table2" ref="A1:D112" totalsRowShown="0">
  <autoFilter ref="A1:D112" xr:uid="{F9D36CA8-B1A6-4DBA-9A9F-DEE30429E601}"/>
  <tableColumns count="4">
    <tableColumn id="1" xr3:uid="{6F70EBFB-D110-45F4-BC1C-332C3B293FF0}" name="Provincia_id"/>
    <tableColumn id="2" xr3:uid="{02787E6A-7880-49E2-86C6-6935E6D9F5BE}" name="Provincia_nome"/>
    <tableColumn id="3" xr3:uid="{40E1F6A8-6641-4C82-82DF-327E73E3C16B}" name="Regione"/>
    <tableColumn id="4" xr3:uid="{247F328B-8D0B-4AF0-9997-EBBD6B44B94A}" name="Area" dataDxfId="18">
      <calculatedColumnFormula>VLOOKUP(Table2[[#This Row],[Regione]],Table3[#All],2,0)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B4D9D7-58C0-4F79-8DFF-9D23BC5F1224}" name="Table3" displayName="Table3" ref="F1:G21" totalsRowShown="0">
  <autoFilter ref="F1:G21" xr:uid="{77B4D9D7-58C0-4F79-8DFF-9D23BC5F1224}"/>
  <tableColumns count="2">
    <tableColumn id="1" xr3:uid="{2189FB38-6B76-4AEB-917D-8F89BE615F46}" name="Regione"/>
    <tableColumn id="2" xr3:uid="{2CA43A3A-85EE-440C-B3D3-0AE1E2372AEC}" name="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nergeek.it/innovazione/comunita-energetiche-borutta/" TargetMode="External"/><Relationship Id="rId2" Type="http://schemas.openxmlformats.org/officeDocument/2006/relationships/hyperlink" Target="http://www.vita.it/it/story/2022/04/04/a-napoli-est-la-comunita-energetica-e-anche-solidale/470/" TargetMode="External"/><Relationship Id="rId1" Type="http://schemas.openxmlformats.org/officeDocument/2006/relationships/hyperlink" Target="https://www.cedis.info/energia-elettrica/cer-riccomassimo/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it.wikipedia.org/wiki/Italia_centrale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it.wikipedia.org/wiki/Italia_nord-orientale" TargetMode="External"/><Relationship Id="rId1" Type="http://schemas.openxmlformats.org/officeDocument/2006/relationships/hyperlink" Target="https://it.wikipedia.org/wiki/Italia_nord-occidentale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it.wikipedia.org/wiki/Italia_insulare" TargetMode="External"/><Relationship Id="rId4" Type="http://schemas.openxmlformats.org/officeDocument/2006/relationships/hyperlink" Target="https://it.wikipedia.org/wiki/Italia_meridiona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8099E-25A9-4AF4-B204-FF566EB8D296}">
  <dimension ref="B2:C4"/>
  <sheetViews>
    <sheetView workbookViewId="0">
      <selection activeCell="C2" sqref="B2:C2"/>
    </sheetView>
  </sheetViews>
  <sheetFormatPr defaultRowHeight="15" x14ac:dyDescent="0.25"/>
  <cols>
    <col min="2" max="2" width="19.28515625" bestFit="1" customWidth="1"/>
    <col min="3" max="3" width="30.28515625" bestFit="1" customWidth="1"/>
  </cols>
  <sheetData>
    <row r="2" spans="2:3" x14ac:dyDescent="0.25">
      <c r="B2" s="1" t="s">
        <v>161</v>
      </c>
      <c r="C2" s="1" t="s">
        <v>108</v>
      </c>
    </row>
    <row r="3" spans="2:3" x14ac:dyDescent="0.25">
      <c r="B3" t="s">
        <v>109</v>
      </c>
      <c r="C3" t="s">
        <v>110</v>
      </c>
    </row>
    <row r="4" spans="2:3" x14ac:dyDescent="0.25">
      <c r="B4" t="s">
        <v>111</v>
      </c>
      <c r="C4" t="s">
        <v>112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565C4-A135-45FC-B5F4-C353787BA4C6}">
  <dimension ref="A3:C25"/>
  <sheetViews>
    <sheetView tabSelected="1" workbookViewId="0">
      <selection activeCell="L37" sqref="L37"/>
    </sheetView>
  </sheetViews>
  <sheetFormatPr defaultRowHeight="15" x14ac:dyDescent="0.25"/>
  <cols>
    <col min="1" max="1" width="39.140625" bestFit="1" customWidth="1"/>
    <col min="2" max="2" width="16.28515625" bestFit="1" customWidth="1"/>
    <col min="3" max="3" width="11.28515625" bestFit="1" customWidth="1"/>
  </cols>
  <sheetData>
    <row r="3" spans="1:3" x14ac:dyDescent="0.25">
      <c r="A3" s="8" t="s">
        <v>164</v>
      </c>
      <c r="B3" s="8" t="s">
        <v>369</v>
      </c>
    </row>
    <row r="4" spans="1:3" x14ac:dyDescent="0.25">
      <c r="A4" s="8" t="s">
        <v>162</v>
      </c>
      <c r="B4" t="s">
        <v>151</v>
      </c>
      <c r="C4" t="s">
        <v>163</v>
      </c>
    </row>
    <row r="5" spans="1:3" x14ac:dyDescent="0.25">
      <c r="A5" s="6" t="s">
        <v>376</v>
      </c>
      <c r="B5" s="9">
        <v>3</v>
      </c>
      <c r="C5" s="9">
        <v>3</v>
      </c>
    </row>
    <row r="6" spans="1:3" x14ac:dyDescent="0.25">
      <c r="A6" s="11" t="s">
        <v>362</v>
      </c>
      <c r="B6" s="9">
        <v>2</v>
      </c>
      <c r="C6" s="9">
        <v>2</v>
      </c>
    </row>
    <row r="7" spans="1:3" x14ac:dyDescent="0.25">
      <c r="A7" s="11" t="s">
        <v>349</v>
      </c>
      <c r="B7" s="9">
        <v>1</v>
      </c>
      <c r="C7" s="9">
        <v>1</v>
      </c>
    </row>
    <row r="8" spans="1:3" x14ac:dyDescent="0.25">
      <c r="A8" s="6" t="s">
        <v>380</v>
      </c>
      <c r="B8" s="9">
        <v>10</v>
      </c>
      <c r="C8" s="9">
        <v>10</v>
      </c>
    </row>
    <row r="9" spans="1:3" x14ac:dyDescent="0.25">
      <c r="A9" s="11" t="s">
        <v>358</v>
      </c>
      <c r="B9" s="9">
        <v>3</v>
      </c>
      <c r="C9" s="9">
        <v>3</v>
      </c>
    </row>
    <row r="10" spans="1:3" x14ac:dyDescent="0.25">
      <c r="A10" s="11" t="s">
        <v>347</v>
      </c>
      <c r="B10" s="9">
        <v>7</v>
      </c>
      <c r="C10" s="9">
        <v>7</v>
      </c>
    </row>
    <row r="11" spans="1:3" x14ac:dyDescent="0.25">
      <c r="A11" s="6" t="s">
        <v>384</v>
      </c>
      <c r="B11" s="9">
        <v>3</v>
      </c>
      <c r="C11" s="9">
        <v>3</v>
      </c>
    </row>
    <row r="12" spans="1:3" x14ac:dyDescent="0.25">
      <c r="A12" s="11" t="s">
        <v>356</v>
      </c>
      <c r="B12" s="9">
        <v>1</v>
      </c>
      <c r="C12" s="9">
        <v>1</v>
      </c>
    </row>
    <row r="13" spans="1:3" x14ac:dyDescent="0.25">
      <c r="A13" s="11" t="s">
        <v>364</v>
      </c>
      <c r="B13" s="9">
        <v>1</v>
      </c>
      <c r="C13" s="9">
        <v>1</v>
      </c>
    </row>
    <row r="14" spans="1:3" x14ac:dyDescent="0.25">
      <c r="A14" s="11" t="s">
        <v>357</v>
      </c>
      <c r="B14" s="9">
        <v>1</v>
      </c>
      <c r="C14" s="9">
        <v>1</v>
      </c>
    </row>
    <row r="15" spans="1:3" x14ac:dyDescent="0.25">
      <c r="A15" s="6" t="s">
        <v>383</v>
      </c>
      <c r="B15" s="9">
        <v>5</v>
      </c>
      <c r="C15" s="9">
        <v>5</v>
      </c>
    </row>
    <row r="16" spans="1:3" x14ac:dyDescent="0.25">
      <c r="A16" s="11" t="s">
        <v>355</v>
      </c>
      <c r="B16" s="9">
        <v>1</v>
      </c>
      <c r="C16" s="9">
        <v>1</v>
      </c>
    </row>
    <row r="17" spans="1:3" x14ac:dyDescent="0.25">
      <c r="A17" s="11" t="s">
        <v>348</v>
      </c>
      <c r="B17" s="9">
        <v>3</v>
      </c>
      <c r="C17" s="9">
        <v>3</v>
      </c>
    </row>
    <row r="18" spans="1:3" x14ac:dyDescent="0.25">
      <c r="A18" s="11" t="s">
        <v>350</v>
      </c>
      <c r="B18" s="9">
        <v>1</v>
      </c>
      <c r="C18" s="9">
        <v>1</v>
      </c>
    </row>
    <row r="19" spans="1:3" x14ac:dyDescent="0.25">
      <c r="A19" s="6" t="s">
        <v>378</v>
      </c>
      <c r="B19" s="9">
        <v>5</v>
      </c>
      <c r="C19" s="9">
        <v>5</v>
      </c>
    </row>
    <row r="20" spans="1:3" x14ac:dyDescent="0.25">
      <c r="A20" s="11" t="s">
        <v>361</v>
      </c>
      <c r="B20" s="9">
        <v>1</v>
      </c>
      <c r="C20" s="9">
        <v>1</v>
      </c>
    </row>
    <row r="21" spans="1:3" x14ac:dyDescent="0.25">
      <c r="A21" s="11" t="s">
        <v>365</v>
      </c>
      <c r="B21" s="9">
        <v>1</v>
      </c>
      <c r="C21" s="9">
        <v>1</v>
      </c>
    </row>
    <row r="22" spans="1:3" x14ac:dyDescent="0.25">
      <c r="A22" s="11" t="s">
        <v>360</v>
      </c>
      <c r="B22" s="9">
        <v>1</v>
      </c>
      <c r="C22" s="9">
        <v>1</v>
      </c>
    </row>
    <row r="23" spans="1:3" x14ac:dyDescent="0.25">
      <c r="A23" s="11" t="s">
        <v>352</v>
      </c>
      <c r="B23" s="9">
        <v>1</v>
      </c>
      <c r="C23" s="9">
        <v>1</v>
      </c>
    </row>
    <row r="24" spans="1:3" x14ac:dyDescent="0.25">
      <c r="A24" s="11" t="s">
        <v>353</v>
      </c>
      <c r="B24" s="9">
        <v>1</v>
      </c>
      <c r="C24" s="9">
        <v>1</v>
      </c>
    </row>
    <row r="25" spans="1:3" x14ac:dyDescent="0.25">
      <c r="A25" s="6" t="s">
        <v>163</v>
      </c>
      <c r="B25" s="9">
        <v>26</v>
      </c>
      <c r="C25" s="9">
        <v>26</v>
      </c>
    </row>
  </sheetData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2836-73B9-4B1D-A786-A5296FF95192}">
  <dimension ref="A1:P28"/>
  <sheetViews>
    <sheetView zoomScale="85" zoomScaleNormal="85"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O3" sqref="O3"/>
    </sheetView>
  </sheetViews>
  <sheetFormatPr defaultRowHeight="15" x14ac:dyDescent="0.25"/>
  <cols>
    <col min="1" max="1" width="51.7109375" customWidth="1"/>
    <col min="2" max="2" width="24.7109375" customWidth="1"/>
    <col min="3" max="3" width="13.7109375" style="3" bestFit="1" customWidth="1"/>
    <col min="4" max="4" width="40.140625" customWidth="1"/>
    <col min="5" max="5" width="51.140625" customWidth="1"/>
    <col min="6" max="6" width="21.5703125" bestFit="1" customWidth="1"/>
    <col min="7" max="7" width="21.5703125" customWidth="1"/>
    <col min="8" max="8" width="22.85546875" bestFit="1" customWidth="1"/>
    <col min="9" max="9" width="21.42578125" customWidth="1"/>
    <col min="10" max="10" width="23.5703125" bestFit="1" customWidth="1"/>
    <col min="11" max="11" width="23.5703125" customWidth="1"/>
    <col min="12" max="12" width="20.85546875" bestFit="1" customWidth="1"/>
    <col min="13" max="13" width="19.5703125" bestFit="1" customWidth="1"/>
    <col min="14" max="15" width="19.5703125" customWidth="1"/>
    <col min="16" max="16" width="58" bestFit="1" customWidth="1"/>
  </cols>
  <sheetData>
    <row r="1" spans="1:16" s="1" customFormat="1" x14ac:dyDescent="0.25">
      <c r="A1" s="2" t="s">
        <v>65</v>
      </c>
      <c r="B1" s="2" t="s">
        <v>66</v>
      </c>
      <c r="C1" s="2" t="s">
        <v>345</v>
      </c>
      <c r="D1" s="2" t="s">
        <v>89</v>
      </c>
      <c r="E1" s="2" t="s">
        <v>67</v>
      </c>
      <c r="F1" s="2" t="s">
        <v>154</v>
      </c>
      <c r="G1" s="2" t="s">
        <v>155</v>
      </c>
      <c r="H1" s="2" t="s">
        <v>68</v>
      </c>
      <c r="I1" s="2" t="s">
        <v>93</v>
      </c>
      <c r="J1" s="2" t="s">
        <v>153</v>
      </c>
      <c r="K1" s="2" t="s">
        <v>156</v>
      </c>
      <c r="L1" s="2" t="s">
        <v>150</v>
      </c>
      <c r="M1" s="2" t="s">
        <v>367</v>
      </c>
      <c r="N1" s="2" t="s">
        <v>368</v>
      </c>
      <c r="O1" s="2" t="s">
        <v>382</v>
      </c>
      <c r="P1" s="2" t="s">
        <v>159</v>
      </c>
    </row>
    <row r="2" spans="1:16" ht="30" customHeight="1" x14ac:dyDescent="0.25">
      <c r="A2" s="4" t="s">
        <v>0</v>
      </c>
      <c r="B2" s="4" t="s">
        <v>101</v>
      </c>
      <c r="C2" s="3" t="s">
        <v>70</v>
      </c>
      <c r="D2" s="4" t="s">
        <v>88</v>
      </c>
      <c r="E2" s="5" t="s">
        <v>87</v>
      </c>
      <c r="F2" s="4" t="s">
        <v>151</v>
      </c>
      <c r="G2" s="4" t="s">
        <v>151</v>
      </c>
      <c r="H2" s="4" t="s">
        <v>6</v>
      </c>
      <c r="I2" s="4" t="s">
        <v>94</v>
      </c>
      <c r="J2" s="3">
        <v>18</v>
      </c>
      <c r="K2" s="3"/>
      <c r="L2" s="4" t="s">
        <v>151</v>
      </c>
      <c r="M2" s="10" t="str">
        <f>VLOOKUP(Table1[[#This Row],[Provincia_id]],Table2[#All],2,0)</f>
        <v>Trento</v>
      </c>
      <c r="N2" s="10" t="str">
        <f>VLOOKUP(Table1[[#This Row],[Provincia_id]],Table2[#All],3,0)</f>
        <v>Trentino-Alto Adige</v>
      </c>
      <c r="O2" s="10" t="str">
        <f>VLOOKUP(Table1[[#This Row],[Provincia_id]],Table2[#All],4,0)</f>
        <v>Nord-Est</v>
      </c>
      <c r="P2" s="7" t="s">
        <v>157</v>
      </c>
    </row>
    <row r="3" spans="1:16" ht="30" customHeight="1" x14ac:dyDescent="0.25">
      <c r="A3" s="4" t="s">
        <v>1</v>
      </c>
      <c r="B3" s="4" t="s">
        <v>2</v>
      </c>
      <c r="C3" s="3" t="s">
        <v>90</v>
      </c>
      <c r="D3" s="4" t="s">
        <v>91</v>
      </c>
      <c r="E3" s="4" t="s">
        <v>92</v>
      </c>
      <c r="F3" s="4" t="s">
        <v>151</v>
      </c>
      <c r="G3" s="4" t="s">
        <v>151</v>
      </c>
      <c r="H3" s="4" t="s">
        <v>6</v>
      </c>
      <c r="I3" s="4" t="s">
        <v>95</v>
      </c>
      <c r="J3" s="3">
        <v>53</v>
      </c>
      <c r="K3" s="3"/>
      <c r="L3" s="4" t="s">
        <v>151</v>
      </c>
      <c r="M3" s="10" t="str">
        <f>VLOOKUP(Table1[[#This Row],[Provincia_id]],Table2[#All],2,0)</f>
        <v>Napoli</v>
      </c>
      <c r="N3" s="10" t="str">
        <f>VLOOKUP(Table1[[#This Row],[Provincia_id]],Table2[#All],3,0)</f>
        <v>Campania</v>
      </c>
      <c r="O3" s="10" t="str">
        <f>VLOOKUP(Table1[[#This Row],[Provincia_id]],Table2[#All],4,0)</f>
        <v>Sud</v>
      </c>
      <c r="P3" s="7" t="s">
        <v>158</v>
      </c>
    </row>
    <row r="4" spans="1:16" ht="30" customHeight="1" x14ac:dyDescent="0.25">
      <c r="A4" s="4" t="s">
        <v>3</v>
      </c>
      <c r="B4" s="4" t="s">
        <v>102</v>
      </c>
      <c r="C4" s="3" t="s">
        <v>71</v>
      </c>
      <c r="D4" s="4" t="s">
        <v>4</v>
      </c>
      <c r="E4" s="4" t="s">
        <v>5</v>
      </c>
      <c r="F4" s="4" t="s">
        <v>151</v>
      </c>
      <c r="G4" s="4" t="s">
        <v>151</v>
      </c>
      <c r="H4" s="4" t="s">
        <v>6</v>
      </c>
      <c r="I4" s="4"/>
      <c r="J4" s="3"/>
      <c r="K4" s="3"/>
      <c r="L4" s="4" t="s">
        <v>151</v>
      </c>
      <c r="M4" s="10" t="str">
        <f>VLOOKUP(Table1[[#This Row],[Provincia_id]],Table2[#All],2,0)</f>
        <v>Sassari</v>
      </c>
      <c r="N4" s="10" t="str">
        <f>VLOOKUP(Table1[[#This Row],[Provincia_id]],Table2[#All],3,0)</f>
        <v>Sardegna</v>
      </c>
      <c r="O4" s="10" t="str">
        <f>VLOOKUP(Table1[[#This Row],[Provincia_id]],Table2[#All],4,0)</f>
        <v>Isole</v>
      </c>
      <c r="P4" s="7" t="s">
        <v>160</v>
      </c>
    </row>
    <row r="5" spans="1:16" ht="30" customHeight="1" x14ac:dyDescent="0.25">
      <c r="A5" s="4" t="s">
        <v>100</v>
      </c>
      <c r="B5" s="4" t="s">
        <v>103</v>
      </c>
      <c r="C5" s="3" t="s">
        <v>72</v>
      </c>
      <c r="D5" s="4" t="s">
        <v>7</v>
      </c>
      <c r="E5" s="4" t="s">
        <v>8</v>
      </c>
      <c r="F5" s="4" t="s">
        <v>151</v>
      </c>
      <c r="G5" s="4" t="s">
        <v>151</v>
      </c>
      <c r="H5" s="4" t="s">
        <v>9</v>
      </c>
      <c r="I5" s="4"/>
      <c r="J5" s="3"/>
      <c r="K5" s="3"/>
      <c r="L5" s="4" t="s">
        <v>151</v>
      </c>
      <c r="M5" s="10" t="str">
        <f>VLOOKUP(Table1[[#This Row],[Provincia_id]],Table2[#All],2,0)</f>
        <v>Cuneo</v>
      </c>
      <c r="N5" s="10" t="str">
        <f>VLOOKUP(Table1[[#This Row],[Provincia_id]],Table2[#All],3,0)</f>
        <v>Piemonte</v>
      </c>
      <c r="O5" s="10" t="str">
        <f>VLOOKUP(Table1[[#This Row],[Provincia_id]],Table2[#All],4,0)</f>
        <v>Nord-Ovest</v>
      </c>
      <c r="P5" s="4"/>
    </row>
    <row r="6" spans="1:16" ht="30" customHeight="1" x14ac:dyDescent="0.25">
      <c r="A6" s="4" t="s">
        <v>10</v>
      </c>
      <c r="B6" s="4" t="s">
        <v>104</v>
      </c>
      <c r="C6" s="3" t="s">
        <v>72</v>
      </c>
      <c r="D6" s="4" t="s">
        <v>11</v>
      </c>
      <c r="E6" s="4" t="s">
        <v>5</v>
      </c>
      <c r="F6" s="4" t="s">
        <v>151</v>
      </c>
      <c r="G6" s="4" t="s">
        <v>151</v>
      </c>
      <c r="H6" s="4" t="s">
        <v>6</v>
      </c>
      <c r="I6" s="4" t="s">
        <v>96</v>
      </c>
      <c r="J6" s="3">
        <v>40</v>
      </c>
      <c r="K6" s="3"/>
      <c r="L6" s="4" t="s">
        <v>151</v>
      </c>
      <c r="M6" s="10" t="str">
        <f>VLOOKUP(Table1[[#This Row],[Provincia_id]],Table2[#All],2,0)</f>
        <v>Cuneo</v>
      </c>
      <c r="N6" s="10" t="str">
        <f>VLOOKUP(Table1[[#This Row],[Provincia_id]],Table2[#All],3,0)</f>
        <v>Piemonte</v>
      </c>
      <c r="O6" s="10" t="str">
        <f>VLOOKUP(Table1[[#This Row],[Provincia_id]],Table2[#All],4,0)</f>
        <v>Nord-Ovest</v>
      </c>
      <c r="P6" s="4"/>
    </row>
    <row r="7" spans="1:16" ht="30" customHeight="1" x14ac:dyDescent="0.25">
      <c r="A7" s="4" t="s">
        <v>12</v>
      </c>
      <c r="B7" s="4" t="s">
        <v>105</v>
      </c>
      <c r="C7" s="3" t="s">
        <v>73</v>
      </c>
      <c r="D7" s="4" t="s">
        <v>13</v>
      </c>
      <c r="E7" s="4" t="s">
        <v>5</v>
      </c>
      <c r="F7" s="4" t="s">
        <v>151</v>
      </c>
      <c r="G7" s="4" t="s">
        <v>151</v>
      </c>
      <c r="H7" s="4" t="s">
        <v>6</v>
      </c>
      <c r="I7" s="4" t="s">
        <v>97</v>
      </c>
      <c r="J7" s="3">
        <v>47</v>
      </c>
      <c r="K7" s="3"/>
      <c r="L7" s="4" t="s">
        <v>151</v>
      </c>
      <c r="M7" s="10" t="str">
        <f>VLOOKUP(Table1[[#This Row],[Provincia_id]],Table2[#All],2,0)</f>
        <v>Lodi</v>
      </c>
      <c r="N7" s="10" t="str">
        <f>VLOOKUP(Table1[[#This Row],[Provincia_id]],Table2[#All],3,0)</f>
        <v>Lombardia</v>
      </c>
      <c r="O7" s="10" t="str">
        <f>VLOOKUP(Table1[[#This Row],[Provincia_id]],Table2[#All],4,0)</f>
        <v>Nord-Ovest</v>
      </c>
      <c r="P7" s="4"/>
    </row>
    <row r="8" spans="1:16" ht="30" customHeight="1" x14ac:dyDescent="0.25">
      <c r="A8" s="4" t="s">
        <v>14</v>
      </c>
      <c r="B8" s="4" t="s">
        <v>106</v>
      </c>
      <c r="C8" s="3" t="s">
        <v>74</v>
      </c>
      <c r="D8" s="4" t="s">
        <v>37</v>
      </c>
      <c r="E8" s="4" t="s">
        <v>5</v>
      </c>
      <c r="F8" s="4" t="s">
        <v>151</v>
      </c>
      <c r="G8" s="4" t="s">
        <v>151</v>
      </c>
      <c r="H8" s="4" t="s">
        <v>6</v>
      </c>
      <c r="I8" s="4" t="s">
        <v>95</v>
      </c>
      <c r="J8" s="3">
        <v>53</v>
      </c>
      <c r="K8" s="3"/>
      <c r="L8" s="4" t="s">
        <v>151</v>
      </c>
      <c r="M8" s="10" t="str">
        <f>VLOOKUP(Table1[[#This Row],[Provincia_id]],Table2[#All],2,0)</f>
        <v>Sud Sardegna</v>
      </c>
      <c r="N8" s="10" t="str">
        <f>VLOOKUP(Table1[[#This Row],[Provincia_id]],Table2[#All],3,0)</f>
        <v>Sardegna</v>
      </c>
      <c r="O8" s="10" t="str">
        <f>VLOOKUP(Table1[[#This Row],[Provincia_id]],Table2[#All],4,0)</f>
        <v>Isole</v>
      </c>
      <c r="P8" s="4"/>
    </row>
    <row r="9" spans="1:16" ht="30" customHeight="1" x14ac:dyDescent="0.25">
      <c r="A9" s="4" t="s">
        <v>15</v>
      </c>
      <c r="B9" s="4" t="s">
        <v>107</v>
      </c>
      <c r="C9" s="3" t="s">
        <v>74</v>
      </c>
      <c r="D9" s="4" t="s">
        <v>37</v>
      </c>
      <c r="E9" s="4" t="s">
        <v>5</v>
      </c>
      <c r="F9" s="4" t="s">
        <v>151</v>
      </c>
      <c r="G9" s="4" t="s">
        <v>151</v>
      </c>
      <c r="H9" s="4" t="s">
        <v>6</v>
      </c>
      <c r="I9" s="4" t="s">
        <v>149</v>
      </c>
      <c r="J9" s="3">
        <v>71</v>
      </c>
      <c r="K9" s="3"/>
      <c r="L9" s="4" t="s">
        <v>151</v>
      </c>
      <c r="M9" s="10" t="str">
        <f>VLOOKUP(Table1[[#This Row],[Provincia_id]],Table2[#All],2,0)</f>
        <v>Sud Sardegna</v>
      </c>
      <c r="N9" s="10" t="str">
        <f>VLOOKUP(Table1[[#This Row],[Provincia_id]],Table2[#All],3,0)</f>
        <v>Sardegna</v>
      </c>
      <c r="O9" s="10" t="str">
        <f>VLOOKUP(Table1[[#This Row],[Provincia_id]],Table2[#All],4,0)</f>
        <v>Isole</v>
      </c>
      <c r="P9" s="4"/>
    </row>
    <row r="10" spans="1:16" ht="30" customHeight="1" x14ac:dyDescent="0.25">
      <c r="A10" s="4" t="s">
        <v>16</v>
      </c>
      <c r="B10" s="4" t="s">
        <v>17</v>
      </c>
      <c r="C10" s="3" t="s">
        <v>84</v>
      </c>
      <c r="D10" s="4" t="s">
        <v>18</v>
      </c>
      <c r="E10" s="4" t="s">
        <v>19</v>
      </c>
      <c r="F10" s="4" t="s">
        <v>151</v>
      </c>
      <c r="G10" s="4" t="s">
        <v>151</v>
      </c>
      <c r="H10" s="4" t="s">
        <v>9</v>
      </c>
      <c r="I10" s="4"/>
      <c r="J10" s="3"/>
      <c r="K10" s="3"/>
      <c r="L10" s="4" t="s">
        <v>151</v>
      </c>
      <c r="M10" s="10" t="str">
        <f>VLOOKUP(Table1[[#This Row],[Provincia_id]],Table2[#All],2,0)</f>
        <v>Messina</v>
      </c>
      <c r="N10" s="10" t="str">
        <f>VLOOKUP(Table1[[#This Row],[Provincia_id]],Table2[#All],3,0)</f>
        <v>Sicilia</v>
      </c>
      <c r="O10" s="10" t="str">
        <f>VLOOKUP(Table1[[#This Row],[Provincia_id]],Table2[#All],4,0)</f>
        <v>Isole</v>
      </c>
      <c r="P10" s="4"/>
    </row>
    <row r="11" spans="1:16" ht="30" customHeight="1" x14ac:dyDescent="0.25">
      <c r="A11" s="4" t="s">
        <v>20</v>
      </c>
      <c r="B11" s="4" t="s">
        <v>116</v>
      </c>
      <c r="C11" s="3" t="s">
        <v>75</v>
      </c>
      <c r="D11" s="4" t="s">
        <v>21</v>
      </c>
      <c r="E11" s="4" t="s">
        <v>22</v>
      </c>
      <c r="F11" s="4" t="s">
        <v>151</v>
      </c>
      <c r="G11" s="4" t="s">
        <v>151</v>
      </c>
      <c r="H11" s="4" t="s">
        <v>6</v>
      </c>
      <c r="I11" s="4" t="s">
        <v>98</v>
      </c>
      <c r="J11" s="3">
        <v>20</v>
      </c>
      <c r="K11" s="3"/>
      <c r="L11" s="4" t="s">
        <v>151</v>
      </c>
      <c r="M11" s="10" t="str">
        <f>VLOOKUP(Table1[[#This Row],[Provincia_id]],Table2[#All],2,0)</f>
        <v>Siracusa</v>
      </c>
      <c r="N11" s="10" t="str">
        <f>VLOOKUP(Table1[[#This Row],[Provincia_id]],Table2[#All],3,0)</f>
        <v>Sicilia</v>
      </c>
      <c r="O11" s="10" t="str">
        <f>VLOOKUP(Table1[[#This Row],[Provincia_id]],Table2[#All],4,0)</f>
        <v>Isole</v>
      </c>
      <c r="P11" s="4"/>
    </row>
    <row r="12" spans="1:16" ht="30" customHeight="1" x14ac:dyDescent="0.25">
      <c r="A12" s="4" t="s">
        <v>23</v>
      </c>
      <c r="B12" s="4" t="s">
        <v>117</v>
      </c>
      <c r="C12" s="3" t="s">
        <v>76</v>
      </c>
      <c r="D12" s="4" t="s">
        <v>24</v>
      </c>
      <c r="E12" s="4" t="s">
        <v>25</v>
      </c>
      <c r="F12" s="4" t="s">
        <v>151</v>
      </c>
      <c r="G12" s="4" t="s">
        <v>151</v>
      </c>
      <c r="H12" s="4" t="s">
        <v>6</v>
      </c>
      <c r="I12" s="4" t="s">
        <v>99</v>
      </c>
      <c r="J12" s="3">
        <v>58</v>
      </c>
      <c r="K12" s="3"/>
      <c r="L12" s="4" t="s">
        <v>151</v>
      </c>
      <c r="M12" s="10" t="str">
        <f>VLOOKUP(Table1[[#This Row],[Provincia_id]],Table2[#All],2,0)</f>
        <v>Latina</v>
      </c>
      <c r="N12" s="10" t="str">
        <f>VLOOKUP(Table1[[#This Row],[Provincia_id]],Table2[#All],3,0)</f>
        <v>Lazio</v>
      </c>
      <c r="O12" s="10" t="str">
        <f>VLOOKUP(Table1[[#This Row],[Provincia_id]],Table2[#All],4,0)</f>
        <v>Centro</v>
      </c>
      <c r="P12" s="4"/>
    </row>
    <row r="13" spans="1:16" ht="30" customHeight="1" x14ac:dyDescent="0.25">
      <c r="A13" s="4" t="s">
        <v>119</v>
      </c>
      <c r="B13" s="4" t="s">
        <v>121</v>
      </c>
      <c r="C13" s="3" t="s">
        <v>120</v>
      </c>
      <c r="D13" s="4" t="s">
        <v>26</v>
      </c>
      <c r="E13" s="4" t="s">
        <v>27</v>
      </c>
      <c r="F13" s="4" t="s">
        <v>151</v>
      </c>
      <c r="G13" s="4" t="s">
        <v>151</v>
      </c>
      <c r="H13" s="4" t="s">
        <v>6</v>
      </c>
      <c r="I13" s="4"/>
      <c r="J13" s="3"/>
      <c r="K13" s="3"/>
      <c r="L13" s="4" t="s">
        <v>151</v>
      </c>
      <c r="M13" s="10" t="str">
        <f>VLOOKUP(Table1[[#This Row],[Provincia_id]],Table2[#All],2,0)</f>
        <v>Pesaro e Urbino</v>
      </c>
      <c r="N13" s="10" t="str">
        <f>VLOOKUP(Table1[[#This Row],[Provincia_id]],Table2[#All],3,0)</f>
        <v>Marche</v>
      </c>
      <c r="O13" s="10" t="str">
        <f>VLOOKUP(Table1[[#This Row],[Provincia_id]],Table2[#All],4,0)</f>
        <v>Centro</v>
      </c>
      <c r="P13" s="4"/>
    </row>
    <row r="14" spans="1:16" ht="30" customHeight="1" x14ac:dyDescent="0.25">
      <c r="A14" s="4" t="s">
        <v>28</v>
      </c>
      <c r="B14" s="4" t="s">
        <v>29</v>
      </c>
      <c r="C14" s="3" t="s">
        <v>122</v>
      </c>
      <c r="D14" s="4" t="s">
        <v>30</v>
      </c>
      <c r="E14" s="4" t="s">
        <v>31</v>
      </c>
      <c r="F14" s="4" t="s">
        <v>151</v>
      </c>
      <c r="G14" s="4" t="s">
        <v>151</v>
      </c>
      <c r="H14" s="4" t="s">
        <v>6</v>
      </c>
      <c r="I14" s="4"/>
      <c r="J14" s="3"/>
      <c r="K14" s="3"/>
      <c r="L14" s="4" t="s">
        <v>151</v>
      </c>
      <c r="M14" s="10" t="str">
        <f>VLOOKUP(Table1[[#This Row],[Provincia_id]],Table2[#All],2,0)</f>
        <v>Chieti</v>
      </c>
      <c r="N14" s="10" t="str">
        <f>VLOOKUP(Table1[[#This Row],[Provincia_id]],Table2[#All],3,0)</f>
        <v>Abruzzo</v>
      </c>
      <c r="O14" s="10" t="str">
        <f>VLOOKUP(Table1[[#This Row],[Provincia_id]],Table2[#All],4,0)</f>
        <v>Sud</v>
      </c>
      <c r="P14" s="4"/>
    </row>
    <row r="15" spans="1:16" ht="30" customHeight="1" x14ac:dyDescent="0.25">
      <c r="A15" s="4" t="s">
        <v>128</v>
      </c>
      <c r="B15" s="4" t="s">
        <v>77</v>
      </c>
      <c r="C15" s="3" t="s">
        <v>129</v>
      </c>
      <c r="D15" s="4" t="s">
        <v>152</v>
      </c>
      <c r="E15" s="4" t="s">
        <v>32</v>
      </c>
      <c r="F15" s="4" t="s">
        <v>151</v>
      </c>
      <c r="G15" s="4" t="s">
        <v>151</v>
      </c>
      <c r="H15" s="4" t="s">
        <v>6</v>
      </c>
      <c r="I15" s="4" t="s">
        <v>98</v>
      </c>
      <c r="J15" s="3">
        <v>20</v>
      </c>
      <c r="K15" s="3"/>
      <c r="L15" s="4" t="s">
        <v>151</v>
      </c>
      <c r="M15" s="10" t="str">
        <f>VLOOKUP(Table1[[#This Row],[Provincia_id]],Table2[#All],2,0)</f>
        <v>Potenza</v>
      </c>
      <c r="N15" s="10" t="str">
        <f>VLOOKUP(Table1[[#This Row],[Provincia_id]],Table2[#All],3,0)</f>
        <v>Basilicata</v>
      </c>
      <c r="O15" s="10" t="str">
        <f>VLOOKUP(Table1[[#This Row],[Provincia_id]],Table2[#All],4,0)</f>
        <v>Sud</v>
      </c>
      <c r="P15" s="4"/>
    </row>
    <row r="16" spans="1:16" ht="30" customHeight="1" x14ac:dyDescent="0.25">
      <c r="A16" s="4" t="s">
        <v>33</v>
      </c>
      <c r="B16" s="4" t="s">
        <v>130</v>
      </c>
      <c r="C16" s="3" t="s">
        <v>78</v>
      </c>
      <c r="D16" s="4" t="s">
        <v>34</v>
      </c>
      <c r="E16" s="4" t="s">
        <v>35</v>
      </c>
      <c r="F16" s="4" t="s">
        <v>151</v>
      </c>
      <c r="G16" s="4" t="s">
        <v>151</v>
      </c>
      <c r="H16" s="4" t="s">
        <v>6</v>
      </c>
      <c r="I16" s="4"/>
      <c r="J16" s="3"/>
      <c r="K16" s="3"/>
      <c r="L16" s="4" t="s">
        <v>151</v>
      </c>
      <c r="M16" s="10" t="str">
        <f>VLOOKUP(Table1[[#This Row],[Provincia_id]],Table2[#All],2,0)</f>
        <v>Vibo Valentia</v>
      </c>
      <c r="N16" s="10" t="str">
        <f>VLOOKUP(Table1[[#This Row],[Provincia_id]],Table2[#All],3,0)</f>
        <v>Calabria</v>
      </c>
      <c r="O16" s="10" t="str">
        <f>VLOOKUP(Table1[[#This Row],[Provincia_id]],Table2[#All],4,0)</f>
        <v>Sud</v>
      </c>
      <c r="P16" s="4"/>
    </row>
    <row r="17" spans="1:16" ht="30" customHeight="1" x14ac:dyDescent="0.25">
      <c r="A17" s="4" t="s">
        <v>36</v>
      </c>
      <c r="B17" s="4" t="s">
        <v>131</v>
      </c>
      <c r="C17" s="3" t="s">
        <v>79</v>
      </c>
      <c r="D17" s="4" t="s">
        <v>37</v>
      </c>
      <c r="E17" s="4" t="s">
        <v>5</v>
      </c>
      <c r="F17" s="4" t="s">
        <v>151</v>
      </c>
      <c r="G17" s="4" t="s">
        <v>151</v>
      </c>
      <c r="H17" s="4" t="s">
        <v>6</v>
      </c>
      <c r="I17" s="4"/>
      <c r="J17" s="3"/>
      <c r="K17" s="3"/>
      <c r="L17" s="4" t="s">
        <v>151</v>
      </c>
      <c r="M17" s="10" t="str">
        <f>VLOOKUP(Table1[[#This Row],[Provincia_id]],Table2[#All],2,0)</f>
        <v>Aosta</v>
      </c>
      <c r="N17" s="10" t="str">
        <f>VLOOKUP(Table1[[#This Row],[Provincia_id]],Table2[#All],3,0)</f>
        <v>Valle d'Aosta</v>
      </c>
      <c r="O17" s="10" t="str">
        <f>VLOOKUP(Table1[[#This Row],[Provincia_id]],Table2[#All],4,0)</f>
        <v>Nord-Ovest</v>
      </c>
      <c r="P17" s="4"/>
    </row>
    <row r="18" spans="1:16" ht="30" customHeight="1" x14ac:dyDescent="0.25">
      <c r="A18" s="4" t="s">
        <v>38</v>
      </c>
      <c r="B18" s="4" t="s">
        <v>134</v>
      </c>
      <c r="C18" s="3" t="s">
        <v>80</v>
      </c>
      <c r="D18" s="4" t="s">
        <v>39</v>
      </c>
      <c r="E18" s="4" t="s">
        <v>5</v>
      </c>
      <c r="F18" s="4" t="s">
        <v>151</v>
      </c>
      <c r="G18" s="4" t="s">
        <v>151</v>
      </c>
      <c r="H18" s="4" t="s">
        <v>6</v>
      </c>
      <c r="I18" s="4"/>
      <c r="J18" s="3"/>
      <c r="K18" s="3"/>
      <c r="L18" s="4" t="s">
        <v>151</v>
      </c>
      <c r="M18" s="10" t="str">
        <f>VLOOKUP(Table1[[#This Row],[Provincia_id]],Table2[#All],2,0)</f>
        <v>Torino</v>
      </c>
      <c r="N18" s="10" t="str">
        <f>VLOOKUP(Table1[[#This Row],[Provincia_id]],Table2[#All],3,0)</f>
        <v>Piemonte</v>
      </c>
      <c r="O18" s="10" t="str">
        <f>VLOOKUP(Table1[[#This Row],[Provincia_id]],Table2[#All],4,0)</f>
        <v>Nord-Ovest</v>
      </c>
      <c r="P18" s="4"/>
    </row>
    <row r="19" spans="1:16" ht="30" customHeight="1" x14ac:dyDescent="0.25">
      <c r="A19" s="4" t="s">
        <v>40</v>
      </c>
      <c r="B19" s="4" t="s">
        <v>136</v>
      </c>
      <c r="C19" s="3" t="s">
        <v>81</v>
      </c>
      <c r="D19" s="4" t="s">
        <v>41</v>
      </c>
      <c r="E19" s="4" t="s">
        <v>42</v>
      </c>
      <c r="F19" s="4" t="s">
        <v>151</v>
      </c>
      <c r="G19" s="4" t="s">
        <v>151</v>
      </c>
      <c r="H19" s="4" t="s">
        <v>9</v>
      </c>
      <c r="I19" s="4"/>
      <c r="J19" s="3"/>
      <c r="K19" s="3"/>
      <c r="L19" s="4" t="s">
        <v>151</v>
      </c>
      <c r="M19" s="10" t="str">
        <f>VLOOKUP(Table1[[#This Row],[Provincia_id]],Table2[#All],2,0)</f>
        <v>Viterbo</v>
      </c>
      <c r="N19" s="10" t="str">
        <f>VLOOKUP(Table1[[#This Row],[Provincia_id]],Table2[#All],3,0)</f>
        <v>Lazio</v>
      </c>
      <c r="O19" s="10" t="str">
        <f>VLOOKUP(Table1[[#This Row],[Provincia_id]],Table2[#All],4,0)</f>
        <v>Centro</v>
      </c>
      <c r="P19" s="4"/>
    </row>
    <row r="20" spans="1:16" ht="30" customHeight="1" x14ac:dyDescent="0.25">
      <c r="A20" s="4" t="s">
        <v>43</v>
      </c>
      <c r="B20" s="4" t="s">
        <v>137</v>
      </c>
      <c r="C20" s="3" t="s">
        <v>82</v>
      </c>
      <c r="D20" s="4" t="s">
        <v>44</v>
      </c>
      <c r="E20" s="4" t="s">
        <v>45</v>
      </c>
      <c r="F20" s="4" t="s">
        <v>151</v>
      </c>
      <c r="G20" s="4" t="s">
        <v>151</v>
      </c>
      <c r="H20" s="4" t="s">
        <v>9</v>
      </c>
      <c r="I20" s="4"/>
      <c r="J20" s="3"/>
      <c r="K20" s="3"/>
      <c r="L20" s="4" t="s">
        <v>151</v>
      </c>
      <c r="M20" s="10" t="str">
        <f>VLOOKUP(Table1[[#This Row],[Provincia_id]],Table2[#All],2,0)</f>
        <v>Catania</v>
      </c>
      <c r="N20" s="10" t="str">
        <f>VLOOKUP(Table1[[#This Row],[Provincia_id]],Table2[#All],3,0)</f>
        <v>Sicilia</v>
      </c>
      <c r="O20" s="10" t="str">
        <f>VLOOKUP(Table1[[#This Row],[Provincia_id]],Table2[#All],4,0)</f>
        <v>Isole</v>
      </c>
      <c r="P20" s="4"/>
    </row>
    <row r="21" spans="1:16" ht="30" customHeight="1" x14ac:dyDescent="0.25">
      <c r="A21" s="4" t="s">
        <v>46</v>
      </c>
      <c r="B21" s="4" t="s">
        <v>47</v>
      </c>
      <c r="C21" s="3" t="s">
        <v>139</v>
      </c>
      <c r="D21" s="4" t="s">
        <v>48</v>
      </c>
      <c r="E21" s="4" t="s">
        <v>49</v>
      </c>
      <c r="F21" s="4" t="s">
        <v>151</v>
      </c>
      <c r="G21" s="4" t="s">
        <v>151</v>
      </c>
      <c r="H21" s="4" t="s">
        <v>50</v>
      </c>
      <c r="I21" s="4"/>
      <c r="J21" s="3"/>
      <c r="K21" s="3"/>
      <c r="L21" s="4" t="s">
        <v>151</v>
      </c>
      <c r="M21" s="10" t="str">
        <f>VLOOKUP(Table1[[#This Row],[Provincia_id]],Table2[#All],2,0)</f>
        <v>Ragusa</v>
      </c>
      <c r="N21" s="10" t="str">
        <f>VLOOKUP(Table1[[#This Row],[Provincia_id]],Table2[#All],3,0)</f>
        <v>Sicilia</v>
      </c>
      <c r="O21" s="10" t="str">
        <f>VLOOKUP(Table1[[#This Row],[Provincia_id]],Table2[#All],4,0)</f>
        <v>Isole</v>
      </c>
      <c r="P21" s="4"/>
    </row>
    <row r="22" spans="1:16" ht="30" customHeight="1" x14ac:dyDescent="0.25">
      <c r="A22" s="4" t="s">
        <v>51</v>
      </c>
      <c r="B22" s="4" t="s">
        <v>52</v>
      </c>
      <c r="C22" s="3" t="s">
        <v>140</v>
      </c>
      <c r="D22" s="4" t="s">
        <v>53</v>
      </c>
      <c r="E22" s="4" t="s">
        <v>54</v>
      </c>
      <c r="F22" s="4" t="s">
        <v>151</v>
      </c>
      <c r="G22" s="4" t="s">
        <v>151</v>
      </c>
      <c r="H22" s="4" t="s">
        <v>6</v>
      </c>
      <c r="I22" s="4"/>
      <c r="J22" s="3"/>
      <c r="K22" s="3"/>
      <c r="L22" s="4" t="s">
        <v>151</v>
      </c>
      <c r="M22" s="10" t="str">
        <f>VLOOKUP(Table1[[#This Row],[Provincia_id]],Table2[#All],2,0)</f>
        <v>Bologna</v>
      </c>
      <c r="N22" s="10" t="str">
        <f>VLOOKUP(Table1[[#This Row],[Provincia_id]],Table2[#All],3,0)</f>
        <v>Emilia-Romagna</v>
      </c>
      <c r="O22" s="10" t="str">
        <f>VLOOKUP(Table1[[#This Row],[Provincia_id]],Table2[#All],4,0)</f>
        <v>Nord-Est</v>
      </c>
      <c r="P22" s="4"/>
    </row>
    <row r="23" spans="1:16" ht="30" customHeight="1" x14ac:dyDescent="0.25">
      <c r="A23" s="4" t="s">
        <v>55</v>
      </c>
      <c r="B23" s="4" t="s">
        <v>56</v>
      </c>
      <c r="C23" s="3" t="s">
        <v>141</v>
      </c>
      <c r="D23" s="4" t="s">
        <v>57</v>
      </c>
      <c r="E23" s="4" t="s">
        <v>5</v>
      </c>
      <c r="F23" s="4" t="s">
        <v>151</v>
      </c>
      <c r="G23" s="4" t="s">
        <v>151</v>
      </c>
      <c r="H23" s="4" t="s">
        <v>6</v>
      </c>
      <c r="I23" s="4"/>
      <c r="J23" s="3"/>
      <c r="K23" s="3"/>
      <c r="L23" s="4" t="s">
        <v>151</v>
      </c>
      <c r="M23" s="10" t="str">
        <f>VLOOKUP(Table1[[#This Row],[Provincia_id]],Table2[#All],2,0)</f>
        <v>Pordenone</v>
      </c>
      <c r="N23" s="10" t="str">
        <f>VLOOKUP(Table1[[#This Row],[Provincia_id]],Table2[#All],3,0)</f>
        <v>Friuli-Venezia Giulia</v>
      </c>
      <c r="O23" s="10" t="str">
        <f>VLOOKUP(Table1[[#This Row],[Provincia_id]],Table2[#All],4,0)</f>
        <v>Nord-Est</v>
      </c>
      <c r="P23" s="4"/>
    </row>
    <row r="24" spans="1:16" ht="30" customHeight="1" x14ac:dyDescent="0.25">
      <c r="A24" s="4" t="s">
        <v>58</v>
      </c>
      <c r="B24" s="4" t="s">
        <v>142</v>
      </c>
      <c r="C24" s="3" t="s">
        <v>84</v>
      </c>
      <c r="D24" s="4" t="s">
        <v>59</v>
      </c>
      <c r="E24" s="4" t="s">
        <v>60</v>
      </c>
      <c r="F24" s="4" t="s">
        <v>151</v>
      </c>
      <c r="G24" s="4" t="s">
        <v>151</v>
      </c>
      <c r="H24" s="4" t="s">
        <v>9</v>
      </c>
      <c r="I24" s="4"/>
      <c r="J24" s="3"/>
      <c r="K24" s="3"/>
      <c r="L24" s="4" t="s">
        <v>151</v>
      </c>
      <c r="M24" s="10" t="str">
        <f>VLOOKUP(Table1[[#This Row],[Provincia_id]],Table2[#All],2,0)</f>
        <v>Messina</v>
      </c>
      <c r="N24" s="10" t="str">
        <f>VLOOKUP(Table1[[#This Row],[Provincia_id]],Table2[#All],3,0)</f>
        <v>Sicilia</v>
      </c>
      <c r="O24" s="10" t="str">
        <f>VLOOKUP(Table1[[#This Row],[Provincia_id]],Table2[#All],4,0)</f>
        <v>Isole</v>
      </c>
      <c r="P24" s="4"/>
    </row>
    <row r="25" spans="1:16" ht="30" customHeight="1" x14ac:dyDescent="0.25">
      <c r="A25" s="4" t="s">
        <v>61</v>
      </c>
      <c r="B25" s="4" t="s">
        <v>143</v>
      </c>
      <c r="C25" s="3" t="s">
        <v>85</v>
      </c>
      <c r="D25" s="4" t="s">
        <v>146</v>
      </c>
      <c r="E25" s="4" t="s">
        <v>5</v>
      </c>
      <c r="F25" s="4" t="s">
        <v>151</v>
      </c>
      <c r="G25" s="4" t="s">
        <v>151</v>
      </c>
      <c r="H25" s="4" t="s">
        <v>9</v>
      </c>
      <c r="I25" s="4"/>
      <c r="J25" s="3"/>
      <c r="K25" s="3"/>
      <c r="L25" s="4" t="s">
        <v>151</v>
      </c>
      <c r="M25" s="10" t="str">
        <f>VLOOKUP(Table1[[#This Row],[Provincia_id]],Table2[#All],2,0)</f>
        <v>Palermo</v>
      </c>
      <c r="N25" s="10" t="str">
        <f>VLOOKUP(Table1[[#This Row],[Provincia_id]],Table2[#All],3,0)</f>
        <v>Sicilia</v>
      </c>
      <c r="O25" s="10" t="str">
        <f>VLOOKUP(Table1[[#This Row],[Provincia_id]],Table2[#All],4,0)</f>
        <v>Isole</v>
      </c>
      <c r="P25" s="4"/>
    </row>
    <row r="26" spans="1:16" ht="30" customHeight="1" x14ac:dyDescent="0.25">
      <c r="A26" s="4" t="s">
        <v>62</v>
      </c>
      <c r="B26" s="4" t="s">
        <v>144</v>
      </c>
      <c r="C26" s="3" t="s">
        <v>86</v>
      </c>
      <c r="D26" s="4" t="s">
        <v>147</v>
      </c>
      <c r="E26" s="4" t="s">
        <v>63</v>
      </c>
      <c r="F26" s="4" t="s">
        <v>151</v>
      </c>
      <c r="G26" s="4" t="s">
        <v>151</v>
      </c>
      <c r="H26" s="4" t="s">
        <v>6</v>
      </c>
      <c r="I26" s="4"/>
      <c r="J26" s="3"/>
      <c r="K26" s="3"/>
      <c r="L26" s="4" t="s">
        <v>151</v>
      </c>
      <c r="M26" s="10" t="str">
        <f>VLOOKUP(Table1[[#This Row],[Provincia_id]],Table2[#All],2,0)</f>
        <v>Foggia</v>
      </c>
      <c r="N26" s="10" t="str">
        <f>VLOOKUP(Table1[[#This Row],[Provincia_id]],Table2[#All],3,0)</f>
        <v>Puglia</v>
      </c>
      <c r="O26" s="10" t="str">
        <f>VLOOKUP(Table1[[#This Row],[Provincia_id]],Table2[#All],4,0)</f>
        <v>Sud</v>
      </c>
      <c r="P26" s="4"/>
    </row>
    <row r="27" spans="1:16" ht="30" customHeight="1" x14ac:dyDescent="0.25">
      <c r="A27" s="4" t="s">
        <v>64</v>
      </c>
      <c r="B27" s="4" t="s">
        <v>145</v>
      </c>
      <c r="C27" s="3" t="s">
        <v>84</v>
      </c>
      <c r="D27" s="4" t="s">
        <v>148</v>
      </c>
      <c r="E27" s="4" t="s">
        <v>5</v>
      </c>
      <c r="F27" s="4" t="s">
        <v>151</v>
      </c>
      <c r="G27" s="4" t="s">
        <v>151</v>
      </c>
      <c r="H27" s="4" t="s">
        <v>6</v>
      </c>
      <c r="I27" s="4" t="s">
        <v>98</v>
      </c>
      <c r="J27" s="3">
        <v>20</v>
      </c>
      <c r="K27" s="3"/>
      <c r="L27" s="4" t="s">
        <v>151</v>
      </c>
      <c r="M27" s="10" t="str">
        <f>VLOOKUP(Table1[[#This Row],[Provincia_id]],Table2[#All],2,0)</f>
        <v>Messina</v>
      </c>
      <c r="N27" s="10" t="str">
        <f>VLOOKUP(Table1[[#This Row],[Provincia_id]],Table2[#All],3,0)</f>
        <v>Sicilia</v>
      </c>
      <c r="O27" s="10" t="str">
        <f>VLOOKUP(Table1[[#This Row],[Provincia_id]],Table2[#All],4,0)</f>
        <v>Isole</v>
      </c>
      <c r="P27" s="4"/>
    </row>
    <row r="28" spans="1:16" x14ac:dyDescent="0.25">
      <c r="A28" s="4">
        <f>SUBTOTAL(103,Table1[Nome della Comunità energetica])</f>
        <v>26</v>
      </c>
      <c r="B28" s="4"/>
      <c r="D28" s="4"/>
      <c r="E28" s="4"/>
      <c r="F28" s="4"/>
      <c r="G28" s="4"/>
      <c r="H28" s="4"/>
      <c r="I28" s="4"/>
      <c r="J28" s="3">
        <f>SUBTOTAL(109,Table1[Potenza totale '[kW']])</f>
        <v>400</v>
      </c>
      <c r="K28" s="3"/>
      <c r="L28" s="4"/>
      <c r="M28" s="4"/>
      <c r="N28" s="4"/>
      <c r="O28" s="4"/>
      <c r="P28" s="4"/>
    </row>
  </sheetData>
  <hyperlinks>
    <hyperlink ref="P2" r:id="rId1" xr:uid="{72D2E639-CD17-472B-972C-9479AEDBC9BA}"/>
    <hyperlink ref="P3" r:id="rId2" xr:uid="{A0E087EC-308D-40B6-A152-54AEA63F6027}"/>
    <hyperlink ref="P4" r:id="rId3" xr:uid="{5578A2ED-BDC3-4A30-A03C-8CEB4948E888}"/>
  </hyperlinks>
  <pageMargins left="0.7" right="0.7" top="0.75" bottom="0.75" header="0.3" footer="0.3"/>
  <pageSetup paperSize="9" orientation="portrait" r:id="rId4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5C89E-353A-4FF2-8D32-0919BE8577DE}">
  <dimension ref="A1:K112"/>
  <sheetViews>
    <sheetView topLeftCell="A75" workbookViewId="0">
      <selection activeCell="B84" sqref="B84"/>
    </sheetView>
  </sheetViews>
  <sheetFormatPr defaultRowHeight="15" x14ac:dyDescent="0.25"/>
  <cols>
    <col min="1" max="1" width="12.85546875" bestFit="1" customWidth="1"/>
    <col min="2" max="3" width="21" bestFit="1" customWidth="1"/>
    <col min="4" max="4" width="11.28515625" bestFit="1" customWidth="1"/>
    <col min="6" max="6" width="18.85546875" bestFit="1" customWidth="1"/>
    <col min="7" max="7" width="11.28515625" bestFit="1" customWidth="1"/>
    <col min="9" max="10" width="32.140625" customWidth="1"/>
    <col min="11" max="11" width="65.28515625" customWidth="1"/>
  </cols>
  <sheetData>
    <row r="1" spans="1:11" ht="15.75" thickBot="1" x14ac:dyDescent="0.3">
      <c r="A1" t="s">
        <v>345</v>
      </c>
      <c r="B1" t="s">
        <v>367</v>
      </c>
      <c r="C1" t="s">
        <v>368</v>
      </c>
      <c r="D1" t="s">
        <v>382</v>
      </c>
      <c r="F1" t="s">
        <v>368</v>
      </c>
      <c r="G1" t="s">
        <v>382</v>
      </c>
    </row>
    <row r="2" spans="1:11" ht="15.75" thickBot="1" x14ac:dyDescent="0.3">
      <c r="A2" t="s">
        <v>167</v>
      </c>
      <c r="B2" t="s">
        <v>166</v>
      </c>
      <c r="C2" t="s">
        <v>347</v>
      </c>
      <c r="D2" t="str">
        <f>VLOOKUP(Table2[[#This Row],[Regione]],Table3[#All],2,0)</f>
        <v>Isole</v>
      </c>
      <c r="F2" t="s">
        <v>350</v>
      </c>
      <c r="G2" t="s">
        <v>383</v>
      </c>
      <c r="I2" s="12" t="s">
        <v>370</v>
      </c>
      <c r="J2" s="12" t="s">
        <v>165</v>
      </c>
      <c r="K2" s="12" t="s">
        <v>371</v>
      </c>
    </row>
    <row r="3" spans="1:11" ht="15.75" thickBot="1" x14ac:dyDescent="0.3">
      <c r="A3" t="s">
        <v>132</v>
      </c>
      <c r="B3" t="s">
        <v>168</v>
      </c>
      <c r="C3" t="s">
        <v>348</v>
      </c>
      <c r="D3" t="str">
        <f>VLOOKUP(Table2[[#This Row],[Regione]],Table3[#All],2,0)</f>
        <v>Nord-Ovest</v>
      </c>
      <c r="F3" t="s">
        <v>363</v>
      </c>
      <c r="G3" t="s">
        <v>383</v>
      </c>
      <c r="I3" s="13">
        <v>1</v>
      </c>
      <c r="J3" s="14" t="s">
        <v>372</v>
      </c>
      <c r="K3" s="15" t="s">
        <v>373</v>
      </c>
    </row>
    <row r="4" spans="1:11" ht="15.75" thickBot="1" x14ac:dyDescent="0.3">
      <c r="A4" t="s">
        <v>113</v>
      </c>
      <c r="B4" t="s">
        <v>169</v>
      </c>
      <c r="C4" t="s">
        <v>349</v>
      </c>
      <c r="D4" t="str">
        <f>VLOOKUP(Table2[[#This Row],[Regione]],Table3[#All],2,0)</f>
        <v>Centro</v>
      </c>
      <c r="F4" t="s">
        <v>355</v>
      </c>
      <c r="G4" t="s">
        <v>383</v>
      </c>
      <c r="I4" s="16">
        <v>2</v>
      </c>
      <c r="J4" s="14" t="s">
        <v>374</v>
      </c>
      <c r="K4" s="15" t="s">
        <v>375</v>
      </c>
    </row>
    <row r="5" spans="1:11" ht="15.75" thickBot="1" x14ac:dyDescent="0.3">
      <c r="A5" t="s">
        <v>79</v>
      </c>
      <c r="B5" t="s">
        <v>170</v>
      </c>
      <c r="C5" t="s">
        <v>350</v>
      </c>
      <c r="D5" t="str">
        <f>VLOOKUP(Table2[[#This Row],[Regione]],Table3[#All],2,0)</f>
        <v>Nord-Ovest</v>
      </c>
      <c r="F5" t="s">
        <v>348</v>
      </c>
      <c r="G5" t="s">
        <v>383</v>
      </c>
      <c r="I5" s="17">
        <v>3</v>
      </c>
      <c r="J5" s="14" t="s">
        <v>376</v>
      </c>
      <c r="K5" s="15" t="s">
        <v>377</v>
      </c>
    </row>
    <row r="6" spans="1:11" ht="15.75" thickBot="1" x14ac:dyDescent="0.3">
      <c r="A6" t="s">
        <v>172</v>
      </c>
      <c r="B6" t="s">
        <v>171</v>
      </c>
      <c r="C6" t="s">
        <v>351</v>
      </c>
      <c r="D6" t="str">
        <f>VLOOKUP(Table2[[#This Row],[Regione]],Table3[#All],2,0)</f>
        <v>Centro</v>
      </c>
      <c r="F6" t="s">
        <v>357</v>
      </c>
      <c r="G6" t="s">
        <v>384</v>
      </c>
      <c r="I6" s="18">
        <v>4</v>
      </c>
      <c r="J6" s="14" t="s">
        <v>378</v>
      </c>
      <c r="K6" s="15" t="s">
        <v>379</v>
      </c>
    </row>
    <row r="7" spans="1:11" ht="15.75" thickBot="1" x14ac:dyDescent="0.3">
      <c r="A7" t="s">
        <v>174</v>
      </c>
      <c r="B7" t="s">
        <v>173</v>
      </c>
      <c r="C7" t="s">
        <v>349</v>
      </c>
      <c r="D7" t="str">
        <f>VLOOKUP(Table2[[#This Row],[Regione]],Table3[#All],2,0)</f>
        <v>Centro</v>
      </c>
      <c r="F7" t="s">
        <v>354</v>
      </c>
      <c r="G7" t="s">
        <v>384</v>
      </c>
      <c r="I7" s="19">
        <v>5</v>
      </c>
      <c r="J7" s="14" t="s">
        <v>380</v>
      </c>
      <c r="K7" s="15" t="s">
        <v>381</v>
      </c>
    </row>
    <row r="8" spans="1:11" x14ac:dyDescent="0.25">
      <c r="A8" t="s">
        <v>176</v>
      </c>
      <c r="B8" t="s">
        <v>175</v>
      </c>
      <c r="C8" t="s">
        <v>348</v>
      </c>
      <c r="D8" t="str">
        <f>VLOOKUP(Table2[[#This Row],[Regione]],Table3[#All],2,0)</f>
        <v>Nord-Ovest</v>
      </c>
      <c r="F8" t="s">
        <v>364</v>
      </c>
      <c r="G8" t="s">
        <v>384</v>
      </c>
    </row>
    <row r="9" spans="1:11" x14ac:dyDescent="0.25">
      <c r="A9" t="s">
        <v>178</v>
      </c>
      <c r="B9" t="s">
        <v>177</v>
      </c>
      <c r="C9" t="s">
        <v>352</v>
      </c>
      <c r="D9" t="str">
        <f>VLOOKUP(Table2[[#This Row],[Regione]],Table3[#All],2,0)</f>
        <v>Sud</v>
      </c>
      <c r="F9" t="s">
        <v>356</v>
      </c>
      <c r="G9" t="s">
        <v>384</v>
      </c>
    </row>
    <row r="10" spans="1:11" x14ac:dyDescent="0.25">
      <c r="A10" t="s">
        <v>180</v>
      </c>
      <c r="B10" t="s">
        <v>179</v>
      </c>
      <c r="C10" t="s">
        <v>353</v>
      </c>
      <c r="D10" t="str">
        <f>VLOOKUP(Table2[[#This Row],[Regione]],Table3[#All],2,0)</f>
        <v>Sud</v>
      </c>
      <c r="F10" t="s">
        <v>351</v>
      </c>
      <c r="G10" t="s">
        <v>376</v>
      </c>
    </row>
    <row r="11" spans="1:11" x14ac:dyDescent="0.25">
      <c r="A11" t="s">
        <v>182</v>
      </c>
      <c r="B11" t="s">
        <v>181</v>
      </c>
      <c r="C11" t="s">
        <v>353</v>
      </c>
      <c r="D11" t="str">
        <f>VLOOKUP(Table2[[#This Row],[Regione]],Table3[#All],2,0)</f>
        <v>Sud</v>
      </c>
      <c r="F11" t="s">
        <v>366</v>
      </c>
      <c r="G11" t="s">
        <v>376</v>
      </c>
    </row>
    <row r="12" spans="1:11" x14ac:dyDescent="0.25">
      <c r="A12" t="s">
        <v>184</v>
      </c>
      <c r="B12" t="s">
        <v>183</v>
      </c>
      <c r="C12" t="s">
        <v>354</v>
      </c>
      <c r="D12" t="str">
        <f>VLOOKUP(Table2[[#This Row],[Regione]],Table3[#All],2,0)</f>
        <v>Nord-Est</v>
      </c>
      <c r="F12" t="s">
        <v>349</v>
      </c>
      <c r="G12" t="s">
        <v>376</v>
      </c>
    </row>
    <row r="13" spans="1:11" x14ac:dyDescent="0.25">
      <c r="A13" t="s">
        <v>186</v>
      </c>
      <c r="B13" t="s">
        <v>185</v>
      </c>
      <c r="C13" t="s">
        <v>352</v>
      </c>
      <c r="D13" t="str">
        <f>VLOOKUP(Table2[[#This Row],[Regione]],Table3[#All],2,0)</f>
        <v>Sud</v>
      </c>
      <c r="F13" t="s">
        <v>362</v>
      </c>
      <c r="G13" t="s">
        <v>376</v>
      </c>
    </row>
    <row r="14" spans="1:11" x14ac:dyDescent="0.25">
      <c r="A14" t="s">
        <v>188</v>
      </c>
      <c r="B14" t="s">
        <v>187</v>
      </c>
      <c r="C14" t="s">
        <v>355</v>
      </c>
      <c r="D14" t="str">
        <f>VLOOKUP(Table2[[#This Row],[Regione]],Table3[#All],2,0)</f>
        <v>Nord-Ovest</v>
      </c>
      <c r="F14" t="s">
        <v>361</v>
      </c>
      <c r="G14" t="s">
        <v>378</v>
      </c>
    </row>
    <row r="15" spans="1:11" x14ac:dyDescent="0.25">
      <c r="A15" t="s">
        <v>190</v>
      </c>
      <c r="B15" t="s">
        <v>189</v>
      </c>
      <c r="C15" t="s">
        <v>348</v>
      </c>
      <c r="D15" t="str">
        <f>VLOOKUP(Table2[[#This Row],[Regione]],Table3[#All],2,0)</f>
        <v>Nord-Ovest</v>
      </c>
      <c r="F15" t="s">
        <v>359</v>
      </c>
      <c r="G15" t="s">
        <v>378</v>
      </c>
    </row>
    <row r="16" spans="1:11" x14ac:dyDescent="0.25">
      <c r="A16" t="s">
        <v>140</v>
      </c>
      <c r="B16" t="s">
        <v>191</v>
      </c>
      <c r="C16" t="s">
        <v>356</v>
      </c>
      <c r="D16" t="str">
        <f>VLOOKUP(Table2[[#This Row],[Regione]],Table3[#All],2,0)</f>
        <v>Nord-Est</v>
      </c>
      <c r="F16" t="s">
        <v>352</v>
      </c>
      <c r="G16" t="s">
        <v>378</v>
      </c>
    </row>
    <row r="17" spans="1:7" x14ac:dyDescent="0.25">
      <c r="A17" t="s">
        <v>193</v>
      </c>
      <c r="B17" t="s">
        <v>192</v>
      </c>
      <c r="C17" t="s">
        <v>357</v>
      </c>
      <c r="D17" t="str">
        <f>VLOOKUP(Table2[[#This Row],[Regione]],Table3[#All],2,0)</f>
        <v>Nord-Est</v>
      </c>
      <c r="F17" t="s">
        <v>353</v>
      </c>
      <c r="G17" t="s">
        <v>378</v>
      </c>
    </row>
    <row r="18" spans="1:7" x14ac:dyDescent="0.25">
      <c r="A18" t="s">
        <v>195</v>
      </c>
      <c r="B18" t="s">
        <v>194</v>
      </c>
      <c r="C18" t="s">
        <v>355</v>
      </c>
      <c r="D18" t="str">
        <f>VLOOKUP(Table2[[#This Row],[Regione]],Table3[#All],2,0)</f>
        <v>Nord-Ovest</v>
      </c>
      <c r="F18" t="s">
        <v>365</v>
      </c>
      <c r="G18" t="s">
        <v>378</v>
      </c>
    </row>
    <row r="19" spans="1:7" x14ac:dyDescent="0.25">
      <c r="A19" t="s">
        <v>197</v>
      </c>
      <c r="B19" t="s">
        <v>196</v>
      </c>
      <c r="C19" t="s">
        <v>353</v>
      </c>
      <c r="D19" t="str">
        <f>VLOOKUP(Table2[[#This Row],[Regione]],Table3[#All],2,0)</f>
        <v>Sud</v>
      </c>
      <c r="F19" t="s">
        <v>360</v>
      </c>
      <c r="G19" t="s">
        <v>378</v>
      </c>
    </row>
    <row r="20" spans="1:7" x14ac:dyDescent="0.25">
      <c r="A20" t="s">
        <v>138</v>
      </c>
      <c r="B20" t="s">
        <v>198</v>
      </c>
      <c r="C20" t="s">
        <v>358</v>
      </c>
      <c r="D20" t="str">
        <f>VLOOKUP(Table2[[#This Row],[Regione]],Table3[#All],2,0)</f>
        <v>Isole</v>
      </c>
      <c r="F20" t="s">
        <v>347</v>
      </c>
      <c r="G20" t="s">
        <v>380</v>
      </c>
    </row>
    <row r="21" spans="1:7" x14ac:dyDescent="0.25">
      <c r="A21" t="s">
        <v>200</v>
      </c>
      <c r="B21" t="s">
        <v>199</v>
      </c>
      <c r="C21" t="s">
        <v>347</v>
      </c>
      <c r="D21" t="str">
        <f>VLOOKUP(Table2[[#This Row],[Regione]],Table3[#All],2,0)</f>
        <v>Isole</v>
      </c>
      <c r="F21" t="s">
        <v>358</v>
      </c>
      <c r="G21" t="s">
        <v>380</v>
      </c>
    </row>
    <row r="22" spans="1:7" x14ac:dyDescent="0.25">
      <c r="A22" t="s">
        <v>202</v>
      </c>
      <c r="B22" t="s">
        <v>201</v>
      </c>
      <c r="C22" t="s">
        <v>359</v>
      </c>
      <c r="D22" t="str">
        <f>VLOOKUP(Table2[[#This Row],[Regione]],Table3[#All],2,0)</f>
        <v>Sud</v>
      </c>
    </row>
    <row r="23" spans="1:7" x14ac:dyDescent="0.25">
      <c r="A23" t="s">
        <v>204</v>
      </c>
      <c r="B23" t="s">
        <v>203</v>
      </c>
      <c r="C23" t="s">
        <v>358</v>
      </c>
      <c r="D23" t="str">
        <f>VLOOKUP(Table2[[#This Row],[Regione]],Table3[#All],2,0)</f>
        <v>Isole</v>
      </c>
    </row>
    <row r="24" spans="1:7" x14ac:dyDescent="0.25">
      <c r="A24" t="s">
        <v>133</v>
      </c>
      <c r="B24" t="s">
        <v>205</v>
      </c>
      <c r="C24" t="s">
        <v>352</v>
      </c>
      <c r="D24" t="str">
        <f>VLOOKUP(Table2[[#This Row],[Regione]],Table3[#All],2,0)</f>
        <v>Sud</v>
      </c>
    </row>
    <row r="25" spans="1:7" x14ac:dyDescent="0.25">
      <c r="A25" t="s">
        <v>82</v>
      </c>
      <c r="B25" t="s">
        <v>206</v>
      </c>
      <c r="C25" t="s">
        <v>347</v>
      </c>
      <c r="D25" t="str">
        <f>VLOOKUP(Table2[[#This Row],[Regione]],Table3[#All],2,0)</f>
        <v>Isole</v>
      </c>
    </row>
    <row r="26" spans="1:7" x14ac:dyDescent="0.25">
      <c r="A26" t="s">
        <v>208</v>
      </c>
      <c r="B26" t="s">
        <v>207</v>
      </c>
      <c r="C26" t="s">
        <v>360</v>
      </c>
      <c r="D26" t="str">
        <f>VLOOKUP(Table2[[#This Row],[Regione]],Table3[#All],2,0)</f>
        <v>Sud</v>
      </c>
    </row>
    <row r="27" spans="1:7" x14ac:dyDescent="0.25">
      <c r="A27" t="s">
        <v>122</v>
      </c>
      <c r="B27" t="s">
        <v>29</v>
      </c>
      <c r="C27" t="s">
        <v>361</v>
      </c>
      <c r="D27" t="str">
        <f>VLOOKUP(Table2[[#This Row],[Regione]],Table3[#All],2,0)</f>
        <v>Sud</v>
      </c>
    </row>
    <row r="28" spans="1:7" x14ac:dyDescent="0.25">
      <c r="A28" t="s">
        <v>123</v>
      </c>
      <c r="B28" t="s">
        <v>209</v>
      </c>
      <c r="C28" t="s">
        <v>355</v>
      </c>
      <c r="D28" t="str">
        <f>VLOOKUP(Table2[[#This Row],[Regione]],Table3[#All],2,0)</f>
        <v>Nord-Ovest</v>
      </c>
    </row>
    <row r="29" spans="1:7" x14ac:dyDescent="0.25">
      <c r="A29" t="s">
        <v>211</v>
      </c>
      <c r="B29" t="s">
        <v>210</v>
      </c>
      <c r="C29" t="s">
        <v>360</v>
      </c>
      <c r="D29" t="str">
        <f>VLOOKUP(Table2[[#This Row],[Regione]],Table3[#All],2,0)</f>
        <v>Sud</v>
      </c>
    </row>
    <row r="30" spans="1:7" x14ac:dyDescent="0.25">
      <c r="A30" t="s">
        <v>213</v>
      </c>
      <c r="B30" t="s">
        <v>212</v>
      </c>
      <c r="C30" t="s">
        <v>355</v>
      </c>
      <c r="D30" t="str">
        <f>VLOOKUP(Table2[[#This Row],[Regione]],Table3[#All],2,0)</f>
        <v>Nord-Ovest</v>
      </c>
    </row>
    <row r="31" spans="1:7" x14ac:dyDescent="0.25">
      <c r="A31" t="s">
        <v>215</v>
      </c>
      <c r="B31" t="s">
        <v>214</v>
      </c>
      <c r="C31" t="s">
        <v>360</v>
      </c>
      <c r="D31" t="str">
        <f>VLOOKUP(Table2[[#This Row],[Regione]],Table3[#All],2,0)</f>
        <v>Sud</v>
      </c>
    </row>
    <row r="32" spans="1:7" x14ac:dyDescent="0.25">
      <c r="A32" t="s">
        <v>72</v>
      </c>
      <c r="B32" t="s">
        <v>216</v>
      </c>
      <c r="C32" t="s">
        <v>348</v>
      </c>
      <c r="D32" t="str">
        <f>VLOOKUP(Table2[[#This Row],[Regione]],Table3[#All],2,0)</f>
        <v>Nord-Ovest</v>
      </c>
    </row>
    <row r="33" spans="1:4" x14ac:dyDescent="0.25">
      <c r="A33" t="s">
        <v>218</v>
      </c>
      <c r="B33" t="s">
        <v>217</v>
      </c>
      <c r="C33" t="s">
        <v>347</v>
      </c>
      <c r="D33" t="str">
        <f>VLOOKUP(Table2[[#This Row],[Regione]],Table3[#All],2,0)</f>
        <v>Isole</v>
      </c>
    </row>
    <row r="34" spans="1:4" x14ac:dyDescent="0.25">
      <c r="A34" t="s">
        <v>220</v>
      </c>
      <c r="B34" t="s">
        <v>219</v>
      </c>
      <c r="C34" t="s">
        <v>349</v>
      </c>
      <c r="D34" t="str">
        <f>VLOOKUP(Table2[[#This Row],[Regione]],Table3[#All],2,0)</f>
        <v>Centro</v>
      </c>
    </row>
    <row r="35" spans="1:4" x14ac:dyDescent="0.25">
      <c r="A35" t="s">
        <v>222</v>
      </c>
      <c r="B35" t="s">
        <v>221</v>
      </c>
      <c r="C35" t="s">
        <v>356</v>
      </c>
      <c r="D35" t="str">
        <f>VLOOKUP(Table2[[#This Row],[Regione]],Table3[#All],2,0)</f>
        <v>Nord-Est</v>
      </c>
    </row>
    <row r="36" spans="1:4" x14ac:dyDescent="0.25">
      <c r="A36" t="s">
        <v>124</v>
      </c>
      <c r="B36" t="s">
        <v>223</v>
      </c>
      <c r="C36" t="s">
        <v>351</v>
      </c>
      <c r="D36" t="str">
        <f>VLOOKUP(Table2[[#This Row],[Regione]],Table3[#All],2,0)</f>
        <v>Centro</v>
      </c>
    </row>
    <row r="37" spans="1:4" x14ac:dyDescent="0.25">
      <c r="A37" t="s">
        <v>86</v>
      </c>
      <c r="B37" t="s">
        <v>224</v>
      </c>
      <c r="C37" t="s">
        <v>353</v>
      </c>
      <c r="D37" t="str">
        <f>VLOOKUP(Table2[[#This Row],[Regione]],Table3[#All],2,0)</f>
        <v>Sud</v>
      </c>
    </row>
    <row r="38" spans="1:4" x14ac:dyDescent="0.25">
      <c r="A38" t="s">
        <v>226</v>
      </c>
      <c r="B38" t="s">
        <v>225</v>
      </c>
      <c r="C38" t="s">
        <v>356</v>
      </c>
      <c r="D38" t="str">
        <f>VLOOKUP(Table2[[#This Row],[Regione]],Table3[#All],2,0)</f>
        <v>Nord-Est</v>
      </c>
    </row>
    <row r="39" spans="1:4" x14ac:dyDescent="0.25">
      <c r="A39" t="s">
        <v>228</v>
      </c>
      <c r="B39" t="s">
        <v>227</v>
      </c>
      <c r="C39" t="s">
        <v>362</v>
      </c>
      <c r="D39" t="str">
        <f>VLOOKUP(Table2[[#This Row],[Regione]],Table3[#All],2,0)</f>
        <v>Centro</v>
      </c>
    </row>
    <row r="40" spans="1:4" x14ac:dyDescent="0.25">
      <c r="A40" t="s">
        <v>230</v>
      </c>
      <c r="B40" t="s">
        <v>229</v>
      </c>
      <c r="C40" t="s">
        <v>363</v>
      </c>
      <c r="D40" t="str">
        <f>VLOOKUP(Table2[[#This Row],[Regione]],Table3[#All],2,0)</f>
        <v>Nord-Ovest</v>
      </c>
    </row>
    <row r="41" spans="1:4" x14ac:dyDescent="0.25">
      <c r="A41" t="s">
        <v>232</v>
      </c>
      <c r="B41" t="s">
        <v>231</v>
      </c>
      <c r="C41" t="s">
        <v>364</v>
      </c>
      <c r="D41" t="str">
        <f>VLOOKUP(Table2[[#This Row],[Regione]],Table3[#All],2,0)</f>
        <v>Nord-Est</v>
      </c>
    </row>
    <row r="42" spans="1:4" x14ac:dyDescent="0.25">
      <c r="A42" t="s">
        <v>234</v>
      </c>
      <c r="B42" t="s">
        <v>233</v>
      </c>
      <c r="C42" t="s">
        <v>351</v>
      </c>
      <c r="D42" t="str">
        <f>VLOOKUP(Table2[[#This Row],[Regione]],Table3[#All],2,0)</f>
        <v>Centro</v>
      </c>
    </row>
    <row r="43" spans="1:4" x14ac:dyDescent="0.25">
      <c r="A43" t="s">
        <v>236</v>
      </c>
      <c r="B43" t="s">
        <v>235</v>
      </c>
      <c r="C43" t="s">
        <v>363</v>
      </c>
      <c r="D43" t="str">
        <f>VLOOKUP(Table2[[#This Row],[Regione]],Table3[#All],2,0)</f>
        <v>Nord-Ovest</v>
      </c>
    </row>
    <row r="44" spans="1:4" x14ac:dyDescent="0.25">
      <c r="A44" t="s">
        <v>238</v>
      </c>
      <c r="B44" t="s">
        <v>237</v>
      </c>
      <c r="C44" t="s">
        <v>359</v>
      </c>
      <c r="D44" t="str">
        <f>VLOOKUP(Table2[[#This Row],[Regione]],Table3[#All],2,0)</f>
        <v>Sud</v>
      </c>
    </row>
    <row r="45" spans="1:4" x14ac:dyDescent="0.25">
      <c r="A45" t="s">
        <v>240</v>
      </c>
      <c r="B45" t="s">
        <v>239</v>
      </c>
      <c r="C45" t="s">
        <v>363</v>
      </c>
      <c r="D45" t="str">
        <f>VLOOKUP(Table2[[#This Row],[Regione]],Table3[#All],2,0)</f>
        <v>Nord-Ovest</v>
      </c>
    </row>
    <row r="46" spans="1:4" x14ac:dyDescent="0.25">
      <c r="A46" t="s">
        <v>242</v>
      </c>
      <c r="B46" t="s">
        <v>241</v>
      </c>
      <c r="C46" t="s">
        <v>361</v>
      </c>
      <c r="D46" t="str">
        <f>VLOOKUP(Table2[[#This Row],[Regione]],Table3[#All],2,0)</f>
        <v>Sud</v>
      </c>
    </row>
    <row r="47" spans="1:4" x14ac:dyDescent="0.25">
      <c r="A47" t="s">
        <v>76</v>
      </c>
      <c r="B47" t="s">
        <v>243</v>
      </c>
      <c r="C47" t="s">
        <v>362</v>
      </c>
      <c r="D47" t="str">
        <f>VLOOKUP(Table2[[#This Row],[Regione]],Table3[#All],2,0)</f>
        <v>Centro</v>
      </c>
    </row>
    <row r="48" spans="1:4" x14ac:dyDescent="0.25">
      <c r="A48" t="s">
        <v>245</v>
      </c>
      <c r="B48" t="s">
        <v>244</v>
      </c>
      <c r="C48" t="s">
        <v>353</v>
      </c>
      <c r="D48" t="str">
        <f>VLOOKUP(Table2[[#This Row],[Regione]],Table3[#All],2,0)</f>
        <v>Sud</v>
      </c>
    </row>
    <row r="49" spans="1:4" x14ac:dyDescent="0.25">
      <c r="A49" t="s">
        <v>247</v>
      </c>
      <c r="B49" t="s">
        <v>246</v>
      </c>
      <c r="C49" t="s">
        <v>355</v>
      </c>
      <c r="D49" t="str">
        <f>VLOOKUP(Table2[[#This Row],[Regione]],Table3[#All],2,0)</f>
        <v>Nord-Ovest</v>
      </c>
    </row>
    <row r="50" spans="1:4" x14ac:dyDescent="0.25">
      <c r="A50" t="s">
        <v>249</v>
      </c>
      <c r="B50" t="s">
        <v>248</v>
      </c>
      <c r="C50" t="s">
        <v>351</v>
      </c>
      <c r="D50" t="str">
        <f>VLOOKUP(Table2[[#This Row],[Regione]],Table3[#All],2,0)</f>
        <v>Centro</v>
      </c>
    </row>
    <row r="51" spans="1:4" x14ac:dyDescent="0.25">
      <c r="A51" t="s">
        <v>73</v>
      </c>
      <c r="B51" t="s">
        <v>250</v>
      </c>
      <c r="C51" t="s">
        <v>355</v>
      </c>
      <c r="D51" t="str">
        <f>VLOOKUP(Table2[[#This Row],[Regione]],Table3[#All],2,0)</f>
        <v>Nord-Ovest</v>
      </c>
    </row>
    <row r="52" spans="1:4" x14ac:dyDescent="0.25">
      <c r="A52" t="s">
        <v>252</v>
      </c>
      <c r="B52" t="s">
        <v>251</v>
      </c>
      <c r="C52" t="s">
        <v>351</v>
      </c>
      <c r="D52" t="str">
        <f>VLOOKUP(Table2[[#This Row],[Regione]],Table3[#All],2,0)</f>
        <v>Centro</v>
      </c>
    </row>
    <row r="53" spans="1:4" x14ac:dyDescent="0.25">
      <c r="A53" t="s">
        <v>254</v>
      </c>
      <c r="B53" t="s">
        <v>253</v>
      </c>
      <c r="C53" t="s">
        <v>349</v>
      </c>
      <c r="D53" t="str">
        <f>VLOOKUP(Table2[[#This Row],[Regione]],Table3[#All],2,0)</f>
        <v>Centro</v>
      </c>
    </row>
    <row r="54" spans="1:4" x14ac:dyDescent="0.25">
      <c r="A54" t="s">
        <v>256</v>
      </c>
      <c r="B54" t="s">
        <v>255</v>
      </c>
      <c r="C54" t="s">
        <v>355</v>
      </c>
      <c r="D54" t="str">
        <f>VLOOKUP(Table2[[#This Row],[Regione]],Table3[#All],2,0)</f>
        <v>Nord-Ovest</v>
      </c>
    </row>
    <row r="55" spans="1:4" x14ac:dyDescent="0.25">
      <c r="A55" t="s">
        <v>258</v>
      </c>
      <c r="B55" t="s">
        <v>257</v>
      </c>
      <c r="C55" t="s">
        <v>351</v>
      </c>
      <c r="D55" t="str">
        <f>VLOOKUP(Table2[[#This Row],[Regione]],Table3[#All],2,0)</f>
        <v>Centro</v>
      </c>
    </row>
    <row r="56" spans="1:4" x14ac:dyDescent="0.25">
      <c r="A56" t="s">
        <v>260</v>
      </c>
      <c r="B56" t="s">
        <v>259</v>
      </c>
      <c r="C56" t="s">
        <v>365</v>
      </c>
      <c r="D56" t="str">
        <f>VLOOKUP(Table2[[#This Row],[Regione]],Table3[#All],2,0)</f>
        <v>Sud</v>
      </c>
    </row>
    <row r="57" spans="1:4" x14ac:dyDescent="0.25">
      <c r="A57" t="s">
        <v>84</v>
      </c>
      <c r="B57" t="s">
        <v>17</v>
      </c>
      <c r="C57" t="s">
        <v>347</v>
      </c>
      <c r="D57" t="str">
        <f>VLOOKUP(Table2[[#This Row],[Regione]],Table3[#All],2,0)</f>
        <v>Isole</v>
      </c>
    </row>
    <row r="58" spans="1:4" x14ac:dyDescent="0.25">
      <c r="A58" t="s">
        <v>262</v>
      </c>
      <c r="B58" t="s">
        <v>261</v>
      </c>
      <c r="C58" t="s">
        <v>355</v>
      </c>
      <c r="D58" t="str">
        <f>VLOOKUP(Table2[[#This Row],[Regione]],Table3[#All],2,0)</f>
        <v>Nord-Ovest</v>
      </c>
    </row>
    <row r="59" spans="1:4" x14ac:dyDescent="0.25">
      <c r="A59" t="s">
        <v>264</v>
      </c>
      <c r="B59" t="s">
        <v>263</v>
      </c>
      <c r="C59" t="s">
        <v>356</v>
      </c>
      <c r="D59" t="str">
        <f>VLOOKUP(Table2[[#This Row],[Regione]],Table3[#All],2,0)</f>
        <v>Nord-Est</v>
      </c>
    </row>
    <row r="60" spans="1:4" x14ac:dyDescent="0.25">
      <c r="A60" t="s">
        <v>266</v>
      </c>
      <c r="B60" t="s">
        <v>265</v>
      </c>
      <c r="C60" t="s">
        <v>355</v>
      </c>
      <c r="D60" t="str">
        <f>VLOOKUP(Table2[[#This Row],[Regione]],Table3[#All],2,0)</f>
        <v>Nord-Ovest</v>
      </c>
    </row>
    <row r="61" spans="1:4" x14ac:dyDescent="0.25">
      <c r="A61" t="s">
        <v>90</v>
      </c>
      <c r="B61" t="s">
        <v>2</v>
      </c>
      <c r="C61" t="s">
        <v>352</v>
      </c>
      <c r="D61" t="str">
        <f>VLOOKUP(Table2[[#This Row],[Regione]],Table3[#All],2,0)</f>
        <v>Sud</v>
      </c>
    </row>
    <row r="62" spans="1:4" x14ac:dyDescent="0.25">
      <c r="A62" t="s">
        <v>268</v>
      </c>
      <c r="B62" t="s">
        <v>267</v>
      </c>
      <c r="C62" t="s">
        <v>348</v>
      </c>
      <c r="D62" t="str">
        <f>VLOOKUP(Table2[[#This Row],[Regione]],Table3[#All],2,0)</f>
        <v>Nord-Ovest</v>
      </c>
    </row>
    <row r="63" spans="1:4" x14ac:dyDescent="0.25">
      <c r="A63" t="s">
        <v>270</v>
      </c>
      <c r="B63" t="s">
        <v>269</v>
      </c>
      <c r="C63" t="s">
        <v>358</v>
      </c>
      <c r="D63" t="str">
        <f>VLOOKUP(Table2[[#This Row],[Regione]],Table3[#All],2,0)</f>
        <v>Isole</v>
      </c>
    </row>
    <row r="64" spans="1:4" x14ac:dyDescent="0.25">
      <c r="A64" t="s">
        <v>272</v>
      </c>
      <c r="B64" t="s">
        <v>271</v>
      </c>
      <c r="C64" t="s">
        <v>358</v>
      </c>
      <c r="D64" t="str">
        <f>VLOOKUP(Table2[[#This Row],[Regione]],Table3[#All],2,0)</f>
        <v>Isole</v>
      </c>
    </row>
    <row r="65" spans="1:4" x14ac:dyDescent="0.25">
      <c r="A65" t="s">
        <v>274</v>
      </c>
      <c r="B65" t="s">
        <v>273</v>
      </c>
      <c r="C65" t="s">
        <v>358</v>
      </c>
      <c r="D65" t="str">
        <f>VLOOKUP(Table2[[#This Row],[Regione]],Table3[#All],2,0)</f>
        <v>Isole</v>
      </c>
    </row>
    <row r="66" spans="1:4" x14ac:dyDescent="0.25">
      <c r="A66" t="s">
        <v>276</v>
      </c>
      <c r="B66" t="s">
        <v>275</v>
      </c>
      <c r="C66" t="s">
        <v>354</v>
      </c>
      <c r="D66" t="str">
        <f>VLOOKUP(Table2[[#This Row],[Regione]],Table3[#All],2,0)</f>
        <v>Nord-Est</v>
      </c>
    </row>
    <row r="67" spans="1:4" x14ac:dyDescent="0.25">
      <c r="A67" t="s">
        <v>85</v>
      </c>
      <c r="B67" t="s">
        <v>277</v>
      </c>
      <c r="C67" t="s">
        <v>347</v>
      </c>
      <c r="D67" t="str">
        <f>VLOOKUP(Table2[[#This Row],[Regione]],Table3[#All],2,0)</f>
        <v>Isole</v>
      </c>
    </row>
    <row r="68" spans="1:4" x14ac:dyDescent="0.25">
      <c r="A68" t="s">
        <v>279</v>
      </c>
      <c r="B68" t="s">
        <v>278</v>
      </c>
      <c r="C68" t="s">
        <v>356</v>
      </c>
      <c r="D68" t="str">
        <f>VLOOKUP(Table2[[#This Row],[Regione]],Table3[#All],2,0)</f>
        <v>Nord-Est</v>
      </c>
    </row>
    <row r="69" spans="1:4" x14ac:dyDescent="0.25">
      <c r="A69" t="s">
        <v>281</v>
      </c>
      <c r="B69" t="s">
        <v>280</v>
      </c>
      <c r="C69" t="s">
        <v>355</v>
      </c>
      <c r="D69" t="str">
        <f>VLOOKUP(Table2[[#This Row],[Regione]],Table3[#All],2,0)</f>
        <v>Nord-Ovest</v>
      </c>
    </row>
    <row r="70" spans="1:4" x14ac:dyDescent="0.25">
      <c r="A70" t="s">
        <v>283</v>
      </c>
      <c r="B70" t="s">
        <v>282</v>
      </c>
      <c r="C70" t="s">
        <v>366</v>
      </c>
      <c r="D70" t="str">
        <f>VLOOKUP(Table2[[#This Row],[Regione]],Table3[#All],2,0)</f>
        <v>Centro</v>
      </c>
    </row>
    <row r="71" spans="1:4" x14ac:dyDescent="0.25">
      <c r="A71" t="s">
        <v>120</v>
      </c>
      <c r="B71" t="s">
        <v>284</v>
      </c>
      <c r="C71" t="s">
        <v>349</v>
      </c>
      <c r="D71" t="str">
        <f>VLOOKUP(Table2[[#This Row],[Regione]],Table3[#All],2,0)</f>
        <v>Centro</v>
      </c>
    </row>
    <row r="72" spans="1:4" x14ac:dyDescent="0.25">
      <c r="A72" t="s">
        <v>114</v>
      </c>
      <c r="B72" t="s">
        <v>285</v>
      </c>
      <c r="C72" t="s">
        <v>361</v>
      </c>
      <c r="D72" t="str">
        <f>VLOOKUP(Table2[[#This Row],[Regione]],Table3[#All],2,0)</f>
        <v>Sud</v>
      </c>
    </row>
    <row r="73" spans="1:4" x14ac:dyDescent="0.25">
      <c r="A73" t="s">
        <v>287</v>
      </c>
      <c r="B73" t="s">
        <v>286</v>
      </c>
      <c r="C73" t="s">
        <v>356</v>
      </c>
      <c r="D73" t="str">
        <f>VLOOKUP(Table2[[#This Row],[Regione]],Table3[#All],2,0)</f>
        <v>Nord-Est</v>
      </c>
    </row>
    <row r="74" spans="1:4" x14ac:dyDescent="0.25">
      <c r="A74" t="s">
        <v>289</v>
      </c>
      <c r="B74" t="s">
        <v>288</v>
      </c>
      <c r="C74" t="s">
        <v>351</v>
      </c>
      <c r="D74" t="str">
        <f>VLOOKUP(Table2[[#This Row],[Regione]],Table3[#All],2,0)</f>
        <v>Centro</v>
      </c>
    </row>
    <row r="75" spans="1:4" x14ac:dyDescent="0.25">
      <c r="A75" t="s">
        <v>291</v>
      </c>
      <c r="B75" t="s">
        <v>290</v>
      </c>
      <c r="C75" t="s">
        <v>351</v>
      </c>
      <c r="D75" t="str">
        <f>VLOOKUP(Table2[[#This Row],[Regione]],Table3[#All],2,0)</f>
        <v>Centro</v>
      </c>
    </row>
    <row r="76" spans="1:4" x14ac:dyDescent="0.25">
      <c r="A76" t="s">
        <v>141</v>
      </c>
      <c r="B76" t="s">
        <v>83</v>
      </c>
      <c r="C76" t="s">
        <v>364</v>
      </c>
      <c r="D76" t="str">
        <f>VLOOKUP(Table2[[#This Row],[Regione]],Table3[#All],2,0)</f>
        <v>Nord-Est</v>
      </c>
    </row>
    <row r="77" spans="1:4" x14ac:dyDescent="0.25">
      <c r="A77" t="s">
        <v>129</v>
      </c>
      <c r="B77" t="s">
        <v>93</v>
      </c>
      <c r="C77" t="s">
        <v>365</v>
      </c>
      <c r="D77" t="str">
        <f>VLOOKUP(Table2[[#This Row],[Regione]],Table3[#All],2,0)</f>
        <v>Sud</v>
      </c>
    </row>
    <row r="78" spans="1:4" x14ac:dyDescent="0.25">
      <c r="A78" t="s">
        <v>293</v>
      </c>
      <c r="B78" t="s">
        <v>292</v>
      </c>
      <c r="C78" t="s">
        <v>351</v>
      </c>
      <c r="D78" t="str">
        <f>VLOOKUP(Table2[[#This Row],[Regione]],Table3[#All],2,0)</f>
        <v>Centro</v>
      </c>
    </row>
    <row r="79" spans="1:4" x14ac:dyDescent="0.25">
      <c r="A79" t="s">
        <v>139</v>
      </c>
      <c r="B79" t="s">
        <v>47</v>
      </c>
      <c r="C79" t="s">
        <v>347</v>
      </c>
      <c r="D79" t="str">
        <f>VLOOKUP(Table2[[#This Row],[Regione]],Table3[#All],2,0)</f>
        <v>Isole</v>
      </c>
    </row>
    <row r="80" spans="1:4" x14ac:dyDescent="0.25">
      <c r="A80" t="s">
        <v>126</v>
      </c>
      <c r="B80" t="s">
        <v>294</v>
      </c>
      <c r="C80" t="s">
        <v>356</v>
      </c>
      <c r="D80" t="str">
        <f>VLOOKUP(Table2[[#This Row],[Regione]],Table3[#All],2,0)</f>
        <v>Nord-Est</v>
      </c>
    </row>
    <row r="81" spans="1:4" x14ac:dyDescent="0.25">
      <c r="A81" t="s">
        <v>135</v>
      </c>
      <c r="B81" t="s">
        <v>295</v>
      </c>
      <c r="C81" t="s">
        <v>360</v>
      </c>
      <c r="D81" t="str">
        <f>VLOOKUP(Table2[[#This Row],[Regione]],Table3[#All],2,0)</f>
        <v>Sud</v>
      </c>
    </row>
    <row r="82" spans="1:4" x14ac:dyDescent="0.25">
      <c r="A82" t="s">
        <v>115</v>
      </c>
      <c r="B82" t="s">
        <v>296</v>
      </c>
      <c r="C82" t="s">
        <v>356</v>
      </c>
      <c r="D82" t="str">
        <f>VLOOKUP(Table2[[#This Row],[Regione]],Table3[#All],2,0)</f>
        <v>Nord-Est</v>
      </c>
    </row>
    <row r="83" spans="1:4" x14ac:dyDescent="0.25">
      <c r="A83" t="s">
        <v>127</v>
      </c>
      <c r="B83" t="s">
        <v>297</v>
      </c>
      <c r="C83" t="s">
        <v>362</v>
      </c>
      <c r="D83" t="str">
        <f>VLOOKUP(Table2[[#This Row],[Regione]],Table3[#All],2,0)</f>
        <v>Centro</v>
      </c>
    </row>
    <row r="84" spans="1:4" x14ac:dyDescent="0.25">
      <c r="A84" t="s">
        <v>299</v>
      </c>
      <c r="B84" t="s">
        <v>298</v>
      </c>
      <c r="C84" t="s">
        <v>356</v>
      </c>
      <c r="D84" t="str">
        <f>VLOOKUP(Table2[[#This Row],[Regione]],Table3[#All],2,0)</f>
        <v>Nord-Est</v>
      </c>
    </row>
    <row r="85" spans="1:4" x14ac:dyDescent="0.25">
      <c r="A85" t="s">
        <v>301</v>
      </c>
      <c r="B85" t="s">
        <v>300</v>
      </c>
      <c r="C85" t="s">
        <v>362</v>
      </c>
      <c r="D85" t="str">
        <f>VLOOKUP(Table2[[#This Row],[Regione]],Table3[#All],2,0)</f>
        <v>Centro</v>
      </c>
    </row>
    <row r="86" spans="1:4" x14ac:dyDescent="0.25">
      <c r="A86" t="s">
        <v>303</v>
      </c>
      <c r="B86" t="s">
        <v>302</v>
      </c>
      <c r="C86" t="s">
        <v>354</v>
      </c>
      <c r="D86" t="str">
        <f>VLOOKUP(Table2[[#This Row],[Regione]],Table3[#All],2,0)</f>
        <v>Nord-Est</v>
      </c>
    </row>
    <row r="87" spans="1:4" x14ac:dyDescent="0.25">
      <c r="A87" t="s">
        <v>305</v>
      </c>
      <c r="B87" t="s">
        <v>304</v>
      </c>
      <c r="C87" t="s">
        <v>352</v>
      </c>
      <c r="D87" t="str">
        <f>VLOOKUP(Table2[[#This Row],[Regione]],Table3[#All],2,0)</f>
        <v>Sud</v>
      </c>
    </row>
    <row r="88" spans="1:4" x14ac:dyDescent="0.25">
      <c r="A88" t="s">
        <v>307</v>
      </c>
      <c r="B88" t="s">
        <v>306</v>
      </c>
      <c r="C88" t="s">
        <v>358</v>
      </c>
      <c r="D88" t="str">
        <f>VLOOKUP(Table2[[#This Row],[Regione]],Table3[#All],2,0)</f>
        <v>Isole</v>
      </c>
    </row>
    <row r="89" spans="1:4" x14ac:dyDescent="0.25">
      <c r="A89" t="s">
        <v>71</v>
      </c>
      <c r="B89" t="s">
        <v>308</v>
      </c>
      <c r="C89" t="s">
        <v>358</v>
      </c>
      <c r="D89" t="str">
        <f>VLOOKUP(Table2[[#This Row],[Regione]],Table3[#All],2,0)</f>
        <v>Isole</v>
      </c>
    </row>
    <row r="90" spans="1:4" x14ac:dyDescent="0.25">
      <c r="A90" t="s">
        <v>310</v>
      </c>
      <c r="B90" t="s">
        <v>309</v>
      </c>
      <c r="C90" t="s">
        <v>363</v>
      </c>
      <c r="D90" t="str">
        <f>VLOOKUP(Table2[[#This Row],[Regione]],Table3[#All],2,0)</f>
        <v>Nord-Ovest</v>
      </c>
    </row>
    <row r="91" spans="1:4" x14ac:dyDescent="0.25">
      <c r="A91" t="s">
        <v>312</v>
      </c>
      <c r="B91" t="s">
        <v>311</v>
      </c>
      <c r="C91" t="s">
        <v>351</v>
      </c>
      <c r="D91" t="str">
        <f>VLOOKUP(Table2[[#This Row],[Regione]],Table3[#All],2,0)</f>
        <v>Centro</v>
      </c>
    </row>
    <row r="92" spans="1:4" x14ac:dyDescent="0.25">
      <c r="A92" t="s">
        <v>75</v>
      </c>
      <c r="B92" t="s">
        <v>313</v>
      </c>
      <c r="C92" t="s">
        <v>347</v>
      </c>
      <c r="D92" t="str">
        <f>VLOOKUP(Table2[[#This Row],[Regione]],Table3[#All],2,0)</f>
        <v>Isole</v>
      </c>
    </row>
    <row r="93" spans="1:4" x14ac:dyDescent="0.25">
      <c r="A93" t="s">
        <v>118</v>
      </c>
      <c r="B93" t="s">
        <v>314</v>
      </c>
      <c r="C93" t="s">
        <v>355</v>
      </c>
      <c r="D93" t="str">
        <f>VLOOKUP(Table2[[#This Row],[Regione]],Table3[#All],2,0)</f>
        <v>Nord-Ovest</v>
      </c>
    </row>
    <row r="94" spans="1:4" x14ac:dyDescent="0.25">
      <c r="A94" t="s">
        <v>316</v>
      </c>
      <c r="B94" t="s">
        <v>315</v>
      </c>
      <c r="C94" t="s">
        <v>353</v>
      </c>
      <c r="D94" t="str">
        <f>VLOOKUP(Table2[[#This Row],[Regione]],Table3[#All],2,0)</f>
        <v>Sud</v>
      </c>
    </row>
    <row r="95" spans="1:4" x14ac:dyDescent="0.25">
      <c r="A95" t="s">
        <v>318</v>
      </c>
      <c r="B95" t="s">
        <v>317</v>
      </c>
      <c r="C95" t="s">
        <v>361</v>
      </c>
      <c r="D95" t="str">
        <f>VLOOKUP(Table2[[#This Row],[Regione]],Table3[#All],2,0)</f>
        <v>Sud</v>
      </c>
    </row>
    <row r="96" spans="1:4" x14ac:dyDescent="0.25">
      <c r="A96" t="s">
        <v>320</v>
      </c>
      <c r="B96" t="s">
        <v>319</v>
      </c>
      <c r="C96" t="s">
        <v>366</v>
      </c>
      <c r="D96" t="str">
        <f>VLOOKUP(Table2[[#This Row],[Regione]],Table3[#All],2,0)</f>
        <v>Centro</v>
      </c>
    </row>
    <row r="97" spans="1:4" x14ac:dyDescent="0.25">
      <c r="A97" t="s">
        <v>80</v>
      </c>
      <c r="B97" t="s">
        <v>321</v>
      </c>
      <c r="C97" t="s">
        <v>348</v>
      </c>
      <c r="D97" t="str">
        <f>VLOOKUP(Table2[[#This Row],[Regione]],Table3[#All],2,0)</f>
        <v>Nord-Ovest</v>
      </c>
    </row>
    <row r="98" spans="1:4" x14ac:dyDescent="0.25">
      <c r="A98" t="s">
        <v>323</v>
      </c>
      <c r="B98" t="s">
        <v>322</v>
      </c>
      <c r="C98" t="s">
        <v>358</v>
      </c>
      <c r="D98" t="str">
        <f>VLOOKUP(Table2[[#This Row],[Regione]],Table3[#All],2,0)</f>
        <v>Isole</v>
      </c>
    </row>
    <row r="99" spans="1:4" x14ac:dyDescent="0.25">
      <c r="A99" t="s">
        <v>325</v>
      </c>
      <c r="B99" t="s">
        <v>324</v>
      </c>
      <c r="C99" t="s">
        <v>347</v>
      </c>
      <c r="D99" t="str">
        <f>VLOOKUP(Table2[[#This Row],[Regione]],Table3[#All],2,0)</f>
        <v>Isole</v>
      </c>
    </row>
    <row r="100" spans="1:4" x14ac:dyDescent="0.25">
      <c r="A100" t="s">
        <v>70</v>
      </c>
      <c r="B100" t="s">
        <v>69</v>
      </c>
      <c r="C100" t="s">
        <v>357</v>
      </c>
      <c r="D100" t="str">
        <f>VLOOKUP(Table2[[#This Row],[Regione]],Table3[#All],2,0)</f>
        <v>Nord-Est</v>
      </c>
    </row>
    <row r="101" spans="1:4" x14ac:dyDescent="0.25">
      <c r="A101" t="s">
        <v>327</v>
      </c>
      <c r="B101" t="s">
        <v>326</v>
      </c>
      <c r="C101" t="s">
        <v>354</v>
      </c>
      <c r="D101" t="str">
        <f>VLOOKUP(Table2[[#This Row],[Regione]],Table3[#All],2,0)</f>
        <v>Nord-Est</v>
      </c>
    </row>
    <row r="102" spans="1:4" x14ac:dyDescent="0.25">
      <c r="A102" t="s">
        <v>329</v>
      </c>
      <c r="B102" t="s">
        <v>328</v>
      </c>
      <c r="C102" t="s">
        <v>364</v>
      </c>
      <c r="D102" t="str">
        <f>VLOOKUP(Table2[[#This Row],[Regione]],Table3[#All],2,0)</f>
        <v>Nord-Est</v>
      </c>
    </row>
    <row r="103" spans="1:4" x14ac:dyDescent="0.25">
      <c r="A103" t="s">
        <v>331</v>
      </c>
      <c r="B103" t="s">
        <v>330</v>
      </c>
      <c r="C103" t="s">
        <v>364</v>
      </c>
      <c r="D103" t="str">
        <f>VLOOKUP(Table2[[#This Row],[Regione]],Table3[#All],2,0)</f>
        <v>Nord-Est</v>
      </c>
    </row>
    <row r="104" spans="1:4" x14ac:dyDescent="0.25">
      <c r="A104" t="s">
        <v>333</v>
      </c>
      <c r="B104" t="s">
        <v>332</v>
      </c>
      <c r="C104" t="s">
        <v>355</v>
      </c>
      <c r="D104" t="str">
        <f>VLOOKUP(Table2[[#This Row],[Regione]],Table3[#All],2,0)</f>
        <v>Nord-Ovest</v>
      </c>
    </row>
    <row r="105" spans="1:4" x14ac:dyDescent="0.25">
      <c r="A105" t="s">
        <v>335</v>
      </c>
      <c r="B105" t="s">
        <v>334</v>
      </c>
      <c r="C105" t="s">
        <v>354</v>
      </c>
      <c r="D105" t="str">
        <f>VLOOKUP(Table2[[#This Row],[Regione]],Table3[#All],2,0)</f>
        <v>Nord-Est</v>
      </c>
    </row>
    <row r="106" spans="1:4" x14ac:dyDescent="0.25">
      <c r="A106" t="s">
        <v>337</v>
      </c>
      <c r="B106" t="s">
        <v>336</v>
      </c>
      <c r="C106" t="s">
        <v>348</v>
      </c>
      <c r="D106" t="str">
        <f>VLOOKUP(Table2[[#This Row],[Regione]],Table3[#All],2,0)</f>
        <v>Nord-Ovest</v>
      </c>
    </row>
    <row r="107" spans="1:4" x14ac:dyDescent="0.25">
      <c r="A107" t="s">
        <v>339</v>
      </c>
      <c r="B107" t="s">
        <v>338</v>
      </c>
      <c r="C107" t="s">
        <v>348</v>
      </c>
      <c r="D107" t="str">
        <f>VLOOKUP(Table2[[#This Row],[Regione]],Table3[#All],2,0)</f>
        <v>Nord-Ovest</v>
      </c>
    </row>
    <row r="108" spans="1:4" x14ac:dyDescent="0.25">
      <c r="A108" t="s">
        <v>341</v>
      </c>
      <c r="B108" t="s">
        <v>340</v>
      </c>
      <c r="C108" t="s">
        <v>354</v>
      </c>
      <c r="D108" t="str">
        <f>VLOOKUP(Table2[[#This Row],[Regione]],Table3[#All],2,0)</f>
        <v>Nord-Est</v>
      </c>
    </row>
    <row r="109" spans="1:4" x14ac:dyDescent="0.25">
      <c r="A109" t="s">
        <v>78</v>
      </c>
      <c r="B109" t="s">
        <v>342</v>
      </c>
      <c r="C109" t="s">
        <v>360</v>
      </c>
      <c r="D109" t="str">
        <f>VLOOKUP(Table2[[#This Row],[Regione]],Table3[#All],2,0)</f>
        <v>Sud</v>
      </c>
    </row>
    <row r="110" spans="1:4" x14ac:dyDescent="0.25">
      <c r="A110" t="s">
        <v>125</v>
      </c>
      <c r="B110" t="s">
        <v>343</v>
      </c>
      <c r="C110" t="s">
        <v>354</v>
      </c>
      <c r="D110" t="str">
        <f>VLOOKUP(Table2[[#This Row],[Regione]],Table3[#All],2,0)</f>
        <v>Nord-Est</v>
      </c>
    </row>
    <row r="111" spans="1:4" x14ac:dyDescent="0.25">
      <c r="A111" t="s">
        <v>81</v>
      </c>
      <c r="B111" t="s">
        <v>344</v>
      </c>
      <c r="C111" t="s">
        <v>362</v>
      </c>
      <c r="D111" t="str">
        <f>VLOOKUP(Table2[[#This Row],[Regione]],Table3[#All],2,0)</f>
        <v>Centro</v>
      </c>
    </row>
    <row r="112" spans="1:4" x14ac:dyDescent="0.25">
      <c r="A112" t="s">
        <v>74</v>
      </c>
      <c r="B112" t="s">
        <v>346</v>
      </c>
      <c r="C112" t="s">
        <v>358</v>
      </c>
      <c r="D112" t="str">
        <f>VLOOKUP(Table2[[#This Row],[Regione]],Table3[#All],2,0)</f>
        <v>Isole</v>
      </c>
    </row>
  </sheetData>
  <hyperlinks>
    <hyperlink ref="J3" r:id="rId1" tooltip="Italia nord-occidentale" display="https://it.wikipedia.org/wiki/Italia_nord-occidentale" xr:uid="{E7F880EE-FABF-4BAD-8800-61C989187A96}"/>
    <hyperlink ref="J4" r:id="rId2" tooltip="Italia nord-orientale" display="https://it.wikipedia.org/wiki/Italia_nord-orientale" xr:uid="{00213B4E-FB06-474E-8B86-58BB9FD4B7B8}"/>
    <hyperlink ref="J5" r:id="rId3" tooltip="Italia centrale" display="https://it.wikipedia.org/wiki/Italia_centrale" xr:uid="{EBC57CBD-8B76-43E9-A4C0-79B622958E33}"/>
    <hyperlink ref="J6" r:id="rId4" tooltip="Italia meridionale" display="https://it.wikipedia.org/wiki/Italia_meridionale" xr:uid="{47246EBD-52B6-40FC-853D-B52C91DB0A5B}"/>
    <hyperlink ref="J7" r:id="rId5" tooltip="Italia insulare" display="https://it.wikipedia.org/wiki/Italia_insulare" xr:uid="{9D9F7020-9B8D-48B2-A85C-FFC085A2013F}"/>
  </hyperlinks>
  <pageMargins left="0.7" right="0.7" top="0.75" bottom="0.75" header="0.3" footer="0.3"/>
  <pageSetup paperSize="9" orientation="portrait" r:id="rId6"/>
  <tableParts count="2"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Sheet3</vt:lpstr>
      <vt:lpstr>DB_CER</vt:lpstr>
      <vt:lpstr>province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Piacentini Alessandro</dc:creator>
  <cp:lastModifiedBy>Piacentini Alessandro</cp:lastModifiedBy>
  <dcterms:created xsi:type="dcterms:W3CDTF">2022-09-21T14:21:46Z</dcterms:created>
  <dcterms:modified xsi:type="dcterms:W3CDTF">2022-09-21T17:53:51Z</dcterms:modified>
</cp:coreProperties>
</file>