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T439BE\Downloads\"/>
    </mc:Choice>
  </mc:AlternateContent>
  <xr:revisionPtr revIDLastSave="0" documentId="8_{2F791805-C21E-4785-AC28-B0A57845439B}" xr6:coauthVersionLast="47" xr6:coauthVersionMax="47" xr10:uidLastSave="{00000000-0000-0000-0000-000000000000}"/>
  <bookViews>
    <workbookView xWindow="3780" yWindow="2010" windowWidth="14400" windowHeight="8890" tabRatio="946" firstSheet="4" activeTab="4" xr2:uid="{00000000-000D-0000-FFFF-FFFF00000000}"/>
  </bookViews>
  <sheets>
    <sheet name="goal seek example 1" sheetId="1" r:id="rId1"/>
    <sheet name="goal seek example 2" sheetId="2" r:id="rId2"/>
    <sheet name="Solver example" sheetId="9" r:id="rId3"/>
    <sheet name="Scenario manager example " sheetId="6" r:id="rId4"/>
    <sheet name="Exercises" sheetId="5" r:id="rId5"/>
    <sheet name="goal seek exercise solved" sheetId="4" state="hidden" r:id="rId6"/>
    <sheet name="goal seek exercise" sheetId="14" r:id="rId7"/>
    <sheet name="solver exercise" sheetId="3" r:id="rId8"/>
    <sheet name="Solver exercise 2 solved" sheetId="16" state="hidden" r:id="rId9"/>
    <sheet name="Solver exercise 2" sheetId="12" r:id="rId10"/>
    <sheet name="solver exercise solved" sheetId="15" state="hidden" r:id="rId11"/>
    <sheet name="Solver exercise 3 solved" sheetId="17" state="hidden" r:id="rId12"/>
    <sheet name="Solver exercise 3" sheetId="13" r:id="rId13"/>
    <sheet name="Scenario 1 Solved" sheetId="18" state="hidden" r:id="rId14"/>
    <sheet name="Scenario manager exercise" sheetId="10" r:id="rId15"/>
    <sheet name="Scenario 2 solved" sheetId="21" state="hidden" r:id="rId16"/>
    <sheet name="Scenario manager exercise 2 " sheetId="20" r:id="rId17"/>
    <sheet name="Scenario manager exercise so(2)" sheetId="22" state="hidden" r:id="rId18"/>
  </sheets>
  <definedNames>
    <definedName name="Assignment" localSheetId="11">'Solver exercise 3 solved'!$C$9:$E$11</definedName>
    <definedName name="Assignment">'Solver exercise 3'!$C$9:$E$11</definedName>
    <definedName name="Cost" localSheetId="11">'Solver exercise 3 solved'!$C$3:$E$5</definedName>
    <definedName name="Cost">'Solver exercise 3'!$C$3:$E$5</definedName>
    <definedName name="Demand" localSheetId="8">'Solver exercise 2 solved'!$C$15:$E$15</definedName>
    <definedName name="Demand" localSheetId="12">'Solver exercise 3'!$C$15:$E$15</definedName>
    <definedName name="Demand" localSheetId="11">'Solver exercise 3 solved'!$C$15:$E$15</definedName>
    <definedName name="Demand">'Solver exercise 2'!$C$15:$E$15</definedName>
    <definedName name="OrderSize" localSheetId="2">'Solver example'!$C$12:$E$12</definedName>
    <definedName name="OrderSize">#REF!</definedName>
    <definedName name="PersonsAssigned" localSheetId="11">'Solver exercise 3 solved'!$C$13:$E$13</definedName>
    <definedName name="PersonsAssigned">'Solver exercise 3'!$C$13:$E$13</definedName>
    <definedName name="ResourcesAvailable" localSheetId="2">'Solver example'!$I$7:$I$8</definedName>
    <definedName name="ResourcesAvailable">#REF!</definedName>
    <definedName name="ResourcesUsed" localSheetId="2">'Solver example'!$G$7:$G$8</definedName>
    <definedName name="Shipments" localSheetId="8">'Solver exercise 2 solved'!$C$3:$E$5</definedName>
    <definedName name="Shipments">'Solver exercise 2'!$C$3:$E$5</definedName>
    <definedName name="solver_adj" localSheetId="2" hidden="1">'Solver example'!$C$12:$E$12</definedName>
    <definedName name="solver_adj" localSheetId="7" hidden="1">'solver exercise'!$C$2</definedName>
    <definedName name="solver_adj" localSheetId="9" hidden="1">'Solver exercise 2'!$C$3:$E$5</definedName>
    <definedName name="solver_adj" localSheetId="8" hidden="1">'Solver exercise 2 solved'!$C$3:$E$5</definedName>
    <definedName name="solver_adj" localSheetId="12" hidden="1">'Solver exercise 3'!$C$9:$E$11</definedName>
    <definedName name="solver_adj" localSheetId="11" hidden="1">'Solver exercise 3 solved'!$C$9:$E$11</definedName>
    <definedName name="solver_adj" localSheetId="10" hidden="1">'solver exercise solved'!$C$2</definedName>
    <definedName name="solver_cvg" localSheetId="2" hidden="1">0.0001</definedName>
    <definedName name="solver_cvg" localSheetId="7" hidden="1">"""""""0,0001"""""""</definedName>
    <definedName name="solver_cvg" localSheetId="9" hidden="1">"""0,0001"""</definedName>
    <definedName name="solver_cvg" localSheetId="8" hidden="1">"""0,0001"""</definedName>
    <definedName name="solver_cvg" localSheetId="12" hidden="1">0.0001</definedName>
    <definedName name="solver_cvg" localSheetId="11" hidden="1">0.0001</definedName>
    <definedName name="solver_cvg" localSheetId="10" hidden="1">"""0,0001"""</definedName>
    <definedName name="solver_drv" localSheetId="2" hidden="1">1</definedName>
    <definedName name="solver_drv" localSheetId="7" hidden="1">1</definedName>
    <definedName name="solver_drv" localSheetId="9" hidden="1">1</definedName>
    <definedName name="solver_drv" localSheetId="8" hidden="1">1</definedName>
    <definedName name="solver_drv" localSheetId="12" hidden="1">1</definedName>
    <definedName name="solver_drv" localSheetId="11" hidden="1">1</definedName>
    <definedName name="solver_drv" localSheetId="10" hidden="1">1</definedName>
    <definedName name="solver_eng" localSheetId="0" hidden="1">1</definedName>
    <definedName name="solver_eng" localSheetId="6" hidden="1">1</definedName>
    <definedName name="solver_eng" localSheetId="2" hidden="1">2</definedName>
    <definedName name="solver_eng" localSheetId="7" hidden="1">1</definedName>
    <definedName name="solver_eng" localSheetId="9" hidden="1">2</definedName>
    <definedName name="solver_eng" localSheetId="8" hidden="1">2</definedName>
    <definedName name="solver_eng" localSheetId="12" hidden="1">2</definedName>
    <definedName name="solver_eng" localSheetId="11" hidden="1">2</definedName>
    <definedName name="solver_eng" localSheetId="10" hidden="1">1</definedName>
    <definedName name="solver_est" localSheetId="2" hidden="1">1</definedName>
    <definedName name="solver_est" localSheetId="7" hidden="1">1</definedName>
    <definedName name="solver_est" localSheetId="9" hidden="1">1</definedName>
    <definedName name="solver_est" localSheetId="8" hidden="1">1</definedName>
    <definedName name="solver_est" localSheetId="12" hidden="1">1</definedName>
    <definedName name="solver_est" localSheetId="11" hidden="1">1</definedName>
    <definedName name="solver_est" localSheetId="10" hidden="1">1</definedName>
    <definedName name="solver_itr" localSheetId="2" hidden="1">100</definedName>
    <definedName name="solver_itr" localSheetId="7" hidden="1">2147483647</definedName>
    <definedName name="solver_itr" localSheetId="9" hidden="1">2147483647</definedName>
    <definedName name="solver_itr" localSheetId="8" hidden="1">2147483647</definedName>
    <definedName name="solver_itr" localSheetId="12" hidden="1">2147483647</definedName>
    <definedName name="solver_itr" localSheetId="11" hidden="1">2147483647</definedName>
    <definedName name="solver_itr" localSheetId="10" hidden="1">2147483647</definedName>
    <definedName name="solver_lhs1" localSheetId="2" hidden="1">'Solver example'!$G$7:$G$8</definedName>
    <definedName name="solver_lhs1" localSheetId="7" hidden="1">'solver exercise'!$C$5</definedName>
    <definedName name="solver_lhs1" localSheetId="9" hidden="1">'Solver exercise 2'!$C$13:$E$13</definedName>
    <definedName name="solver_lhs1" localSheetId="8" hidden="1">'Solver exercise 2 solved'!$C$13:$E$13</definedName>
    <definedName name="solver_lhs1" localSheetId="12" hidden="1">'Solver exercise 3'!$C$13:$E$13</definedName>
    <definedName name="solver_lhs1" localSheetId="11" hidden="1">'Solver exercise 3 solved'!$C$13:$E$13</definedName>
    <definedName name="solver_lhs1" localSheetId="10" hidden="1">'solver exercise solved'!$C$5</definedName>
    <definedName name="solver_lhs2" localSheetId="2" hidden="1">'Solver example'!$E$12</definedName>
    <definedName name="solver_lhs2" localSheetId="9" hidden="1">'Solver exercise 2'!$G$3:$G$5</definedName>
    <definedName name="solver_lhs2" localSheetId="8" hidden="1">'Solver exercise 2 solved'!$G$3:$G$5</definedName>
    <definedName name="solver_lhs2" localSheetId="12" hidden="1">'Solver exercise 3'!$G$9:$G$11</definedName>
    <definedName name="solver_lhs2" localSheetId="11" hidden="1">'Solver exercise 3 solved'!$G$9:$G$11</definedName>
    <definedName name="solver_lhs3" localSheetId="2" hidden="1">'Solver example'!$E$12</definedName>
    <definedName name="solver_lhs3" localSheetId="12" hidden="1">'Solver exercise 3'!$G$9:$G$11</definedName>
    <definedName name="solver_lhs3" localSheetId="11" hidden="1">'Solver exercise 3 solved'!$G$9:$G$11</definedName>
    <definedName name="solver_lin" localSheetId="2" hidden="1">1</definedName>
    <definedName name="solver_mip" localSheetId="2" hidden="1">2147483647</definedName>
    <definedName name="solver_mip" localSheetId="7" hidden="1">2147483647</definedName>
    <definedName name="solver_mip" localSheetId="9" hidden="1">2147483647</definedName>
    <definedName name="solver_mip" localSheetId="8" hidden="1">2147483647</definedName>
    <definedName name="solver_mip" localSheetId="12" hidden="1">2147483647</definedName>
    <definedName name="solver_mip" localSheetId="11" hidden="1">2147483647</definedName>
    <definedName name="solver_mip" localSheetId="10" hidden="1">2147483647</definedName>
    <definedName name="solver_mni" localSheetId="2" hidden="1">30</definedName>
    <definedName name="solver_mni" localSheetId="7" hidden="1">30</definedName>
    <definedName name="solver_mni" localSheetId="9" hidden="1">30</definedName>
    <definedName name="solver_mni" localSheetId="8" hidden="1">30</definedName>
    <definedName name="solver_mni" localSheetId="12" hidden="1">30</definedName>
    <definedName name="solver_mni" localSheetId="11" hidden="1">30</definedName>
    <definedName name="solver_mni" localSheetId="10" hidden="1">30</definedName>
    <definedName name="solver_mrt" localSheetId="2" hidden="1">0.075</definedName>
    <definedName name="solver_mrt" localSheetId="7" hidden="1">"""""""0,075"""""""</definedName>
    <definedName name="solver_mrt" localSheetId="9" hidden="1">"""0,075"""</definedName>
    <definedName name="solver_mrt" localSheetId="8" hidden="1">"""0,075"""</definedName>
    <definedName name="solver_mrt" localSheetId="12" hidden="1">0.075</definedName>
    <definedName name="solver_mrt" localSheetId="11" hidden="1">0.075</definedName>
    <definedName name="solver_mrt" localSheetId="10" hidden="1">"""0,075"""</definedName>
    <definedName name="solver_msl" localSheetId="2" hidden="1">2</definedName>
    <definedName name="solver_msl" localSheetId="7" hidden="1">2</definedName>
    <definedName name="solver_msl" localSheetId="9" hidden="1">2</definedName>
    <definedName name="solver_msl" localSheetId="8" hidden="1">2</definedName>
    <definedName name="solver_msl" localSheetId="12" hidden="1">2</definedName>
    <definedName name="solver_msl" localSheetId="11" hidden="1">2</definedName>
    <definedName name="solver_msl" localSheetId="10" hidden="1">2</definedName>
    <definedName name="solver_neg" localSheetId="0" hidden="1">1</definedName>
    <definedName name="solver_neg" localSheetId="6" hidden="1">1</definedName>
    <definedName name="solver_neg" localSheetId="2" hidden="1">1</definedName>
    <definedName name="solver_neg" localSheetId="7" hidden="1">1</definedName>
    <definedName name="solver_neg" localSheetId="9" hidden="1">1</definedName>
    <definedName name="solver_neg" localSheetId="8" hidden="1">1</definedName>
    <definedName name="solver_neg" localSheetId="12" hidden="1">1</definedName>
    <definedName name="solver_neg" localSheetId="11" hidden="1">1</definedName>
    <definedName name="solver_neg" localSheetId="10" hidden="1">1</definedName>
    <definedName name="solver_nod" localSheetId="2" hidden="1">2147483647</definedName>
    <definedName name="solver_nod" localSheetId="7" hidden="1">2147483647</definedName>
    <definedName name="solver_nod" localSheetId="9" hidden="1">2147483647</definedName>
    <definedName name="solver_nod" localSheetId="8" hidden="1">2147483647</definedName>
    <definedName name="solver_nod" localSheetId="12" hidden="1">2147483647</definedName>
    <definedName name="solver_nod" localSheetId="11" hidden="1">2147483647</definedName>
    <definedName name="solver_nod" localSheetId="10" hidden="1">2147483647</definedName>
    <definedName name="solver_num" localSheetId="0" hidden="1">0</definedName>
    <definedName name="solver_num" localSheetId="6" hidden="1">0</definedName>
    <definedName name="solver_num" localSheetId="2" hidden="1">1</definedName>
    <definedName name="solver_num" localSheetId="7" hidden="1">0</definedName>
    <definedName name="solver_num" localSheetId="9" hidden="1">2</definedName>
    <definedName name="solver_num" localSheetId="8" hidden="1">2</definedName>
    <definedName name="solver_num" localSheetId="12" hidden="1">2</definedName>
    <definedName name="solver_num" localSheetId="11" hidden="1">2</definedName>
    <definedName name="solver_num" localSheetId="10" hidden="1">1</definedName>
    <definedName name="solver_nwt" localSheetId="2" hidden="1">1</definedName>
    <definedName name="solver_nwt" localSheetId="7" hidden="1">1</definedName>
    <definedName name="solver_nwt" localSheetId="9" hidden="1">1</definedName>
    <definedName name="solver_nwt" localSheetId="8" hidden="1">1</definedName>
    <definedName name="solver_nwt" localSheetId="12" hidden="1">1</definedName>
    <definedName name="solver_nwt" localSheetId="11" hidden="1">1</definedName>
    <definedName name="solver_nwt" localSheetId="10" hidden="1">1</definedName>
    <definedName name="solver_opt" localSheetId="0" hidden="1">'goal seek example 1'!$B$4</definedName>
    <definedName name="solver_opt" localSheetId="6" hidden="1">'goal seek exercise'!$C$6</definedName>
    <definedName name="solver_opt" localSheetId="2" hidden="1">'Solver example'!$I$12</definedName>
    <definedName name="solver_opt" localSheetId="7" hidden="1">'solver exercise'!$C$9</definedName>
    <definedName name="solver_opt" localSheetId="9" hidden="1">'Solver exercise 2'!$I$15</definedName>
    <definedName name="solver_opt" localSheetId="8" hidden="1">'Solver exercise 2 solved'!$I$15</definedName>
    <definedName name="solver_opt" localSheetId="12" hidden="1">'Solver exercise 3'!$I$15</definedName>
    <definedName name="solver_opt" localSheetId="11" hidden="1">'Solver exercise 3 solved'!$I$15</definedName>
    <definedName name="solver_opt" localSheetId="10" hidden="1">'solver exercise solved'!$C$9</definedName>
    <definedName name="solver_pre" localSheetId="2" hidden="1">0.000001</definedName>
    <definedName name="solver_pre" localSheetId="7" hidden="1">"""""""0,000001"""""""</definedName>
    <definedName name="solver_pre" localSheetId="9" hidden="1">"""0,000001"""</definedName>
    <definedName name="solver_pre" localSheetId="8" hidden="1">"""0,000001"""</definedName>
    <definedName name="solver_pre" localSheetId="12" hidden="1">0.000001</definedName>
    <definedName name="solver_pre" localSheetId="11" hidden="1">0.000001</definedName>
    <definedName name="solver_pre" localSheetId="10" hidden="1">"""0,000001"""</definedName>
    <definedName name="solver_rbv" localSheetId="2" hidden="1">1</definedName>
    <definedName name="solver_rbv" localSheetId="7" hidden="1">1</definedName>
    <definedName name="solver_rbv" localSheetId="9" hidden="1">1</definedName>
    <definedName name="solver_rbv" localSheetId="8" hidden="1">1</definedName>
    <definedName name="solver_rbv" localSheetId="12" hidden="1">1</definedName>
    <definedName name="solver_rbv" localSheetId="11" hidden="1">1</definedName>
    <definedName name="solver_rbv" localSheetId="10" hidden="1">1</definedName>
    <definedName name="solver_rel1" localSheetId="2" hidden="1">1</definedName>
    <definedName name="solver_rel1" localSheetId="7" hidden="1">1</definedName>
    <definedName name="solver_rel1" localSheetId="9" hidden="1">2</definedName>
    <definedName name="solver_rel1" localSheetId="8" hidden="1">2</definedName>
    <definedName name="solver_rel1" localSheetId="12" hidden="1">2</definedName>
    <definedName name="solver_rel1" localSheetId="11" hidden="1">2</definedName>
    <definedName name="solver_rel1" localSheetId="10" hidden="1">1</definedName>
    <definedName name="solver_rel2" localSheetId="2" hidden="1">1</definedName>
    <definedName name="solver_rel2" localSheetId="9" hidden="1">1</definedName>
    <definedName name="solver_rel2" localSheetId="8" hidden="1">2</definedName>
    <definedName name="solver_rel2" localSheetId="12" hidden="1">1</definedName>
    <definedName name="solver_rel2" localSheetId="11" hidden="1">1</definedName>
    <definedName name="solver_rel3" localSheetId="2" hidden="1">1</definedName>
    <definedName name="solver_rel3" localSheetId="12" hidden="1">1</definedName>
    <definedName name="solver_rel3" localSheetId="11" hidden="1">1</definedName>
    <definedName name="solver_rhs1" localSheetId="2" hidden="1">'Solver example'!$I$7:$I$8</definedName>
    <definedName name="solver_rhs1" localSheetId="7" hidden="1">'solver exercise'!$C$3</definedName>
    <definedName name="solver_rhs1" localSheetId="9" hidden="1">Demand</definedName>
    <definedName name="solver_rhs1" localSheetId="8" hidden="1">'Solver exercise 2 solved'!$C$15:$E$15</definedName>
    <definedName name="solver_rhs1" localSheetId="12" hidden="1">'Solver exercise 3'!$C$15:$E$15</definedName>
    <definedName name="solver_rhs1" localSheetId="11" hidden="1">'Solver exercise 3 solved'!$C$15:$E$15</definedName>
    <definedName name="solver_rhs1" localSheetId="10" hidden="1">'solver exercise solved'!$C$3</definedName>
    <definedName name="solver_rhs2" localSheetId="2" hidden="1">50</definedName>
    <definedName name="solver_rhs2" localSheetId="9" hidden="1">Supply</definedName>
    <definedName name="solver_rhs2" localSheetId="8" hidden="1">'Solver exercise 2 solved'!$I$3:$I$5</definedName>
    <definedName name="solver_rhs2" localSheetId="12" hidden="1">'Solver exercise 3'!$I$9:$I$11</definedName>
    <definedName name="solver_rhs2" localSheetId="11" hidden="1">'Solver exercise 3 solved'!$I$9:$I$11</definedName>
    <definedName name="solver_rhs3" localSheetId="2" hidden="1">50</definedName>
    <definedName name="solver_rhs3" localSheetId="12" hidden="1">'Solver exercise 3'!Supply</definedName>
    <definedName name="solver_rhs3" localSheetId="11" hidden="1">'Solver exercise 3 solved'!Supply</definedName>
    <definedName name="solver_rlx" localSheetId="2" hidden="1">1</definedName>
    <definedName name="solver_rlx" localSheetId="7" hidden="1">2</definedName>
    <definedName name="solver_rlx" localSheetId="9" hidden="1">2</definedName>
    <definedName name="solver_rlx" localSheetId="8" hidden="1">2</definedName>
    <definedName name="solver_rlx" localSheetId="12" hidden="1">2</definedName>
    <definedName name="solver_rlx" localSheetId="11" hidden="1">2</definedName>
    <definedName name="solver_rlx" localSheetId="10" hidden="1">2</definedName>
    <definedName name="solver_rsd" localSheetId="2" hidden="1">0</definedName>
    <definedName name="solver_rsd" localSheetId="7" hidden="1">0</definedName>
    <definedName name="solver_rsd" localSheetId="9" hidden="1">0</definedName>
    <definedName name="solver_rsd" localSheetId="8" hidden="1">0</definedName>
    <definedName name="solver_rsd" localSheetId="12" hidden="1">0</definedName>
    <definedName name="solver_rsd" localSheetId="11" hidden="1">0</definedName>
    <definedName name="solver_rsd" localSheetId="10" hidden="1">0</definedName>
    <definedName name="solver_scl" localSheetId="2" hidden="1">2</definedName>
    <definedName name="solver_scl" localSheetId="7" hidden="1">1</definedName>
    <definedName name="solver_scl" localSheetId="9" hidden="1">1</definedName>
    <definedName name="solver_scl" localSheetId="8" hidden="1">1</definedName>
    <definedName name="solver_scl" localSheetId="12" hidden="1">1</definedName>
    <definedName name="solver_scl" localSheetId="11" hidden="1">1</definedName>
    <definedName name="solver_scl" localSheetId="10" hidden="1">1</definedName>
    <definedName name="solver_sho" localSheetId="2" hidden="1">2</definedName>
    <definedName name="solver_sho" localSheetId="7" hidden="1">2</definedName>
    <definedName name="solver_sho" localSheetId="9" hidden="1">2</definedName>
    <definedName name="solver_sho" localSheetId="8" hidden="1">2</definedName>
    <definedName name="solver_sho" localSheetId="12" hidden="1">2</definedName>
    <definedName name="solver_sho" localSheetId="11" hidden="1">2</definedName>
    <definedName name="solver_sho" localSheetId="10" hidden="1">2</definedName>
    <definedName name="solver_ssz" localSheetId="2" hidden="1">100</definedName>
    <definedName name="solver_ssz" localSheetId="7" hidden="1">100</definedName>
    <definedName name="solver_ssz" localSheetId="9" hidden="1">100</definedName>
    <definedName name="solver_ssz" localSheetId="8" hidden="1">100</definedName>
    <definedName name="solver_ssz" localSheetId="12" hidden="1">100</definedName>
    <definedName name="solver_ssz" localSheetId="11" hidden="1">100</definedName>
    <definedName name="solver_ssz" localSheetId="10" hidden="1">100</definedName>
    <definedName name="solver_tim" localSheetId="2" hidden="1">100</definedName>
    <definedName name="solver_tim" localSheetId="7" hidden="1">2147483647</definedName>
    <definedName name="solver_tim" localSheetId="9" hidden="1">2147483647</definedName>
    <definedName name="solver_tim" localSheetId="8" hidden="1">2147483647</definedName>
    <definedName name="solver_tim" localSheetId="12" hidden="1">2147483647</definedName>
    <definedName name="solver_tim" localSheetId="11" hidden="1">2147483647</definedName>
    <definedName name="solver_tim" localSheetId="10" hidden="1">2147483647</definedName>
    <definedName name="solver_tol" localSheetId="2" hidden="1">5</definedName>
    <definedName name="solver_tol" localSheetId="7" hidden="1">1</definedName>
    <definedName name="solver_tol" localSheetId="9" hidden="1">0.01</definedName>
    <definedName name="solver_tol" localSheetId="8" hidden="1">1</definedName>
    <definedName name="solver_tol" localSheetId="12" hidden="1">1</definedName>
    <definedName name="solver_tol" localSheetId="11" hidden="1">1</definedName>
    <definedName name="solver_tol" localSheetId="10" hidden="1">1</definedName>
    <definedName name="solver_typ" localSheetId="0" hidden="1">1</definedName>
    <definedName name="solver_typ" localSheetId="6" hidden="1">1</definedName>
    <definedName name="solver_typ" localSheetId="2" hidden="1">1</definedName>
    <definedName name="solver_typ" localSheetId="7" hidden="1">1</definedName>
    <definedName name="solver_typ" localSheetId="9" hidden="1">2</definedName>
    <definedName name="solver_typ" localSheetId="8" hidden="1">2</definedName>
    <definedName name="solver_typ" localSheetId="12" hidden="1">2</definedName>
    <definedName name="solver_typ" localSheetId="11" hidden="1">2</definedName>
    <definedName name="solver_typ" localSheetId="10" hidden="1">1</definedName>
    <definedName name="solver_val" localSheetId="0" hidden="1">0</definedName>
    <definedName name="solver_val" localSheetId="6" hidden="1">0</definedName>
    <definedName name="solver_val" localSheetId="2" hidden="1">0</definedName>
    <definedName name="solver_val" localSheetId="7" hidden="1">0</definedName>
    <definedName name="solver_val" localSheetId="9" hidden="1">0</definedName>
    <definedName name="solver_val" localSheetId="8" hidden="1">0</definedName>
    <definedName name="solver_val" localSheetId="12" hidden="1">0</definedName>
    <definedName name="solver_val" localSheetId="11" hidden="1">0</definedName>
    <definedName name="solver_val" localSheetId="10" hidden="1">0</definedName>
    <definedName name="solver_ver" localSheetId="0" hidden="1">3</definedName>
    <definedName name="solver_ver" localSheetId="6" hidden="1">3</definedName>
    <definedName name="solver_ver" localSheetId="2" hidden="1">3</definedName>
    <definedName name="solver_ver" localSheetId="7" hidden="1">3</definedName>
    <definedName name="solver_ver" localSheetId="9" hidden="1">3</definedName>
    <definedName name="solver_ver" localSheetId="8" hidden="1">3</definedName>
    <definedName name="solver_ver" localSheetId="12" hidden="1">3</definedName>
    <definedName name="solver_ver" localSheetId="11" hidden="1">3</definedName>
    <definedName name="solver_ver" localSheetId="10" hidden="1">3</definedName>
    <definedName name="Supply" localSheetId="8">'Solver exercise 2 solved'!$I$3:$I$5</definedName>
    <definedName name="Supply" localSheetId="12">'Solver exercise 3'!$I$9:$I$11</definedName>
    <definedName name="Supply" localSheetId="11">'Solver exercise 3 solved'!$I$9:$I$11</definedName>
    <definedName name="Supply">'Solver exercise 2'!$I$3:$I$5</definedName>
    <definedName name="TasksAssigned" localSheetId="11">'Solver exercise 3 solved'!$G$9:$G$11</definedName>
    <definedName name="TasksAssigned">'Solver exercise 3'!$G$9:$G$11</definedName>
    <definedName name="TotalCost" localSheetId="8">'Solver exercise 2 solved'!$I$15</definedName>
    <definedName name="TotalCost" localSheetId="12">'Solver exercise 3'!$I$15</definedName>
    <definedName name="TotalCost" localSheetId="11">'Solver exercise 3 solved'!$I$15</definedName>
    <definedName name="TotalCost">'Solver exercise 2'!$I$15</definedName>
    <definedName name="TotalIn" localSheetId="8">'Solver exercise 2 solved'!$C$13:$E$13</definedName>
    <definedName name="TotalIn">'Solver exercise 2'!$C$13:$E$13</definedName>
    <definedName name="TotalOut" localSheetId="8">'Solver exercise 2 solved'!$G$3:$G$5</definedName>
    <definedName name="TotalOut">'Solver exercise 2'!$G$3:$G$5</definedName>
    <definedName name="TotalProfit" localSheetId="2">'Solver example'!$I$12</definedName>
    <definedName name="UnitCost" localSheetId="8">'Solver exercise 2 solved'!$C$8:$E$10</definedName>
    <definedName name="UnitCost">'Solver exercise 2'!$C$8:$E$10</definedName>
    <definedName name="UnitProfit" localSheetId="2">'Solver example'!$C$4:$E$4</definedName>
    <definedName name="Unit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0" l="1"/>
  <c r="C8" i="20" s="1"/>
  <c r="C9" i="20" s="1"/>
  <c r="C5" i="20"/>
  <c r="I15" i="12"/>
  <c r="C9" i="3"/>
  <c r="C8" i="3"/>
  <c r="C7" i="3"/>
  <c r="C6" i="14"/>
  <c r="C7" i="22"/>
  <c r="C8" i="22" s="1"/>
  <c r="C5" i="22"/>
  <c r="G10" i="13"/>
  <c r="G11" i="13"/>
  <c r="I15" i="17"/>
  <c r="E13" i="17"/>
  <c r="D13" i="17"/>
  <c r="C13" i="17"/>
  <c r="G11" i="17"/>
  <c r="G10" i="17"/>
  <c r="G9" i="17"/>
  <c r="I15" i="16"/>
  <c r="E13" i="16"/>
  <c r="D13" i="16"/>
  <c r="C13" i="16"/>
  <c r="G5" i="16"/>
  <c r="G4" i="16"/>
  <c r="G3" i="16"/>
  <c r="C8" i="15"/>
  <c r="C7" i="15"/>
  <c r="I15" i="13"/>
  <c r="E13" i="13"/>
  <c r="D13" i="13"/>
  <c r="C13" i="13"/>
  <c r="G9" i="13"/>
  <c r="E13" i="12"/>
  <c r="D13" i="12"/>
  <c r="C13" i="12"/>
  <c r="G5" i="12"/>
  <c r="G4" i="12"/>
  <c r="G3" i="12"/>
  <c r="C8" i="10"/>
  <c r="C5" i="10"/>
  <c r="I12" i="9"/>
  <c r="G8" i="9"/>
  <c r="G7" i="9"/>
  <c r="C7" i="6"/>
  <c r="C8" i="6"/>
  <c r="C6" i="4"/>
  <c r="B6" i="1"/>
  <c r="B5" i="2"/>
  <c r="C9" i="15" l="1"/>
  <c r="C9" i="22"/>
  <c r="C9" i="10"/>
  <c r="D10" i="6"/>
</calcChain>
</file>

<file path=xl/sharedStrings.xml><?xml version="1.0" encoding="utf-8"?>
<sst xmlns="http://schemas.openxmlformats.org/spreadsheetml/2006/main" count="219" uniqueCount="99">
  <si>
    <t>Exam 1</t>
  </si>
  <si>
    <t>Exam 2</t>
  </si>
  <si>
    <t>Exam 3</t>
  </si>
  <si>
    <t>Exam 4</t>
  </si>
  <si>
    <t>Final grade goal</t>
  </si>
  <si>
    <t>Units</t>
  </si>
  <si>
    <t>price</t>
  </si>
  <si>
    <t>discount</t>
  </si>
  <si>
    <t>revenue</t>
  </si>
  <si>
    <t>Number of sales people</t>
  </si>
  <si>
    <t>Revenue per salesperson</t>
  </si>
  <si>
    <t>Cost per salesperson</t>
  </si>
  <si>
    <t>Diminishing return</t>
  </si>
  <si>
    <t>Revenue</t>
  </si>
  <si>
    <t xml:space="preserve">Salaries </t>
  </si>
  <si>
    <t>Profit</t>
  </si>
  <si>
    <t>Unit sold</t>
  </si>
  <si>
    <t>Price unit</t>
  </si>
  <si>
    <t>Unit cost</t>
  </si>
  <si>
    <t>Exercise 1</t>
  </si>
  <si>
    <t>How many units we have to sell to have a revenue of 2500€? Do it by yourself and then using goal seek assistant</t>
  </si>
  <si>
    <t>Exercise 2</t>
  </si>
  <si>
    <t>total number of books</t>
  </si>
  <si>
    <t>% sold for the highest price</t>
  </si>
  <si>
    <t>number of books</t>
  </si>
  <si>
    <t>unit profit</t>
  </si>
  <si>
    <t>highest price</t>
  </si>
  <si>
    <t>lower price</t>
  </si>
  <si>
    <t>total profit</t>
  </si>
  <si>
    <t>Cycle Trader</t>
  </si>
  <si>
    <t>Bicycles</t>
  </si>
  <si>
    <t>Mopeds</t>
  </si>
  <si>
    <t>Child Seats</t>
  </si>
  <si>
    <t>Unit Profit</t>
  </si>
  <si>
    <t>Resources</t>
  </si>
  <si>
    <t>Used</t>
  </si>
  <si>
    <t>Available</t>
  </si>
  <si>
    <t>Capital</t>
  </si>
  <si>
    <t>≤</t>
  </si>
  <si>
    <t>Storage</t>
  </si>
  <si>
    <t>Total Profit</t>
  </si>
  <si>
    <t>Order Size</t>
  </si>
  <si>
    <t>Goal seek:</t>
  </si>
  <si>
    <t>Initially, the bigger the number of employees, the higher the profit, until an absolut maximum. Find the optimal number of employees to boost the total profit.</t>
  </si>
  <si>
    <t>Price</t>
  </si>
  <si>
    <t>Quantity</t>
  </si>
  <si>
    <t>Total Revenue</t>
  </si>
  <si>
    <t>Transport costs</t>
  </si>
  <si>
    <t>Item costs</t>
  </si>
  <si>
    <t>Total Cost</t>
  </si>
  <si>
    <t>Exercise 3</t>
  </si>
  <si>
    <t>Knowing the price and the transport and item costs, How many profit we would have if we sell 200 items? And if 300? 400?</t>
  </si>
  <si>
    <t>Now suppose that the item cost varies according to the number of items you produce, if quantity is lower than 200 the item costs is 2000€, if between 200 and 300 the cost is 1800€, and if higher than 300 the item cost is 1500€. Based on this new situation, Which will be my profit by selling 200, 300 or 400 items?</t>
  </si>
  <si>
    <t>Unit Cost</t>
  </si>
  <si>
    <t>Customer 1</t>
  </si>
  <si>
    <t>Customer 2</t>
  </si>
  <si>
    <t>Customer 3</t>
  </si>
  <si>
    <t>Factory 1</t>
  </si>
  <si>
    <t>Factory 2</t>
  </si>
  <si>
    <t>Factory 3</t>
  </si>
  <si>
    <t>Shipments</t>
  </si>
  <si>
    <t>Total Out</t>
  </si>
  <si>
    <t>Supply</t>
  </si>
  <si>
    <t>=</t>
  </si>
  <si>
    <t>Total In</t>
  </si>
  <si>
    <t>Demand</t>
  </si>
  <si>
    <t>Task 1</t>
  </si>
  <si>
    <t>Task 2</t>
  </si>
  <si>
    <t>Task 3</t>
  </si>
  <si>
    <t>Person 1</t>
  </si>
  <si>
    <t>Person 2</t>
  </si>
  <si>
    <t>Person 3</t>
  </si>
  <si>
    <t>Assignment</t>
  </si>
  <si>
    <t>Tasks Assigned</t>
  </si>
  <si>
    <t>Persons Assigned</t>
  </si>
  <si>
    <t>We have 3 customers, each one ships 200 items. On the other hand, we have 3 factories with supply limitations and unit costs, Which is the most optimal combination Customer shipment/Factory which reduces the costs?</t>
  </si>
  <si>
    <t>We have 3 persons and 3 tasks to carry out, each task/person has its associated cost, which is the best combination of tasks/persons which reduces the total cost</t>
  </si>
  <si>
    <t>Developing time</t>
  </si>
  <si>
    <t>* If you want to understand better how these tools work, You can change the costs, prices, constraints… then re execute the seeker, solver and scenario manager and compare differences</t>
  </si>
  <si>
    <t>Solver 1</t>
  </si>
  <si>
    <t>Solver 2</t>
  </si>
  <si>
    <t>Solver 3</t>
  </si>
  <si>
    <t>&lt;=</t>
  </si>
  <si>
    <t>Scenario Manager 1</t>
  </si>
  <si>
    <t>Scenario Manager 2</t>
  </si>
  <si>
    <t>$C$4</t>
  </si>
  <si>
    <t>$C$9</t>
  </si>
  <si>
    <t>Created by bvazq on 09/08/2023</t>
  </si>
  <si>
    <t>Created by bvazq on 17/08/2023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</si>
  <si>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</si>
  <si>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</si>
  <si>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</si>
  <si>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</si>
  <si>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</si>
  <si>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</si>
  <si>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</si>
  <si>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Created by bvazq on 17/08/2023
Modified by bvazq on 17/08/2023</t>
  </si>
  <si>
    <t>Prepare the formula and run the scenario manager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</si>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</sst>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74151"/>
      <name val="Segoe UI"/>
      <family val="2"/>
    </font>
    <font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3366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4" fillId="0" borderId="0"/>
  </cellStyleXfs>
  <cellXfs count="113">
    <xf numFmtId="0" fontId="0" fillId="0" borderId="0" xfId="0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2" xfId="0" applyBorder="1"/>
    <xf numFmtId="3" fontId="0" fillId="0" borderId="2" xfId="0" applyNumberFormat="1" applyBorder="1"/>
    <xf numFmtId="0" fontId="0" fillId="0" borderId="4" xfId="0" applyBorder="1"/>
    <xf numFmtId="3" fontId="0" fillId="0" borderId="4" xfId="0" applyNumberFormat="1" applyBorder="1"/>
    <xf numFmtId="0" fontId="0" fillId="0" borderId="5" xfId="0" applyBorder="1"/>
    <xf numFmtId="3" fontId="0" fillId="0" borderId="5" xfId="0" applyNumberFormat="1" applyBorder="1"/>
    <xf numFmtId="0" fontId="0" fillId="0" borderId="7" xfId="0" applyBorder="1"/>
    <xf numFmtId="3" fontId="0" fillId="0" borderId="7" xfId="0" applyNumberFormat="1" applyBorder="1"/>
    <xf numFmtId="0" fontId="0" fillId="0" borderId="8" xfId="0" applyBorder="1"/>
    <xf numFmtId="3" fontId="0" fillId="0" borderId="8" xfId="0" applyNumberFormat="1" applyBorder="1"/>
    <xf numFmtId="0" fontId="0" fillId="0" borderId="9" xfId="0" applyBorder="1"/>
    <xf numFmtId="3" fontId="0" fillId="0" borderId="9" xfId="0" applyNumberFormat="1" applyBorder="1"/>
    <xf numFmtId="0" fontId="2" fillId="0" borderId="0" xfId="0" applyFont="1"/>
    <xf numFmtId="0" fontId="3" fillId="0" borderId="0" xfId="0" applyFont="1"/>
    <xf numFmtId="6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6" fontId="0" fillId="0" borderId="13" xfId="0" applyNumberFormat="1" applyBorder="1"/>
    <xf numFmtId="0" fontId="5" fillId="0" borderId="0" xfId="3" applyFont="1"/>
    <xf numFmtId="0" fontId="6" fillId="0" borderId="0" xfId="3" applyFont="1"/>
    <xf numFmtId="0" fontId="4" fillId="0" borderId="0" xfId="3"/>
    <xf numFmtId="0" fontId="4" fillId="0" borderId="0" xfId="3" applyAlignment="1">
      <alignment horizontal="center" vertical="center"/>
    </xf>
    <xf numFmtId="0" fontId="7" fillId="3" borderId="15" xfId="3" applyFont="1" applyFill="1" applyBorder="1" applyAlignment="1">
      <alignment horizontal="center"/>
    </xf>
    <xf numFmtId="0" fontId="7" fillId="3" borderId="3" xfId="3" applyFont="1" applyFill="1" applyBorder="1" applyAlignment="1">
      <alignment horizontal="center"/>
    </xf>
    <xf numFmtId="0" fontId="7" fillId="3" borderId="16" xfId="3" applyFont="1" applyFill="1" applyBorder="1" applyAlignment="1">
      <alignment horizontal="center"/>
    </xf>
    <xf numFmtId="0" fontId="4" fillId="0" borderId="0" xfId="3" applyAlignment="1">
      <alignment horizontal="center"/>
    </xf>
    <xf numFmtId="0" fontId="4" fillId="4" borderId="13" xfId="3" applyFill="1" applyBorder="1" applyAlignment="1">
      <alignment horizontal="center"/>
    </xf>
    <xf numFmtId="0" fontId="4" fillId="4" borderId="2" xfId="3" applyFill="1" applyBorder="1" applyAlignment="1">
      <alignment horizontal="center"/>
    </xf>
    <xf numFmtId="0" fontId="4" fillId="4" borderId="12" xfId="3" applyFill="1" applyBorder="1" applyAlignment="1">
      <alignment horizontal="center"/>
    </xf>
    <xf numFmtId="0" fontId="4" fillId="4" borderId="7" xfId="3" applyFill="1" applyBorder="1" applyAlignment="1">
      <alignment horizontal="center"/>
    </xf>
    <xf numFmtId="0" fontId="4" fillId="4" borderId="11" xfId="3" applyFill="1" applyBorder="1" applyAlignment="1">
      <alignment horizontal="center"/>
    </xf>
    <xf numFmtId="0" fontId="4" fillId="4" borderId="4" xfId="3" applyFill="1" applyBorder="1" applyAlignment="1">
      <alignment horizontal="center"/>
    </xf>
    <xf numFmtId="0" fontId="4" fillId="4" borderId="10" xfId="3" applyFill="1" applyBorder="1" applyAlignment="1">
      <alignment horizontal="center"/>
    </xf>
    <xf numFmtId="0" fontId="4" fillId="4" borderId="9" xfId="3" applyFill="1" applyBorder="1" applyAlignment="1">
      <alignment horizontal="center"/>
    </xf>
    <xf numFmtId="0" fontId="4" fillId="5" borderId="15" xfId="3" applyFill="1" applyBorder="1" applyAlignment="1">
      <alignment horizontal="center"/>
    </xf>
    <xf numFmtId="0" fontId="4" fillId="5" borderId="3" xfId="3" applyFill="1" applyBorder="1" applyAlignment="1">
      <alignment horizontal="center"/>
    </xf>
    <xf numFmtId="0" fontId="4" fillId="5" borderId="16" xfId="3" applyFill="1" applyBorder="1" applyAlignment="1">
      <alignment horizontal="center"/>
    </xf>
    <xf numFmtId="0" fontId="7" fillId="3" borderId="6" xfId="3" applyFont="1" applyFill="1" applyBorder="1" applyAlignment="1">
      <alignment horizontal="center"/>
    </xf>
    <xf numFmtId="9" fontId="0" fillId="0" borderId="8" xfId="1" applyFont="1" applyBorder="1"/>
    <xf numFmtId="0" fontId="0" fillId="0" borderId="14" xfId="0" applyBorder="1"/>
    <xf numFmtId="6" fontId="0" fillId="0" borderId="14" xfId="0" applyNumberFormat="1" applyBorder="1"/>
    <xf numFmtId="6" fontId="0" fillId="0" borderId="5" xfId="0" applyNumberFormat="1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4" fillId="6" borderId="13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0" fontId="4" fillId="6" borderId="12" xfId="2" applyFont="1" applyFill="1" applyBorder="1" applyAlignment="1">
      <alignment horizontal="center" vertical="center"/>
    </xf>
    <xf numFmtId="0" fontId="4" fillId="6" borderId="17" xfId="2" applyFont="1" applyFill="1" applyBorder="1" applyAlignment="1">
      <alignment horizontal="center" vertical="center"/>
    </xf>
    <xf numFmtId="0" fontId="4" fillId="6" borderId="0" xfId="2" applyFont="1" applyFill="1" applyBorder="1" applyAlignment="1">
      <alignment horizontal="center" vertical="center"/>
    </xf>
    <xf numFmtId="0" fontId="4" fillId="6" borderId="18" xfId="2" applyFont="1" applyFill="1" applyBorder="1" applyAlignment="1">
      <alignment horizontal="center" vertical="center"/>
    </xf>
    <xf numFmtId="0" fontId="4" fillId="6" borderId="11" xfId="2" applyFont="1" applyFill="1" applyBorder="1" applyAlignment="1">
      <alignment horizontal="center" vertical="center"/>
    </xf>
    <xf numFmtId="0" fontId="4" fillId="6" borderId="4" xfId="2" applyFont="1" applyFill="1" applyBorder="1" applyAlignment="1">
      <alignment horizontal="center" vertical="center"/>
    </xf>
    <xf numFmtId="0" fontId="4" fillId="6" borderId="10" xfId="2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0" fillId="0" borderId="3" xfId="0" applyBorder="1"/>
    <xf numFmtId="0" fontId="11" fillId="9" borderId="0" xfId="0" applyFont="1" applyFill="1" applyAlignment="1">
      <alignment horizontal="left"/>
    </xf>
    <xf numFmtId="0" fontId="12" fillId="9" borderId="3" xfId="0" applyFont="1" applyFill="1" applyBorder="1" applyAlignment="1">
      <alignment horizontal="left"/>
    </xf>
    <xf numFmtId="0" fontId="11" fillId="9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right"/>
    </xf>
    <xf numFmtId="0" fontId="13" fillId="8" borderId="4" xfId="0" applyFont="1" applyFill="1" applyBorder="1" applyAlignment="1">
      <alignment horizontal="right"/>
    </xf>
    <xf numFmtId="0" fontId="0" fillId="10" borderId="0" xfId="0" applyFill="1"/>
    <xf numFmtId="0" fontId="14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</cellXfs>
  <cellStyles count="4">
    <cellStyle name="Normal" xfId="0" builtinId="0"/>
    <cellStyle name="Normal 2" xfId="3" xr:uid="{60EB9405-E8D4-4B54-9BF4-3CE92683E0DB}"/>
    <cellStyle name="Note" xfId="2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6"/>
  <sheetViews>
    <sheetView workbookViewId="0">
      <selection activeCell="B6" sqref="B6"/>
    </sheetView>
  </sheetViews>
  <sheetFormatPr defaultColWidth="8.90625" defaultRowHeight="14.5" x14ac:dyDescent="0.35"/>
  <cols>
    <col min="1" max="1" width="13.81640625" bestFit="1" customWidth="1"/>
  </cols>
  <sheetData>
    <row r="1" spans="1:2" x14ac:dyDescent="0.35">
      <c r="A1" t="s">
        <v>0</v>
      </c>
      <c r="B1">
        <v>60</v>
      </c>
    </row>
    <row r="2" spans="1:2" x14ac:dyDescent="0.35">
      <c r="A2" t="s">
        <v>1</v>
      </c>
      <c r="B2">
        <v>60</v>
      </c>
    </row>
    <row r="3" spans="1:2" x14ac:dyDescent="0.35">
      <c r="A3" t="s">
        <v>2</v>
      </c>
      <c r="B3">
        <v>70</v>
      </c>
    </row>
    <row r="4" spans="1:2" x14ac:dyDescent="0.35">
      <c r="A4" t="s">
        <v>3</v>
      </c>
    </row>
    <row r="6" spans="1:2" x14ac:dyDescent="0.35">
      <c r="A6" t="s">
        <v>4</v>
      </c>
      <c r="B6">
        <f>AVERAGE(B1:B4)</f>
        <v>63.333333333333336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595E-38E6-47DF-8B68-B96932E739D5}">
  <dimension ref="B2:I15"/>
  <sheetViews>
    <sheetView workbookViewId="0">
      <selection activeCell="L6" sqref="L6"/>
    </sheetView>
  </sheetViews>
  <sheetFormatPr defaultColWidth="9.08984375" defaultRowHeight="12.5" x14ac:dyDescent="0.25"/>
  <cols>
    <col min="1" max="1" width="2.6328125" style="47" customWidth="1"/>
    <col min="2" max="2" width="13.36328125" style="47" customWidth="1"/>
    <col min="3" max="5" width="13.453125" style="47" customWidth="1"/>
    <col min="6" max="6" width="2.6328125" style="47" customWidth="1"/>
    <col min="7" max="7" width="8.54296875" style="47" bestFit="1" customWidth="1"/>
    <col min="8" max="8" width="2.6328125" style="47" customWidth="1"/>
    <col min="9" max="9" width="9.453125" style="47" bestFit="1" customWidth="1"/>
    <col min="10" max="10" width="2.6328125" style="47" customWidth="1"/>
    <col min="11" max="16384" width="9.08984375" style="47"/>
  </cols>
  <sheetData>
    <row r="2" spans="2:9" x14ac:dyDescent="0.25">
      <c r="B2" s="48" t="s">
        <v>60</v>
      </c>
      <c r="C2" s="48" t="s">
        <v>54</v>
      </c>
      <c r="D2" s="48" t="s">
        <v>55</v>
      </c>
      <c r="E2" s="48" t="s">
        <v>56</v>
      </c>
      <c r="G2" s="48" t="s">
        <v>61</v>
      </c>
      <c r="H2" s="48"/>
      <c r="I2" s="48" t="s">
        <v>62</v>
      </c>
    </row>
    <row r="3" spans="2:9" x14ac:dyDescent="0.25">
      <c r="B3" s="48" t="s">
        <v>57</v>
      </c>
      <c r="C3" s="66">
        <v>100</v>
      </c>
      <c r="D3" s="67">
        <v>200</v>
      </c>
      <c r="E3" s="68">
        <v>0</v>
      </c>
      <c r="G3" s="48">
        <f>SUM(C3:E3)</f>
        <v>300</v>
      </c>
      <c r="H3" s="58" t="s">
        <v>63</v>
      </c>
      <c r="I3" s="59">
        <v>300</v>
      </c>
    </row>
    <row r="4" spans="2:9" x14ac:dyDescent="0.25">
      <c r="B4" s="48" t="s">
        <v>58</v>
      </c>
      <c r="C4" s="69">
        <v>0</v>
      </c>
      <c r="D4" s="70">
        <v>0</v>
      </c>
      <c r="E4" s="71">
        <v>200</v>
      </c>
      <c r="G4" s="48">
        <f>SUM(C4:E4)</f>
        <v>200</v>
      </c>
      <c r="H4" s="58" t="s">
        <v>63</v>
      </c>
      <c r="I4" s="60">
        <v>200</v>
      </c>
    </row>
    <row r="5" spans="2:9" x14ac:dyDescent="0.25">
      <c r="B5" s="48" t="s">
        <v>59</v>
      </c>
      <c r="C5" s="72">
        <v>100</v>
      </c>
      <c r="D5" s="73">
        <v>0</v>
      </c>
      <c r="E5" s="74">
        <v>0</v>
      </c>
      <c r="G5" s="48">
        <f>SUM(C5:E5)</f>
        <v>100</v>
      </c>
      <c r="H5" s="58" t="s">
        <v>63</v>
      </c>
      <c r="I5" s="61">
        <v>100</v>
      </c>
    </row>
    <row r="7" spans="2:9" x14ac:dyDescent="0.25">
      <c r="B7" s="48" t="s">
        <v>53</v>
      </c>
      <c r="C7" s="48" t="s">
        <v>54</v>
      </c>
      <c r="D7" s="48" t="s">
        <v>55</v>
      </c>
      <c r="E7" s="48" t="s">
        <v>56</v>
      </c>
    </row>
    <row r="8" spans="2:9" x14ac:dyDescent="0.25">
      <c r="B8" s="48" t="s">
        <v>57</v>
      </c>
      <c r="C8" s="75">
        <v>60</v>
      </c>
      <c r="D8" s="76">
        <v>47</v>
      </c>
      <c r="E8" s="77">
        <v>80</v>
      </c>
    </row>
    <row r="9" spans="2:9" x14ac:dyDescent="0.25">
      <c r="B9" s="48" t="s">
        <v>58</v>
      </c>
      <c r="C9" s="78">
        <v>52</v>
      </c>
      <c r="D9" s="79">
        <v>36</v>
      </c>
      <c r="E9" s="80">
        <v>58</v>
      </c>
    </row>
    <row r="10" spans="2:9" x14ac:dyDescent="0.25">
      <c r="B10" s="48" t="s">
        <v>59</v>
      </c>
      <c r="C10" s="81">
        <v>24</v>
      </c>
      <c r="D10" s="82">
        <v>31</v>
      </c>
      <c r="E10" s="83">
        <v>50</v>
      </c>
    </row>
    <row r="13" spans="2:9" x14ac:dyDescent="0.25">
      <c r="B13" s="48" t="s">
        <v>64</v>
      </c>
      <c r="C13" s="48">
        <f>SUM(C3:C5)</f>
        <v>200</v>
      </c>
      <c r="D13" s="48">
        <f>SUM(D3:D5)</f>
        <v>200</v>
      </c>
      <c r="E13" s="48">
        <f>SUM(E3:E5)</f>
        <v>200</v>
      </c>
    </row>
    <row r="14" spans="2:9" x14ac:dyDescent="0.25">
      <c r="B14" s="48"/>
      <c r="C14" s="58" t="s">
        <v>63</v>
      </c>
      <c r="D14" s="58" t="s">
        <v>63</v>
      </c>
      <c r="E14" s="58" t="s">
        <v>63</v>
      </c>
      <c r="I14" s="48" t="s">
        <v>49</v>
      </c>
    </row>
    <row r="15" spans="2:9" x14ac:dyDescent="0.25">
      <c r="B15" s="48" t="s">
        <v>65</v>
      </c>
      <c r="C15" s="62">
        <v>200</v>
      </c>
      <c r="D15" s="63">
        <v>200</v>
      </c>
      <c r="E15" s="64">
        <v>200</v>
      </c>
      <c r="I15" s="65">
        <f>SUMPRODUCT(UnitCost,Shipments)</f>
        <v>29400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8F93-9344-4467-8FFA-86443106A5B4}">
  <dimension ref="B2:C9"/>
  <sheetViews>
    <sheetView workbookViewId="0">
      <selection activeCell="C2" sqref="C2"/>
    </sheetView>
  </sheetViews>
  <sheetFormatPr defaultColWidth="8.90625" defaultRowHeight="14.5" x14ac:dyDescent="0.35"/>
  <cols>
    <col min="2" max="2" width="21.453125" bestFit="1" customWidth="1"/>
    <col min="3" max="3" width="12" bestFit="1" customWidth="1"/>
  </cols>
  <sheetData>
    <row r="2" spans="2:3" x14ac:dyDescent="0.35">
      <c r="B2" s="10" t="s">
        <v>9</v>
      </c>
      <c r="C2" s="11">
        <v>57.665036837633409</v>
      </c>
    </row>
    <row r="3" spans="2:3" x14ac:dyDescent="0.35">
      <c r="B3" s="12" t="s">
        <v>10</v>
      </c>
      <c r="C3" s="13">
        <v>75000</v>
      </c>
    </row>
    <row r="4" spans="2:3" x14ac:dyDescent="0.35">
      <c r="B4" s="12" t="s">
        <v>12</v>
      </c>
      <c r="C4" s="43">
        <v>0.9</v>
      </c>
    </row>
    <row r="5" spans="2:3" x14ac:dyDescent="0.35">
      <c r="B5" s="14" t="s">
        <v>11</v>
      </c>
      <c r="C5" s="15">
        <v>45000</v>
      </c>
    </row>
    <row r="6" spans="2:3" x14ac:dyDescent="0.35">
      <c r="C6" s="3"/>
    </row>
    <row r="7" spans="2:3" x14ac:dyDescent="0.35">
      <c r="B7" s="4" t="s">
        <v>13</v>
      </c>
      <c r="C7" s="5">
        <f>C2^0.9*C3</f>
        <v>2883251.8530060048</v>
      </c>
    </row>
    <row r="8" spans="2:3" x14ac:dyDescent="0.35">
      <c r="B8" s="6" t="s">
        <v>14</v>
      </c>
      <c r="C8" s="7">
        <f>C2*C5</f>
        <v>2594926.6576935034</v>
      </c>
    </row>
    <row r="9" spans="2:3" ht="15" thickBot="1" x14ac:dyDescent="0.4">
      <c r="B9" s="8" t="s">
        <v>15</v>
      </c>
      <c r="C9" s="9">
        <f>C7-C8</f>
        <v>288325.1953125014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73B-E459-4015-9539-30BD74E07A2B}">
  <dimension ref="B2:I15"/>
  <sheetViews>
    <sheetView workbookViewId="0">
      <selection activeCell="I15" sqref="I15"/>
    </sheetView>
  </sheetViews>
  <sheetFormatPr defaultColWidth="6.54296875" defaultRowHeight="12.5" x14ac:dyDescent="0.25"/>
  <cols>
    <col min="1" max="1" width="3" style="84" customWidth="1"/>
    <col min="2" max="2" width="16.453125" style="84" customWidth="1"/>
    <col min="3" max="5" width="10.08984375" style="84" customWidth="1"/>
    <col min="6" max="6" width="2.90625" style="84" customWidth="1"/>
    <col min="7" max="7" width="14.453125" style="84" bestFit="1" customWidth="1"/>
    <col min="8" max="8" width="2.90625" style="84" customWidth="1"/>
    <col min="9" max="9" width="9.453125" style="84" bestFit="1" customWidth="1"/>
    <col min="10" max="10" width="3" style="84" customWidth="1"/>
    <col min="11" max="16384" width="6.54296875" style="84"/>
  </cols>
  <sheetData>
    <row r="2" spans="2:9" x14ac:dyDescent="0.25">
      <c r="B2" s="85" t="s">
        <v>77</v>
      </c>
      <c r="C2" s="85" t="s">
        <v>66</v>
      </c>
      <c r="D2" s="85" t="s">
        <v>67</v>
      </c>
      <c r="E2" s="85" t="s">
        <v>68</v>
      </c>
    </row>
    <row r="3" spans="2:9" x14ac:dyDescent="0.25">
      <c r="B3" s="85" t="s">
        <v>69</v>
      </c>
      <c r="C3" s="49">
        <v>40</v>
      </c>
      <c r="D3" s="50">
        <v>38</v>
      </c>
      <c r="E3" s="51">
        <v>59</v>
      </c>
    </row>
    <row r="4" spans="2:9" x14ac:dyDescent="0.25">
      <c r="B4" s="85" t="s">
        <v>70</v>
      </c>
      <c r="C4" s="52">
        <v>72</v>
      </c>
      <c r="D4" s="53">
        <v>36</v>
      </c>
      <c r="E4" s="54">
        <v>58</v>
      </c>
    </row>
    <row r="5" spans="2:9" x14ac:dyDescent="0.25">
      <c r="B5" s="85" t="s">
        <v>71</v>
      </c>
      <c r="C5" s="55">
        <v>24</v>
      </c>
      <c r="D5" s="56">
        <v>61</v>
      </c>
      <c r="E5" s="57">
        <v>71</v>
      </c>
    </row>
    <row r="8" spans="2:9" x14ac:dyDescent="0.25">
      <c r="B8" s="85" t="s">
        <v>72</v>
      </c>
      <c r="C8" s="85" t="s">
        <v>66</v>
      </c>
      <c r="D8" s="85" t="s">
        <v>67</v>
      </c>
      <c r="E8" s="85" t="s">
        <v>68</v>
      </c>
      <c r="G8" s="85" t="s">
        <v>73</v>
      </c>
      <c r="H8" s="85"/>
      <c r="I8" s="85" t="s">
        <v>62</v>
      </c>
    </row>
    <row r="9" spans="2:9" x14ac:dyDescent="0.25">
      <c r="B9" s="85" t="s">
        <v>69</v>
      </c>
      <c r="C9" s="86">
        <v>0</v>
      </c>
      <c r="D9" s="87">
        <v>0</v>
      </c>
      <c r="E9" s="88">
        <v>0</v>
      </c>
      <c r="G9" s="85">
        <f>SUM(C9:E9)</f>
        <v>0</v>
      </c>
      <c r="H9" s="89" t="s">
        <v>82</v>
      </c>
      <c r="I9" s="90">
        <v>3</v>
      </c>
    </row>
    <row r="10" spans="2:9" x14ac:dyDescent="0.25">
      <c r="B10" s="85" t="s">
        <v>70</v>
      </c>
      <c r="C10" s="91">
        <v>0</v>
      </c>
      <c r="D10" s="92">
        <v>1</v>
      </c>
      <c r="E10" s="93">
        <v>1</v>
      </c>
      <c r="G10" s="85">
        <f>SUM(C10:E10)</f>
        <v>2</v>
      </c>
      <c r="H10" s="89" t="s">
        <v>82</v>
      </c>
      <c r="I10" s="94">
        <v>3</v>
      </c>
    </row>
    <row r="11" spans="2:9" x14ac:dyDescent="0.25">
      <c r="B11" s="85" t="s">
        <v>71</v>
      </c>
      <c r="C11" s="95">
        <v>1</v>
      </c>
      <c r="D11" s="96">
        <v>0</v>
      </c>
      <c r="E11" s="97">
        <v>0</v>
      </c>
      <c r="G11" s="85">
        <f>SUM(C11:E11)</f>
        <v>1</v>
      </c>
      <c r="H11" s="89" t="s">
        <v>82</v>
      </c>
      <c r="I11" s="98">
        <v>3</v>
      </c>
    </row>
    <row r="13" spans="2:9" x14ac:dyDescent="0.25">
      <c r="B13" s="85" t="s">
        <v>74</v>
      </c>
      <c r="C13" s="85">
        <f>SUM(C9:C11)</f>
        <v>1</v>
      </c>
      <c r="D13" s="85">
        <f>SUM(D9:D11)</f>
        <v>1</v>
      </c>
      <c r="E13" s="85">
        <f>SUM(E9:E11)</f>
        <v>1</v>
      </c>
    </row>
    <row r="14" spans="2:9" x14ac:dyDescent="0.25">
      <c r="B14" s="85"/>
      <c r="C14" s="89" t="s">
        <v>63</v>
      </c>
      <c r="D14" s="89" t="s">
        <v>63</v>
      </c>
      <c r="E14" s="89" t="s">
        <v>63</v>
      </c>
      <c r="I14" s="85" t="s">
        <v>49</v>
      </c>
    </row>
    <row r="15" spans="2:9" x14ac:dyDescent="0.25">
      <c r="B15" s="85" t="s">
        <v>65</v>
      </c>
      <c r="C15" s="99">
        <v>1</v>
      </c>
      <c r="D15" s="100">
        <v>1</v>
      </c>
      <c r="E15" s="101">
        <v>1</v>
      </c>
      <c r="I15" s="65">
        <f>SUMPRODUCT(Cost,Assignment)</f>
        <v>118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18E9-5AA5-4D57-A11F-D5899358C5B1}">
  <dimension ref="B2:I15"/>
  <sheetViews>
    <sheetView workbookViewId="0">
      <selection activeCell="L17" sqref="L17"/>
    </sheetView>
  </sheetViews>
  <sheetFormatPr defaultColWidth="6.54296875" defaultRowHeight="12.5" x14ac:dyDescent="0.25"/>
  <cols>
    <col min="1" max="1" width="3" style="84" customWidth="1"/>
    <col min="2" max="2" width="16.453125" style="84" customWidth="1"/>
    <col min="3" max="5" width="10.08984375" style="84" customWidth="1"/>
    <col min="6" max="6" width="2.90625" style="84" customWidth="1"/>
    <col min="7" max="7" width="14.453125" style="84" bestFit="1" customWidth="1"/>
    <col min="8" max="8" width="2.90625" style="84" customWidth="1"/>
    <col min="9" max="9" width="9.453125" style="84" bestFit="1" customWidth="1"/>
    <col min="10" max="10" width="3" style="84" customWidth="1"/>
    <col min="11" max="16384" width="6.54296875" style="84"/>
  </cols>
  <sheetData>
    <row r="2" spans="2:9" x14ac:dyDescent="0.25">
      <c r="B2" s="85" t="s">
        <v>77</v>
      </c>
      <c r="C2" s="85" t="s">
        <v>66</v>
      </c>
      <c r="D2" s="85" t="s">
        <v>67</v>
      </c>
      <c r="E2" s="85" t="s">
        <v>68</v>
      </c>
    </row>
    <row r="3" spans="2:9" x14ac:dyDescent="0.25">
      <c r="B3" s="85" t="s">
        <v>69</v>
      </c>
      <c r="C3" s="49">
        <v>40</v>
      </c>
      <c r="D3" s="50">
        <v>38</v>
      </c>
      <c r="E3" s="51">
        <v>59</v>
      </c>
    </row>
    <row r="4" spans="2:9" x14ac:dyDescent="0.25">
      <c r="B4" s="85" t="s">
        <v>70</v>
      </c>
      <c r="C4" s="52">
        <v>72</v>
      </c>
      <c r="D4" s="53">
        <v>36</v>
      </c>
      <c r="E4" s="54">
        <v>58</v>
      </c>
    </row>
    <row r="5" spans="2:9" x14ac:dyDescent="0.25">
      <c r="B5" s="85" t="s">
        <v>71</v>
      </c>
      <c r="C5" s="55">
        <v>24</v>
      </c>
      <c r="D5" s="56">
        <v>61</v>
      </c>
      <c r="E5" s="57">
        <v>71</v>
      </c>
    </row>
    <row r="8" spans="2:9" x14ac:dyDescent="0.25">
      <c r="B8" s="85" t="s">
        <v>72</v>
      </c>
      <c r="C8" s="85" t="s">
        <v>66</v>
      </c>
      <c r="D8" s="85" t="s">
        <v>67</v>
      </c>
      <c r="E8" s="85" t="s">
        <v>68</v>
      </c>
      <c r="G8" s="85" t="s">
        <v>73</v>
      </c>
      <c r="H8" s="85"/>
      <c r="I8" s="85" t="s">
        <v>62</v>
      </c>
    </row>
    <row r="9" spans="2:9" x14ac:dyDescent="0.25">
      <c r="B9" s="85" t="s">
        <v>69</v>
      </c>
      <c r="C9" s="86">
        <v>0</v>
      </c>
      <c r="D9" s="87">
        <v>0</v>
      </c>
      <c r="E9" s="88">
        <v>0</v>
      </c>
      <c r="G9" s="85">
        <f>SUM(C9:E9)</f>
        <v>0</v>
      </c>
      <c r="H9" s="89" t="s">
        <v>82</v>
      </c>
      <c r="I9" s="90">
        <v>3</v>
      </c>
    </row>
    <row r="10" spans="2:9" x14ac:dyDescent="0.25">
      <c r="B10" s="85" t="s">
        <v>70</v>
      </c>
      <c r="C10" s="91">
        <v>0</v>
      </c>
      <c r="D10" s="92">
        <v>1</v>
      </c>
      <c r="E10" s="93">
        <v>1</v>
      </c>
      <c r="G10" s="85">
        <f t="shared" ref="G10:G11" si="0">SUM(C10:E10)</f>
        <v>2</v>
      </c>
      <c r="H10" s="89" t="s">
        <v>82</v>
      </c>
      <c r="I10" s="94">
        <v>3</v>
      </c>
    </row>
    <row r="11" spans="2:9" x14ac:dyDescent="0.25">
      <c r="B11" s="85" t="s">
        <v>71</v>
      </c>
      <c r="C11" s="95">
        <v>1</v>
      </c>
      <c r="D11" s="96">
        <v>0</v>
      </c>
      <c r="E11" s="97">
        <v>0</v>
      </c>
      <c r="G11" s="85">
        <f t="shared" si="0"/>
        <v>1</v>
      </c>
      <c r="H11" s="89" t="s">
        <v>82</v>
      </c>
      <c r="I11" s="98">
        <v>3</v>
      </c>
    </row>
    <row r="13" spans="2:9" x14ac:dyDescent="0.25">
      <c r="B13" s="85" t="s">
        <v>74</v>
      </c>
      <c r="C13" s="85">
        <f>SUM(C9:C11)</f>
        <v>1</v>
      </c>
      <c r="D13" s="85">
        <f>SUM(D9:D11)</f>
        <v>1</v>
      </c>
      <c r="E13" s="85">
        <f>SUM(E9:E11)</f>
        <v>1</v>
      </c>
    </row>
    <row r="14" spans="2:9" x14ac:dyDescent="0.25">
      <c r="B14" s="85"/>
      <c r="C14" s="89" t="s">
        <v>63</v>
      </c>
      <c r="D14" s="89" t="s">
        <v>63</v>
      </c>
      <c r="E14" s="89" t="s">
        <v>63</v>
      </c>
      <c r="I14" s="85" t="s">
        <v>49</v>
      </c>
    </row>
    <row r="15" spans="2:9" x14ac:dyDescent="0.25">
      <c r="B15" s="85" t="s">
        <v>65</v>
      </c>
      <c r="C15" s="99">
        <v>1</v>
      </c>
      <c r="D15" s="100">
        <v>1</v>
      </c>
      <c r="E15" s="101">
        <v>1</v>
      </c>
      <c r="I15" s="65">
        <f>SUMPRODUCT(Cost,Assignment)</f>
        <v>118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43AC-142B-4D4F-BF99-459D5281F44B}">
  <sheetPr>
    <outlinePr summaryBelow="0"/>
  </sheetPr>
  <dimension ref="B1:G11"/>
  <sheetViews>
    <sheetView showGridLines="0" workbookViewId="0">
      <selection activeCell="N16" sqref="N16"/>
    </sheetView>
  </sheetViews>
  <sheetFormatPr defaultColWidth="8.90625" defaultRowHeight="14.5" outlineLevelRow="1" outlineLevelCol="1" x14ac:dyDescent="0.35"/>
  <cols>
    <col min="3" max="3" width="5.08984375" bestFit="1" customWidth="1"/>
    <col min="4" max="7" width="13.089843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21" hidden="1" outlineLevel="1" x14ac:dyDescent="0.35">
      <c r="B4" s="105"/>
      <c r="C4" s="105"/>
      <c r="E4" s="111" t="s">
        <v>87</v>
      </c>
      <c r="F4" s="111" t="s">
        <v>87</v>
      </c>
      <c r="G4" s="111" t="s">
        <v>88</v>
      </c>
    </row>
    <row r="5" spans="2:7" x14ac:dyDescent="0.35">
      <c r="B5" s="106" t="s">
        <v>90</v>
      </c>
      <c r="C5" s="106"/>
      <c r="D5" s="104"/>
      <c r="E5" s="104"/>
      <c r="F5" s="104"/>
      <c r="G5" s="104"/>
    </row>
    <row r="6" spans="2:7" outlineLevel="1" x14ac:dyDescent="0.35">
      <c r="B6" s="105"/>
      <c r="C6" s="105" t="s">
        <v>85</v>
      </c>
      <c r="D6">
        <v>400</v>
      </c>
      <c r="E6" s="110">
        <v>200</v>
      </c>
      <c r="F6" s="110">
        <v>300</v>
      </c>
      <c r="G6" s="110">
        <v>400</v>
      </c>
    </row>
    <row r="7" spans="2:7" x14ac:dyDescent="0.35">
      <c r="B7" s="106" t="s">
        <v>92</v>
      </c>
      <c r="C7" s="106"/>
      <c r="D7" s="104"/>
      <c r="E7" s="104"/>
      <c r="F7" s="104"/>
      <c r="G7" s="104"/>
    </row>
    <row r="8" spans="2:7" ht="15" outlineLevel="1" thickBot="1" x14ac:dyDescent="0.4">
      <c r="B8" s="107"/>
      <c r="C8" s="107" t="s">
        <v>86</v>
      </c>
      <c r="D8" s="45">
        <v>10480</v>
      </c>
      <c r="E8" s="45">
        <v>4080</v>
      </c>
      <c r="F8" s="45">
        <v>7280</v>
      </c>
      <c r="G8" s="45">
        <v>10480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70C8-9074-4824-8FD8-008E690E79F0}">
  <dimension ref="B3:C9"/>
  <sheetViews>
    <sheetView workbookViewId="0">
      <selection activeCell="D10" sqref="D10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400</v>
      </c>
    </row>
    <row r="5" spans="2:3" ht="15" thickBot="1" x14ac:dyDescent="0.4">
      <c r="B5" s="8" t="s">
        <v>46</v>
      </c>
      <c r="C5" s="46">
        <f>C4*C3</f>
        <v>12800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v>2000</v>
      </c>
    </row>
    <row r="8" spans="2:3" ht="15" thickBot="1" x14ac:dyDescent="0.4">
      <c r="B8" s="8" t="s">
        <v>49</v>
      </c>
      <c r="C8" s="46">
        <f>SUM(C6:C7)</f>
        <v>2320</v>
      </c>
    </row>
    <row r="9" spans="2:3" ht="15" thickBot="1" x14ac:dyDescent="0.4">
      <c r="B9" s="44" t="s">
        <v>15</v>
      </c>
      <c r="C9" s="45">
        <f>C5-C8</f>
        <v>10480</v>
      </c>
    </row>
  </sheetData>
  <scenarios current="2" show="2">
    <scenario name="200 items" locked="1" count="1" user="Pia Portillo De Muller" comment="Created by Pia Portillo De Muller on 19/09/2025">
      <inputCells r="C4" val="200"/>
    </scenario>
    <scenario name="300 items" locked="1" count="1" user="Pia Portillo De Muller" comment="Created by Pia Portillo De Muller on 19/09/2025">
      <inputCells r="C4" val="300"/>
    </scenario>
    <scenario name="400 items" locked="1" count="1" user="Pia Portillo De Muller" comment="Created by Pia Portillo De Muller on 19/09/2025">
      <inputCells r="C4" val="400"/>
    </scenario>
  </scenario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E88A-2F6D-4920-874A-2559AFDA2475}">
  <sheetPr>
    <outlinePr summaryBelow="0"/>
  </sheetPr>
  <dimension ref="B1:G11"/>
  <sheetViews>
    <sheetView showGridLines="0" workbookViewId="0">
      <selection activeCell="L26" sqref="L26"/>
    </sheetView>
  </sheetViews>
  <sheetFormatPr defaultColWidth="8.90625" defaultRowHeight="14.5" outlineLevelRow="1" outlineLevelCol="1" x14ac:dyDescent="0.35"/>
  <cols>
    <col min="3" max="3" width="5.08984375" bestFit="1" customWidth="1"/>
    <col min="4" max="7" width="13.089843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42" hidden="1" outlineLevel="1" x14ac:dyDescent="0.35">
      <c r="B4" s="105"/>
      <c r="C4" s="105"/>
      <c r="E4" s="111" t="s">
        <v>96</v>
      </c>
      <c r="F4" s="111" t="s">
        <v>88</v>
      </c>
      <c r="G4" s="111" t="s">
        <v>88</v>
      </c>
    </row>
    <row r="5" spans="2:7" x14ac:dyDescent="0.35">
      <c r="B5" s="106" t="s">
        <v>90</v>
      </c>
      <c r="C5" s="106"/>
      <c r="D5" s="104"/>
      <c r="E5" s="104"/>
      <c r="F5" s="104"/>
      <c r="G5" s="104"/>
    </row>
    <row r="6" spans="2:7" outlineLevel="1" x14ac:dyDescent="0.35">
      <c r="B6" s="105"/>
      <c r="C6" s="105" t="s">
        <v>85</v>
      </c>
      <c r="D6">
        <v>200</v>
      </c>
      <c r="E6" s="110">
        <v>200</v>
      </c>
      <c r="F6" s="110">
        <v>300</v>
      </c>
      <c r="G6" s="110">
        <v>400</v>
      </c>
    </row>
    <row r="7" spans="2:7" x14ac:dyDescent="0.35">
      <c r="B7" s="106" t="s">
        <v>92</v>
      </c>
      <c r="C7" s="106"/>
      <c r="D7" s="104"/>
      <c r="E7" s="104"/>
      <c r="F7" s="104"/>
      <c r="G7" s="104"/>
    </row>
    <row r="8" spans="2:7" ht="15" outlineLevel="1" thickBot="1" x14ac:dyDescent="0.4">
      <c r="B8" s="107"/>
      <c r="C8" s="107" t="s">
        <v>86</v>
      </c>
      <c r="D8" s="45">
        <v>4280</v>
      </c>
      <c r="E8" s="45">
        <v>4280</v>
      </c>
      <c r="F8" s="45">
        <v>7780</v>
      </c>
      <c r="G8" s="45">
        <v>10980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AE80-E5FB-4385-9831-5A2B9CB56797}">
  <dimension ref="B3:C9"/>
  <sheetViews>
    <sheetView workbookViewId="0">
      <selection activeCell="F11" sqref="F11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200</v>
      </c>
    </row>
    <row r="5" spans="2:3" ht="15" thickBot="1" x14ac:dyDescent="0.4">
      <c r="B5" s="8" t="s">
        <v>46</v>
      </c>
      <c r="C5" s="46">
        <f>C4*C3</f>
        <v>6400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f>IF(C4&lt;200,2000,IF(C4&lt;=300,1800,1500))</f>
        <v>1800</v>
      </c>
    </row>
    <row r="8" spans="2:3" ht="15" thickBot="1" x14ac:dyDescent="0.4">
      <c r="B8" s="8" t="s">
        <v>49</v>
      </c>
      <c r="C8" s="46">
        <f>SUM(C6:C7)</f>
        <v>2120</v>
      </c>
    </row>
    <row r="9" spans="2:3" ht="15" thickBot="1" x14ac:dyDescent="0.4">
      <c r="B9" s="44" t="s">
        <v>15</v>
      </c>
      <c r="C9" s="45">
        <f>C5-C8</f>
        <v>4280</v>
      </c>
    </row>
  </sheetData>
  <scenarios current="0" show="0">
    <scenario name="200 items" locked="1" count="1" user="Pia Portillo De Muller" comment="Created by Pia Portillo De Muller on 19/09/2025">
      <inputCells r="C4" val="200"/>
    </scenario>
    <scenario name="300 items" locked="1" count="1" user="Pia Portillo De Muller" comment="Created by Pia Portillo De Muller on 19/09/2025">
      <inputCells r="C4" val="300"/>
    </scenario>
    <scenario name="400 items" locked="1" count="1" user="Pia Portillo De Muller" comment="Created by Pia Portillo De Muller on 19/09/2025">
      <inputCells r="C4" val="400"/>
    </scenario>
  </scenario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9416-B1F7-4AB2-8AD7-26C9CA6F8B9E}">
  <dimension ref="B3:C9"/>
  <sheetViews>
    <sheetView workbookViewId="0">
      <selection activeCell="C8" sqref="C8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0</v>
      </c>
    </row>
    <row r="5" spans="2:3" ht="15" thickBot="1" x14ac:dyDescent="0.4">
      <c r="B5" s="8" t="s">
        <v>46</v>
      </c>
      <c r="C5" s="46">
        <f>C4*C3</f>
        <v>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f>IF(C4&lt;200,2000,IF(C4&lt;300,1800,1500))</f>
        <v>2000</v>
      </c>
    </row>
    <row r="8" spans="2:3" ht="15" thickBot="1" x14ac:dyDescent="0.4">
      <c r="B8" s="8" t="s">
        <v>49</v>
      </c>
      <c r="C8" s="46">
        <f>SUM(C6:C7)</f>
        <v>2320</v>
      </c>
    </row>
    <row r="9" spans="2:3" ht="15" thickBot="1" x14ac:dyDescent="0.4">
      <c r="B9" s="44" t="s">
        <v>15</v>
      </c>
      <c r="C9" s="45">
        <f>C5-C8</f>
        <v>-2320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8056-23EB-48B2-9AFB-193DDA49ECC6}">
  <sheetPr>
    <tabColor theme="9" tint="0.59999389629810485"/>
  </sheetPr>
  <dimension ref="A1:B5"/>
  <sheetViews>
    <sheetView workbookViewId="0">
      <selection activeCell="H21" sqref="H21"/>
    </sheetView>
  </sheetViews>
  <sheetFormatPr defaultColWidth="8.90625" defaultRowHeight="14.5" x14ac:dyDescent="0.35"/>
  <sheetData>
    <row r="1" spans="1:2" x14ac:dyDescent="0.35">
      <c r="A1" t="s">
        <v>5</v>
      </c>
      <c r="B1" s="2">
        <v>888.8888888888888</v>
      </c>
    </row>
    <row r="2" spans="1:2" x14ac:dyDescent="0.35">
      <c r="A2" t="s">
        <v>6</v>
      </c>
      <c r="B2">
        <v>26</v>
      </c>
    </row>
    <row r="3" spans="1:2" x14ac:dyDescent="0.35">
      <c r="A3" t="s">
        <v>7</v>
      </c>
      <c r="B3" s="1">
        <v>0.1</v>
      </c>
    </row>
    <row r="5" spans="1:2" x14ac:dyDescent="0.35">
      <c r="A5" t="s">
        <v>8</v>
      </c>
      <c r="B5">
        <f>B1*B2*(1-B3)</f>
        <v>20800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6B73-6FE3-4B1F-98A7-6FE894547076}">
  <sheetPr>
    <tabColor theme="5" tint="0.59999389629810485"/>
  </sheetPr>
  <dimension ref="A1:I12"/>
  <sheetViews>
    <sheetView workbookViewId="0">
      <selection activeCell="L13" sqref="L13"/>
    </sheetView>
  </sheetViews>
  <sheetFormatPr defaultColWidth="8.90625" defaultRowHeight="12.5" x14ac:dyDescent="0.25"/>
  <cols>
    <col min="1" max="1" width="2.6328125" style="25" customWidth="1"/>
    <col min="2" max="2" width="13.90625" style="25" customWidth="1"/>
    <col min="3" max="5" width="12.08984375" style="25" customWidth="1"/>
    <col min="6" max="6" width="2.6328125" style="25" customWidth="1"/>
    <col min="7" max="7" width="9.90625" style="25" bestFit="1" customWidth="1"/>
    <col min="8" max="8" width="2.6328125" style="25" customWidth="1"/>
    <col min="9" max="9" width="11.453125" style="25" bestFit="1" customWidth="1"/>
    <col min="10" max="10" width="2.6328125" style="25" customWidth="1"/>
    <col min="11" max="16384" width="8.90625" style="25"/>
  </cols>
  <sheetData>
    <row r="1" spans="1:9" ht="23" x14ac:dyDescent="0.5">
      <c r="A1" s="23" t="s">
        <v>29</v>
      </c>
      <c r="B1" s="24"/>
    </row>
    <row r="3" spans="1:9" x14ac:dyDescent="0.25">
      <c r="B3" s="26"/>
      <c r="C3" s="26" t="s">
        <v>30</v>
      </c>
      <c r="D3" s="26" t="s">
        <v>31</v>
      </c>
      <c r="E3" s="26" t="s">
        <v>32</v>
      </c>
      <c r="F3" s="26"/>
    </row>
    <row r="4" spans="1:9" x14ac:dyDescent="0.25">
      <c r="B4" s="26" t="s">
        <v>33</v>
      </c>
      <c r="C4" s="27">
        <v>100</v>
      </c>
      <c r="D4" s="28">
        <v>300</v>
      </c>
      <c r="E4" s="29">
        <v>50</v>
      </c>
      <c r="F4" s="30"/>
    </row>
    <row r="5" spans="1:9" x14ac:dyDescent="0.25">
      <c r="G5" s="26" t="s">
        <v>34</v>
      </c>
      <c r="H5" s="26"/>
      <c r="I5" s="26" t="s">
        <v>34</v>
      </c>
    </row>
    <row r="6" spans="1:9" x14ac:dyDescent="0.25">
      <c r="G6" s="26" t="s">
        <v>35</v>
      </c>
      <c r="H6" s="26"/>
      <c r="I6" s="26" t="s">
        <v>36</v>
      </c>
    </row>
    <row r="7" spans="1:9" x14ac:dyDescent="0.25">
      <c r="B7" s="26" t="s">
        <v>37</v>
      </c>
      <c r="C7" s="31">
        <v>300</v>
      </c>
      <c r="D7" s="32">
        <v>1200</v>
      </c>
      <c r="E7" s="33">
        <v>120</v>
      </c>
      <c r="F7" s="30"/>
      <c r="G7" s="30">
        <f>SUMPRODUCT(C7:E7,OrderSize)</f>
        <v>32400</v>
      </c>
      <c r="H7" s="26" t="s">
        <v>38</v>
      </c>
      <c r="I7" s="34">
        <v>93000</v>
      </c>
    </row>
    <row r="8" spans="1:9" x14ac:dyDescent="0.25">
      <c r="B8" s="26" t="s">
        <v>39</v>
      </c>
      <c r="C8" s="35">
        <v>0.5</v>
      </c>
      <c r="D8" s="36">
        <v>1</v>
      </c>
      <c r="E8" s="37">
        <v>0.5</v>
      </c>
      <c r="F8" s="30"/>
      <c r="G8" s="30">
        <f>SUMPRODUCT(C8:E8,OrderSize)</f>
        <v>40</v>
      </c>
      <c r="H8" s="26" t="s">
        <v>38</v>
      </c>
      <c r="I8" s="38">
        <v>101</v>
      </c>
    </row>
    <row r="11" spans="1:9" x14ac:dyDescent="0.25">
      <c r="C11" s="26" t="s">
        <v>30</v>
      </c>
      <c r="D11" s="26" t="s">
        <v>31</v>
      </c>
      <c r="E11" s="26" t="s">
        <v>32</v>
      </c>
      <c r="F11" s="26"/>
      <c r="I11" s="26" t="s">
        <v>40</v>
      </c>
    </row>
    <row r="12" spans="1:9" x14ac:dyDescent="0.25">
      <c r="B12" s="30" t="s">
        <v>41</v>
      </c>
      <c r="C12" s="39">
        <v>20</v>
      </c>
      <c r="D12" s="40">
        <v>20</v>
      </c>
      <c r="E12" s="41">
        <v>20</v>
      </c>
      <c r="F12" s="30"/>
      <c r="I12" s="42">
        <f>SUMPRODUCT(UnitProfit,OrderSize)</f>
        <v>9000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2A3C-40B4-4C66-9DAF-708E5EBFC787}">
  <sheetPr>
    <tabColor theme="4" tint="0.59999389629810485"/>
  </sheetPr>
  <dimension ref="B3:D10"/>
  <sheetViews>
    <sheetView workbookViewId="0"/>
  </sheetViews>
  <sheetFormatPr defaultColWidth="8.90625" defaultRowHeight="14.5" x14ac:dyDescent="0.35"/>
  <cols>
    <col min="2" max="2" width="19.36328125" bestFit="1" customWidth="1"/>
    <col min="3" max="3" width="23.1796875" bestFit="1" customWidth="1"/>
    <col min="4" max="4" width="9.08984375" bestFit="1" customWidth="1"/>
  </cols>
  <sheetData>
    <row r="3" spans="2:4" x14ac:dyDescent="0.35">
      <c r="B3" t="s">
        <v>22</v>
      </c>
      <c r="C3" t="s">
        <v>23</v>
      </c>
    </row>
    <row r="4" spans="2:4" x14ac:dyDescent="0.35">
      <c r="B4">
        <v>100</v>
      </c>
      <c r="C4" s="1">
        <v>0.6</v>
      </c>
    </row>
    <row r="6" spans="2:4" x14ac:dyDescent="0.35">
      <c r="B6" s="19"/>
      <c r="C6" s="14" t="s">
        <v>24</v>
      </c>
      <c r="D6" s="20" t="s">
        <v>25</v>
      </c>
    </row>
    <row r="7" spans="2:4" x14ac:dyDescent="0.35">
      <c r="B7" s="21" t="s">
        <v>26</v>
      </c>
      <c r="C7" s="10">
        <f>B4*C4</f>
        <v>60</v>
      </c>
      <c r="D7" s="22">
        <v>50</v>
      </c>
    </row>
    <row r="8" spans="2:4" x14ac:dyDescent="0.35">
      <c r="B8" t="s">
        <v>27</v>
      </c>
      <c r="C8">
        <f>B4*(1-C4)</f>
        <v>40</v>
      </c>
      <c r="D8" s="18">
        <v>20</v>
      </c>
    </row>
    <row r="10" spans="2:4" x14ac:dyDescent="0.35">
      <c r="C10" t="s">
        <v>28</v>
      </c>
      <c r="D10">
        <f>SUMPRODUCT(D7:D8,C7:C8)</f>
        <v>3800</v>
      </c>
    </row>
  </sheetData>
  <scenarios current="0" show="0" sqref="D10">
    <scenario name="books 0.6" locked="1" count="1" user="bvazq" comment="Created by bvazq on 09/08/2023_x000a_Modified by bvazq on 09/08/2023">
      <inputCells r="C4" val="0.6" numFmtId="9"/>
    </scenario>
    <scenario name="books 0.7" locked="1" count="1" user="bvazq" comment="Created by bvazq on 09/08/2023_x000a_Modified by bvazq on 09/08/2023">
      <inputCells r="C4" val="0.7" numFmtId="9"/>
    </scenario>
    <scenario name="books 0.8" locked="1" count="1" user="bvazq" comment="Created by bvazq on 09/08/2023">
      <inputCells r="C4" val="0.8" numFmtId="9"/>
    </scenario>
    <scenario name="books 0.9" locked="1" count="1" user="bvazq" comment="Created by bvazq on 09/08/2023">
      <inputCells r="C4" val="0.9" numFmtId="9"/>
    </scenario>
  </scenario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38EE-6829-4FAD-8BB0-0CBA7751708E}">
  <dimension ref="A3:E19"/>
  <sheetViews>
    <sheetView showGridLines="0" tabSelected="1" zoomScale="64" workbookViewId="0">
      <selection activeCell="C13" sqref="C13:C14"/>
    </sheetView>
  </sheetViews>
  <sheetFormatPr defaultColWidth="8.90625" defaultRowHeight="14.5" x14ac:dyDescent="0.35"/>
  <cols>
    <col min="2" max="2" width="17.36328125" bestFit="1" customWidth="1"/>
    <col min="3" max="3" width="130.36328125" customWidth="1"/>
  </cols>
  <sheetData>
    <row r="3" spans="1:3" x14ac:dyDescent="0.35">
      <c r="A3" s="16" t="s">
        <v>19</v>
      </c>
      <c r="B3" t="s">
        <v>42</v>
      </c>
      <c r="C3" t="s">
        <v>20</v>
      </c>
    </row>
    <row r="5" spans="1:3" x14ac:dyDescent="0.35">
      <c r="A5" s="16" t="s">
        <v>21</v>
      </c>
      <c r="B5" t="s">
        <v>79</v>
      </c>
      <c r="C5" t="s">
        <v>43</v>
      </c>
    </row>
    <row r="7" spans="1:3" x14ac:dyDescent="0.35">
      <c r="B7" t="s">
        <v>80</v>
      </c>
      <c r="C7" t="s">
        <v>75</v>
      </c>
    </row>
    <row r="9" spans="1:3" x14ac:dyDescent="0.35">
      <c r="B9" t="s">
        <v>81</v>
      </c>
      <c r="C9" t="s">
        <v>76</v>
      </c>
    </row>
    <row r="11" spans="1:3" x14ac:dyDescent="0.35">
      <c r="A11" s="16" t="s">
        <v>50</v>
      </c>
      <c r="B11" t="s">
        <v>83</v>
      </c>
      <c r="C11" t="s">
        <v>51</v>
      </c>
    </row>
    <row r="13" spans="1:3" x14ac:dyDescent="0.35">
      <c r="B13" t="s">
        <v>84</v>
      </c>
      <c r="C13" s="112" t="s">
        <v>52</v>
      </c>
    </row>
    <row r="14" spans="1:3" x14ac:dyDescent="0.35">
      <c r="C14" s="112"/>
    </row>
    <row r="15" spans="1:3" x14ac:dyDescent="0.35">
      <c r="C15" t="s">
        <v>97</v>
      </c>
    </row>
    <row r="17" spans="1:5" x14ac:dyDescent="0.35">
      <c r="A17" t="s">
        <v>78</v>
      </c>
    </row>
    <row r="19" spans="1:5" ht="16" x14ac:dyDescent="0.45">
      <c r="E19" s="17"/>
    </row>
  </sheetData>
  <mergeCells count="1">
    <mergeCell ref="C13:C14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82B8-C728-4408-8ACE-230142662A3C}">
  <dimension ref="B2:C6"/>
  <sheetViews>
    <sheetView workbookViewId="0">
      <selection activeCell="C6" sqref="C6"/>
    </sheetView>
  </sheetViews>
  <sheetFormatPr defaultColWidth="8.90625" defaultRowHeight="14.5" x14ac:dyDescent="0.35"/>
  <sheetData>
    <row r="2" spans="2:3" x14ac:dyDescent="0.35">
      <c r="B2" t="s">
        <v>16</v>
      </c>
      <c r="C2">
        <v>3124.9999999999977</v>
      </c>
    </row>
    <row r="3" spans="2:3" x14ac:dyDescent="0.35">
      <c r="B3" t="s">
        <v>17</v>
      </c>
      <c r="C3">
        <v>3.8</v>
      </c>
    </row>
    <row r="4" spans="2:3" x14ac:dyDescent="0.35">
      <c r="B4" t="s">
        <v>18</v>
      </c>
      <c r="C4">
        <v>3</v>
      </c>
    </row>
    <row r="6" spans="2:3" x14ac:dyDescent="0.35">
      <c r="B6" t="s">
        <v>13</v>
      </c>
      <c r="C6">
        <f>C2*C3-C2*C4</f>
        <v>2499.9999999999982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5532-688E-4374-A7E7-D466093E89C3}">
  <dimension ref="B2:C6"/>
  <sheetViews>
    <sheetView workbookViewId="0">
      <selection activeCell="D8" sqref="D8"/>
    </sheetView>
  </sheetViews>
  <sheetFormatPr defaultColWidth="8.90625" defaultRowHeight="14.5" x14ac:dyDescent="0.35"/>
  <sheetData>
    <row r="2" spans="2:3" x14ac:dyDescent="0.35">
      <c r="B2" t="s">
        <v>16</v>
      </c>
      <c r="C2">
        <v>3124.9999999999977</v>
      </c>
    </row>
    <row r="3" spans="2:3" x14ac:dyDescent="0.35">
      <c r="B3" t="s">
        <v>17</v>
      </c>
      <c r="C3">
        <v>3.8</v>
      </c>
    </row>
    <row r="4" spans="2:3" x14ac:dyDescent="0.35">
      <c r="B4" t="s">
        <v>18</v>
      </c>
      <c r="C4">
        <v>3</v>
      </c>
    </row>
    <row r="6" spans="2:3" x14ac:dyDescent="0.35">
      <c r="B6" t="s">
        <v>13</v>
      </c>
      <c r="C6">
        <f>C2*C3-C2*C4</f>
        <v>2499.9999999999982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FECA-3BE2-4CBE-AA56-50EDEF73BEBD}">
  <dimension ref="B2:E9"/>
  <sheetViews>
    <sheetView workbookViewId="0">
      <selection activeCell="E9" sqref="E9"/>
    </sheetView>
  </sheetViews>
  <sheetFormatPr defaultColWidth="8.90625" defaultRowHeight="14.5" x14ac:dyDescent="0.35"/>
  <cols>
    <col min="2" max="2" width="21.453125" bestFit="1" customWidth="1"/>
    <col min="3" max="3" width="12" bestFit="1" customWidth="1"/>
  </cols>
  <sheetData>
    <row r="2" spans="2:5" x14ac:dyDescent="0.35">
      <c r="B2" s="10" t="s">
        <v>9</v>
      </c>
      <c r="C2" s="11">
        <v>57.665036837633409</v>
      </c>
    </row>
    <row r="3" spans="2:5" x14ac:dyDescent="0.35">
      <c r="B3" s="12" t="s">
        <v>10</v>
      </c>
      <c r="C3" s="13">
        <v>75000</v>
      </c>
    </row>
    <row r="4" spans="2:5" x14ac:dyDescent="0.35">
      <c r="B4" s="12" t="s">
        <v>12</v>
      </c>
      <c r="C4" s="43">
        <v>0.9</v>
      </c>
    </row>
    <row r="5" spans="2:5" x14ac:dyDescent="0.35">
      <c r="B5" s="14" t="s">
        <v>11</v>
      </c>
      <c r="C5" s="15">
        <v>45000</v>
      </c>
    </row>
    <row r="6" spans="2:5" x14ac:dyDescent="0.35">
      <c r="C6" s="3"/>
    </row>
    <row r="7" spans="2:5" x14ac:dyDescent="0.35">
      <c r="B7" s="4" t="s">
        <v>13</v>
      </c>
      <c r="C7" s="5">
        <f>C2^0.9*C3</f>
        <v>2883251.8530060048</v>
      </c>
    </row>
    <row r="8" spans="2:5" x14ac:dyDescent="0.35">
      <c r="B8" s="6" t="s">
        <v>14</v>
      </c>
      <c r="C8" s="7">
        <f>C2*C5</f>
        <v>2594926.6576935034</v>
      </c>
    </row>
    <row r="9" spans="2:5" ht="15" thickBot="1" x14ac:dyDescent="0.4">
      <c r="B9" s="8" t="s">
        <v>15</v>
      </c>
      <c r="C9" s="9">
        <f>C7-C8</f>
        <v>288325.1953125014</v>
      </c>
      <c r="E9" t="s">
        <v>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533E-B3CD-4A5D-A82F-A82BC784F921}">
  <dimension ref="B2:I15"/>
  <sheetViews>
    <sheetView workbookViewId="0">
      <selection activeCell="I15" sqref="I15"/>
    </sheetView>
  </sheetViews>
  <sheetFormatPr defaultColWidth="9.08984375" defaultRowHeight="12.5" x14ac:dyDescent="0.25"/>
  <cols>
    <col min="1" max="1" width="2.6328125" style="47" customWidth="1"/>
    <col min="2" max="2" width="13.36328125" style="47" customWidth="1"/>
    <col min="3" max="5" width="13.453125" style="47" customWidth="1"/>
    <col min="6" max="6" width="2.6328125" style="47" customWidth="1"/>
    <col min="7" max="7" width="8.54296875" style="47" bestFit="1" customWidth="1"/>
    <col min="8" max="8" width="2.6328125" style="47" customWidth="1"/>
    <col min="9" max="9" width="9.453125" style="47" bestFit="1" customWidth="1"/>
    <col min="10" max="10" width="2.6328125" style="47" customWidth="1"/>
    <col min="11" max="16384" width="9.08984375" style="47"/>
  </cols>
  <sheetData>
    <row r="2" spans="2:9" x14ac:dyDescent="0.25">
      <c r="B2" s="48" t="s">
        <v>60</v>
      </c>
      <c r="C2" s="48" t="s">
        <v>54</v>
      </c>
      <c r="D2" s="48" t="s">
        <v>55</v>
      </c>
      <c r="E2" s="48" t="s">
        <v>56</v>
      </c>
      <c r="G2" s="48" t="s">
        <v>61</v>
      </c>
      <c r="H2" s="48"/>
      <c r="I2" s="48" t="s">
        <v>62</v>
      </c>
    </row>
    <row r="3" spans="2:9" x14ac:dyDescent="0.25">
      <c r="B3" s="48" t="s">
        <v>57</v>
      </c>
      <c r="C3" s="66">
        <v>100</v>
      </c>
      <c r="D3" s="67">
        <v>200</v>
      </c>
      <c r="E3" s="68">
        <v>0</v>
      </c>
      <c r="G3" s="48">
        <f>SUM(C3:E3)</f>
        <v>300</v>
      </c>
      <c r="H3" s="58" t="s">
        <v>63</v>
      </c>
      <c r="I3" s="59">
        <v>300</v>
      </c>
    </row>
    <row r="4" spans="2:9" x14ac:dyDescent="0.25">
      <c r="B4" s="48" t="s">
        <v>58</v>
      </c>
      <c r="C4" s="69">
        <v>0</v>
      </c>
      <c r="D4" s="70">
        <v>0</v>
      </c>
      <c r="E4" s="71">
        <v>200</v>
      </c>
      <c r="G4" s="48">
        <f>SUM(C4:E4)</f>
        <v>200</v>
      </c>
      <c r="H4" s="58" t="s">
        <v>63</v>
      </c>
      <c r="I4" s="60">
        <v>200</v>
      </c>
    </row>
    <row r="5" spans="2:9" x14ac:dyDescent="0.25">
      <c r="B5" s="48" t="s">
        <v>59</v>
      </c>
      <c r="C5" s="72">
        <v>100</v>
      </c>
      <c r="D5" s="73">
        <v>0</v>
      </c>
      <c r="E5" s="74">
        <v>0</v>
      </c>
      <c r="G5" s="48">
        <f>SUM(C5:E5)</f>
        <v>100</v>
      </c>
      <c r="H5" s="58" t="s">
        <v>63</v>
      </c>
      <c r="I5" s="61">
        <v>100</v>
      </c>
    </row>
    <row r="7" spans="2:9" x14ac:dyDescent="0.25">
      <c r="B7" s="48" t="s">
        <v>53</v>
      </c>
      <c r="C7" s="48" t="s">
        <v>54</v>
      </c>
      <c r="D7" s="48" t="s">
        <v>55</v>
      </c>
      <c r="E7" s="48" t="s">
        <v>56</v>
      </c>
    </row>
    <row r="8" spans="2:9" x14ac:dyDescent="0.25">
      <c r="B8" s="48" t="s">
        <v>57</v>
      </c>
      <c r="C8" s="75">
        <v>60</v>
      </c>
      <c r="D8" s="76">
        <v>47</v>
      </c>
      <c r="E8" s="77">
        <v>80</v>
      </c>
    </row>
    <row r="9" spans="2:9" x14ac:dyDescent="0.25">
      <c r="B9" s="48" t="s">
        <v>58</v>
      </c>
      <c r="C9" s="78">
        <v>52</v>
      </c>
      <c r="D9" s="79">
        <v>36</v>
      </c>
      <c r="E9" s="80">
        <v>58</v>
      </c>
    </row>
    <row r="10" spans="2:9" x14ac:dyDescent="0.25">
      <c r="B10" s="48" t="s">
        <v>59</v>
      </c>
      <c r="C10" s="81">
        <v>24</v>
      </c>
      <c r="D10" s="82">
        <v>31</v>
      </c>
      <c r="E10" s="83">
        <v>50</v>
      </c>
    </row>
    <row r="13" spans="2:9" x14ac:dyDescent="0.25">
      <c r="B13" s="48" t="s">
        <v>64</v>
      </c>
      <c r="C13" s="48">
        <f>SUM(C3:C5)</f>
        <v>200</v>
      </c>
      <c r="D13" s="48">
        <f>SUM(D3:D5)</f>
        <v>200</v>
      </c>
      <c r="E13" s="48">
        <f>SUM(E3:E5)</f>
        <v>200</v>
      </c>
    </row>
    <row r="14" spans="2:9" x14ac:dyDescent="0.25">
      <c r="B14" s="48"/>
      <c r="C14" s="58" t="s">
        <v>63</v>
      </c>
      <c r="D14" s="58" t="s">
        <v>63</v>
      </c>
      <c r="E14" s="58" t="s">
        <v>63</v>
      </c>
      <c r="I14" s="48" t="s">
        <v>49</v>
      </c>
    </row>
    <row r="15" spans="2:9" x14ac:dyDescent="0.25">
      <c r="B15" s="48" t="s">
        <v>65</v>
      </c>
      <c r="C15" s="62">
        <v>200</v>
      </c>
      <c r="D15" s="63">
        <v>200</v>
      </c>
      <c r="E15" s="64">
        <v>200</v>
      </c>
      <c r="I15" s="65">
        <f>SUMPRODUCT(UnitCost,Shipments)</f>
        <v>29400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33</vt:i4>
      </vt:variant>
    </vt:vector>
  </HeadingPairs>
  <TitlesOfParts>
    <vt:vector size="51" baseType="lpstr">
      <vt:lpstr>goal seek example 1</vt:lpstr>
      <vt:lpstr>goal seek example 2</vt:lpstr>
      <vt:lpstr>Solver example</vt:lpstr>
      <vt:lpstr>Scenario manager example </vt:lpstr>
      <vt:lpstr>Exercises</vt:lpstr>
      <vt:lpstr>goal seek exercise solved</vt:lpstr>
      <vt:lpstr>goal seek exercise</vt:lpstr>
      <vt:lpstr>solver exercise</vt:lpstr>
      <vt:lpstr>Solver exercise 2 solved</vt:lpstr>
      <vt:lpstr>Solver exercise 2</vt:lpstr>
      <vt:lpstr>solver exercise solved</vt:lpstr>
      <vt:lpstr>Solver exercise 3 solved</vt:lpstr>
      <vt:lpstr>Solver exercise 3</vt:lpstr>
      <vt:lpstr>Scenario 1 Solved</vt:lpstr>
      <vt:lpstr>Scenario manager exercise</vt:lpstr>
      <vt:lpstr>Scenario 2 solved</vt:lpstr>
      <vt:lpstr>Scenario manager exercise 2 </vt:lpstr>
      <vt:lpstr>Scenario manager exercise so(2)</vt:lpstr>
      <vt:lpstr>'Solver exercise 3 solved'!Assignment</vt:lpstr>
      <vt:lpstr>Assignment</vt:lpstr>
      <vt:lpstr>'Solver exercise 3 solved'!Cost</vt:lpstr>
      <vt:lpstr>Cost</vt:lpstr>
      <vt:lpstr>'Solver exercise 2 solved'!Demand</vt:lpstr>
      <vt:lpstr>'Solver exercise 3'!Demand</vt:lpstr>
      <vt:lpstr>'Solver exercise 3 solved'!Demand</vt:lpstr>
      <vt:lpstr>Demand</vt:lpstr>
      <vt:lpstr>'Solver example'!OrderSize</vt:lpstr>
      <vt:lpstr>'Solver exercise 3 solved'!PersonsAssigned</vt:lpstr>
      <vt:lpstr>PersonsAssigned</vt:lpstr>
      <vt:lpstr>'Solver example'!ResourcesAvailable</vt:lpstr>
      <vt:lpstr>'Solver example'!ResourcesUsed</vt:lpstr>
      <vt:lpstr>'Solver exercise 2 solved'!Shipments</vt:lpstr>
      <vt:lpstr>Shipments</vt:lpstr>
      <vt:lpstr>'Solver exercise 2 solved'!Supply</vt:lpstr>
      <vt:lpstr>'Solver exercise 3'!Supply</vt:lpstr>
      <vt:lpstr>'Solver exercise 3 solved'!Supply</vt:lpstr>
      <vt:lpstr>Supply</vt:lpstr>
      <vt:lpstr>'Solver exercise 3 solved'!TasksAssigned</vt:lpstr>
      <vt:lpstr>TasksAssigned</vt:lpstr>
      <vt:lpstr>'Solver exercise 2 solved'!TotalCost</vt:lpstr>
      <vt:lpstr>'Solver exercise 3'!TotalCost</vt:lpstr>
      <vt:lpstr>'Solver exercise 3 solved'!TotalCost</vt:lpstr>
      <vt:lpstr>TotalCost</vt:lpstr>
      <vt:lpstr>'Solver exercise 2 solved'!TotalIn</vt:lpstr>
      <vt:lpstr>TotalIn</vt:lpstr>
      <vt:lpstr>'Solver exercise 2 solved'!TotalOut</vt:lpstr>
      <vt:lpstr>TotalOut</vt:lpstr>
      <vt:lpstr>'Solver example'!TotalProfit</vt:lpstr>
      <vt:lpstr>'Solver exercise 2 solved'!UnitCost</vt:lpstr>
      <vt:lpstr>UnitCost</vt:lpstr>
      <vt:lpstr>'Solver example'!UnitProfit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Pia Portillo De Muller</cp:lastModifiedBy>
  <dcterms:created xsi:type="dcterms:W3CDTF">2015-06-05T18:17:20Z</dcterms:created>
  <dcterms:modified xsi:type="dcterms:W3CDTF">2025-09-19T10:03:37Z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2025-09-15T20:33:57Z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4b3d7673-439c-4aff-a0f7-bb5ba1655de1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