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b83a265a093f4/Escritorio/ITMA/INFORMATICA/"/>
    </mc:Choice>
  </mc:AlternateContent>
  <xr:revisionPtr revIDLastSave="0" documentId="8_{C6EEE901-FA5F-4821-856B-1784A9004BA8}" xr6:coauthVersionLast="47" xr6:coauthVersionMax="47" xr10:uidLastSave="{00000000-0000-0000-0000-000000000000}"/>
  <bookViews>
    <workbookView xWindow="-110" yWindow="-110" windowWidth="19420" windowHeight="10300" xr2:uid="{54FDD2EE-C86E-4088-BB7C-41067DB7A7CF}"/>
  </bookViews>
  <sheets>
    <sheet name="REF MIXTA" sheetId="1" r:id="rId1"/>
    <sheet name="ZAP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5" i="2"/>
  <c r="J25" i="2"/>
  <c r="I25" i="2"/>
  <c r="H25" i="2"/>
  <c r="K24" i="2"/>
  <c r="K21" i="2"/>
  <c r="K20" i="2"/>
  <c r="K22" i="2"/>
  <c r="K23" i="2"/>
  <c r="K19" i="2"/>
  <c r="J20" i="2"/>
  <c r="J21" i="2"/>
  <c r="J22" i="2"/>
  <c r="J23" i="2"/>
  <c r="J24" i="2"/>
  <c r="J19" i="2"/>
  <c r="I20" i="2"/>
  <c r="I21" i="2"/>
  <c r="I22" i="2"/>
  <c r="I23" i="2"/>
  <c r="I24" i="2"/>
  <c r="I19" i="2"/>
  <c r="H20" i="2"/>
  <c r="H21" i="2"/>
  <c r="H22" i="2"/>
  <c r="H23" i="2"/>
  <c r="H24" i="2"/>
  <c r="H19" i="2"/>
  <c r="E25" i="2"/>
  <c r="D25" i="2"/>
  <c r="C25" i="2"/>
  <c r="C20" i="2"/>
  <c r="E20" i="2" s="1"/>
  <c r="C21" i="2"/>
  <c r="E21" i="2" s="1"/>
  <c r="C22" i="2"/>
  <c r="C23" i="2"/>
  <c r="C24" i="2"/>
  <c r="E22" i="2"/>
  <c r="B25" i="2"/>
  <c r="E24" i="2"/>
  <c r="E23" i="2"/>
  <c r="E19" i="2"/>
  <c r="D20" i="2"/>
  <c r="D21" i="2"/>
  <c r="D22" i="2"/>
  <c r="D23" i="2"/>
  <c r="D24" i="2"/>
  <c r="D19" i="2"/>
  <c r="C19" i="2"/>
  <c r="B24" i="2"/>
  <c r="B23" i="2"/>
  <c r="B22" i="2"/>
  <c r="B21" i="2"/>
  <c r="B20" i="2"/>
  <c r="B19" i="2"/>
  <c r="J13" i="2"/>
  <c r="J12" i="2"/>
  <c r="J11" i="2"/>
  <c r="I12" i="2"/>
  <c r="I13" i="2"/>
  <c r="I11" i="2"/>
  <c r="D11" i="2"/>
  <c r="D12" i="2"/>
  <c r="D13" i="2"/>
  <c r="C13" i="2"/>
  <c r="C12" i="2"/>
  <c r="C11" i="2"/>
  <c r="I9" i="1"/>
  <c r="I8" i="1"/>
  <c r="I7" i="1"/>
  <c r="H9" i="1"/>
  <c r="H8" i="1"/>
  <c r="H7" i="1"/>
  <c r="G9" i="1"/>
  <c r="G8" i="1"/>
  <c r="I2" i="1"/>
  <c r="G7" i="1"/>
  <c r="M2" i="1"/>
  <c r="N2" i="1"/>
  <c r="N3" i="1"/>
  <c r="N4" i="1"/>
  <c r="M3" i="1"/>
  <c r="M4" i="1"/>
  <c r="L4" i="1"/>
  <c r="L3" i="1"/>
  <c r="I4" i="1"/>
  <c r="I3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<sst xmlns="http://schemas.openxmlformats.org/spreadsheetml/2006/main" count="83" uniqueCount="40">
  <si>
    <t>MESES</t>
  </si>
  <si>
    <t>PRODUCTO 1</t>
  </si>
  <si>
    <t>PRODUCTO 2</t>
  </si>
  <si>
    <t>PRODUCTO 3</t>
  </si>
  <si>
    <t xml:space="preserve">ENERO </t>
  </si>
  <si>
    <t>FEBRERO</t>
  </si>
  <si>
    <t>MARZO</t>
  </si>
  <si>
    <t>IVA APLICABLE</t>
  </si>
  <si>
    <t>PRODUCTO1</t>
  </si>
  <si>
    <t>PRODUCTO3</t>
  </si>
  <si>
    <t>IVA P1</t>
  </si>
  <si>
    <t>IVA P2</t>
  </si>
  <si>
    <t>IVA P3</t>
  </si>
  <si>
    <t>IVA REPERCUTIDO</t>
  </si>
  <si>
    <t>PRODUCTO 1PRODUCTO 2</t>
  </si>
  <si>
    <t>TOTAL</t>
  </si>
  <si>
    <t>ZAPATOS VENDIDOS</t>
  </si>
  <si>
    <t>DIAS</t>
  </si>
  <si>
    <t>LUNES</t>
  </si>
  <si>
    <t>MARTES</t>
  </si>
  <si>
    <t>MIÉRCOLES</t>
  </si>
  <si>
    <t>JUEVES</t>
  </si>
  <si>
    <t>VIERNES</t>
  </si>
  <si>
    <t>SÁBADO</t>
  </si>
  <si>
    <t>TALLA 41</t>
  </si>
  <si>
    <t>TALLA 42</t>
  </si>
  <si>
    <t>TALLA 43</t>
  </si>
  <si>
    <t>PRECIO UNITARIO ZAPATOS</t>
  </si>
  <si>
    <t>CALCETINES VENDIDOS</t>
  </si>
  <si>
    <t>PRECIO UNIT CALCETINES</t>
  </si>
  <si>
    <t>IVA 16 %</t>
  </si>
  <si>
    <t>TOTAL P C/IVA</t>
  </si>
  <si>
    <t>IVA 16%</t>
  </si>
  <si>
    <t>TALLE 42</t>
  </si>
  <si>
    <t>TALLE 43</t>
  </si>
  <si>
    <t xml:space="preserve">DIAS </t>
  </si>
  <si>
    <t>TOT X TALLA</t>
  </si>
  <si>
    <t>TOTAL X DIA</t>
  </si>
  <si>
    <t xml:space="preserve">TALLA 41 </t>
  </si>
  <si>
    <t>TOTAL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</si>
</sst>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6"/>
      </left>
      <right style="thin">
        <color theme="6"/>
      </right>
      <top style="thick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ck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ck">
        <color theme="6"/>
      </top>
      <bottom style="thin">
        <color theme="6"/>
      </bottom>
      <diagonal/>
    </border>
    <border>
      <left style="thick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n">
        <color theme="6"/>
      </top>
      <bottom style="thin">
        <color theme="6"/>
      </bottom>
      <diagonal/>
    </border>
    <border>
      <left style="thick">
        <color theme="6"/>
      </left>
      <right style="thin">
        <color theme="6"/>
      </right>
      <top style="thin">
        <color theme="6"/>
      </top>
      <bottom style="thick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ck">
        <color theme="6"/>
      </bottom>
      <diagonal/>
    </border>
    <border>
      <left style="thin">
        <color theme="6"/>
      </left>
      <right style="thick">
        <color theme="6"/>
      </right>
      <top style="thin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theme="6"/>
      </left>
      <right/>
      <top style="thin">
        <color theme="6"/>
      </top>
      <bottom style="thick">
        <color theme="6"/>
      </bottom>
      <diagonal/>
    </border>
    <border>
      <left/>
      <right style="thin">
        <color theme="6"/>
      </right>
      <top style="thin">
        <color theme="6"/>
      </top>
      <bottom style="thick">
        <color theme="6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rgb="FFFF0000"/>
      </left>
      <right/>
      <top style="thin">
        <color rgb="FFFF0000"/>
      </top>
      <bottom style="thick">
        <color rgb="FFFF0000"/>
      </bottom>
      <diagonal/>
    </border>
    <border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thick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medium">
        <color rgb="FFFF0000"/>
      </bottom>
      <diagonal/>
    </border>
    <border>
      <left/>
      <right style="thick">
        <color rgb="FFFF0000"/>
      </right>
      <top style="thick">
        <color rgb="FFFF0000"/>
      </top>
      <bottom style="medium">
        <color rgb="FFFF0000"/>
      </bottom>
      <diagonal/>
    </border>
    <border>
      <left style="thick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/>
      <top style="medium">
        <color rgb="FFFF0000"/>
      </top>
      <bottom style="thick">
        <color rgb="FFFF0000"/>
      </bottom>
      <diagonal/>
    </border>
    <border>
      <left/>
      <right style="thick">
        <color rgb="FFFF0000"/>
      </right>
      <top style="medium">
        <color rgb="FFFF0000"/>
      </top>
      <bottom style="thick">
        <color rgb="FFFF0000"/>
      </bottom>
      <diagonal/>
    </border>
    <border>
      <left style="thick">
        <color rgb="FFFF0000"/>
      </left>
      <right style="medium">
        <color rgb="FFFF0000"/>
      </right>
      <top style="thick">
        <color rgb="FFFF0000"/>
      </top>
      <bottom/>
      <diagonal/>
    </border>
    <border>
      <left style="thick">
        <color rgb="FFFF0000"/>
      </left>
      <right style="medium">
        <color rgb="FFFF0000"/>
      </right>
      <top/>
      <bottom/>
      <diagonal/>
    </border>
    <border>
      <left style="thick">
        <color rgb="FFFF0000"/>
      </left>
      <right style="medium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44" fontId="0" fillId="0" borderId="0" xfId="0" applyNumberFormat="1"/>
    <xf numFmtId="0" fontId="0" fillId="0" borderId="2" xfId="0" applyFill="1" applyBorder="1"/>
    <xf numFmtId="0" fontId="0" fillId="0" borderId="0" xfId="0" applyBorder="1"/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/>
    <xf numFmtId="0" fontId="0" fillId="9" borderId="10" xfId="0" applyFill="1" applyBorder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4" fontId="0" fillId="9" borderId="8" xfId="1" applyFont="1" applyFill="1" applyBorder="1" applyAlignment="1">
      <alignment horizontal="left"/>
    </xf>
    <xf numFmtId="44" fontId="0" fillId="9" borderId="8" xfId="0" applyNumberFormat="1" applyFill="1" applyBorder="1"/>
    <xf numFmtId="44" fontId="0" fillId="9" borderId="11" xfId="1" applyFont="1" applyFill="1" applyBorder="1" applyAlignment="1">
      <alignment horizontal="left"/>
    </xf>
    <xf numFmtId="44" fontId="0" fillId="9" borderId="11" xfId="0" applyNumberFormat="1" applyFill="1" applyBorder="1"/>
    <xf numFmtId="0" fontId="0" fillId="10" borderId="6" xfId="0" applyFill="1" applyBorder="1"/>
    <xf numFmtId="44" fontId="0" fillId="10" borderId="9" xfId="0" applyNumberFormat="1" applyFill="1" applyBorder="1"/>
    <xf numFmtId="44" fontId="0" fillId="10" borderId="12" xfId="0" applyNumberFormat="1" applyFill="1" applyBorder="1"/>
    <xf numFmtId="0" fontId="0" fillId="8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2" borderId="6" xfId="0" applyFill="1" applyBorder="1"/>
    <xf numFmtId="0" fontId="0" fillId="8" borderId="7" xfId="0" applyFill="1" applyBorder="1"/>
    <xf numFmtId="44" fontId="0" fillId="3" borderId="8" xfId="0" applyNumberFormat="1" applyFill="1" applyBorder="1"/>
    <xf numFmtId="44" fontId="0" fillId="4" borderId="8" xfId="0" applyNumberFormat="1" applyFill="1" applyBorder="1"/>
    <xf numFmtId="44" fontId="0" fillId="5" borderId="8" xfId="0" applyNumberFormat="1" applyFill="1" applyBorder="1"/>
    <xf numFmtId="44" fontId="0" fillId="2" borderId="9" xfId="0" applyNumberFormat="1" applyFill="1" applyBorder="1"/>
    <xf numFmtId="0" fontId="0" fillId="7" borderId="3" xfId="0" applyFill="1" applyBorder="1"/>
    <xf numFmtId="0" fontId="0" fillId="11" borderId="15" xfId="0" applyFill="1" applyBorder="1"/>
    <xf numFmtId="44" fontId="0" fillId="11" borderId="11" xfId="0" applyNumberFormat="1" applyFill="1" applyBorder="1"/>
    <xf numFmtId="44" fontId="0" fillId="11" borderId="14" xfId="1" applyFont="1" applyFill="1" applyBorder="1"/>
    <xf numFmtId="0" fontId="0" fillId="11" borderId="13" xfId="0" applyFill="1" applyBorder="1"/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/>
    <xf numFmtId="0" fontId="0" fillId="12" borderId="20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/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0" borderId="25" xfId="0" applyBorder="1"/>
    <xf numFmtId="0" fontId="0" fillId="6" borderId="16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2" borderId="18" xfId="0" applyFill="1" applyBorder="1"/>
    <xf numFmtId="0" fontId="0" fillId="6" borderId="19" xfId="0" applyFill="1" applyBorder="1"/>
    <xf numFmtId="44" fontId="0" fillId="3" borderId="20" xfId="0" applyNumberFormat="1" applyFill="1" applyBorder="1"/>
    <xf numFmtId="44" fontId="0" fillId="4" borderId="20" xfId="0" applyNumberFormat="1" applyFill="1" applyBorder="1"/>
    <xf numFmtId="44" fontId="0" fillId="5" borderId="20" xfId="0" applyNumberFormat="1" applyFill="1" applyBorder="1"/>
    <xf numFmtId="44" fontId="0" fillId="2" borderId="21" xfId="0" applyNumberFormat="1" applyFill="1" applyBorder="1"/>
    <xf numFmtId="0" fontId="0" fillId="7" borderId="22" xfId="0" applyFill="1" applyBorder="1"/>
    <xf numFmtId="44" fontId="0" fillId="7" borderId="23" xfId="0" applyNumberFormat="1" applyFill="1" applyBorder="1"/>
    <xf numFmtId="44" fontId="0" fillId="7" borderId="26" xfId="0" applyNumberFormat="1" applyFill="1" applyBorder="1"/>
    <xf numFmtId="0" fontId="3" fillId="13" borderId="1" xfId="0" applyFont="1" applyFill="1" applyBorder="1" applyAlignment="1">
      <alignment horizontal="center"/>
    </xf>
    <xf numFmtId="9" fontId="3" fillId="13" borderId="1" xfId="0" applyNumberFormat="1" applyFont="1" applyFill="1" applyBorder="1"/>
    <xf numFmtId="44" fontId="0" fillId="12" borderId="17" xfId="1" applyFont="1" applyFill="1" applyBorder="1" applyAlignment="1">
      <alignment horizontal="center"/>
    </xf>
    <xf numFmtId="44" fontId="0" fillId="12" borderId="20" xfId="1" applyFont="1" applyFill="1" applyBorder="1" applyAlignment="1">
      <alignment horizontal="center"/>
    </xf>
    <xf numFmtId="44" fontId="0" fillId="12" borderId="20" xfId="0" applyNumberFormat="1" applyFill="1" applyBorder="1"/>
    <xf numFmtId="44" fontId="0" fillId="12" borderId="23" xfId="1" applyFont="1" applyFill="1" applyBorder="1" applyAlignment="1">
      <alignment horizontal="center"/>
    </xf>
    <xf numFmtId="44" fontId="0" fillId="12" borderId="23" xfId="0" applyNumberFormat="1" applyFill="1" applyBorder="1"/>
    <xf numFmtId="0" fontId="0" fillId="14" borderId="18" xfId="0" applyFill="1" applyBorder="1"/>
    <xf numFmtId="44" fontId="0" fillId="14" borderId="21" xfId="0" applyNumberFormat="1" applyFill="1" applyBorder="1"/>
    <xf numFmtId="44" fontId="0" fillId="14" borderId="24" xfId="0" applyNumberFormat="1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30" xfId="0" applyFill="1" applyBorder="1"/>
    <xf numFmtId="44" fontId="0" fillId="12" borderId="31" xfId="1" applyFont="1" applyFill="1" applyBorder="1"/>
    <xf numFmtId="44" fontId="0" fillId="12" borderId="32" xfId="1" applyFont="1" applyFill="1" applyBorder="1"/>
    <xf numFmtId="0" fontId="0" fillId="12" borderId="33" xfId="0" applyFill="1" applyBorder="1"/>
    <xf numFmtId="44" fontId="0" fillId="12" borderId="34" xfId="1" applyFont="1" applyFill="1" applyBorder="1"/>
    <xf numFmtId="44" fontId="0" fillId="12" borderId="35" xfId="1" applyFont="1" applyFill="1" applyBorder="1"/>
    <xf numFmtId="0" fontId="0" fillId="3" borderId="27" xfId="0" applyFill="1" applyBorder="1" applyAlignment="1">
      <alignment horizontal="center"/>
    </xf>
    <xf numFmtId="9" fontId="0" fillId="3" borderId="28" xfId="0" applyNumberFormat="1" applyFill="1" applyBorder="1"/>
    <xf numFmtId="9" fontId="0" fillId="3" borderId="29" xfId="0" applyNumberFormat="1" applyFill="1" applyBorder="1"/>
    <xf numFmtId="0" fontId="0" fillId="3" borderId="30" xfId="0" applyFill="1" applyBorder="1" applyAlignment="1">
      <alignment horizontal="center"/>
    </xf>
    <xf numFmtId="44" fontId="0" fillId="3" borderId="31" xfId="0" applyNumberFormat="1" applyFill="1" applyBorder="1"/>
    <xf numFmtId="44" fontId="0" fillId="3" borderId="32" xfId="0" applyNumberFormat="1" applyFill="1" applyBorder="1"/>
    <xf numFmtId="0" fontId="0" fillId="3" borderId="33" xfId="0" applyFill="1" applyBorder="1" applyAlignment="1">
      <alignment horizontal="center"/>
    </xf>
    <xf numFmtId="44" fontId="0" fillId="3" borderId="34" xfId="0" applyNumberFormat="1" applyFill="1" applyBorder="1"/>
    <xf numFmtId="44" fontId="0" fillId="3" borderId="35" xfId="0" applyNumberFormat="1" applyFill="1" applyBorder="1"/>
    <xf numFmtId="9" fontId="0" fillId="14" borderId="28" xfId="0" applyNumberFormat="1" applyFill="1" applyBorder="1"/>
    <xf numFmtId="0" fontId="0" fillId="14" borderId="28" xfId="0" applyFill="1" applyBorder="1"/>
    <xf numFmtId="9" fontId="0" fillId="14" borderId="29" xfId="0" applyNumberFormat="1" applyFill="1" applyBorder="1"/>
    <xf numFmtId="44" fontId="0" fillId="14" borderId="31" xfId="0" applyNumberFormat="1" applyFill="1" applyBorder="1"/>
    <xf numFmtId="44" fontId="0" fillId="14" borderId="32" xfId="0" applyNumberFormat="1" applyFill="1" applyBorder="1"/>
    <xf numFmtId="44" fontId="0" fillId="14" borderId="34" xfId="0" applyNumberFormat="1" applyFill="1" applyBorder="1"/>
    <xf numFmtId="44" fontId="0" fillId="14" borderId="35" xfId="0" applyNumberFormat="1" applyFill="1" applyBorder="1"/>
    <xf numFmtId="9" fontId="0" fillId="15" borderId="36" xfId="0" applyNumberFormat="1" applyFill="1" applyBorder="1"/>
    <xf numFmtId="0" fontId="0" fillId="15" borderId="37" xfId="0" applyFill="1" applyBorder="1"/>
    <xf numFmtId="9" fontId="0" fillId="15" borderId="38" xfId="0" applyNumberFormat="1" applyFill="1" applyBorder="1"/>
    <xf numFmtId="0" fontId="0" fillId="15" borderId="39" xfId="0" applyFill="1" applyBorder="1"/>
    <xf numFmtId="9" fontId="0" fillId="15" borderId="40" xfId="0" applyNumberFormat="1" applyFill="1" applyBorder="1"/>
    <xf numFmtId="0" fontId="0" fillId="15" borderId="41" xfId="0" applyFill="1" applyBorder="1"/>
    <xf numFmtId="9" fontId="3" fillId="16" borderId="0" xfId="0" applyNumberFormat="1" applyFont="1" applyFill="1"/>
    <xf numFmtId="0" fontId="3" fillId="16" borderId="0" xfId="0" applyFont="1" applyFill="1"/>
    <xf numFmtId="0" fontId="3" fillId="17" borderId="27" xfId="0" applyFont="1" applyFill="1" applyBorder="1" applyAlignment="1">
      <alignment horizontal="center"/>
    </xf>
    <xf numFmtId="0" fontId="3" fillId="17" borderId="28" xfId="0" applyFont="1" applyFill="1" applyBorder="1"/>
    <xf numFmtId="0" fontId="3" fillId="17" borderId="29" xfId="0" applyFont="1" applyFill="1" applyBorder="1"/>
    <xf numFmtId="0" fontId="3" fillId="17" borderId="30" xfId="0" applyFont="1" applyFill="1" applyBorder="1" applyAlignment="1">
      <alignment horizontal="center"/>
    </xf>
    <xf numFmtId="44" fontId="3" fillId="17" borderId="31" xfId="0" applyNumberFormat="1" applyFont="1" applyFill="1" applyBorder="1"/>
    <xf numFmtId="44" fontId="3" fillId="17" borderId="32" xfId="0" applyNumberFormat="1" applyFont="1" applyFill="1" applyBorder="1"/>
    <xf numFmtId="0" fontId="3" fillId="17" borderId="33" xfId="0" applyFont="1" applyFill="1" applyBorder="1" applyAlignment="1">
      <alignment horizontal="center"/>
    </xf>
    <xf numFmtId="44" fontId="3" fillId="17" borderId="34" xfId="0" applyNumberFormat="1" applyFont="1" applyFill="1" applyBorder="1"/>
    <xf numFmtId="44" fontId="3" fillId="17" borderId="35" xfId="0" applyNumberFormat="1" applyFont="1" applyFill="1" applyBorder="1"/>
    <xf numFmtId="9" fontId="0" fillId="14" borderId="42" xfId="0" applyNumberFormat="1" applyFill="1" applyBorder="1" applyAlignment="1">
      <alignment horizontal="center"/>
    </xf>
    <xf numFmtId="9" fontId="0" fillId="14" borderId="43" xfId="0" applyNumberFormat="1" applyFill="1" applyBorder="1" applyAlignment="1">
      <alignment horizontal="center"/>
    </xf>
    <xf numFmtId="9" fontId="0" fillId="14" borderId="44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B45E-41B8-4B45-A022-A25132983711}">
  <dimension ref="A1:N10"/>
  <sheetViews>
    <sheetView tabSelected="1" workbookViewId="0">
      <selection activeCell="K14" sqref="K14"/>
    </sheetView>
  </sheetViews>
  <sheetFormatPr baseColWidth="10" defaultRowHeight="14.5" x14ac:dyDescent="0.35"/>
  <cols>
    <col min="1" max="1" width="9.453125" customWidth="1"/>
    <col min="2" max="2" width="12.36328125" customWidth="1"/>
    <col min="3" max="3" width="13" customWidth="1"/>
    <col min="4" max="4" width="11.90625" customWidth="1"/>
    <col min="6" max="6" width="13.26953125" customWidth="1"/>
    <col min="7" max="7" width="12.26953125" customWidth="1"/>
    <col min="8" max="8" width="12.81640625" customWidth="1"/>
    <col min="9" max="9" width="11.90625" customWidth="1"/>
    <col min="11" max="11" width="16.36328125" customWidth="1"/>
    <col min="12" max="12" width="12.26953125" customWidth="1"/>
    <col min="13" max="13" width="11.1796875" customWidth="1"/>
    <col min="14" max="14" width="12.26953125" customWidth="1"/>
  </cols>
  <sheetData>
    <row r="1" spans="1:14" ht="15.5" thickTop="1" thickBot="1" x14ac:dyDescent="0.4">
      <c r="A1" s="70" t="s">
        <v>0</v>
      </c>
      <c r="B1" s="71" t="s">
        <v>1</v>
      </c>
      <c r="C1" s="71" t="s">
        <v>2</v>
      </c>
      <c r="D1" s="72" t="s">
        <v>3</v>
      </c>
      <c r="F1" s="79" t="s">
        <v>7</v>
      </c>
      <c r="G1" s="80" t="s">
        <v>8</v>
      </c>
      <c r="H1" s="80" t="s">
        <v>2</v>
      </c>
      <c r="I1" s="81" t="s">
        <v>9</v>
      </c>
      <c r="K1" s="112" t="s">
        <v>13</v>
      </c>
      <c r="L1" s="88" t="s">
        <v>14</v>
      </c>
      <c r="M1" s="89"/>
      <c r="N1" s="90" t="s">
        <v>3</v>
      </c>
    </row>
    <row r="2" spans="1:14" ht="15" thickBot="1" x14ac:dyDescent="0.4">
      <c r="A2" s="73" t="s">
        <v>4</v>
      </c>
      <c r="B2" s="74">
        <v>1200</v>
      </c>
      <c r="C2" s="74">
        <v>2400</v>
      </c>
      <c r="D2" s="75">
        <v>6000</v>
      </c>
      <c r="F2" s="82"/>
      <c r="G2" s="83">
        <f>B2*$A$6</f>
        <v>192</v>
      </c>
      <c r="H2" s="83">
        <f>C2*$A$7</f>
        <v>168.00000000000003</v>
      </c>
      <c r="I2" s="84">
        <f>D2*$A$8</f>
        <v>240</v>
      </c>
      <c r="K2" s="113"/>
      <c r="L2" s="91">
        <f>B2*$A$10</f>
        <v>252</v>
      </c>
      <c r="M2" s="91">
        <f>C2*$A$10</f>
        <v>504</v>
      </c>
      <c r="N2" s="92">
        <f t="shared" ref="M2:N2" si="0">D2*$A$10</f>
        <v>1260</v>
      </c>
    </row>
    <row r="3" spans="1:14" ht="15" thickBot="1" x14ac:dyDescent="0.4">
      <c r="A3" s="73" t="s">
        <v>5</v>
      </c>
      <c r="B3" s="74">
        <v>1500</v>
      </c>
      <c r="C3" s="74">
        <v>2100</v>
      </c>
      <c r="D3" s="75">
        <v>6600</v>
      </c>
      <c r="F3" s="82"/>
      <c r="G3" s="83">
        <f>B3*$A$6</f>
        <v>240</v>
      </c>
      <c r="H3" s="83">
        <f>C3*$A$7</f>
        <v>147</v>
      </c>
      <c r="I3" s="84">
        <f>D3*$A$8</f>
        <v>264</v>
      </c>
      <c r="K3" s="113"/>
      <c r="L3" s="91">
        <f>B3*$A$10</f>
        <v>315</v>
      </c>
      <c r="M3" s="91">
        <f t="shared" ref="M3:M4" si="1">C3*$A$10</f>
        <v>441</v>
      </c>
      <c r="N3" s="92">
        <f t="shared" ref="N3:N4" si="2">$D3*$A$10</f>
        <v>1386</v>
      </c>
    </row>
    <row r="4" spans="1:14" ht="15" thickBot="1" x14ac:dyDescent="0.4">
      <c r="A4" s="76" t="s">
        <v>6</v>
      </c>
      <c r="B4" s="77">
        <v>1800</v>
      </c>
      <c r="C4" s="77">
        <v>2200</v>
      </c>
      <c r="D4" s="78">
        <v>6800</v>
      </c>
      <c r="F4" s="85"/>
      <c r="G4" s="86">
        <f>B4*$A$6</f>
        <v>288</v>
      </c>
      <c r="H4" s="86">
        <f>C4*$A$7</f>
        <v>154.00000000000003</v>
      </c>
      <c r="I4" s="87">
        <f>D4*$A$8</f>
        <v>272</v>
      </c>
      <c r="K4" s="114"/>
      <c r="L4" s="93">
        <f>B4*$A$10</f>
        <v>378</v>
      </c>
      <c r="M4" s="93">
        <f t="shared" si="1"/>
        <v>462</v>
      </c>
      <c r="N4" s="94">
        <f t="shared" si="2"/>
        <v>1428</v>
      </c>
    </row>
    <row r="5" spans="1:14" ht="15.5" thickTop="1" thickBot="1" x14ac:dyDescent="0.4">
      <c r="A5" s="2"/>
      <c r="B5" s="1"/>
    </row>
    <row r="6" spans="1:14" ht="15.5" thickTop="1" thickBot="1" x14ac:dyDescent="0.4">
      <c r="A6" s="95">
        <v>0.16</v>
      </c>
      <c r="B6" s="96" t="s">
        <v>10</v>
      </c>
      <c r="F6" s="103" t="s">
        <v>15</v>
      </c>
      <c r="G6" s="104" t="s">
        <v>1</v>
      </c>
      <c r="H6" s="104" t="s">
        <v>2</v>
      </c>
      <c r="I6" s="105" t="s">
        <v>3</v>
      </c>
    </row>
    <row r="7" spans="1:14" ht="15" thickBot="1" x14ac:dyDescent="0.4">
      <c r="A7" s="97">
        <v>7.0000000000000007E-2</v>
      </c>
      <c r="B7" s="98" t="s">
        <v>11</v>
      </c>
      <c r="F7" s="106"/>
      <c r="G7" s="107">
        <f>SUM(B2,G2,L2)</f>
        <v>1644</v>
      </c>
      <c r="H7" s="107">
        <f>SUM(C2,H2,M2)</f>
        <v>3072</v>
      </c>
      <c r="I7" s="108">
        <f>SUM(D2,I2,N2)</f>
        <v>7500</v>
      </c>
    </row>
    <row r="8" spans="1:14" ht="15" thickBot="1" x14ac:dyDescent="0.4">
      <c r="A8" s="99">
        <v>0.04</v>
      </c>
      <c r="B8" s="100" t="s">
        <v>12</v>
      </c>
      <c r="F8" s="106"/>
      <c r="G8" s="107">
        <f>SUM(B3,G3,L3)</f>
        <v>2055</v>
      </c>
      <c r="H8" s="107">
        <f>SUM(C3,H3,M3)</f>
        <v>2688</v>
      </c>
      <c r="I8" s="108">
        <f>SUM(D3,I3,N3)</f>
        <v>8250</v>
      </c>
    </row>
    <row r="9" spans="1:14" ht="15.5" thickTop="1" thickBot="1" x14ac:dyDescent="0.4">
      <c r="F9" s="109"/>
      <c r="G9" s="110">
        <f>SUM(B4,G4,L4)</f>
        <v>2466</v>
      </c>
      <c r="H9" s="110">
        <f>SUM(C4,H4,M4)</f>
        <v>2816</v>
      </c>
      <c r="I9" s="111">
        <f>SUM(D4,I4,N4)</f>
        <v>8500</v>
      </c>
    </row>
    <row r="10" spans="1:14" ht="15" thickTop="1" x14ac:dyDescent="0.35">
      <c r="A10" s="101">
        <v>0.21</v>
      </c>
      <c r="B10" s="102" t="s">
        <v>13</v>
      </c>
      <c r="C10" s="102"/>
    </row>
  </sheetData>
  <mergeCells count="3">
    <mergeCell ref="F1:F4"/>
    <mergeCell ref="F6:F9"/>
    <mergeCell ref="K1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6FDF-D8D9-4446-91D5-9D6D5A4EFC92}">
  <dimension ref="A1:L26"/>
  <sheetViews>
    <sheetView topLeftCell="A12" workbookViewId="0">
      <selection activeCell="E28" sqref="E28"/>
    </sheetView>
  </sheetViews>
  <sheetFormatPr baseColWidth="10" defaultRowHeight="14.5" x14ac:dyDescent="0.35"/>
  <cols>
    <col min="2" max="2" width="15" customWidth="1"/>
    <col min="3" max="3" width="15.36328125" customWidth="1"/>
    <col min="4" max="4" width="15.08984375" customWidth="1"/>
    <col min="5" max="5" width="14.81640625" customWidth="1"/>
    <col min="6" max="6" width="13.453125" customWidth="1"/>
    <col min="7" max="7" width="13.08984375" customWidth="1"/>
    <col min="8" max="8" width="13.81640625" customWidth="1"/>
    <col min="9" max="9" width="14.90625" customWidth="1"/>
    <col min="10" max="10" width="13" customWidth="1"/>
    <col min="11" max="11" width="12.36328125" customWidth="1"/>
    <col min="12" max="12" width="13.26953125" bestFit="1" customWidth="1"/>
  </cols>
  <sheetData>
    <row r="1" spans="1:11" ht="15" thickTop="1" x14ac:dyDescent="0.35">
      <c r="A1" s="37" t="s">
        <v>16</v>
      </c>
      <c r="B1" s="38"/>
      <c r="C1" s="38"/>
      <c r="D1" s="39"/>
      <c r="G1" s="4" t="s">
        <v>28</v>
      </c>
      <c r="H1" s="5"/>
      <c r="I1" s="5"/>
      <c r="J1" s="6"/>
    </row>
    <row r="2" spans="1:11" x14ac:dyDescent="0.35">
      <c r="A2" s="40" t="s">
        <v>17</v>
      </c>
      <c r="B2" s="41" t="s">
        <v>24</v>
      </c>
      <c r="C2" s="41" t="s">
        <v>25</v>
      </c>
      <c r="D2" s="42" t="s">
        <v>26</v>
      </c>
      <c r="G2" s="7" t="s">
        <v>17</v>
      </c>
      <c r="H2" s="8" t="s">
        <v>24</v>
      </c>
      <c r="I2" s="8" t="s">
        <v>25</v>
      </c>
      <c r="J2" s="9" t="s">
        <v>26</v>
      </c>
    </row>
    <row r="3" spans="1:11" x14ac:dyDescent="0.35">
      <c r="A3" s="40" t="s">
        <v>18</v>
      </c>
      <c r="B3" s="41">
        <v>8</v>
      </c>
      <c r="C3" s="41">
        <v>2</v>
      </c>
      <c r="D3" s="42">
        <v>2</v>
      </c>
      <c r="G3" s="10" t="s">
        <v>18</v>
      </c>
      <c r="H3" s="8">
        <v>5</v>
      </c>
      <c r="I3" s="8">
        <v>15</v>
      </c>
      <c r="J3" s="9">
        <v>6</v>
      </c>
    </row>
    <row r="4" spans="1:11" x14ac:dyDescent="0.35">
      <c r="A4" s="40" t="s">
        <v>19</v>
      </c>
      <c r="B4" s="41">
        <v>10</v>
      </c>
      <c r="C4" s="41">
        <v>5</v>
      </c>
      <c r="D4" s="42">
        <v>1</v>
      </c>
      <c r="G4" s="10" t="s">
        <v>19</v>
      </c>
      <c r="H4" s="8">
        <v>4</v>
      </c>
      <c r="I4" s="8">
        <v>8</v>
      </c>
      <c r="J4" s="9">
        <v>4</v>
      </c>
    </row>
    <row r="5" spans="1:11" x14ac:dyDescent="0.35">
      <c r="A5" s="40" t="s">
        <v>20</v>
      </c>
      <c r="B5" s="41">
        <v>4</v>
      </c>
      <c r="C5" s="41">
        <v>4</v>
      </c>
      <c r="D5" s="42">
        <v>3</v>
      </c>
      <c r="G5" s="10" t="s">
        <v>20</v>
      </c>
      <c r="H5" s="8">
        <v>6</v>
      </c>
      <c r="I5" s="8">
        <v>7</v>
      </c>
      <c r="J5" s="9">
        <v>9</v>
      </c>
    </row>
    <row r="6" spans="1:11" x14ac:dyDescent="0.35">
      <c r="A6" s="40" t="s">
        <v>21</v>
      </c>
      <c r="B6" s="41">
        <v>6</v>
      </c>
      <c r="C6" s="41">
        <v>3</v>
      </c>
      <c r="D6" s="42">
        <v>1</v>
      </c>
      <c r="G6" s="10" t="s">
        <v>21</v>
      </c>
      <c r="H6" s="8">
        <v>2</v>
      </c>
      <c r="I6" s="8">
        <v>10</v>
      </c>
      <c r="J6" s="9">
        <v>8</v>
      </c>
    </row>
    <row r="7" spans="1:11" x14ac:dyDescent="0.35">
      <c r="A7" s="40" t="s">
        <v>22</v>
      </c>
      <c r="B7" s="41">
        <v>1</v>
      </c>
      <c r="C7" s="41">
        <v>4</v>
      </c>
      <c r="D7" s="42">
        <v>2</v>
      </c>
      <c r="G7" s="10" t="s">
        <v>22</v>
      </c>
      <c r="H7" s="8">
        <v>4</v>
      </c>
      <c r="I7" s="8">
        <v>5</v>
      </c>
      <c r="J7" s="9">
        <v>2</v>
      </c>
    </row>
    <row r="8" spans="1:11" ht="15" thickBot="1" x14ac:dyDescent="0.4">
      <c r="A8" s="43" t="s">
        <v>23</v>
      </c>
      <c r="B8" s="44">
        <v>1</v>
      </c>
      <c r="C8" s="44">
        <v>2</v>
      </c>
      <c r="D8" s="45">
        <v>1</v>
      </c>
      <c r="G8" s="11" t="s">
        <v>23</v>
      </c>
      <c r="H8" s="12">
        <v>0</v>
      </c>
      <c r="I8" s="12">
        <v>5</v>
      </c>
      <c r="J8" s="13">
        <v>1</v>
      </c>
    </row>
    <row r="9" spans="1:11" ht="15.5" thickTop="1" thickBot="1" x14ac:dyDescent="0.4"/>
    <row r="10" spans="1:11" ht="15" thickTop="1" x14ac:dyDescent="0.35">
      <c r="A10" s="37" t="s">
        <v>27</v>
      </c>
      <c r="B10" s="38"/>
      <c r="C10" s="62" t="s">
        <v>30</v>
      </c>
      <c r="D10" s="67" t="s">
        <v>31</v>
      </c>
      <c r="G10" s="4" t="s">
        <v>29</v>
      </c>
      <c r="H10" s="5"/>
      <c r="I10" s="14" t="s">
        <v>32</v>
      </c>
      <c r="J10" s="19" t="s">
        <v>31</v>
      </c>
    </row>
    <row r="11" spans="1:11" x14ac:dyDescent="0.35">
      <c r="A11" s="40" t="s">
        <v>24</v>
      </c>
      <c r="B11" s="63">
        <v>65000</v>
      </c>
      <c r="C11" s="64">
        <f>B11*$C$15</f>
        <v>10400</v>
      </c>
      <c r="D11" s="68">
        <f>B11+C11</f>
        <v>75400</v>
      </c>
      <c r="G11" s="10" t="s">
        <v>24</v>
      </c>
      <c r="H11" s="15">
        <v>500</v>
      </c>
      <c r="I11" s="16">
        <f>H11*$C$15</f>
        <v>80</v>
      </c>
      <c r="J11" s="20">
        <f>H11+I11</f>
        <v>580</v>
      </c>
    </row>
    <row r="12" spans="1:11" x14ac:dyDescent="0.35">
      <c r="A12" s="40" t="s">
        <v>25</v>
      </c>
      <c r="B12" s="63">
        <v>76500</v>
      </c>
      <c r="C12" s="64">
        <f>B12*$C$15</f>
        <v>12240</v>
      </c>
      <c r="D12" s="68">
        <f>B12+C12</f>
        <v>88740</v>
      </c>
      <c r="G12" s="10" t="s">
        <v>25</v>
      </c>
      <c r="H12" s="15">
        <v>600</v>
      </c>
      <c r="I12" s="16">
        <f t="shared" ref="I12:I13" si="0">H12*$C$15</f>
        <v>96</v>
      </c>
      <c r="J12" s="20">
        <f>H12+I12</f>
        <v>696</v>
      </c>
    </row>
    <row r="13" spans="1:11" ht="15" thickBot="1" x14ac:dyDescent="0.4">
      <c r="A13" s="43" t="s">
        <v>26</v>
      </c>
      <c r="B13" s="65">
        <v>75000</v>
      </c>
      <c r="C13" s="66">
        <f>B13*$C$15</f>
        <v>12000</v>
      </c>
      <c r="D13" s="69">
        <f>B13+C13</f>
        <v>87000</v>
      </c>
      <c r="G13" s="11" t="s">
        <v>26</v>
      </c>
      <c r="H13" s="17">
        <v>750</v>
      </c>
      <c r="I13" s="18">
        <f t="shared" si="0"/>
        <v>120</v>
      </c>
      <c r="J13" s="21">
        <f>H13+I13</f>
        <v>870</v>
      </c>
    </row>
    <row r="14" spans="1:11" ht="15" thickTop="1" x14ac:dyDescent="0.35">
      <c r="K14" s="3"/>
    </row>
    <row r="15" spans="1:11" x14ac:dyDescent="0.35">
      <c r="A15" s="60" t="s">
        <v>7</v>
      </c>
      <c r="B15" s="60"/>
      <c r="C15" s="61">
        <v>0.16</v>
      </c>
      <c r="K15" s="3"/>
    </row>
    <row r="17" spans="1:12" ht="15" thickBot="1" x14ac:dyDescent="0.4">
      <c r="H17" s="3"/>
      <c r="I17" s="3"/>
      <c r="J17" s="3"/>
      <c r="K17" s="3"/>
    </row>
    <row r="18" spans="1:12" ht="15" thickTop="1" x14ac:dyDescent="0.35">
      <c r="A18" s="47" t="s">
        <v>17</v>
      </c>
      <c r="B18" s="48" t="s">
        <v>24</v>
      </c>
      <c r="C18" s="49" t="s">
        <v>33</v>
      </c>
      <c r="D18" s="50" t="s">
        <v>34</v>
      </c>
      <c r="E18" s="51" t="s">
        <v>37</v>
      </c>
      <c r="F18" s="3"/>
      <c r="G18" s="22" t="s">
        <v>35</v>
      </c>
      <c r="H18" s="23" t="s">
        <v>38</v>
      </c>
      <c r="I18" s="24" t="s">
        <v>25</v>
      </c>
      <c r="J18" s="25" t="s">
        <v>26</v>
      </c>
      <c r="K18" s="26" t="s">
        <v>37</v>
      </c>
    </row>
    <row r="19" spans="1:12" x14ac:dyDescent="0.35">
      <c r="A19" s="52" t="s">
        <v>18</v>
      </c>
      <c r="B19" s="53">
        <f>B3*$D$11</f>
        <v>603200</v>
      </c>
      <c r="C19" s="54">
        <f>C3*$D$12</f>
        <v>177480</v>
      </c>
      <c r="D19" s="55">
        <f>D3*$D$13</f>
        <v>174000</v>
      </c>
      <c r="E19" s="56">
        <f>B19+C19+D19</f>
        <v>954680</v>
      </c>
      <c r="F19" s="3"/>
      <c r="G19" s="27" t="s">
        <v>18</v>
      </c>
      <c r="H19" s="28">
        <f>H3*$H$11</f>
        <v>2500</v>
      </c>
      <c r="I19" s="29">
        <f>I3*$H$12</f>
        <v>9000</v>
      </c>
      <c r="J19" s="30">
        <f>J3*$H$13</f>
        <v>4500</v>
      </c>
      <c r="K19" s="31">
        <f>H19+I19+J19</f>
        <v>16000</v>
      </c>
    </row>
    <row r="20" spans="1:12" x14ac:dyDescent="0.35">
      <c r="A20" s="52" t="s">
        <v>19</v>
      </c>
      <c r="B20" s="53">
        <f>B4*$D$11</f>
        <v>754000</v>
      </c>
      <c r="C20" s="54">
        <f t="shared" ref="C20:C24" si="1">C4*$D$12</f>
        <v>443700</v>
      </c>
      <c r="D20" s="55">
        <f t="shared" ref="D20:D24" si="2">D4*$D$13</f>
        <v>87000</v>
      </c>
      <c r="E20" s="56">
        <f>B20+C20+D20</f>
        <v>1284700</v>
      </c>
      <c r="F20" s="3"/>
      <c r="G20" s="27" t="s">
        <v>19</v>
      </c>
      <c r="H20" s="28">
        <f t="shared" ref="H20:H24" si="3">H4*$H$11</f>
        <v>2000</v>
      </c>
      <c r="I20" s="29">
        <f t="shared" ref="I20:I24" si="4">I4*$H$12</f>
        <v>4800</v>
      </c>
      <c r="J20" s="30">
        <f t="shared" ref="J20:J24" si="5">J4*$H$13</f>
        <v>3000</v>
      </c>
      <c r="K20" s="31">
        <f t="shared" ref="K20:K24" si="6">H20+I20+J20</f>
        <v>9800</v>
      </c>
    </row>
    <row r="21" spans="1:12" x14ac:dyDescent="0.35">
      <c r="A21" s="52" t="s">
        <v>20</v>
      </c>
      <c r="B21" s="53">
        <f>B5*$D$11</f>
        <v>301600</v>
      </c>
      <c r="C21" s="54">
        <f t="shared" si="1"/>
        <v>354960</v>
      </c>
      <c r="D21" s="55">
        <f t="shared" si="2"/>
        <v>261000</v>
      </c>
      <c r="E21" s="56">
        <f>B21+C21+D21</f>
        <v>917560</v>
      </c>
      <c r="F21" s="3"/>
      <c r="G21" s="27" t="s">
        <v>20</v>
      </c>
      <c r="H21" s="28">
        <f t="shared" si="3"/>
        <v>3000</v>
      </c>
      <c r="I21" s="29">
        <f t="shared" si="4"/>
        <v>4200</v>
      </c>
      <c r="J21" s="30">
        <f t="shared" si="5"/>
        <v>6750</v>
      </c>
      <c r="K21" s="31">
        <f>H21+I21+J21</f>
        <v>13950</v>
      </c>
    </row>
    <row r="22" spans="1:12" x14ac:dyDescent="0.35">
      <c r="A22" s="52" t="s">
        <v>21</v>
      </c>
      <c r="B22" s="53">
        <f>B6*$D$11</f>
        <v>452400</v>
      </c>
      <c r="C22" s="54">
        <f t="shared" si="1"/>
        <v>266220</v>
      </c>
      <c r="D22" s="55">
        <f t="shared" si="2"/>
        <v>87000</v>
      </c>
      <c r="E22" s="56">
        <f>B22+C22+D22</f>
        <v>805620</v>
      </c>
      <c r="F22" s="3"/>
      <c r="G22" s="27" t="s">
        <v>21</v>
      </c>
      <c r="H22" s="28">
        <f t="shared" si="3"/>
        <v>1000</v>
      </c>
      <c r="I22" s="29">
        <f t="shared" si="4"/>
        <v>6000</v>
      </c>
      <c r="J22" s="30">
        <f t="shared" si="5"/>
        <v>6000</v>
      </c>
      <c r="K22" s="31">
        <f t="shared" si="6"/>
        <v>13000</v>
      </c>
    </row>
    <row r="23" spans="1:12" x14ac:dyDescent="0.35">
      <c r="A23" s="52" t="s">
        <v>22</v>
      </c>
      <c r="B23" s="53">
        <f>B7*$D$11</f>
        <v>75400</v>
      </c>
      <c r="C23" s="54">
        <f t="shared" si="1"/>
        <v>354960</v>
      </c>
      <c r="D23" s="55">
        <f t="shared" si="2"/>
        <v>174000</v>
      </c>
      <c r="E23" s="56">
        <f t="shared" ref="E20:E24" si="7">B23+C23+D23</f>
        <v>604360</v>
      </c>
      <c r="F23" s="3"/>
      <c r="G23" s="27" t="s">
        <v>22</v>
      </c>
      <c r="H23" s="28">
        <f t="shared" si="3"/>
        <v>2000</v>
      </c>
      <c r="I23" s="29">
        <f t="shared" si="4"/>
        <v>3000</v>
      </c>
      <c r="J23" s="30">
        <f t="shared" si="5"/>
        <v>1500</v>
      </c>
      <c r="K23" s="31">
        <f t="shared" si="6"/>
        <v>6500</v>
      </c>
    </row>
    <row r="24" spans="1:12" ht="15" thickBot="1" x14ac:dyDescent="0.4">
      <c r="A24" s="52" t="s">
        <v>23</v>
      </c>
      <c r="B24" s="53">
        <f>B8*$D$11</f>
        <v>75400</v>
      </c>
      <c r="C24" s="54">
        <f t="shared" si="1"/>
        <v>177480</v>
      </c>
      <c r="D24" s="55">
        <f t="shared" si="2"/>
        <v>87000</v>
      </c>
      <c r="E24" s="56">
        <f>B24+C24+D24</f>
        <v>339880</v>
      </c>
      <c r="F24" s="46"/>
      <c r="G24" s="27" t="s">
        <v>23</v>
      </c>
      <c r="H24" s="28">
        <f t="shared" si="3"/>
        <v>0</v>
      </c>
      <c r="I24" s="29">
        <f t="shared" si="4"/>
        <v>3000</v>
      </c>
      <c r="J24" s="30">
        <f t="shared" si="5"/>
        <v>750</v>
      </c>
      <c r="K24" s="31">
        <f>H24+I24+J24</f>
        <v>3750</v>
      </c>
    </row>
    <row r="25" spans="1:12" ht="15.5" thickTop="1" thickBot="1" x14ac:dyDescent="0.4">
      <c r="A25" s="57" t="s">
        <v>36</v>
      </c>
      <c r="B25" s="58">
        <f>B19+B20+B21+B22+B23+B24</f>
        <v>2262000</v>
      </c>
      <c r="C25" s="58">
        <f>SUM(C19:C24)</f>
        <v>1774800</v>
      </c>
      <c r="D25" s="58">
        <f>SUM(D19:D24)</f>
        <v>870000</v>
      </c>
      <c r="E25" s="59">
        <f>B25+C25+D25</f>
        <v>4906800</v>
      </c>
      <c r="F25" s="32" t="s">
        <v>39</v>
      </c>
      <c r="G25" s="33" t="s">
        <v>36</v>
      </c>
      <c r="H25" s="34">
        <f>SUM(H19:H24)</f>
        <v>10500</v>
      </c>
      <c r="I25" s="34">
        <f>SUM(I19:I24)</f>
        <v>30000</v>
      </c>
      <c r="J25" s="34">
        <f>SUM(J19:J24)</f>
        <v>22500</v>
      </c>
      <c r="K25" s="35">
        <f>H25+I25+J25</f>
        <v>63000</v>
      </c>
      <c r="L25" s="36" t="s">
        <v>39</v>
      </c>
    </row>
    <row r="26" spans="1:12" ht="15" thickTop="1" x14ac:dyDescent="0.35">
      <c r="F26" s="3"/>
    </row>
  </sheetData>
  <mergeCells count="5">
    <mergeCell ref="A15:B15"/>
    <mergeCell ref="A1:D1"/>
    <mergeCell ref="A10:B10"/>
    <mergeCell ref="G1:J1"/>
    <mergeCell ref="G10:H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 MIXTA</vt:lpstr>
      <vt:lpstr>ZAPATOS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VSQZ</dc:creator>
  <cp:lastModifiedBy>ORLANDO VSQZ</cp:lastModifiedBy>
  <dcterms:created xsi:type="dcterms:W3CDTF">2024-06-05T00:28:43Z</dcterms:created>
  <dcterms:modified xsi:type="dcterms:W3CDTF">2024-06-09T19:46:36Z</dcterms:modified>
</cp:coreProperties>
</file>