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kshaykulkarni/Desktop/WQU/Codes/"/>
    </mc:Choice>
  </mc:AlternateContent>
  <xr:revisionPtr revIDLastSave="0" documentId="13_ncr:1_{2760CE54-6A8E-654E-915E-10B4188EEF30}" xr6:coauthVersionLast="46" xr6:coauthVersionMax="46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L48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4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<sst xmlns="http://schemas.openxmlformats.org/spreadsheetml/2006/main" count="73" uniqueCount="56">
  <si>
    <t>returns</t>
  </si>
  <si>
    <t>sharpe_ratios</t>
  </si>
  <si>
    <t>max_holding_loss</t>
  </si>
  <si>
    <t>std_devs</t>
  </si>
  <si>
    <t>annualised return</t>
  </si>
  <si>
    <t>Rotation,10 days,1 elements, weekly</t>
  </si>
  <si>
    <t>Rotation,10 days,3 elements, weekly</t>
  </si>
  <si>
    <t>Rotation,10 days,5 elements, weekly</t>
  </si>
  <si>
    <t>Rotation,120 days,1 elements, weekly</t>
  </si>
  <si>
    <t>Rotation,120 days,3 elements, weekly</t>
  </si>
  <si>
    <t>Rotation,120 days,5 elements, weekly</t>
  </si>
  <si>
    <t>Rotation,20 days,1 elements, weekly</t>
  </si>
  <si>
    <t>Rotation,20 days,3 elements, weekly</t>
  </si>
  <si>
    <t>Rotation,20 days,5 elements, weekly</t>
  </si>
  <si>
    <t>Rotation,5 days,1 elements, weekly</t>
  </si>
  <si>
    <t>Rotation,5 days,3 elements, weekly</t>
  </si>
  <si>
    <t>Rotation,5 days,5 elements, weekly</t>
  </si>
  <si>
    <t>Rotation,60 days,1 elements, weekly</t>
  </si>
  <si>
    <t>Rotation,60 days,3 elements, weekly</t>
  </si>
  <si>
    <t>Rotation,60 days,5 elements, weekly</t>
  </si>
  <si>
    <t>metric</t>
  </si>
  <si>
    <t>Rotation,10 days,1 elements, biweekly</t>
  </si>
  <si>
    <t>Rotation,10 days,3 elements, biweekly</t>
  </si>
  <si>
    <t>Rotation,10 days,5 elements, biweekly</t>
  </si>
  <si>
    <t>Rotation,120 days,1 elements, biweekly</t>
  </si>
  <si>
    <t>Rotation,120 days,3 elements, biweekly</t>
  </si>
  <si>
    <t>Rotation,120 days,5 elements, biweekly</t>
  </si>
  <si>
    <t>Rotation,20 days,1 elements, biweekly</t>
  </si>
  <si>
    <t>Rotation,20 days,3 elements, biweekly</t>
  </si>
  <si>
    <t>Rotation,20 days,5 elements, biweekly</t>
  </si>
  <si>
    <t>Rotation,5 days,1 elements, biweekly</t>
  </si>
  <si>
    <t>Rotation,5 days,3 elements, biweekly</t>
  </si>
  <si>
    <t>Rotation,5 days,5 elements, biweekly</t>
  </si>
  <si>
    <t>Rotation,60 days,1 elements, biweekly</t>
  </si>
  <si>
    <t>Rotation,60 days,3 elements, biweekly</t>
  </si>
  <si>
    <t>Rotation,60 days,5 elements, biweekly</t>
  </si>
  <si>
    <t>Rotation,10 days,1 elements, monthly</t>
  </si>
  <si>
    <t>Rotation,10 days,3 elements, monthly</t>
  </si>
  <si>
    <t>Rotation,10 days,5 elements, monthly</t>
  </si>
  <si>
    <t>Rotation,120 days,1 elements, monthly</t>
  </si>
  <si>
    <t>Rotation,120 days,3 elements, monthly</t>
  </si>
  <si>
    <t>Rotation,120 days,5 elements, monthly</t>
  </si>
  <si>
    <t>Rotation,20 days,1 elements, monthly</t>
  </si>
  <si>
    <t>Rotation,20 days,3 elements, monthly</t>
  </si>
  <si>
    <t>Rotation,20 days,5 elements, monthly</t>
  </si>
  <si>
    <t>Rotation,240 days,1 elements, monthly</t>
  </si>
  <si>
    <t>Rotation,240 days,3 elements, monthly</t>
  </si>
  <si>
    <t>Rotation,240 days,5 elements, monthly</t>
  </si>
  <si>
    <t>Rotation,60 days,1 elements, monthly</t>
  </si>
  <si>
    <t>Rotation,60 days,3 elements, monthly</t>
  </si>
  <si>
    <t>Rotation,60 days,5 elements, monthly</t>
  </si>
  <si>
    <t>lookback</t>
  </si>
  <si>
    <t>Lookback/ no of sectors</t>
  </si>
  <si>
    <t>Annualized return (%)</t>
  </si>
  <si>
    <t>Ann Risk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</si>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</sst>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32.6640625" bestFit="1" customWidth="1"/>
    <col min="2" max="2" width="12.1640625" bestFit="1" customWidth="1"/>
    <col min="3" max="3" width="12.6640625" bestFit="1" customWidth="1"/>
    <col min="4" max="4" width="14.6640625" bestFit="1" customWidth="1"/>
    <col min="5" max="5" width="12.1640625" bestFit="1" customWidth="1"/>
    <col min="6" max="6" width="14.83203125" bestFit="1" customWidth="1"/>
    <col min="10" max="10" width="19.33203125" bestFit="1" customWidth="1"/>
  </cols>
  <sheetData>
    <row r="1" spans="1:13" ht="46" thickBo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51</v>
      </c>
      <c r="J1" s="3" t="s">
        <v>52</v>
      </c>
      <c r="K1" s="3" t="s">
        <v>53</v>
      </c>
      <c r="L1" s="3" t="s">
        <v>54</v>
      </c>
      <c r="M1" s="3" t="s">
        <v>55</v>
      </c>
    </row>
    <row r="2" spans="1:13" x14ac:dyDescent="0.2">
      <c r="A2" s="1" t="s">
        <v>5</v>
      </c>
      <c r="B2">
        <v>1.1256128360356641</v>
      </c>
      <c r="C2">
        <v>3.0502864801651399E-2</v>
      </c>
      <c r="D2">
        <v>-6.9983978993835239E-2</v>
      </c>
      <c r="E2">
        <v>2.4937686259223549E-2</v>
      </c>
      <c r="F2">
        <v>12.80606928582336</v>
      </c>
      <c r="G2">
        <v>10</v>
      </c>
      <c r="H2">
        <v>5</v>
      </c>
      <c r="I2">
        <v>1</v>
      </c>
      <c r="J2" t="str">
        <f>_xlfn.CONCAT(G2," days,",I2," sectors")</f>
        <v>10 days,1 sectors</v>
      </c>
      <c r="K2" s="5">
        <f>F2</f>
        <v>12.80606928582336</v>
      </c>
      <c r="L2" s="5">
        <f>E2*SQRT(52)*100</f>
        <v>17.982821299812855</v>
      </c>
      <c r="M2" s="4">
        <f>C2</f>
        <v>3.0502864801651399E-2</v>
      </c>
    </row>
    <row r="3" spans="1:13" x14ac:dyDescent="0.2">
      <c r="A3" s="1" t="s">
        <v>6</v>
      </c>
      <c r="B3">
        <v>1.260474183210941</v>
      </c>
      <c r="C3">
        <v>5.9919793988525392E-2</v>
      </c>
      <c r="D3">
        <v>-4.5457846340902441E-2</v>
      </c>
      <c r="E3">
        <v>1.7205480835067299E-2</v>
      </c>
      <c r="F3">
        <v>14.340383483934859</v>
      </c>
      <c r="G3">
        <v>10</v>
      </c>
      <c r="H3">
        <v>5</v>
      </c>
      <c r="I3">
        <v>3</v>
      </c>
      <c r="J3" t="str">
        <f t="shared" ref="J3:J49" si="0">_xlfn.CONCAT(G3," days,",I3," sectors")</f>
        <v>10 days,3 sectors</v>
      </c>
      <c r="K3" s="5">
        <f t="shared" ref="K3:K49" si="1">F3</f>
        <v>14.340383483934859</v>
      </c>
      <c r="L3" s="5">
        <f t="shared" ref="L3:L16" si="2">E3*SQRT(52)*100</f>
        <v>12.407048673969625</v>
      </c>
      <c r="M3" s="4">
        <f t="shared" ref="M3:M49" si="3">C3</f>
        <v>5.9919793988525392E-2</v>
      </c>
    </row>
    <row r="4" spans="1:13" x14ac:dyDescent="0.2">
      <c r="A4" s="1" t="s">
        <v>7</v>
      </c>
      <c r="B4">
        <v>1.1389073547177411</v>
      </c>
      <c r="C4">
        <v>4.1306211087757463E-2</v>
      </c>
      <c r="D4">
        <v>-4.288121015039259E-2</v>
      </c>
      <c r="E4">
        <v>1.4589123423625309E-2</v>
      </c>
      <c r="F4">
        <v>12.95732069475714</v>
      </c>
      <c r="G4">
        <v>10</v>
      </c>
      <c r="H4">
        <v>5</v>
      </c>
      <c r="I4">
        <v>5</v>
      </c>
      <c r="J4" t="str">
        <f t="shared" si="0"/>
        <v>10 days,5 sectors</v>
      </c>
      <c r="K4" s="5">
        <f t="shared" si="1"/>
        <v>12.95732069475714</v>
      </c>
      <c r="L4" s="5">
        <f t="shared" si="2"/>
        <v>10.520366513590758</v>
      </c>
      <c r="M4" s="4">
        <f t="shared" si="3"/>
        <v>4.1306211087757463E-2</v>
      </c>
    </row>
    <row r="5" spans="1:13" x14ac:dyDescent="0.2">
      <c r="A5" s="1" t="s">
        <v>8</v>
      </c>
      <c r="B5">
        <v>1.8245186979157899</v>
      </c>
      <c r="C5">
        <v>0.1152427966138929</v>
      </c>
      <c r="D5">
        <v>-6.0075320512820378E-2</v>
      </c>
      <c r="E5">
        <v>2.2029462792159851E-2</v>
      </c>
      <c r="F5">
        <v>20.757503922111919</v>
      </c>
      <c r="G5">
        <v>120</v>
      </c>
      <c r="H5">
        <v>5</v>
      </c>
      <c r="I5">
        <v>1</v>
      </c>
      <c r="J5" t="str">
        <f t="shared" si="0"/>
        <v>120 days,1 sectors</v>
      </c>
      <c r="K5" s="5">
        <f t="shared" si="1"/>
        <v>20.757503922111919</v>
      </c>
      <c r="L5" s="5">
        <f t="shared" si="2"/>
        <v>15.885671533611688</v>
      </c>
      <c r="M5" s="4">
        <f t="shared" si="3"/>
        <v>0.1152427966138929</v>
      </c>
    </row>
    <row r="6" spans="1:13" x14ac:dyDescent="0.2">
      <c r="A6" s="1" t="s">
        <v>9</v>
      </c>
      <c r="B6">
        <v>1.713846504588789</v>
      </c>
      <c r="C6">
        <v>0.1441107099985767</v>
      </c>
      <c r="D6">
        <v>-3.852614796848941E-2</v>
      </c>
      <c r="E6">
        <v>1.5064091083519179E-2</v>
      </c>
      <c r="F6">
        <v>19.49838912669864</v>
      </c>
      <c r="G6">
        <v>120</v>
      </c>
      <c r="H6">
        <v>5</v>
      </c>
      <c r="I6">
        <v>3</v>
      </c>
      <c r="J6" t="str">
        <f t="shared" si="0"/>
        <v>120 days,3 sectors</v>
      </c>
      <c r="K6" s="5">
        <f t="shared" si="1"/>
        <v>19.49838912669864</v>
      </c>
      <c r="L6" s="5">
        <f t="shared" si="2"/>
        <v>10.862870563977657</v>
      </c>
      <c r="M6" s="4">
        <f t="shared" si="3"/>
        <v>0.1441107099985767</v>
      </c>
    </row>
    <row r="7" spans="1:13" x14ac:dyDescent="0.2">
      <c r="A7" s="1" t="s">
        <v>10</v>
      </c>
      <c r="B7">
        <v>1.510929868657978</v>
      </c>
      <c r="C7">
        <v>0.1370583195261629</v>
      </c>
      <c r="D7">
        <v>-3.1842192302381063E-2</v>
      </c>
      <c r="E7">
        <v>1.2026405489607791E-2</v>
      </c>
      <c r="F7">
        <v>17.18981159827587</v>
      </c>
      <c r="G7">
        <v>120</v>
      </c>
      <c r="H7">
        <v>5</v>
      </c>
      <c r="I7">
        <v>5</v>
      </c>
      <c r="J7" t="str">
        <f t="shared" si="0"/>
        <v>120 days,5 sectors</v>
      </c>
      <c r="K7" s="5">
        <f t="shared" si="1"/>
        <v>17.18981159827587</v>
      </c>
      <c r="L7" s="5">
        <f t="shared" si="2"/>
        <v>8.672364330460498</v>
      </c>
      <c r="M7" s="4">
        <f t="shared" si="3"/>
        <v>0.1370583195261629</v>
      </c>
    </row>
    <row r="8" spans="1:13" x14ac:dyDescent="0.2">
      <c r="A8" s="1" t="s">
        <v>11</v>
      </c>
      <c r="B8">
        <v>1.3266063360202209</v>
      </c>
      <c r="C8">
        <v>5.4946182215843187E-2</v>
      </c>
      <c r="D8">
        <v>-6.9983978993835239E-2</v>
      </c>
      <c r="E8">
        <v>2.558170111934838E-2</v>
      </c>
      <c r="F8">
        <v>15.0927673443384</v>
      </c>
      <c r="G8">
        <v>20</v>
      </c>
      <c r="H8">
        <v>5</v>
      </c>
      <c r="I8">
        <v>1</v>
      </c>
      <c r="J8" t="str">
        <f t="shared" si="0"/>
        <v>20 days,1 sectors</v>
      </c>
      <c r="K8" s="5">
        <f t="shared" si="1"/>
        <v>15.0927673443384</v>
      </c>
      <c r="L8" s="5">
        <f t="shared" si="2"/>
        <v>18.447227019881023</v>
      </c>
      <c r="M8" s="4">
        <f t="shared" si="3"/>
        <v>5.4946182215843187E-2</v>
      </c>
    </row>
    <row r="9" spans="1:13" x14ac:dyDescent="0.2">
      <c r="A9" s="1" t="s">
        <v>12</v>
      </c>
      <c r="B9">
        <v>1.156845667546565</v>
      </c>
      <c r="C9">
        <v>3.9683481013867858E-2</v>
      </c>
      <c r="D9">
        <v>-5.4839100883087973E-2</v>
      </c>
      <c r="E9">
        <v>1.8171551690615871E-2</v>
      </c>
      <c r="F9">
        <v>13.16140443438981</v>
      </c>
      <c r="G9">
        <v>20</v>
      </c>
      <c r="H9">
        <v>5</v>
      </c>
      <c r="I9">
        <v>3</v>
      </c>
      <c r="J9" t="str">
        <f t="shared" si="0"/>
        <v>20 days,3 sectors</v>
      </c>
      <c r="K9" s="5">
        <f t="shared" si="1"/>
        <v>13.16140443438981</v>
      </c>
      <c r="L9" s="5">
        <f t="shared" si="2"/>
        <v>13.103692275051973</v>
      </c>
      <c r="M9" s="4">
        <f t="shared" si="3"/>
        <v>3.9683481013867858E-2</v>
      </c>
    </row>
    <row r="10" spans="1:13" x14ac:dyDescent="0.2">
      <c r="A10" s="1" t="s">
        <v>13</v>
      </c>
      <c r="B10">
        <v>1.2087768258878779</v>
      </c>
      <c r="C10">
        <v>5.6513960072680627E-2</v>
      </c>
      <c r="D10">
        <v>-4.1338193596948791E-2</v>
      </c>
      <c r="E10">
        <v>1.472344738298066E-2</v>
      </c>
      <c r="F10">
        <v>13.75222393335193</v>
      </c>
      <c r="G10">
        <v>20</v>
      </c>
      <c r="H10">
        <v>5</v>
      </c>
      <c r="I10">
        <v>5</v>
      </c>
      <c r="J10" t="str">
        <f t="shared" si="0"/>
        <v>20 days,5 sectors</v>
      </c>
      <c r="K10" s="5">
        <f t="shared" si="1"/>
        <v>13.75222393335193</v>
      </c>
      <c r="L10" s="5">
        <f t="shared" si="2"/>
        <v>10.617228898186571</v>
      </c>
      <c r="M10" s="4">
        <f t="shared" si="3"/>
        <v>5.6513960072680627E-2</v>
      </c>
    </row>
    <row r="11" spans="1:13" x14ac:dyDescent="0.2">
      <c r="A11" s="1" t="s">
        <v>14</v>
      </c>
      <c r="B11">
        <v>1.1916233264772209</v>
      </c>
      <c r="C11">
        <v>3.9106189438501242E-2</v>
      </c>
      <c r="D11">
        <v>-6.6332525448376201E-2</v>
      </c>
      <c r="E11">
        <v>2.512456022586864E-2</v>
      </c>
      <c r="F11">
        <v>13.55706899649028</v>
      </c>
      <c r="G11">
        <v>5</v>
      </c>
      <c r="H11">
        <v>5</v>
      </c>
      <c r="I11">
        <v>1</v>
      </c>
      <c r="J11" t="str">
        <f t="shared" si="0"/>
        <v>5 days,1 sectors</v>
      </c>
      <c r="K11" s="5">
        <f t="shared" si="1"/>
        <v>13.55706899649028</v>
      </c>
      <c r="L11" s="5">
        <f t="shared" si="2"/>
        <v>18.117578033570496</v>
      </c>
      <c r="M11" s="4">
        <f t="shared" si="3"/>
        <v>3.9106189438501242E-2</v>
      </c>
    </row>
    <row r="12" spans="1:13" x14ac:dyDescent="0.2">
      <c r="A12" s="1" t="s">
        <v>15</v>
      </c>
      <c r="B12">
        <v>1.133347737432463</v>
      </c>
      <c r="C12">
        <v>3.7445551721191753E-2</v>
      </c>
      <c r="D12">
        <v>-5.4386444997362997E-2</v>
      </c>
      <c r="E12">
        <v>1.6293144013810521E-2</v>
      </c>
      <c r="F12">
        <v>12.894069066951729</v>
      </c>
      <c r="G12">
        <v>5</v>
      </c>
      <c r="H12">
        <v>5</v>
      </c>
      <c r="I12">
        <v>3</v>
      </c>
      <c r="J12" t="str">
        <f t="shared" si="0"/>
        <v>5 days,3 sectors</v>
      </c>
      <c r="K12" s="5">
        <f t="shared" si="1"/>
        <v>12.894069066951729</v>
      </c>
      <c r="L12" s="5">
        <f t="shared" si="2"/>
        <v>11.749153236062597</v>
      </c>
      <c r="M12" s="4">
        <f t="shared" si="3"/>
        <v>3.7445551721191753E-2</v>
      </c>
    </row>
    <row r="13" spans="1:13" x14ac:dyDescent="0.2">
      <c r="A13" s="1" t="s">
        <v>16</v>
      </c>
      <c r="B13">
        <v>1.267830968739579</v>
      </c>
      <c r="C13">
        <v>7.0486004124706458E-2</v>
      </c>
      <c r="D13">
        <v>-4.1012982197134007E-2</v>
      </c>
      <c r="E13">
        <v>1.429776651386397E-2</v>
      </c>
      <c r="F13">
        <v>14.424081450220051</v>
      </c>
      <c r="G13">
        <v>5</v>
      </c>
      <c r="H13">
        <v>5</v>
      </c>
      <c r="I13">
        <v>5</v>
      </c>
      <c r="J13" t="str">
        <f t="shared" si="0"/>
        <v>5 days,5 sectors</v>
      </c>
      <c r="K13" s="5">
        <f t="shared" si="1"/>
        <v>14.424081450220051</v>
      </c>
      <c r="L13" s="5">
        <f t="shared" si="2"/>
        <v>10.310266058069709</v>
      </c>
      <c r="M13" s="4">
        <f t="shared" si="3"/>
        <v>7.0486004124706458E-2</v>
      </c>
    </row>
    <row r="14" spans="1:13" x14ac:dyDescent="0.2">
      <c r="A14" s="1" t="s">
        <v>17</v>
      </c>
      <c r="B14">
        <v>2.031671478276674</v>
      </c>
      <c r="C14">
        <v>0.1224496014312495</v>
      </c>
      <c r="D14">
        <v>-5.9846943672392072E-2</v>
      </c>
      <c r="E14">
        <v>2.4566262171305159E-2</v>
      </c>
      <c r="F14">
        <v>23.114275960529209</v>
      </c>
      <c r="G14">
        <v>60</v>
      </c>
      <c r="H14">
        <v>5</v>
      </c>
      <c r="I14">
        <v>1</v>
      </c>
      <c r="J14" t="str">
        <f t="shared" si="0"/>
        <v>60 days,1 sectors</v>
      </c>
      <c r="K14" s="5">
        <f t="shared" si="1"/>
        <v>23.114275960529209</v>
      </c>
      <c r="L14" s="5">
        <f t="shared" si="2"/>
        <v>17.714983581026413</v>
      </c>
      <c r="M14" s="4">
        <f t="shared" si="3"/>
        <v>0.1224496014312495</v>
      </c>
    </row>
    <row r="15" spans="1:13" x14ac:dyDescent="0.2">
      <c r="A15" s="1" t="s">
        <v>18</v>
      </c>
      <c r="B15">
        <v>1.963631127273721</v>
      </c>
      <c r="C15">
        <v>0.16195099499239271</v>
      </c>
      <c r="D15">
        <v>-4.0734487416656313E-2</v>
      </c>
      <c r="E15">
        <v>1.6786994526046321E-2</v>
      </c>
      <c r="F15">
        <v>22.34018257665814</v>
      </c>
      <c r="G15">
        <v>60</v>
      </c>
      <c r="H15">
        <v>5</v>
      </c>
      <c r="I15">
        <v>3</v>
      </c>
      <c r="J15" t="str">
        <f t="shared" si="0"/>
        <v>60 days,3 sectors</v>
      </c>
      <c r="K15" s="5">
        <f t="shared" si="1"/>
        <v>22.34018257665814</v>
      </c>
      <c r="L15" s="5">
        <f t="shared" si="2"/>
        <v>12.105273904918663</v>
      </c>
      <c r="M15" s="4">
        <f t="shared" si="3"/>
        <v>0.16195099499239271</v>
      </c>
    </row>
    <row r="16" spans="1:13" x14ac:dyDescent="0.2">
      <c r="A16" s="1" t="s">
        <v>19</v>
      </c>
      <c r="B16">
        <v>1.732681763393155</v>
      </c>
      <c r="C16">
        <v>0.1613267701463699</v>
      </c>
      <c r="D16">
        <v>-3.3479184464961682E-2</v>
      </c>
      <c r="E16">
        <v>1.358596250745992E-2</v>
      </c>
      <c r="F16">
        <v>19.712677398423249</v>
      </c>
      <c r="G16">
        <v>60</v>
      </c>
      <c r="H16">
        <v>5</v>
      </c>
      <c r="I16">
        <v>5</v>
      </c>
      <c r="J16" t="str">
        <f t="shared" si="0"/>
        <v>60 days,5 sectors</v>
      </c>
      <c r="K16" s="5">
        <f t="shared" si="1"/>
        <v>19.712677398423249</v>
      </c>
      <c r="L16" s="5">
        <f t="shared" si="2"/>
        <v>9.7969768894356104</v>
      </c>
      <c r="M16" s="4">
        <f t="shared" si="3"/>
        <v>0.1613267701463699</v>
      </c>
    </row>
    <row r="17" spans="1:13" x14ac:dyDescent="0.2">
      <c r="A17" s="1" t="s">
        <v>20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K17" s="5"/>
      <c r="L17" s="5"/>
      <c r="M17" s="4"/>
    </row>
    <row r="18" spans="1:13" x14ac:dyDescent="0.2">
      <c r="A18" s="1" t="s">
        <v>21</v>
      </c>
      <c r="B18">
        <v>0.8854904846852002</v>
      </c>
      <c r="C18">
        <v>-1.096960815137365E-2</v>
      </c>
      <c r="D18">
        <v>-7.6775575010259223E-2</v>
      </c>
      <c r="E18">
        <v>3.3780586949530803E-2</v>
      </c>
      <c r="F18">
        <v>10.074203256915141</v>
      </c>
      <c r="G18">
        <v>10</v>
      </c>
      <c r="H18">
        <v>10</v>
      </c>
      <c r="I18">
        <v>1</v>
      </c>
      <c r="J18" t="str">
        <f t="shared" si="0"/>
        <v>10 days,1 sectors</v>
      </c>
      <c r="K18" s="5">
        <f t="shared" si="1"/>
        <v>10.074203256915141</v>
      </c>
      <c r="L18" s="5">
        <f>E18*SQRT(21)*100</f>
        <v>15.480209671626231</v>
      </c>
      <c r="M18" s="4">
        <f t="shared" si="3"/>
        <v>-1.096960815137365E-2</v>
      </c>
    </row>
    <row r="19" spans="1:13" x14ac:dyDescent="0.2">
      <c r="A19" s="1" t="s">
        <v>22</v>
      </c>
      <c r="B19">
        <v>1.2534575911231709</v>
      </c>
      <c r="C19">
        <v>8.5459994035052791E-2</v>
      </c>
      <c r="D19">
        <v>-5.0190894597220703E-2</v>
      </c>
      <c r="E19">
        <v>2.3573209845932749E-2</v>
      </c>
      <c r="F19">
        <v>14.260555889979191</v>
      </c>
      <c r="G19">
        <v>10</v>
      </c>
      <c r="H19">
        <v>10</v>
      </c>
      <c r="I19">
        <v>3</v>
      </c>
      <c r="J19" t="str">
        <f t="shared" si="0"/>
        <v>10 days,3 sectors</v>
      </c>
      <c r="K19" s="5">
        <f t="shared" si="1"/>
        <v>14.260555889979191</v>
      </c>
      <c r="L19" s="5">
        <f t="shared" ref="L19:L32" si="4">E19*SQRT(21)*100</f>
        <v>10.802601849206511</v>
      </c>
      <c r="M19" s="4">
        <f t="shared" si="3"/>
        <v>8.5459994035052791E-2</v>
      </c>
    </row>
    <row r="20" spans="1:13" x14ac:dyDescent="0.2">
      <c r="A20" s="1" t="s">
        <v>23</v>
      </c>
      <c r="B20">
        <v>1.382046585963896</v>
      </c>
      <c r="C20">
        <v>0.14054714892530579</v>
      </c>
      <c r="D20">
        <v>-5.1375116237693967E-2</v>
      </c>
      <c r="E20">
        <v>1.9005953855023669E-2</v>
      </c>
      <c r="F20">
        <v>15.72350969132739</v>
      </c>
      <c r="G20">
        <v>10</v>
      </c>
      <c r="H20">
        <v>10</v>
      </c>
      <c r="I20">
        <v>5</v>
      </c>
      <c r="J20" t="str">
        <f t="shared" si="0"/>
        <v>10 days,5 sectors</v>
      </c>
      <c r="K20" s="5">
        <f t="shared" si="1"/>
        <v>15.72350969132739</v>
      </c>
      <c r="L20" s="5">
        <f t="shared" si="4"/>
        <v>8.7096222195483719</v>
      </c>
      <c r="M20" s="4">
        <f t="shared" si="3"/>
        <v>0.14054714892530579</v>
      </c>
    </row>
    <row r="21" spans="1:13" x14ac:dyDescent="0.2">
      <c r="A21" s="1" t="s">
        <v>24</v>
      </c>
      <c r="B21">
        <v>1.5371088299990341</v>
      </c>
      <c r="C21">
        <v>0.1089494928438155</v>
      </c>
      <c r="D21">
        <v>-0.1103378151407528</v>
      </c>
      <c r="E21">
        <v>3.6421109921437551E-2</v>
      </c>
      <c r="F21">
        <v>17.487648991411131</v>
      </c>
      <c r="G21">
        <v>120</v>
      </c>
      <c r="H21">
        <v>10</v>
      </c>
      <c r="I21">
        <v>1</v>
      </c>
      <c r="J21" t="str">
        <f t="shared" si="0"/>
        <v>120 days,1 sectors</v>
      </c>
      <c r="K21" s="5">
        <f t="shared" si="1"/>
        <v>17.487648991411131</v>
      </c>
      <c r="L21" s="5">
        <f t="shared" si="4"/>
        <v>16.690249310929474</v>
      </c>
      <c r="M21" s="4">
        <f t="shared" si="3"/>
        <v>0.1089494928438155</v>
      </c>
    </row>
    <row r="22" spans="1:13" x14ac:dyDescent="0.2">
      <c r="A22" s="1" t="s">
        <v>25</v>
      </c>
      <c r="B22">
        <v>1.6102218320489301</v>
      </c>
      <c r="C22">
        <v>0.17421398097928051</v>
      </c>
      <c r="D22">
        <v>-5.7518295969456901E-2</v>
      </c>
      <c r="E22">
        <v>2.251191079945002E-2</v>
      </c>
      <c r="F22">
        <v>18.319453800285789</v>
      </c>
      <c r="G22">
        <v>120</v>
      </c>
      <c r="H22">
        <v>10</v>
      </c>
      <c r="I22">
        <v>3</v>
      </c>
      <c r="J22" t="str">
        <f t="shared" si="0"/>
        <v>120 days,3 sectors</v>
      </c>
      <c r="K22" s="5">
        <f t="shared" si="1"/>
        <v>18.319453800285789</v>
      </c>
      <c r="L22" s="5">
        <f t="shared" si="4"/>
        <v>10.316253527657356</v>
      </c>
      <c r="M22" s="4">
        <f t="shared" si="3"/>
        <v>0.17421398097928051</v>
      </c>
    </row>
    <row r="23" spans="1:13" x14ac:dyDescent="0.2">
      <c r="A23" s="1" t="s">
        <v>26</v>
      </c>
      <c r="B23">
        <v>1.3766297270019081</v>
      </c>
      <c r="C23">
        <v>0.1442090696861292</v>
      </c>
      <c r="D23">
        <v>-5.0847167249626013E-2</v>
      </c>
      <c r="E23">
        <v>1.8211142249270951E-2</v>
      </c>
      <c r="F23">
        <v>15.66188222142126</v>
      </c>
      <c r="G23">
        <v>120</v>
      </c>
      <c r="H23">
        <v>10</v>
      </c>
      <c r="I23">
        <v>5</v>
      </c>
      <c r="J23" t="str">
        <f t="shared" si="0"/>
        <v>120 days,5 sectors</v>
      </c>
      <c r="K23" s="5">
        <f t="shared" si="1"/>
        <v>15.66188222142126</v>
      </c>
      <c r="L23" s="5">
        <f t="shared" si="4"/>
        <v>8.3453937848892483</v>
      </c>
      <c r="M23" s="4">
        <f t="shared" si="3"/>
        <v>0.1442090696861292</v>
      </c>
    </row>
    <row r="24" spans="1:13" x14ac:dyDescent="0.2">
      <c r="A24" s="1" t="s">
        <v>27</v>
      </c>
      <c r="B24">
        <v>2.033331004277664</v>
      </c>
      <c r="C24">
        <v>0.1632824022070411</v>
      </c>
      <c r="D24">
        <v>-7.0912026726057897E-2</v>
      </c>
      <c r="E24">
        <v>3.7845043612967873E-2</v>
      </c>
      <c r="F24">
        <v>23.133156346635271</v>
      </c>
      <c r="G24">
        <v>20</v>
      </c>
      <c r="H24">
        <v>10</v>
      </c>
      <c r="I24">
        <v>1</v>
      </c>
      <c r="J24" t="str">
        <f t="shared" si="0"/>
        <v>20 days,1 sectors</v>
      </c>
      <c r="K24" s="5">
        <f t="shared" si="1"/>
        <v>23.133156346635271</v>
      </c>
      <c r="L24" s="5">
        <f t="shared" si="4"/>
        <v>17.342777703533034</v>
      </c>
      <c r="M24" s="4">
        <f t="shared" si="3"/>
        <v>0.1632824022070411</v>
      </c>
    </row>
    <row r="25" spans="1:13" x14ac:dyDescent="0.2">
      <c r="A25" s="1" t="s">
        <v>28</v>
      </c>
      <c r="B25">
        <v>1.602783420233507</v>
      </c>
      <c r="C25">
        <v>0.1610309378482889</v>
      </c>
      <c r="D25">
        <v>-6.2408804946439522E-2</v>
      </c>
      <c r="E25">
        <v>2.4403774530948229E-2</v>
      </c>
      <c r="F25">
        <v>18.234827173762689</v>
      </c>
      <c r="G25">
        <v>20</v>
      </c>
      <c r="H25">
        <v>10</v>
      </c>
      <c r="I25">
        <v>3</v>
      </c>
      <c r="J25" t="str">
        <f t="shared" si="0"/>
        <v>20 days,3 sectors</v>
      </c>
      <c r="K25" s="5">
        <f t="shared" si="1"/>
        <v>18.234827173762689</v>
      </c>
      <c r="L25" s="5">
        <f t="shared" si="4"/>
        <v>11.18321440307057</v>
      </c>
      <c r="M25" s="4">
        <f t="shared" si="3"/>
        <v>0.1610309378482889</v>
      </c>
    </row>
    <row r="26" spans="1:13" x14ac:dyDescent="0.2">
      <c r="A26" s="1" t="s">
        <v>29</v>
      </c>
      <c r="B26">
        <v>1.639341399054679</v>
      </c>
      <c r="C26">
        <v>0.20692898157319331</v>
      </c>
      <c r="D26">
        <v>-5.3405109993256213E-2</v>
      </c>
      <c r="E26">
        <v>1.9298861627000619E-2</v>
      </c>
      <c r="F26">
        <v>18.65074639105098</v>
      </c>
      <c r="G26">
        <v>20</v>
      </c>
      <c r="H26">
        <v>10</v>
      </c>
      <c r="I26">
        <v>5</v>
      </c>
      <c r="J26" t="str">
        <f t="shared" si="0"/>
        <v>20 days,5 sectors</v>
      </c>
      <c r="K26" s="5">
        <f t="shared" si="1"/>
        <v>18.65074639105098</v>
      </c>
      <c r="L26" s="5">
        <f t="shared" si="4"/>
        <v>8.8438494232208953</v>
      </c>
      <c r="M26" s="4">
        <f t="shared" si="3"/>
        <v>0.20692898157319331</v>
      </c>
    </row>
    <row r="27" spans="1:13" x14ac:dyDescent="0.2">
      <c r="A27" s="1" t="s">
        <v>30</v>
      </c>
      <c r="B27">
        <v>0.88337186466092221</v>
      </c>
      <c r="C27">
        <v>-5.1760452833075916E-3</v>
      </c>
      <c r="D27">
        <v>-0.1103378151407528</v>
      </c>
      <c r="E27">
        <v>3.8932722456536867E-2</v>
      </c>
      <c r="F27">
        <v>10.050099769505749</v>
      </c>
      <c r="G27">
        <v>5</v>
      </c>
      <c r="H27">
        <v>10</v>
      </c>
      <c r="I27">
        <v>1</v>
      </c>
      <c r="J27" t="str">
        <f t="shared" si="0"/>
        <v>5 days,1 sectors</v>
      </c>
      <c r="K27" s="5">
        <f t="shared" si="1"/>
        <v>10.050099769505749</v>
      </c>
      <c r="L27" s="5">
        <f t="shared" si="4"/>
        <v>17.841214766778727</v>
      </c>
      <c r="M27" s="4">
        <f t="shared" si="3"/>
        <v>-5.1760452833075916E-3</v>
      </c>
    </row>
    <row r="28" spans="1:13" x14ac:dyDescent="0.2">
      <c r="A28" s="1" t="s">
        <v>31</v>
      </c>
      <c r="B28">
        <v>1.401625353991961</v>
      </c>
      <c r="C28">
        <v>0.1247597792669094</v>
      </c>
      <c r="D28">
        <v>-6.1443388989251613E-2</v>
      </c>
      <c r="E28">
        <v>2.2935825080116431E-2</v>
      </c>
      <c r="F28">
        <v>15.946256849028179</v>
      </c>
      <c r="G28">
        <v>5</v>
      </c>
      <c r="H28">
        <v>10</v>
      </c>
      <c r="I28">
        <v>3</v>
      </c>
      <c r="J28" t="str">
        <f t="shared" si="0"/>
        <v>5 days,3 sectors</v>
      </c>
      <c r="K28" s="5">
        <f t="shared" si="1"/>
        <v>15.946256849028179</v>
      </c>
      <c r="L28" s="5">
        <f t="shared" si="4"/>
        <v>10.510515455590014</v>
      </c>
      <c r="M28" s="4">
        <f t="shared" si="3"/>
        <v>0.1247597792669094</v>
      </c>
    </row>
    <row r="29" spans="1:13" x14ac:dyDescent="0.2">
      <c r="A29" s="1" t="s">
        <v>32</v>
      </c>
      <c r="B29">
        <v>1.5276591138706399</v>
      </c>
      <c r="C29">
        <v>0.1780732815747724</v>
      </c>
      <c r="D29">
        <v>-5.073586511596051E-2</v>
      </c>
      <c r="E29">
        <v>1.937577829732838E-2</v>
      </c>
      <c r="F29">
        <v>17.38013980566145</v>
      </c>
      <c r="G29">
        <v>5</v>
      </c>
      <c r="H29">
        <v>10</v>
      </c>
      <c r="I29">
        <v>5</v>
      </c>
      <c r="J29" t="str">
        <f t="shared" si="0"/>
        <v>5 days,5 sectors</v>
      </c>
      <c r="K29" s="5">
        <f t="shared" si="1"/>
        <v>17.38013980566145</v>
      </c>
      <c r="L29" s="5">
        <f t="shared" si="4"/>
        <v>8.8790970696189877</v>
      </c>
      <c r="M29" s="4">
        <f t="shared" si="3"/>
        <v>0.1780732815747724</v>
      </c>
    </row>
    <row r="30" spans="1:13" x14ac:dyDescent="0.2">
      <c r="A30" s="1" t="s">
        <v>33</v>
      </c>
      <c r="B30">
        <v>1.9777130325940571</v>
      </c>
      <c r="C30">
        <v>0.15267267389199721</v>
      </c>
      <c r="D30">
        <v>-0.1103378151407528</v>
      </c>
      <c r="E30">
        <v>3.9456514639096142E-2</v>
      </c>
      <c r="F30">
        <v>22.50039206382403</v>
      </c>
      <c r="G30">
        <v>60</v>
      </c>
      <c r="H30">
        <v>10</v>
      </c>
      <c r="I30">
        <v>1</v>
      </c>
      <c r="J30" t="str">
        <f t="shared" si="0"/>
        <v>60 days,1 sectors</v>
      </c>
      <c r="K30" s="5">
        <f t="shared" si="1"/>
        <v>22.50039206382403</v>
      </c>
      <c r="L30" s="5">
        <f t="shared" si="4"/>
        <v>18.081246499279128</v>
      </c>
      <c r="M30" s="4">
        <f t="shared" si="3"/>
        <v>0.15267267389199721</v>
      </c>
    </row>
    <row r="31" spans="1:13" x14ac:dyDescent="0.2">
      <c r="A31" s="1" t="s">
        <v>34</v>
      </c>
      <c r="B31">
        <v>1.4910180804608799</v>
      </c>
      <c r="C31">
        <v>0.13894128168560019</v>
      </c>
      <c r="D31">
        <v>-5.7009090107919443E-2</v>
      </c>
      <c r="E31">
        <v>2.4250219957226569E-2</v>
      </c>
      <c r="F31">
        <v>16.96327567838112</v>
      </c>
      <c r="G31">
        <v>60</v>
      </c>
      <c r="H31">
        <v>10</v>
      </c>
      <c r="I31">
        <v>3</v>
      </c>
      <c r="J31" t="str">
        <f t="shared" si="0"/>
        <v>60 days,3 sectors</v>
      </c>
      <c r="K31" s="5">
        <f t="shared" si="1"/>
        <v>16.96327567838112</v>
      </c>
      <c r="L31" s="5">
        <f t="shared" si="4"/>
        <v>11.112846857331952</v>
      </c>
      <c r="M31" s="4">
        <f t="shared" si="3"/>
        <v>0.13894128168560019</v>
      </c>
    </row>
    <row r="32" spans="1:13" x14ac:dyDescent="0.2">
      <c r="A32" s="1" t="s">
        <v>35</v>
      </c>
      <c r="B32">
        <v>1.4986585563046</v>
      </c>
      <c r="C32">
        <v>0.17630867572715869</v>
      </c>
      <c r="D32">
        <v>-5.2682803913393313E-2</v>
      </c>
      <c r="E32">
        <v>1.8656235906917291E-2</v>
      </c>
      <c r="F32">
        <v>17.05020118233676</v>
      </c>
      <c r="G32">
        <v>60</v>
      </c>
      <c r="H32">
        <v>10</v>
      </c>
      <c r="I32">
        <v>5</v>
      </c>
      <c r="J32" t="str">
        <f t="shared" si="0"/>
        <v>60 days,5 sectors</v>
      </c>
      <c r="K32" s="5">
        <f t="shared" si="1"/>
        <v>17.05020118233676</v>
      </c>
      <c r="L32" s="5">
        <f t="shared" si="4"/>
        <v>8.549361322640161</v>
      </c>
      <c r="M32" s="4">
        <f t="shared" si="3"/>
        <v>0.17630867572715869</v>
      </c>
    </row>
    <row r="33" spans="1:13" x14ac:dyDescent="0.2">
      <c r="A33" s="1" t="s">
        <v>20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K33" s="5"/>
      <c r="L33" s="5"/>
      <c r="M33" s="4"/>
    </row>
    <row r="34" spans="1:13" x14ac:dyDescent="0.2">
      <c r="A34" s="1" t="s">
        <v>36</v>
      </c>
      <c r="B34">
        <v>1.4639731133640921</v>
      </c>
      <c r="C34">
        <v>0.13556326925196799</v>
      </c>
      <c r="D34">
        <v>-0.1013892104198828</v>
      </c>
      <c r="E34">
        <v>6.2274608554329203E-2</v>
      </c>
      <c r="F34">
        <v>16.655585759266419</v>
      </c>
      <c r="G34">
        <v>10</v>
      </c>
      <c r="H34">
        <v>20</v>
      </c>
      <c r="I34">
        <v>1</v>
      </c>
      <c r="J34" t="str">
        <f t="shared" si="0"/>
        <v>10 days,1 sectors</v>
      </c>
      <c r="K34" s="5">
        <f t="shared" si="1"/>
        <v>16.655585759266419</v>
      </c>
      <c r="L34" s="5">
        <f>E34*SQRT(12)*100</f>
        <v>21.572557207512322</v>
      </c>
      <c r="M34" s="4">
        <f t="shared" si="3"/>
        <v>0.13556326925196799</v>
      </c>
    </row>
    <row r="35" spans="1:13" x14ac:dyDescent="0.2">
      <c r="A35" s="1" t="s">
        <v>37</v>
      </c>
      <c r="B35">
        <v>1.497098007100615</v>
      </c>
      <c r="C35">
        <v>0.2287746814136826</v>
      </c>
      <c r="D35">
        <v>-6.2486726323464407E-2</v>
      </c>
      <c r="E35">
        <v>3.2808459121386947E-2</v>
      </c>
      <c r="F35">
        <v>17.03244685279255</v>
      </c>
      <c r="G35">
        <v>10</v>
      </c>
      <c r="H35">
        <v>20</v>
      </c>
      <c r="I35">
        <v>3</v>
      </c>
      <c r="J35" t="str">
        <f t="shared" si="0"/>
        <v>10 days,3 sectors</v>
      </c>
      <c r="K35" s="5">
        <f t="shared" si="1"/>
        <v>17.03244685279255</v>
      </c>
      <c r="L35" s="5">
        <f t="shared" ref="L35:L47" si="5">E35*SQRT(12)*100</f>
        <v>11.365183623257751</v>
      </c>
      <c r="M35" s="4">
        <f t="shared" si="3"/>
        <v>0.2287746814136826</v>
      </c>
    </row>
    <row r="36" spans="1:13" x14ac:dyDescent="0.2">
      <c r="A36" s="1" t="s">
        <v>38</v>
      </c>
      <c r="B36">
        <v>1.462272946232992</v>
      </c>
      <c r="C36">
        <v>0.23608107883722401</v>
      </c>
      <c r="D36">
        <v>-7.2685423501362645E-2</v>
      </c>
      <c r="E36">
        <v>2.966572990663004E-2</v>
      </c>
      <c r="F36">
        <v>16.636243000032241</v>
      </c>
      <c r="G36">
        <v>10</v>
      </c>
      <c r="H36">
        <v>20</v>
      </c>
      <c r="I36">
        <v>5</v>
      </c>
      <c r="J36" t="str">
        <f t="shared" si="0"/>
        <v>10 days,5 sectors</v>
      </c>
      <c r="K36" s="5">
        <f t="shared" si="1"/>
        <v>16.636243000032241</v>
      </c>
      <c r="L36" s="5">
        <f t="shared" si="5"/>
        <v>10.27651028837975</v>
      </c>
      <c r="M36" s="4">
        <f t="shared" si="3"/>
        <v>0.23608107883722401</v>
      </c>
    </row>
    <row r="37" spans="1:13" x14ac:dyDescent="0.2">
      <c r="A37" s="1" t="s">
        <v>39</v>
      </c>
      <c r="B37">
        <v>1.633437935309725</v>
      </c>
      <c r="C37">
        <v>0.20498704823870581</v>
      </c>
      <c r="D37">
        <v>-8.7007072905331828E-2</v>
      </c>
      <c r="E37">
        <v>4.6493687908826527E-2</v>
      </c>
      <c r="F37">
        <v>18.583582830611761</v>
      </c>
      <c r="G37">
        <v>120</v>
      </c>
      <c r="H37">
        <v>20</v>
      </c>
      <c r="I37">
        <v>1</v>
      </c>
      <c r="J37" t="str">
        <f t="shared" si="0"/>
        <v>120 days,1 sectors</v>
      </c>
      <c r="K37" s="5">
        <f t="shared" si="1"/>
        <v>18.583582830611761</v>
      </c>
      <c r="L37" s="5">
        <f t="shared" si="5"/>
        <v>16.105885937867665</v>
      </c>
      <c r="M37" s="4">
        <f t="shared" si="3"/>
        <v>0.20498704823870581</v>
      </c>
    </row>
    <row r="38" spans="1:13" x14ac:dyDescent="0.2">
      <c r="A38" s="1" t="s">
        <v>40</v>
      </c>
      <c r="B38">
        <v>1.2896682482891091</v>
      </c>
      <c r="C38">
        <v>0.18602203071528481</v>
      </c>
      <c r="D38">
        <v>-5.4998975873862273E-2</v>
      </c>
      <c r="E38">
        <v>2.5321919973750901E-2</v>
      </c>
      <c r="F38">
        <v>14.67252363742011</v>
      </c>
      <c r="G38">
        <v>120</v>
      </c>
      <c r="H38">
        <v>20</v>
      </c>
      <c r="I38">
        <v>3</v>
      </c>
      <c r="J38" t="str">
        <f t="shared" si="0"/>
        <v>120 days,3 sectors</v>
      </c>
      <c r="K38" s="5">
        <f t="shared" si="1"/>
        <v>14.67252363742011</v>
      </c>
      <c r="L38" s="5">
        <f t="shared" si="5"/>
        <v>8.7717703879459457</v>
      </c>
      <c r="M38" s="4">
        <f t="shared" si="3"/>
        <v>0.18602203071528481</v>
      </c>
    </row>
    <row r="39" spans="1:13" x14ac:dyDescent="0.2">
      <c r="A39" s="1" t="s">
        <v>41</v>
      </c>
      <c r="B39">
        <v>1.3058328791518099</v>
      </c>
      <c r="C39">
        <v>0.2426600530820221</v>
      </c>
      <c r="D39">
        <v>-4.9726445792562017E-2</v>
      </c>
      <c r="E39">
        <v>1.9791634964701731E-2</v>
      </c>
      <c r="F39">
        <v>14.856428241365959</v>
      </c>
      <c r="G39">
        <v>120</v>
      </c>
      <c r="H39">
        <v>20</v>
      </c>
      <c r="I39">
        <v>5</v>
      </c>
      <c r="J39" t="str">
        <f t="shared" si="0"/>
        <v>120 days,5 sectors</v>
      </c>
      <c r="K39" s="5">
        <f t="shared" si="1"/>
        <v>14.856428241365959</v>
      </c>
      <c r="L39" s="5">
        <f t="shared" si="5"/>
        <v>6.8560234647440117</v>
      </c>
      <c r="M39" s="4">
        <f t="shared" si="3"/>
        <v>0.2426600530820221</v>
      </c>
    </row>
    <row r="40" spans="1:13" x14ac:dyDescent="0.2">
      <c r="A40" s="1" t="s">
        <v>42</v>
      </c>
      <c r="B40">
        <v>1.4303504611206039</v>
      </c>
      <c r="C40">
        <v>0.1415584735585361</v>
      </c>
      <c r="D40">
        <v>-0.1078277036229911</v>
      </c>
      <c r="E40">
        <v>5.3452088149818333E-2</v>
      </c>
      <c r="F40">
        <v>16.27306167956624</v>
      </c>
      <c r="G40">
        <v>20</v>
      </c>
      <c r="H40">
        <v>20</v>
      </c>
      <c r="I40">
        <v>1</v>
      </c>
      <c r="J40" t="str">
        <f t="shared" si="0"/>
        <v>20 days,1 sectors</v>
      </c>
      <c r="K40" s="5">
        <f t="shared" si="1"/>
        <v>16.27306167956624</v>
      </c>
      <c r="L40" s="5">
        <f t="shared" si="5"/>
        <v>18.516346489227132</v>
      </c>
      <c r="M40" s="4">
        <f t="shared" si="3"/>
        <v>0.1415584735585361</v>
      </c>
    </row>
    <row r="41" spans="1:13" x14ac:dyDescent="0.2">
      <c r="A41" s="1" t="s">
        <v>43</v>
      </c>
      <c r="B41">
        <v>1.274428146493811</v>
      </c>
      <c r="C41">
        <v>0.1578489003921609</v>
      </c>
      <c r="D41">
        <v>-8.2568097542791596E-2</v>
      </c>
      <c r="E41">
        <v>2.9222610860189631E-2</v>
      </c>
      <c r="F41">
        <v>14.4991373777174</v>
      </c>
      <c r="G41">
        <v>20</v>
      </c>
      <c r="H41">
        <v>20</v>
      </c>
      <c r="I41">
        <v>3</v>
      </c>
      <c r="J41" t="str">
        <f t="shared" si="0"/>
        <v>20 days,3 sectors</v>
      </c>
      <c r="K41" s="5">
        <f t="shared" si="1"/>
        <v>14.4991373777174</v>
      </c>
      <c r="L41" s="5">
        <f t="shared" si="5"/>
        <v>10.123009347932497</v>
      </c>
      <c r="M41" s="4">
        <f t="shared" si="3"/>
        <v>0.1578489003921609</v>
      </c>
    </row>
    <row r="42" spans="1:13" x14ac:dyDescent="0.2">
      <c r="A42" s="1" t="s">
        <v>44</v>
      </c>
      <c r="B42">
        <v>1.1941874498011169</v>
      </c>
      <c r="C42">
        <v>0.13657439517734851</v>
      </c>
      <c r="D42">
        <v>-5.9744070826525768E-2</v>
      </c>
      <c r="E42">
        <v>2.461737687503112E-2</v>
      </c>
      <c r="F42">
        <v>13.58624096387727</v>
      </c>
      <c r="G42">
        <v>20</v>
      </c>
      <c r="H42">
        <v>20</v>
      </c>
      <c r="I42">
        <v>5</v>
      </c>
      <c r="J42" t="str">
        <f t="shared" si="0"/>
        <v>20 days,5 sectors</v>
      </c>
      <c r="K42" s="5">
        <f t="shared" si="1"/>
        <v>13.58624096387727</v>
      </c>
      <c r="L42" s="5">
        <f t="shared" si="5"/>
        <v>8.5277094993250113</v>
      </c>
      <c r="M42" s="4">
        <f t="shared" si="3"/>
        <v>0.13657439517734851</v>
      </c>
    </row>
    <row r="43" spans="1:13" x14ac:dyDescent="0.2">
      <c r="A43" s="1" t="s">
        <v>45</v>
      </c>
      <c r="B43">
        <v>2.1666472127783738</v>
      </c>
      <c r="C43">
        <v>0.35614491746712301</v>
      </c>
      <c r="D43">
        <v>-7.5923483655298885E-2</v>
      </c>
      <c r="E43">
        <v>3.9802943895003919E-2</v>
      </c>
      <c r="F43">
        <v>24.649891540413101</v>
      </c>
      <c r="G43">
        <v>5</v>
      </c>
      <c r="H43">
        <v>20</v>
      </c>
      <c r="I43">
        <v>1</v>
      </c>
      <c r="J43" t="str">
        <f t="shared" si="0"/>
        <v>5 days,1 sectors</v>
      </c>
      <c r="K43" s="5">
        <f t="shared" si="1"/>
        <v>24.649891540413101</v>
      </c>
      <c r="L43" s="5">
        <f t="shared" si="5"/>
        <v>13.788144223392049</v>
      </c>
      <c r="M43" s="4">
        <f t="shared" si="3"/>
        <v>0.35614491746712301</v>
      </c>
    </row>
    <row r="44" spans="1:13" x14ac:dyDescent="0.2">
      <c r="A44" s="1" t="s">
        <v>46</v>
      </c>
      <c r="B44">
        <v>1.769808906869871</v>
      </c>
      <c r="C44">
        <v>0.39798578419793929</v>
      </c>
      <c r="D44">
        <v>-5.2918951746848797E-2</v>
      </c>
      <c r="E44">
        <v>2.5650655514310131E-2</v>
      </c>
      <c r="F44">
        <v>20.135071987864901</v>
      </c>
      <c r="G44">
        <v>5</v>
      </c>
      <c r="H44">
        <v>20</v>
      </c>
      <c r="I44">
        <v>3</v>
      </c>
      <c r="J44" t="str">
        <f t="shared" si="0"/>
        <v>5 days,3 sectors</v>
      </c>
      <c r="K44" s="5">
        <f t="shared" si="1"/>
        <v>20.135071987864901</v>
      </c>
      <c r="L44" s="5">
        <f t="shared" si="5"/>
        <v>8.8856477196463874</v>
      </c>
      <c r="M44" s="4">
        <f t="shared" si="3"/>
        <v>0.39798578419793929</v>
      </c>
    </row>
    <row r="45" spans="1:13" x14ac:dyDescent="0.2">
      <c r="A45" s="1" t="s">
        <v>47</v>
      </c>
      <c r="B45">
        <v>1.607127337490694</v>
      </c>
      <c r="C45">
        <v>0.3961197688118131</v>
      </c>
      <c r="D45">
        <v>-3.820722991258596E-2</v>
      </c>
      <c r="E45">
        <v>2.1288808443015911E-2</v>
      </c>
      <c r="F45">
        <v>18.284247812535209</v>
      </c>
      <c r="G45">
        <v>5</v>
      </c>
      <c r="H45">
        <v>20</v>
      </c>
      <c r="I45">
        <v>5</v>
      </c>
      <c r="J45" t="str">
        <f t="shared" si="0"/>
        <v>5 days,5 sectors</v>
      </c>
      <c r="K45" s="5">
        <f t="shared" si="1"/>
        <v>18.284247812535209</v>
      </c>
      <c r="L45" s="5">
        <f t="shared" si="5"/>
        <v>7.3746595711809677</v>
      </c>
      <c r="M45" s="4">
        <f t="shared" si="3"/>
        <v>0.3961197688118131</v>
      </c>
    </row>
    <row r="46" spans="1:13" x14ac:dyDescent="0.2">
      <c r="A46" s="1" t="s">
        <v>48</v>
      </c>
      <c r="B46">
        <v>2.3689045014273589</v>
      </c>
      <c r="C46">
        <v>0.2932693006793663</v>
      </c>
      <c r="D46">
        <v>-9.1889322587214384E-2</v>
      </c>
      <c r="E46">
        <v>5.6218934521306628E-2</v>
      </c>
      <c r="F46">
        <v>26.950967691182591</v>
      </c>
      <c r="G46">
        <v>60</v>
      </c>
      <c r="H46">
        <v>20</v>
      </c>
      <c r="I46">
        <v>1</v>
      </c>
      <c r="J46" t="str">
        <f t="shared" si="0"/>
        <v>60 days,1 sectors</v>
      </c>
      <c r="K46" s="5">
        <f t="shared" si="1"/>
        <v>26.950967691182591</v>
      </c>
      <c r="L46" s="5">
        <f t="shared" si="5"/>
        <v>19.474810187658196</v>
      </c>
      <c r="M46" s="4">
        <f t="shared" si="3"/>
        <v>0.2932693006793663</v>
      </c>
    </row>
    <row r="47" spans="1:13" x14ac:dyDescent="0.2">
      <c r="A47" s="1" t="s">
        <v>49</v>
      </c>
      <c r="B47">
        <v>1.4408685608446119</v>
      </c>
      <c r="C47">
        <v>0.1994208383793801</v>
      </c>
      <c r="D47">
        <v>-9.9826883479557371E-2</v>
      </c>
      <c r="E47">
        <v>3.4642578983965361E-2</v>
      </c>
      <c r="F47">
        <v>16.392725838954501</v>
      </c>
      <c r="G47">
        <v>60</v>
      </c>
      <c r="H47">
        <v>20</v>
      </c>
      <c r="I47">
        <v>3</v>
      </c>
      <c r="J47" t="str">
        <f t="shared" si="0"/>
        <v>60 days,3 sectors</v>
      </c>
      <c r="K47" s="5">
        <f t="shared" si="1"/>
        <v>16.392725838954501</v>
      </c>
      <c r="L47" s="5">
        <f t="shared" si="5"/>
        <v>12.000541381089164</v>
      </c>
      <c r="M47" s="4">
        <f t="shared" si="3"/>
        <v>0.1994208383793801</v>
      </c>
    </row>
    <row r="48" spans="1:13" x14ac:dyDescent="0.2">
      <c r="A48" s="1" t="s">
        <v>50</v>
      </c>
      <c r="B48">
        <v>1.425548435384262</v>
      </c>
      <c r="C48">
        <v>0.24237486821504689</v>
      </c>
      <c r="D48">
        <v>-6.8363286704110959E-2</v>
      </c>
      <c r="E48">
        <v>2.6739363720021E-2</v>
      </c>
      <c r="F48">
        <v>16.21842915200153</v>
      </c>
      <c r="G48">
        <v>60</v>
      </c>
      <c r="H48">
        <v>20</v>
      </c>
      <c r="I48">
        <v>5</v>
      </c>
      <c r="J48" t="str">
        <f t="shared" si="0"/>
        <v>60 days,5 sectors</v>
      </c>
      <c r="K48" s="5">
        <f t="shared" si="1"/>
        <v>16.21842915200153</v>
      </c>
      <c r="L48" s="5">
        <f>E48*SQRT(12)*100</f>
        <v>9.2627873050280609</v>
      </c>
      <c r="M48" s="4">
        <f t="shared" si="3"/>
        <v>0.24237486821504689</v>
      </c>
    </row>
    <row r="49" spans="1:13" x14ac:dyDescent="0.2">
      <c r="A49" s="1" t="s">
        <v>20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J49" t="str">
        <f t="shared" si="0"/>
        <v xml:space="preserve"> days, sectors</v>
      </c>
      <c r="M49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2021-01-24T14:54:54Z</dcterms:created>
  <dcterms:modified xsi:type="dcterms:W3CDTF">2021-02-02T13:41:22Z</dcterms:modified>
</cp:coreProperties>
</file>