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rthakbadjatiya/Downloads/"/>
    </mc:Choice>
  </mc:AlternateContent>
  <xr:revisionPtr revIDLastSave="0" documentId="13_ncr:1_{99E8A584-70B2-4949-AEBF-38ED2E53B6F4}" xr6:coauthVersionLast="46" xr6:coauthVersionMax="46" xr10:uidLastSave="{00000000-0000-0000-0000-000000000000}"/>
  <bookViews>
    <workbookView xWindow="38400" yWindow="0" windowWidth="38400" windowHeight="21600" firstSheet="2" activeTab="11" xr2:uid="{00000000-000D-0000-FFFF-FFFF00000000}"/>
  </bookViews>
  <sheets>
    <sheet name="Nifty_10_Elements" sheetId="2" r:id="rId1"/>
    <sheet name="Nifty_20_Elements (2)" sheetId="15" r:id="rId2"/>
    <sheet name="Nifty_25_Elements (3)" sheetId="16" r:id="rId3"/>
    <sheet name="Nifty_30_Elements (4)" sheetId="17" r:id="rId4"/>
    <sheet name="MIdcap_10_Elements" sheetId="18" r:id="rId5"/>
    <sheet name="MIdcap_20_Elements" sheetId="19" r:id="rId6"/>
    <sheet name="MIdcap_25_Elements" sheetId="20" r:id="rId7"/>
    <sheet name="MIdcap_30_Elements (2)" sheetId="21" r:id="rId8"/>
    <sheet name="SmallCap_10_Elements (2)" sheetId="22" r:id="rId9"/>
    <sheet name="SmallCap_20_Elements" sheetId="23" r:id="rId10"/>
    <sheet name="SmallCap_25_Elements (2)" sheetId="24" r:id="rId11"/>
    <sheet name="SmallCap_30_Elements (3)" sheetId="25" r:id="rId12"/>
  </sheets>
  <calcPr calcId="191029"/>
</workbook>
</file>

<file path=xl/calcChain.xml><?xml version="1.0" encoding="utf-8"?>
<calcChain xmlns="http://schemas.openxmlformats.org/spreadsheetml/2006/main">
  <c r="M32" i="25" l="1"/>
  <c r="L32" i="25"/>
  <c r="K32" i="25"/>
  <c r="J32" i="25"/>
  <c r="I32" i="25"/>
  <c r="H32" i="25"/>
  <c r="M31" i="25"/>
  <c r="F11" i="25" s="1"/>
  <c r="N9" i="25" s="1"/>
  <c r="L31" i="25"/>
  <c r="E11" i="25" s="1"/>
  <c r="J11" i="25" s="1"/>
  <c r="O9" i="25" s="1"/>
  <c r="K31" i="25"/>
  <c r="J31" i="25"/>
  <c r="I31" i="25"/>
  <c r="H31" i="25"/>
  <c r="M28" i="25"/>
  <c r="F9" i="25" s="1"/>
  <c r="N8" i="25" s="1"/>
  <c r="L28" i="25"/>
  <c r="E9" i="25" s="1"/>
  <c r="J9" i="25" s="1"/>
  <c r="O8" i="25" s="1"/>
  <c r="K28" i="25"/>
  <c r="D9" i="25" s="1"/>
  <c r="Q8" i="25" s="1"/>
  <c r="J28" i="25"/>
  <c r="C9" i="25" s="1"/>
  <c r="P8" i="25" s="1"/>
  <c r="I28" i="25"/>
  <c r="H28" i="25"/>
  <c r="M27" i="25"/>
  <c r="F8" i="25" s="1"/>
  <c r="N7" i="25" s="1"/>
  <c r="L27" i="25"/>
  <c r="E8" i="25" s="1"/>
  <c r="J8" i="25" s="1"/>
  <c r="O7" i="25" s="1"/>
  <c r="K27" i="25"/>
  <c r="D8" i="25" s="1"/>
  <c r="Q7" i="25" s="1"/>
  <c r="J27" i="25"/>
  <c r="C8" i="25" s="1"/>
  <c r="P7" i="25" s="1"/>
  <c r="I27" i="25"/>
  <c r="B8" i="25" s="1"/>
  <c r="H27" i="25"/>
  <c r="A8" i="25" s="1"/>
  <c r="G8" i="25" s="1"/>
  <c r="M26" i="25"/>
  <c r="L26" i="25"/>
  <c r="K26" i="25"/>
  <c r="J26" i="25"/>
  <c r="I26" i="25"/>
  <c r="H26" i="25"/>
  <c r="A7" i="25" s="1"/>
  <c r="G7" i="25" s="1"/>
  <c r="M22" i="25"/>
  <c r="F5" i="25" s="1"/>
  <c r="N5" i="25" s="1"/>
  <c r="L22" i="25"/>
  <c r="E5" i="25" s="1"/>
  <c r="J5" i="25" s="1"/>
  <c r="O5" i="25" s="1"/>
  <c r="K22" i="25"/>
  <c r="J22" i="25"/>
  <c r="I22" i="25"/>
  <c r="H22" i="25"/>
  <c r="M21" i="25"/>
  <c r="L21" i="25"/>
  <c r="K21" i="25"/>
  <c r="J21" i="25"/>
  <c r="C4" i="25" s="1"/>
  <c r="P4" i="25" s="1"/>
  <c r="I21" i="25"/>
  <c r="H21" i="25"/>
  <c r="M20" i="25"/>
  <c r="F3" i="25" s="1"/>
  <c r="N3" i="25" s="1"/>
  <c r="L20" i="25"/>
  <c r="E3" i="25" s="1"/>
  <c r="J3" i="25" s="1"/>
  <c r="O3" i="25" s="1"/>
  <c r="K20" i="25"/>
  <c r="D3" i="25" s="1"/>
  <c r="Q3" i="25" s="1"/>
  <c r="J20" i="25"/>
  <c r="I20" i="25"/>
  <c r="B3" i="25" s="1"/>
  <c r="H20" i="25"/>
  <c r="A3" i="25" s="1"/>
  <c r="G3" i="25" s="1"/>
  <c r="M19" i="25"/>
  <c r="L19" i="25"/>
  <c r="K19" i="25"/>
  <c r="J19" i="25"/>
  <c r="C2" i="25" s="1"/>
  <c r="P2" i="25" s="1"/>
  <c r="I19" i="25"/>
  <c r="B2" i="25" s="1"/>
  <c r="H19" i="25"/>
  <c r="J14" i="25"/>
  <c r="O11" i="25" s="1"/>
  <c r="G14" i="25"/>
  <c r="F12" i="25"/>
  <c r="E12" i="25"/>
  <c r="J12" i="25" s="1"/>
  <c r="O10" i="25" s="1"/>
  <c r="D12" i="25"/>
  <c r="Q10" i="25" s="1"/>
  <c r="C12" i="25"/>
  <c r="B12" i="25"/>
  <c r="A12" i="25"/>
  <c r="G12" i="25" s="1"/>
  <c r="Q11" i="25"/>
  <c r="P11" i="25"/>
  <c r="N11" i="25"/>
  <c r="D11" i="25"/>
  <c r="C11" i="25"/>
  <c r="B11" i="25"/>
  <c r="A11" i="25"/>
  <c r="G11" i="25" s="1"/>
  <c r="P10" i="25"/>
  <c r="N10" i="25"/>
  <c r="M10" i="25"/>
  <c r="G10" i="25"/>
  <c r="Q9" i="25"/>
  <c r="P9" i="25"/>
  <c r="M9" i="25"/>
  <c r="B9" i="25"/>
  <c r="A9" i="25"/>
  <c r="G9" i="25" s="1"/>
  <c r="M8" i="25"/>
  <c r="M7" i="25"/>
  <c r="F7" i="25"/>
  <c r="N6" i="25" s="1"/>
  <c r="E7" i="25"/>
  <c r="J7" i="25" s="1"/>
  <c r="O6" i="25" s="1"/>
  <c r="D7" i="25"/>
  <c r="Q6" i="25" s="1"/>
  <c r="C7" i="25"/>
  <c r="P6" i="25" s="1"/>
  <c r="B7" i="25"/>
  <c r="M6" i="25"/>
  <c r="G6" i="25"/>
  <c r="Q5" i="25"/>
  <c r="M5" i="25"/>
  <c r="D5" i="25"/>
  <c r="C5" i="25"/>
  <c r="P5" i="25" s="1"/>
  <c r="B5" i="25"/>
  <c r="A5" i="25"/>
  <c r="G5" i="25" s="1"/>
  <c r="M4" i="25"/>
  <c r="F4" i="25"/>
  <c r="N4" i="25" s="1"/>
  <c r="E4" i="25"/>
  <c r="J4" i="25" s="1"/>
  <c r="O4" i="25" s="1"/>
  <c r="D4" i="25"/>
  <c r="Q4" i="25" s="1"/>
  <c r="B4" i="25"/>
  <c r="A4" i="25"/>
  <c r="G4" i="25" s="1"/>
  <c r="M3" i="25"/>
  <c r="C3" i="25"/>
  <c r="P3" i="25" s="1"/>
  <c r="Q2" i="25"/>
  <c r="M2" i="25"/>
  <c r="F2" i="25"/>
  <c r="N2" i="25" s="1"/>
  <c r="E2" i="25"/>
  <c r="J2" i="25" s="1"/>
  <c r="O2" i="25" s="1"/>
  <c r="D2" i="25"/>
  <c r="A2" i="25"/>
  <c r="G2" i="25" s="1"/>
  <c r="Q1" i="25"/>
  <c r="P1" i="25"/>
  <c r="O1" i="25"/>
  <c r="N1" i="25"/>
  <c r="M1" i="25"/>
  <c r="M32" i="24"/>
  <c r="L32" i="24"/>
  <c r="K32" i="24"/>
  <c r="J32" i="24"/>
  <c r="I32" i="24"/>
  <c r="H32" i="24"/>
  <c r="A12" i="24" s="1"/>
  <c r="G12" i="24" s="1"/>
  <c r="M31" i="24"/>
  <c r="F11" i="24" s="1"/>
  <c r="N9" i="24" s="1"/>
  <c r="L31" i="24"/>
  <c r="E11" i="24" s="1"/>
  <c r="J11" i="24" s="1"/>
  <c r="O9" i="24" s="1"/>
  <c r="K31" i="24"/>
  <c r="J31" i="24"/>
  <c r="I31" i="24"/>
  <c r="H31" i="24"/>
  <c r="M28" i="24"/>
  <c r="L28" i="24"/>
  <c r="E9" i="24" s="1"/>
  <c r="J9" i="24" s="1"/>
  <c r="O8" i="24" s="1"/>
  <c r="K28" i="24"/>
  <c r="D9" i="24" s="1"/>
  <c r="Q8" i="24" s="1"/>
  <c r="J28" i="24"/>
  <c r="C9" i="24" s="1"/>
  <c r="P8" i="24" s="1"/>
  <c r="I28" i="24"/>
  <c r="H28" i="24"/>
  <c r="M27" i="24"/>
  <c r="L27" i="24"/>
  <c r="K27" i="24"/>
  <c r="D8" i="24" s="1"/>
  <c r="Q7" i="24" s="1"/>
  <c r="J27" i="24"/>
  <c r="C8" i="24" s="1"/>
  <c r="P7" i="24" s="1"/>
  <c r="I27" i="24"/>
  <c r="B8" i="24" s="1"/>
  <c r="H27" i="24"/>
  <c r="A8" i="24" s="1"/>
  <c r="G8" i="24" s="1"/>
  <c r="M26" i="24"/>
  <c r="L26" i="24"/>
  <c r="K26" i="24"/>
  <c r="J26" i="24"/>
  <c r="I26" i="24"/>
  <c r="B7" i="24" s="1"/>
  <c r="H26" i="24"/>
  <c r="A7" i="24" s="1"/>
  <c r="G7" i="24" s="1"/>
  <c r="M22" i="24"/>
  <c r="F5" i="24" s="1"/>
  <c r="N5" i="24" s="1"/>
  <c r="L22" i="24"/>
  <c r="K22" i="24"/>
  <c r="J22" i="24"/>
  <c r="I22" i="24"/>
  <c r="H22" i="24"/>
  <c r="M21" i="24"/>
  <c r="L21" i="24"/>
  <c r="E4" i="24" s="1"/>
  <c r="J4" i="24" s="1"/>
  <c r="O4" i="24" s="1"/>
  <c r="K21" i="24"/>
  <c r="J21" i="24"/>
  <c r="C4" i="24" s="1"/>
  <c r="P4" i="24" s="1"/>
  <c r="I21" i="24"/>
  <c r="H21" i="24"/>
  <c r="M20" i="24"/>
  <c r="L20" i="24"/>
  <c r="K20" i="24"/>
  <c r="J20" i="24"/>
  <c r="C3" i="24" s="1"/>
  <c r="P3" i="24" s="1"/>
  <c r="I20" i="24"/>
  <c r="B3" i="24" s="1"/>
  <c r="H20" i="24"/>
  <c r="A3" i="24" s="1"/>
  <c r="G3" i="24" s="1"/>
  <c r="M19" i="24"/>
  <c r="L19" i="24"/>
  <c r="K19" i="24"/>
  <c r="J19" i="24"/>
  <c r="I19" i="24"/>
  <c r="H19" i="24"/>
  <c r="A2" i="24" s="1"/>
  <c r="G2" i="24" s="1"/>
  <c r="J14" i="24"/>
  <c r="O11" i="24" s="1"/>
  <c r="G14" i="24"/>
  <c r="F12" i="24"/>
  <c r="E12" i="24"/>
  <c r="J12" i="24" s="1"/>
  <c r="O10" i="24" s="1"/>
  <c r="D12" i="24"/>
  <c r="C12" i="24"/>
  <c r="B12" i="24"/>
  <c r="Q11" i="24"/>
  <c r="P11" i="24"/>
  <c r="N11" i="24"/>
  <c r="D11" i="24"/>
  <c r="C11" i="24"/>
  <c r="B11" i="24"/>
  <c r="A11" i="24"/>
  <c r="G11" i="24" s="1"/>
  <c r="Q10" i="24"/>
  <c r="P10" i="24"/>
  <c r="N10" i="24"/>
  <c r="M10" i="24"/>
  <c r="G10" i="24"/>
  <c r="Q9" i="24"/>
  <c r="P9" i="24"/>
  <c r="M9" i="24"/>
  <c r="F9" i="24"/>
  <c r="N8" i="24" s="1"/>
  <c r="B9" i="24"/>
  <c r="A9" i="24"/>
  <c r="G9" i="24" s="1"/>
  <c r="M8" i="24"/>
  <c r="F8" i="24"/>
  <c r="N7" i="24" s="1"/>
  <c r="E8" i="24"/>
  <c r="J8" i="24" s="1"/>
  <c r="O7" i="24" s="1"/>
  <c r="M7" i="24"/>
  <c r="F7" i="24"/>
  <c r="N6" i="24" s="1"/>
  <c r="E7" i="24"/>
  <c r="J7" i="24" s="1"/>
  <c r="O6" i="24" s="1"/>
  <c r="D7" i="24"/>
  <c r="Q6" i="24" s="1"/>
  <c r="C7" i="24"/>
  <c r="P6" i="24" s="1"/>
  <c r="M6" i="24"/>
  <c r="G6" i="24"/>
  <c r="M5" i="24"/>
  <c r="E5" i="24"/>
  <c r="J5" i="24" s="1"/>
  <c r="O5" i="24" s="1"/>
  <c r="D5" i="24"/>
  <c r="Q5" i="24" s="1"/>
  <c r="C5" i="24"/>
  <c r="P5" i="24" s="1"/>
  <c r="B5" i="24"/>
  <c r="A5" i="24"/>
  <c r="G5" i="24" s="1"/>
  <c r="M4" i="24"/>
  <c r="F4" i="24"/>
  <c r="N4" i="24" s="1"/>
  <c r="D4" i="24"/>
  <c r="Q4" i="24" s="1"/>
  <c r="B4" i="24"/>
  <c r="A4" i="24"/>
  <c r="G4" i="24" s="1"/>
  <c r="M3" i="24"/>
  <c r="F3" i="24"/>
  <c r="N3" i="24" s="1"/>
  <c r="E3" i="24"/>
  <c r="J3" i="24" s="1"/>
  <c r="O3" i="24" s="1"/>
  <c r="D3" i="24"/>
  <c r="Q3" i="24" s="1"/>
  <c r="P2" i="24"/>
  <c r="M2" i="24"/>
  <c r="F2" i="24"/>
  <c r="N2" i="24" s="1"/>
  <c r="E2" i="24"/>
  <c r="J2" i="24" s="1"/>
  <c r="O2" i="24" s="1"/>
  <c r="D2" i="24"/>
  <c r="Q2" i="24" s="1"/>
  <c r="C2" i="24"/>
  <c r="B2" i="24"/>
  <c r="Q1" i="24"/>
  <c r="P1" i="24"/>
  <c r="O1" i="24"/>
  <c r="N1" i="24"/>
  <c r="M1" i="24"/>
  <c r="M32" i="23"/>
  <c r="L32" i="23"/>
  <c r="K32" i="23"/>
  <c r="J32" i="23"/>
  <c r="I32" i="23"/>
  <c r="H32" i="23"/>
  <c r="M31" i="23"/>
  <c r="F11" i="23" s="1"/>
  <c r="N9" i="23" s="1"/>
  <c r="L31" i="23"/>
  <c r="K31" i="23"/>
  <c r="J31" i="23"/>
  <c r="I31" i="23"/>
  <c r="H31" i="23"/>
  <c r="A11" i="23" s="1"/>
  <c r="G11" i="23" s="1"/>
  <c r="M28" i="23"/>
  <c r="F9" i="23" s="1"/>
  <c r="N8" i="23" s="1"/>
  <c r="L28" i="23"/>
  <c r="E9" i="23" s="1"/>
  <c r="J9" i="23" s="1"/>
  <c r="O8" i="23" s="1"/>
  <c r="K28" i="23"/>
  <c r="D9" i="23" s="1"/>
  <c r="Q8" i="23" s="1"/>
  <c r="J28" i="23"/>
  <c r="C9" i="23" s="1"/>
  <c r="P8" i="23" s="1"/>
  <c r="I28" i="23"/>
  <c r="H28" i="23"/>
  <c r="M27" i="23"/>
  <c r="F8" i="23" s="1"/>
  <c r="N7" i="23" s="1"/>
  <c r="L27" i="23"/>
  <c r="E8" i="23" s="1"/>
  <c r="J8" i="23" s="1"/>
  <c r="O7" i="23" s="1"/>
  <c r="K27" i="23"/>
  <c r="D8" i="23" s="1"/>
  <c r="Q7" i="23" s="1"/>
  <c r="J27" i="23"/>
  <c r="C8" i="23" s="1"/>
  <c r="P7" i="23" s="1"/>
  <c r="I27" i="23"/>
  <c r="B8" i="23" s="1"/>
  <c r="H27" i="23"/>
  <c r="A8" i="23" s="1"/>
  <c r="G8" i="23" s="1"/>
  <c r="M26" i="23"/>
  <c r="L26" i="23"/>
  <c r="K26" i="23"/>
  <c r="J26" i="23"/>
  <c r="C7" i="23" s="1"/>
  <c r="P6" i="23" s="1"/>
  <c r="I26" i="23"/>
  <c r="B7" i="23" s="1"/>
  <c r="H26" i="23"/>
  <c r="A7" i="23" s="1"/>
  <c r="G7" i="23" s="1"/>
  <c r="M22" i="23"/>
  <c r="L22" i="23"/>
  <c r="K22" i="23"/>
  <c r="J22" i="23"/>
  <c r="I22" i="23"/>
  <c r="B5" i="23" s="1"/>
  <c r="H22" i="23"/>
  <c r="A5" i="23" s="1"/>
  <c r="G5" i="23" s="1"/>
  <c r="M21" i="23"/>
  <c r="F4" i="23" s="1"/>
  <c r="N4" i="23" s="1"/>
  <c r="L21" i="23"/>
  <c r="E4" i="23" s="1"/>
  <c r="J4" i="23" s="1"/>
  <c r="O4" i="23" s="1"/>
  <c r="K21" i="23"/>
  <c r="J21" i="23"/>
  <c r="C4" i="23" s="1"/>
  <c r="P4" i="23" s="1"/>
  <c r="I21" i="23"/>
  <c r="H21" i="23"/>
  <c r="M20" i="23"/>
  <c r="F3" i="23" s="1"/>
  <c r="N3" i="23" s="1"/>
  <c r="L20" i="23"/>
  <c r="E3" i="23" s="1"/>
  <c r="J3" i="23" s="1"/>
  <c r="O3" i="23" s="1"/>
  <c r="K20" i="23"/>
  <c r="D3" i="23" s="1"/>
  <c r="Q3" i="23" s="1"/>
  <c r="J20" i="23"/>
  <c r="C3" i="23" s="1"/>
  <c r="P3" i="23" s="1"/>
  <c r="I20" i="23"/>
  <c r="B3" i="23" s="1"/>
  <c r="H20" i="23"/>
  <c r="A3" i="23" s="1"/>
  <c r="G3" i="23" s="1"/>
  <c r="M19" i="23"/>
  <c r="F2" i="23" s="1"/>
  <c r="N2" i="23" s="1"/>
  <c r="L19" i="23"/>
  <c r="K19" i="23"/>
  <c r="D2" i="23" s="1"/>
  <c r="Q2" i="23" s="1"/>
  <c r="J19" i="23"/>
  <c r="C2" i="23" s="1"/>
  <c r="P2" i="23" s="1"/>
  <c r="I19" i="23"/>
  <c r="B2" i="23" s="1"/>
  <c r="H19" i="23"/>
  <c r="A2" i="23" s="1"/>
  <c r="G2" i="23" s="1"/>
  <c r="J14" i="23"/>
  <c r="O11" i="23" s="1"/>
  <c r="G14" i="23"/>
  <c r="F12" i="23"/>
  <c r="E12" i="23"/>
  <c r="J12" i="23" s="1"/>
  <c r="O10" i="23" s="1"/>
  <c r="D12" i="23"/>
  <c r="Q10" i="23" s="1"/>
  <c r="C12" i="23"/>
  <c r="P10" i="23" s="1"/>
  <c r="B12" i="23"/>
  <c r="A12" i="23"/>
  <c r="G12" i="23" s="1"/>
  <c r="Q11" i="23"/>
  <c r="P11" i="23"/>
  <c r="N11" i="23"/>
  <c r="E11" i="23"/>
  <c r="J11" i="23" s="1"/>
  <c r="O9" i="23" s="1"/>
  <c r="D11" i="23"/>
  <c r="Q9" i="23" s="1"/>
  <c r="C11" i="23"/>
  <c r="B11" i="23"/>
  <c r="N10" i="23"/>
  <c r="M10" i="23"/>
  <c r="G10" i="23"/>
  <c r="P9" i="23"/>
  <c r="M9" i="23"/>
  <c r="B9" i="23"/>
  <c r="A9" i="23"/>
  <c r="G9" i="23" s="1"/>
  <c r="M8" i="23"/>
  <c r="M7" i="23"/>
  <c r="F7" i="23"/>
  <c r="E7" i="23"/>
  <c r="J7" i="23" s="1"/>
  <c r="O6" i="23" s="1"/>
  <c r="D7" i="23"/>
  <c r="Q6" i="23" s="1"/>
  <c r="N6" i="23"/>
  <c r="M6" i="23"/>
  <c r="G6" i="23"/>
  <c r="M5" i="23"/>
  <c r="F5" i="23"/>
  <c r="N5" i="23" s="1"/>
  <c r="E5" i="23"/>
  <c r="J5" i="23" s="1"/>
  <c r="O5" i="23" s="1"/>
  <c r="D5" i="23"/>
  <c r="Q5" i="23" s="1"/>
  <c r="C5" i="23"/>
  <c r="P5" i="23" s="1"/>
  <c r="M4" i="23"/>
  <c r="D4" i="23"/>
  <c r="Q4" i="23" s="1"/>
  <c r="B4" i="23"/>
  <c r="A4" i="23"/>
  <c r="G4" i="23" s="1"/>
  <c r="M3" i="23"/>
  <c r="M2" i="23"/>
  <c r="E2" i="23"/>
  <c r="J2" i="23" s="1"/>
  <c r="O2" i="23" s="1"/>
  <c r="Q1" i="23"/>
  <c r="P1" i="23"/>
  <c r="O1" i="23"/>
  <c r="N1" i="23"/>
  <c r="M1" i="23"/>
  <c r="M32" i="22"/>
  <c r="L32" i="22"/>
  <c r="K32" i="22"/>
  <c r="J32" i="22"/>
  <c r="I32" i="22"/>
  <c r="H32" i="22"/>
  <c r="A12" i="22" s="1"/>
  <c r="G12" i="22" s="1"/>
  <c r="M31" i="22"/>
  <c r="F11" i="22" s="1"/>
  <c r="N9" i="22" s="1"/>
  <c r="L31" i="22"/>
  <c r="E11" i="22" s="1"/>
  <c r="J11" i="22" s="1"/>
  <c r="O9" i="22" s="1"/>
  <c r="K31" i="22"/>
  <c r="D11" i="22" s="1"/>
  <c r="Q9" i="22" s="1"/>
  <c r="J31" i="22"/>
  <c r="I31" i="22"/>
  <c r="H31" i="22"/>
  <c r="M28" i="22"/>
  <c r="F9" i="22" s="1"/>
  <c r="N8" i="22" s="1"/>
  <c r="L28" i="22"/>
  <c r="E9" i="22" s="1"/>
  <c r="J9" i="22" s="1"/>
  <c r="O8" i="22" s="1"/>
  <c r="K28" i="22"/>
  <c r="D9" i="22" s="1"/>
  <c r="Q8" i="22" s="1"/>
  <c r="J28" i="22"/>
  <c r="C9" i="22" s="1"/>
  <c r="P8" i="22" s="1"/>
  <c r="I28" i="22"/>
  <c r="H28" i="22"/>
  <c r="A9" i="22" s="1"/>
  <c r="G9" i="22" s="1"/>
  <c r="M27" i="22"/>
  <c r="L27" i="22"/>
  <c r="K27" i="22"/>
  <c r="D8" i="22" s="1"/>
  <c r="Q7" i="22" s="1"/>
  <c r="J27" i="22"/>
  <c r="C8" i="22" s="1"/>
  <c r="P7" i="22" s="1"/>
  <c r="I27" i="22"/>
  <c r="B8" i="22" s="1"/>
  <c r="H27" i="22"/>
  <c r="A8" i="22" s="1"/>
  <c r="G8" i="22" s="1"/>
  <c r="M26" i="22"/>
  <c r="L26" i="22"/>
  <c r="E7" i="22" s="1"/>
  <c r="J7" i="22" s="1"/>
  <c r="O6" i="22" s="1"/>
  <c r="K26" i="22"/>
  <c r="J26" i="22"/>
  <c r="I26" i="22"/>
  <c r="B7" i="22" s="1"/>
  <c r="H26" i="22"/>
  <c r="A7" i="22" s="1"/>
  <c r="G7" i="22" s="1"/>
  <c r="M22" i="22"/>
  <c r="L22" i="22"/>
  <c r="E5" i="22" s="1"/>
  <c r="J5" i="22" s="1"/>
  <c r="O5" i="22" s="1"/>
  <c r="K22" i="22"/>
  <c r="J22" i="22"/>
  <c r="I22" i="22"/>
  <c r="H22" i="22"/>
  <c r="M21" i="22"/>
  <c r="F4" i="22" s="1"/>
  <c r="N4" i="22" s="1"/>
  <c r="L21" i="22"/>
  <c r="K21" i="22"/>
  <c r="D4" i="22" s="1"/>
  <c r="Q4" i="22" s="1"/>
  <c r="J21" i="22"/>
  <c r="I21" i="22"/>
  <c r="H21" i="22"/>
  <c r="M20" i="22"/>
  <c r="F3" i="22" s="1"/>
  <c r="N3" i="22" s="1"/>
  <c r="L20" i="22"/>
  <c r="E3" i="22" s="1"/>
  <c r="J3" i="22" s="1"/>
  <c r="O3" i="22" s="1"/>
  <c r="K20" i="22"/>
  <c r="J20" i="22"/>
  <c r="C3" i="22" s="1"/>
  <c r="P3" i="22" s="1"/>
  <c r="I20" i="22"/>
  <c r="B3" i="22" s="1"/>
  <c r="H20" i="22"/>
  <c r="A3" i="22" s="1"/>
  <c r="G3" i="22" s="1"/>
  <c r="M19" i="22"/>
  <c r="L19" i="22"/>
  <c r="E2" i="22" s="1"/>
  <c r="J2" i="22" s="1"/>
  <c r="O2" i="22" s="1"/>
  <c r="K19" i="22"/>
  <c r="J19" i="22"/>
  <c r="C2" i="22" s="1"/>
  <c r="P2" i="22" s="1"/>
  <c r="I19" i="22"/>
  <c r="B2" i="22" s="1"/>
  <c r="H19" i="22"/>
  <c r="A2" i="22" s="1"/>
  <c r="G2" i="22" s="1"/>
  <c r="J14" i="22"/>
  <c r="O11" i="22" s="1"/>
  <c r="G14" i="22"/>
  <c r="F12" i="22"/>
  <c r="N10" i="22" s="1"/>
  <c r="E12" i="22"/>
  <c r="J12" i="22" s="1"/>
  <c r="O10" i="22" s="1"/>
  <c r="D12" i="22"/>
  <c r="C12" i="22"/>
  <c r="P10" i="22" s="1"/>
  <c r="B12" i="22"/>
  <c r="Q11" i="22"/>
  <c r="P11" i="22"/>
  <c r="N11" i="22"/>
  <c r="C11" i="22"/>
  <c r="B11" i="22"/>
  <c r="A11" i="22"/>
  <c r="G11" i="22" s="1"/>
  <c r="Q10" i="22"/>
  <c r="M10" i="22"/>
  <c r="G10" i="22"/>
  <c r="P9" i="22"/>
  <c r="M9" i="22"/>
  <c r="B9" i="22"/>
  <c r="M8" i="22"/>
  <c r="F8" i="22"/>
  <c r="N7" i="22" s="1"/>
  <c r="E8" i="22"/>
  <c r="J8" i="22" s="1"/>
  <c r="O7" i="22" s="1"/>
  <c r="M7" i="22"/>
  <c r="F7" i="22"/>
  <c r="N6" i="22" s="1"/>
  <c r="D7" i="22"/>
  <c r="Q6" i="22" s="1"/>
  <c r="C7" i="22"/>
  <c r="P6" i="22" s="1"/>
  <c r="M6" i="22"/>
  <c r="G6" i="22"/>
  <c r="Q5" i="22"/>
  <c r="P5" i="22"/>
  <c r="M5" i="22"/>
  <c r="G5" i="22"/>
  <c r="F5" i="22"/>
  <c r="N5" i="22" s="1"/>
  <c r="D5" i="22"/>
  <c r="C5" i="22"/>
  <c r="B5" i="22"/>
  <c r="A5" i="22"/>
  <c r="M4" i="22"/>
  <c r="G4" i="22"/>
  <c r="E4" i="22"/>
  <c r="J4" i="22" s="1"/>
  <c r="O4" i="22" s="1"/>
  <c r="C4" i="22"/>
  <c r="P4" i="22" s="1"/>
  <c r="B4" i="22"/>
  <c r="A4" i="22"/>
  <c r="M3" i="22"/>
  <c r="D3" i="22"/>
  <c r="Q3" i="22" s="1"/>
  <c r="Q2" i="22"/>
  <c r="M2" i="22"/>
  <c r="F2" i="22"/>
  <c r="N2" i="22" s="1"/>
  <c r="D2" i="22"/>
  <c r="Q1" i="22"/>
  <c r="P1" i="22"/>
  <c r="O1" i="22"/>
  <c r="N1" i="22"/>
  <c r="M1" i="22"/>
  <c r="M32" i="21"/>
  <c r="F12" i="21" s="1"/>
  <c r="N10" i="21" s="1"/>
  <c r="L32" i="21"/>
  <c r="E12" i="21" s="1"/>
  <c r="J12" i="21" s="1"/>
  <c r="O10" i="21" s="1"/>
  <c r="K32" i="21"/>
  <c r="J32" i="21"/>
  <c r="C12" i="21" s="1"/>
  <c r="P10" i="21" s="1"/>
  <c r="I32" i="21"/>
  <c r="B12" i="21" s="1"/>
  <c r="H32" i="21"/>
  <c r="A12" i="21" s="1"/>
  <c r="G12" i="21" s="1"/>
  <c r="M31" i="21"/>
  <c r="L31" i="21"/>
  <c r="K31" i="21"/>
  <c r="J31" i="21"/>
  <c r="C11" i="21" s="1"/>
  <c r="P9" i="21" s="1"/>
  <c r="I31" i="21"/>
  <c r="H31" i="21"/>
  <c r="A11" i="21" s="1"/>
  <c r="G11" i="21" s="1"/>
  <c r="M28" i="21"/>
  <c r="F9" i="21" s="1"/>
  <c r="N8" i="21" s="1"/>
  <c r="L28" i="21"/>
  <c r="E9" i="21" s="1"/>
  <c r="J9" i="21" s="1"/>
  <c r="O8" i="21" s="1"/>
  <c r="K28" i="21"/>
  <c r="D9" i="21" s="1"/>
  <c r="Q8" i="21" s="1"/>
  <c r="J28" i="21"/>
  <c r="C9" i="21" s="1"/>
  <c r="P8" i="21" s="1"/>
  <c r="I28" i="21"/>
  <c r="H28" i="21"/>
  <c r="M27" i="21"/>
  <c r="L27" i="21"/>
  <c r="E8" i="21" s="1"/>
  <c r="J8" i="21" s="1"/>
  <c r="O7" i="21" s="1"/>
  <c r="K27" i="21"/>
  <c r="D8" i="21" s="1"/>
  <c r="Q7" i="21" s="1"/>
  <c r="J27" i="21"/>
  <c r="C8" i="21" s="1"/>
  <c r="P7" i="21" s="1"/>
  <c r="I27" i="21"/>
  <c r="B8" i="21" s="1"/>
  <c r="H27" i="21"/>
  <c r="A8" i="21" s="1"/>
  <c r="G8" i="21" s="1"/>
  <c r="M26" i="21"/>
  <c r="L26" i="21"/>
  <c r="K26" i="21"/>
  <c r="J26" i="21"/>
  <c r="I26" i="21"/>
  <c r="H26" i="21"/>
  <c r="A7" i="21" s="1"/>
  <c r="G7" i="21" s="1"/>
  <c r="M22" i="21"/>
  <c r="L22" i="21"/>
  <c r="E5" i="21" s="1"/>
  <c r="J5" i="21" s="1"/>
  <c r="O5" i="21" s="1"/>
  <c r="K22" i="21"/>
  <c r="J22" i="21"/>
  <c r="C5" i="21" s="1"/>
  <c r="P5" i="21" s="1"/>
  <c r="I22" i="21"/>
  <c r="H22" i="21"/>
  <c r="M21" i="21"/>
  <c r="F4" i="21" s="1"/>
  <c r="N4" i="21" s="1"/>
  <c r="L21" i="21"/>
  <c r="E4" i="21" s="1"/>
  <c r="J4" i="21" s="1"/>
  <c r="O4" i="21" s="1"/>
  <c r="K21" i="21"/>
  <c r="J21" i="21"/>
  <c r="C4" i="21" s="1"/>
  <c r="P4" i="21" s="1"/>
  <c r="I21" i="21"/>
  <c r="H21" i="21"/>
  <c r="A4" i="21" s="1"/>
  <c r="G4" i="21" s="1"/>
  <c r="M20" i="21"/>
  <c r="L20" i="21"/>
  <c r="E3" i="21" s="1"/>
  <c r="J3" i="21" s="1"/>
  <c r="O3" i="21" s="1"/>
  <c r="K20" i="21"/>
  <c r="D3" i="21" s="1"/>
  <c r="Q3" i="21" s="1"/>
  <c r="J20" i="21"/>
  <c r="C3" i="21" s="1"/>
  <c r="P3" i="21" s="1"/>
  <c r="I20" i="21"/>
  <c r="B3" i="21" s="1"/>
  <c r="H20" i="21"/>
  <c r="M19" i="21"/>
  <c r="L19" i="21"/>
  <c r="K19" i="21"/>
  <c r="J19" i="21"/>
  <c r="I19" i="21"/>
  <c r="B2" i="21" s="1"/>
  <c r="H19" i="21"/>
  <c r="A2" i="21" s="1"/>
  <c r="G2" i="21" s="1"/>
  <c r="J14" i="21"/>
  <c r="O11" i="21" s="1"/>
  <c r="G14" i="21"/>
  <c r="D12" i="21"/>
  <c r="Q10" i="21" s="1"/>
  <c r="Q11" i="21"/>
  <c r="P11" i="21"/>
  <c r="N11" i="21"/>
  <c r="F11" i="21"/>
  <c r="E11" i="21"/>
  <c r="J11" i="21" s="1"/>
  <c r="O9" i="21" s="1"/>
  <c r="D11" i="21"/>
  <c r="Q9" i="21" s="1"/>
  <c r="B11" i="21"/>
  <c r="M10" i="21"/>
  <c r="G10" i="21"/>
  <c r="N9" i="21"/>
  <c r="M9" i="21"/>
  <c r="B9" i="21"/>
  <c r="A9" i="21"/>
  <c r="G9" i="21" s="1"/>
  <c r="M8" i="21"/>
  <c r="F8" i="21"/>
  <c r="N7" i="21" s="1"/>
  <c r="M7" i="21"/>
  <c r="F7" i="21"/>
  <c r="N6" i="21" s="1"/>
  <c r="E7" i="21"/>
  <c r="J7" i="21" s="1"/>
  <c r="O6" i="21" s="1"/>
  <c r="D7" i="21"/>
  <c r="Q6" i="21" s="1"/>
  <c r="C7" i="21"/>
  <c r="P6" i="21" s="1"/>
  <c r="B7" i="21"/>
  <c r="M6" i="21"/>
  <c r="G6" i="21"/>
  <c r="M5" i="21"/>
  <c r="G5" i="21"/>
  <c r="F5" i="21"/>
  <c r="N5" i="21" s="1"/>
  <c r="D5" i="21"/>
  <c r="Q5" i="21" s="1"/>
  <c r="B5" i="21"/>
  <c r="A5" i="21"/>
  <c r="M4" i="21"/>
  <c r="D4" i="21"/>
  <c r="Q4" i="21" s="1"/>
  <c r="B4" i="21"/>
  <c r="M3" i="21"/>
  <c r="F3" i="21"/>
  <c r="N3" i="21" s="1"/>
  <c r="A3" i="21"/>
  <c r="G3" i="21" s="1"/>
  <c r="M2" i="21"/>
  <c r="F2" i="21"/>
  <c r="N2" i="21" s="1"/>
  <c r="E2" i="21"/>
  <c r="J2" i="21" s="1"/>
  <c r="O2" i="21" s="1"/>
  <c r="D2" i="21"/>
  <c r="Q2" i="21" s="1"/>
  <c r="C2" i="21"/>
  <c r="P2" i="21" s="1"/>
  <c r="Q1" i="21"/>
  <c r="P1" i="21"/>
  <c r="O1" i="21"/>
  <c r="N1" i="21"/>
  <c r="M1" i="21"/>
  <c r="M32" i="20"/>
  <c r="L32" i="20"/>
  <c r="K32" i="20"/>
  <c r="J32" i="20"/>
  <c r="I32" i="20"/>
  <c r="H32" i="20"/>
  <c r="A12" i="20" s="1"/>
  <c r="G12" i="20" s="1"/>
  <c r="M31" i="20"/>
  <c r="F11" i="20" s="1"/>
  <c r="N9" i="20" s="1"/>
  <c r="L31" i="20"/>
  <c r="E11" i="20" s="1"/>
  <c r="J11" i="20" s="1"/>
  <c r="O9" i="20" s="1"/>
  <c r="K31" i="20"/>
  <c r="J31" i="20"/>
  <c r="I31" i="20"/>
  <c r="H31" i="20"/>
  <c r="M28" i="20"/>
  <c r="F9" i="20" s="1"/>
  <c r="N8" i="20" s="1"/>
  <c r="L28" i="20"/>
  <c r="E9" i="20" s="1"/>
  <c r="J9" i="20" s="1"/>
  <c r="O8" i="20" s="1"/>
  <c r="K28" i="20"/>
  <c r="D9" i="20" s="1"/>
  <c r="Q8" i="20" s="1"/>
  <c r="J28" i="20"/>
  <c r="C9" i="20" s="1"/>
  <c r="P8" i="20" s="1"/>
  <c r="I28" i="20"/>
  <c r="H28" i="20"/>
  <c r="A9" i="20" s="1"/>
  <c r="G9" i="20" s="1"/>
  <c r="M27" i="20"/>
  <c r="L27" i="20"/>
  <c r="K27" i="20"/>
  <c r="D8" i="20" s="1"/>
  <c r="Q7" i="20" s="1"/>
  <c r="J27" i="20"/>
  <c r="C8" i="20" s="1"/>
  <c r="P7" i="20" s="1"/>
  <c r="I27" i="20"/>
  <c r="B8" i="20" s="1"/>
  <c r="H27" i="20"/>
  <c r="A8" i="20" s="1"/>
  <c r="G8" i="20" s="1"/>
  <c r="M26" i="20"/>
  <c r="L26" i="20"/>
  <c r="K26" i="20"/>
  <c r="J26" i="20"/>
  <c r="I26" i="20"/>
  <c r="H26" i="20"/>
  <c r="A7" i="20" s="1"/>
  <c r="G7" i="20" s="1"/>
  <c r="M22" i="20"/>
  <c r="F5" i="20" s="1"/>
  <c r="N5" i="20" s="1"/>
  <c r="L22" i="20"/>
  <c r="E5" i="20" s="1"/>
  <c r="J5" i="20" s="1"/>
  <c r="O5" i="20" s="1"/>
  <c r="K22" i="20"/>
  <c r="D5" i="20" s="1"/>
  <c r="Q5" i="20" s="1"/>
  <c r="J22" i="20"/>
  <c r="I22" i="20"/>
  <c r="H22" i="20"/>
  <c r="M21" i="20"/>
  <c r="F4" i="20" s="1"/>
  <c r="N4" i="20" s="1"/>
  <c r="L21" i="20"/>
  <c r="E4" i="20" s="1"/>
  <c r="J4" i="20" s="1"/>
  <c r="O4" i="20" s="1"/>
  <c r="K21" i="20"/>
  <c r="D4" i="20" s="1"/>
  <c r="Q4" i="20" s="1"/>
  <c r="J21" i="20"/>
  <c r="C4" i="20" s="1"/>
  <c r="P4" i="20" s="1"/>
  <c r="I21" i="20"/>
  <c r="B4" i="20" s="1"/>
  <c r="H21" i="20"/>
  <c r="M20" i="20"/>
  <c r="F3" i="20" s="1"/>
  <c r="N3" i="20" s="1"/>
  <c r="L20" i="20"/>
  <c r="E3" i="20" s="1"/>
  <c r="J3" i="20" s="1"/>
  <c r="O3" i="20" s="1"/>
  <c r="K20" i="20"/>
  <c r="D3" i="20" s="1"/>
  <c r="Q3" i="20" s="1"/>
  <c r="J20" i="20"/>
  <c r="C3" i="20" s="1"/>
  <c r="P3" i="20" s="1"/>
  <c r="I20" i="20"/>
  <c r="B3" i="20" s="1"/>
  <c r="H20" i="20"/>
  <c r="A3" i="20" s="1"/>
  <c r="G3" i="20" s="1"/>
  <c r="M19" i="20"/>
  <c r="F2" i="20" s="1"/>
  <c r="N2" i="20" s="1"/>
  <c r="L19" i="20"/>
  <c r="K19" i="20"/>
  <c r="J19" i="20"/>
  <c r="C2" i="20" s="1"/>
  <c r="P2" i="20" s="1"/>
  <c r="I19" i="20"/>
  <c r="B2" i="20" s="1"/>
  <c r="H19" i="20"/>
  <c r="A2" i="20" s="1"/>
  <c r="G2" i="20" s="1"/>
  <c r="J14" i="20"/>
  <c r="O11" i="20" s="1"/>
  <c r="G14" i="20"/>
  <c r="F12" i="20"/>
  <c r="N10" i="20" s="1"/>
  <c r="E12" i="20"/>
  <c r="J12" i="20" s="1"/>
  <c r="O10" i="20" s="1"/>
  <c r="D12" i="20"/>
  <c r="Q10" i="20" s="1"/>
  <c r="C12" i="20"/>
  <c r="B12" i="20"/>
  <c r="Q11" i="20"/>
  <c r="P11" i="20"/>
  <c r="N11" i="20"/>
  <c r="D11" i="20"/>
  <c r="C11" i="20"/>
  <c r="P9" i="20" s="1"/>
  <c r="B11" i="20"/>
  <c r="A11" i="20"/>
  <c r="G11" i="20" s="1"/>
  <c r="P10" i="20"/>
  <c r="M10" i="20"/>
  <c r="G10" i="20"/>
  <c r="Q9" i="20"/>
  <c r="M9" i="20"/>
  <c r="B9" i="20"/>
  <c r="M8" i="20"/>
  <c r="F8" i="20"/>
  <c r="E8" i="20"/>
  <c r="J8" i="20" s="1"/>
  <c r="O7" i="20" s="1"/>
  <c r="N7" i="20"/>
  <c r="M7" i="20"/>
  <c r="F7" i="20"/>
  <c r="E7" i="20"/>
  <c r="J7" i="20" s="1"/>
  <c r="O6" i="20" s="1"/>
  <c r="D7" i="20"/>
  <c r="Q6" i="20" s="1"/>
  <c r="C7" i="20"/>
  <c r="P6" i="20" s="1"/>
  <c r="B7" i="20"/>
  <c r="N6" i="20"/>
  <c r="M6" i="20"/>
  <c r="G6" i="20"/>
  <c r="M5" i="20"/>
  <c r="C5" i="20"/>
  <c r="P5" i="20" s="1"/>
  <c r="B5" i="20"/>
  <c r="A5" i="20"/>
  <c r="G5" i="20" s="1"/>
  <c r="M4" i="20"/>
  <c r="A4" i="20"/>
  <c r="G4" i="20" s="1"/>
  <c r="M3" i="20"/>
  <c r="M2" i="20"/>
  <c r="E2" i="20"/>
  <c r="J2" i="20" s="1"/>
  <c r="O2" i="20" s="1"/>
  <c r="D2" i="20"/>
  <c r="Q2" i="20" s="1"/>
  <c r="Q1" i="20"/>
  <c r="P1" i="20"/>
  <c r="O1" i="20"/>
  <c r="N1" i="20"/>
  <c r="M1" i="20"/>
  <c r="M32" i="19"/>
  <c r="F12" i="19" s="1"/>
  <c r="N10" i="19" s="1"/>
  <c r="L32" i="19"/>
  <c r="E12" i="19" s="1"/>
  <c r="J12" i="19" s="1"/>
  <c r="O10" i="19" s="1"/>
  <c r="K32" i="19"/>
  <c r="J32" i="19"/>
  <c r="C12" i="19" s="1"/>
  <c r="P10" i="19" s="1"/>
  <c r="I32" i="19"/>
  <c r="H32" i="19"/>
  <c r="A12" i="19" s="1"/>
  <c r="G12" i="19" s="1"/>
  <c r="M31" i="19"/>
  <c r="L31" i="19"/>
  <c r="E11" i="19" s="1"/>
  <c r="J11" i="19" s="1"/>
  <c r="O9" i="19" s="1"/>
  <c r="K31" i="19"/>
  <c r="D11" i="19" s="1"/>
  <c r="Q9" i="19" s="1"/>
  <c r="J31" i="19"/>
  <c r="I31" i="19"/>
  <c r="H31" i="19"/>
  <c r="M28" i="19"/>
  <c r="F9" i="19" s="1"/>
  <c r="N8" i="19" s="1"/>
  <c r="L28" i="19"/>
  <c r="E9" i="19" s="1"/>
  <c r="J9" i="19" s="1"/>
  <c r="O8" i="19" s="1"/>
  <c r="K28" i="19"/>
  <c r="D9" i="19" s="1"/>
  <c r="Q8" i="19" s="1"/>
  <c r="J28" i="19"/>
  <c r="C9" i="19" s="1"/>
  <c r="P8" i="19" s="1"/>
  <c r="I28" i="19"/>
  <c r="B9" i="19" s="1"/>
  <c r="H28" i="19"/>
  <c r="A9" i="19" s="1"/>
  <c r="G9" i="19" s="1"/>
  <c r="M27" i="19"/>
  <c r="F8" i="19" s="1"/>
  <c r="N7" i="19" s="1"/>
  <c r="L27" i="19"/>
  <c r="K27" i="19"/>
  <c r="D8" i="19" s="1"/>
  <c r="Q7" i="19" s="1"/>
  <c r="J27" i="19"/>
  <c r="C8" i="19" s="1"/>
  <c r="P7" i="19" s="1"/>
  <c r="I27" i="19"/>
  <c r="B8" i="19" s="1"/>
  <c r="H27" i="19"/>
  <c r="A8" i="19" s="1"/>
  <c r="G8" i="19" s="1"/>
  <c r="M26" i="19"/>
  <c r="F7" i="19" s="1"/>
  <c r="N6" i="19" s="1"/>
  <c r="L26" i="19"/>
  <c r="E7" i="19" s="1"/>
  <c r="J7" i="19" s="1"/>
  <c r="O6" i="19" s="1"/>
  <c r="K26" i="19"/>
  <c r="J26" i="19"/>
  <c r="I26" i="19"/>
  <c r="B7" i="19" s="1"/>
  <c r="H26" i="19"/>
  <c r="A7" i="19" s="1"/>
  <c r="G7" i="19" s="1"/>
  <c r="M22" i="19"/>
  <c r="F5" i="19" s="1"/>
  <c r="N5" i="19" s="1"/>
  <c r="L22" i="19"/>
  <c r="E5" i="19" s="1"/>
  <c r="J5" i="19" s="1"/>
  <c r="O5" i="19" s="1"/>
  <c r="K22" i="19"/>
  <c r="J22" i="19"/>
  <c r="I22" i="19"/>
  <c r="B5" i="19" s="1"/>
  <c r="H22" i="19"/>
  <c r="A5" i="19" s="1"/>
  <c r="G5" i="19" s="1"/>
  <c r="M21" i="19"/>
  <c r="L21" i="19"/>
  <c r="K21" i="19"/>
  <c r="D4" i="19" s="1"/>
  <c r="Q4" i="19" s="1"/>
  <c r="J21" i="19"/>
  <c r="C4" i="19" s="1"/>
  <c r="P4" i="19" s="1"/>
  <c r="I21" i="19"/>
  <c r="H21" i="19"/>
  <c r="A4" i="19" s="1"/>
  <c r="G4" i="19" s="1"/>
  <c r="M20" i="19"/>
  <c r="L20" i="19"/>
  <c r="K20" i="19"/>
  <c r="J20" i="19"/>
  <c r="I20" i="19"/>
  <c r="B3" i="19" s="1"/>
  <c r="H20" i="19"/>
  <c r="A3" i="19" s="1"/>
  <c r="G3" i="19" s="1"/>
  <c r="M19" i="19"/>
  <c r="F2" i="19" s="1"/>
  <c r="N2" i="19" s="1"/>
  <c r="L19" i="19"/>
  <c r="E2" i="19" s="1"/>
  <c r="J2" i="19" s="1"/>
  <c r="O2" i="19" s="1"/>
  <c r="K19" i="19"/>
  <c r="D2" i="19" s="1"/>
  <c r="Q2" i="19" s="1"/>
  <c r="J19" i="19"/>
  <c r="C2" i="19" s="1"/>
  <c r="P2" i="19" s="1"/>
  <c r="I19" i="19"/>
  <c r="B2" i="19" s="1"/>
  <c r="H19" i="19"/>
  <c r="A2" i="19" s="1"/>
  <c r="G2" i="19" s="1"/>
  <c r="J14" i="19"/>
  <c r="O11" i="19" s="1"/>
  <c r="G14" i="19"/>
  <c r="D12" i="19"/>
  <c r="B12" i="19"/>
  <c r="Q11" i="19"/>
  <c r="P11" i="19"/>
  <c r="N11" i="19"/>
  <c r="F11" i="19"/>
  <c r="N9" i="19" s="1"/>
  <c r="C11" i="19"/>
  <c r="P9" i="19" s="1"/>
  <c r="B11" i="19"/>
  <c r="A11" i="19"/>
  <c r="G11" i="19" s="1"/>
  <c r="Q10" i="19"/>
  <c r="M10" i="19"/>
  <c r="G10" i="19"/>
  <c r="M9" i="19"/>
  <c r="M8" i="19"/>
  <c r="E8" i="19"/>
  <c r="J8" i="19" s="1"/>
  <c r="O7" i="19" s="1"/>
  <c r="M7" i="19"/>
  <c r="D7" i="19"/>
  <c r="Q6" i="19" s="1"/>
  <c r="C7" i="19"/>
  <c r="P6" i="19" s="1"/>
  <c r="M6" i="19"/>
  <c r="G6" i="19"/>
  <c r="M5" i="19"/>
  <c r="D5" i="19"/>
  <c r="Q5" i="19" s="1"/>
  <c r="C5" i="19"/>
  <c r="P5" i="19" s="1"/>
  <c r="M4" i="19"/>
  <c r="F4" i="19"/>
  <c r="N4" i="19" s="1"/>
  <c r="E4" i="19"/>
  <c r="J4" i="19" s="1"/>
  <c r="O4" i="19" s="1"/>
  <c r="B4" i="19"/>
  <c r="M3" i="19"/>
  <c r="F3" i="19"/>
  <c r="N3" i="19" s="1"/>
  <c r="E3" i="19"/>
  <c r="J3" i="19" s="1"/>
  <c r="O3" i="19" s="1"/>
  <c r="D3" i="19"/>
  <c r="Q3" i="19" s="1"/>
  <c r="C3" i="19"/>
  <c r="P3" i="19" s="1"/>
  <c r="M2" i="19"/>
  <c r="Q1" i="19"/>
  <c r="P1" i="19"/>
  <c r="O1" i="19"/>
  <c r="N1" i="19"/>
  <c r="M1" i="19"/>
  <c r="M32" i="18"/>
  <c r="F12" i="18" s="1"/>
  <c r="N10" i="18" s="1"/>
  <c r="L32" i="18"/>
  <c r="E12" i="18" s="1"/>
  <c r="J12" i="18" s="1"/>
  <c r="O10" i="18" s="1"/>
  <c r="K32" i="18"/>
  <c r="J32" i="18"/>
  <c r="C12" i="18" s="1"/>
  <c r="P10" i="18" s="1"/>
  <c r="I32" i="18"/>
  <c r="B12" i="18" s="1"/>
  <c r="H32" i="18"/>
  <c r="A12" i="18" s="1"/>
  <c r="G12" i="18" s="1"/>
  <c r="M31" i="18"/>
  <c r="F11" i="18" s="1"/>
  <c r="N9" i="18" s="1"/>
  <c r="L31" i="18"/>
  <c r="E11" i="18" s="1"/>
  <c r="J11" i="18" s="1"/>
  <c r="O9" i="18" s="1"/>
  <c r="K31" i="18"/>
  <c r="J31" i="18"/>
  <c r="I31" i="18"/>
  <c r="H31" i="18"/>
  <c r="M28" i="18"/>
  <c r="L28" i="18"/>
  <c r="E9" i="18" s="1"/>
  <c r="J9" i="18" s="1"/>
  <c r="O8" i="18" s="1"/>
  <c r="K28" i="18"/>
  <c r="D9" i="18" s="1"/>
  <c r="Q8" i="18" s="1"/>
  <c r="J28" i="18"/>
  <c r="C9" i="18" s="1"/>
  <c r="P8" i="18" s="1"/>
  <c r="I28" i="18"/>
  <c r="H28" i="18"/>
  <c r="M27" i="18"/>
  <c r="F8" i="18" s="1"/>
  <c r="N7" i="18" s="1"/>
  <c r="L27" i="18"/>
  <c r="E8" i="18" s="1"/>
  <c r="J8" i="18" s="1"/>
  <c r="O7" i="18" s="1"/>
  <c r="K27" i="18"/>
  <c r="D8" i="18" s="1"/>
  <c r="Q7" i="18" s="1"/>
  <c r="J27" i="18"/>
  <c r="C8" i="18" s="1"/>
  <c r="P7" i="18" s="1"/>
  <c r="I27" i="18"/>
  <c r="B8" i="18" s="1"/>
  <c r="H27" i="18"/>
  <c r="A8" i="18" s="1"/>
  <c r="G8" i="18" s="1"/>
  <c r="M26" i="18"/>
  <c r="L26" i="18"/>
  <c r="E7" i="18" s="1"/>
  <c r="J7" i="18" s="1"/>
  <c r="O6" i="18" s="1"/>
  <c r="K26" i="18"/>
  <c r="D7" i="18" s="1"/>
  <c r="Q6" i="18" s="1"/>
  <c r="J26" i="18"/>
  <c r="C7" i="18" s="1"/>
  <c r="P6" i="18" s="1"/>
  <c r="I26" i="18"/>
  <c r="B7" i="18" s="1"/>
  <c r="H26" i="18"/>
  <c r="A7" i="18" s="1"/>
  <c r="G7" i="18" s="1"/>
  <c r="M22" i="18"/>
  <c r="F5" i="18" s="1"/>
  <c r="N5" i="18" s="1"/>
  <c r="L22" i="18"/>
  <c r="E5" i="18" s="1"/>
  <c r="J5" i="18" s="1"/>
  <c r="O5" i="18" s="1"/>
  <c r="K22" i="18"/>
  <c r="J22" i="18"/>
  <c r="I22" i="18"/>
  <c r="H22" i="18"/>
  <c r="M21" i="18"/>
  <c r="F4" i="18" s="1"/>
  <c r="N4" i="18" s="1"/>
  <c r="L21" i="18"/>
  <c r="E4" i="18" s="1"/>
  <c r="J4" i="18" s="1"/>
  <c r="O4" i="18" s="1"/>
  <c r="K21" i="18"/>
  <c r="D4" i="18" s="1"/>
  <c r="Q4" i="18" s="1"/>
  <c r="J21" i="18"/>
  <c r="C4" i="18" s="1"/>
  <c r="P4" i="18" s="1"/>
  <c r="I21" i="18"/>
  <c r="H21" i="18"/>
  <c r="A4" i="18" s="1"/>
  <c r="G4" i="18" s="1"/>
  <c r="M20" i="18"/>
  <c r="F3" i="18" s="1"/>
  <c r="N3" i="18" s="1"/>
  <c r="L20" i="18"/>
  <c r="E3" i="18" s="1"/>
  <c r="J3" i="18" s="1"/>
  <c r="O3" i="18" s="1"/>
  <c r="K20" i="18"/>
  <c r="D3" i="18" s="1"/>
  <c r="Q3" i="18" s="1"/>
  <c r="J20" i="18"/>
  <c r="C3" i="18" s="1"/>
  <c r="P3" i="18" s="1"/>
  <c r="I20" i="18"/>
  <c r="B3" i="18" s="1"/>
  <c r="H20" i="18"/>
  <c r="A3" i="18" s="1"/>
  <c r="G3" i="18" s="1"/>
  <c r="M19" i="18"/>
  <c r="L19" i="18"/>
  <c r="E2" i="18" s="1"/>
  <c r="J2" i="18" s="1"/>
  <c r="O2" i="18" s="1"/>
  <c r="K19" i="18"/>
  <c r="D2" i="18" s="1"/>
  <c r="Q2" i="18" s="1"/>
  <c r="J19" i="18"/>
  <c r="C2" i="18" s="1"/>
  <c r="P2" i="18" s="1"/>
  <c r="I19" i="18"/>
  <c r="B2" i="18" s="1"/>
  <c r="H19" i="18"/>
  <c r="A2" i="18" s="1"/>
  <c r="G2" i="18" s="1"/>
  <c r="J14" i="18"/>
  <c r="O11" i="18" s="1"/>
  <c r="G14" i="18"/>
  <c r="D12" i="18"/>
  <c r="Q11" i="18"/>
  <c r="P11" i="18"/>
  <c r="N11" i="18"/>
  <c r="G11" i="18"/>
  <c r="D11" i="18"/>
  <c r="Q9" i="18" s="1"/>
  <c r="C11" i="18"/>
  <c r="P9" i="18" s="1"/>
  <c r="B11" i="18"/>
  <c r="A11" i="18"/>
  <c r="Q10" i="18"/>
  <c r="M10" i="18"/>
  <c r="G10" i="18"/>
  <c r="M9" i="18"/>
  <c r="F9" i="18"/>
  <c r="N8" i="18" s="1"/>
  <c r="B9" i="18"/>
  <c r="A9" i="18"/>
  <c r="G9" i="18" s="1"/>
  <c r="M8" i="18"/>
  <c r="M7" i="18"/>
  <c r="F7" i="18"/>
  <c r="N6" i="18"/>
  <c r="M6" i="18"/>
  <c r="G6" i="18"/>
  <c r="Q5" i="18"/>
  <c r="M5" i="18"/>
  <c r="D5" i="18"/>
  <c r="C5" i="18"/>
  <c r="P5" i="18" s="1"/>
  <c r="B5" i="18"/>
  <c r="A5" i="18"/>
  <c r="G5" i="18" s="1"/>
  <c r="M4" i="18"/>
  <c r="B4" i="18"/>
  <c r="M3" i="18"/>
  <c r="M2" i="18"/>
  <c r="F2" i="18"/>
  <c r="N2" i="18" s="1"/>
  <c r="Q1" i="18"/>
  <c r="P1" i="18"/>
  <c r="O1" i="18"/>
  <c r="N1" i="18"/>
  <c r="M1" i="18"/>
  <c r="M32" i="17"/>
  <c r="L32" i="17"/>
  <c r="K32" i="17"/>
  <c r="J32" i="17"/>
  <c r="I32" i="17"/>
  <c r="H32" i="17"/>
  <c r="A12" i="17" s="1"/>
  <c r="G12" i="17" s="1"/>
  <c r="M31" i="17"/>
  <c r="F11" i="17" s="1"/>
  <c r="N9" i="17" s="1"/>
  <c r="L31" i="17"/>
  <c r="E11" i="17" s="1"/>
  <c r="J11" i="17" s="1"/>
  <c r="O9" i="17" s="1"/>
  <c r="K31" i="17"/>
  <c r="J31" i="17"/>
  <c r="C11" i="17" s="1"/>
  <c r="P9" i="17" s="1"/>
  <c r="I31" i="17"/>
  <c r="H31" i="17"/>
  <c r="M28" i="17"/>
  <c r="F9" i="17" s="1"/>
  <c r="N8" i="17" s="1"/>
  <c r="L28" i="17"/>
  <c r="E9" i="17" s="1"/>
  <c r="J9" i="17" s="1"/>
  <c r="O8" i="17" s="1"/>
  <c r="K28" i="17"/>
  <c r="D9" i="17" s="1"/>
  <c r="Q8" i="17" s="1"/>
  <c r="J28" i="17"/>
  <c r="C9" i="17" s="1"/>
  <c r="P8" i="17" s="1"/>
  <c r="I28" i="17"/>
  <c r="H28" i="17"/>
  <c r="M27" i="17"/>
  <c r="L27" i="17"/>
  <c r="K27" i="17"/>
  <c r="D8" i="17" s="1"/>
  <c r="Q7" i="17" s="1"/>
  <c r="J27" i="17"/>
  <c r="C8" i="17" s="1"/>
  <c r="P7" i="17" s="1"/>
  <c r="I27" i="17"/>
  <c r="B8" i="17" s="1"/>
  <c r="H27" i="17"/>
  <c r="A8" i="17" s="1"/>
  <c r="G8" i="17" s="1"/>
  <c r="M26" i="17"/>
  <c r="L26" i="17"/>
  <c r="K26" i="17"/>
  <c r="D7" i="17" s="1"/>
  <c r="Q6" i="17" s="1"/>
  <c r="J26" i="17"/>
  <c r="I26" i="17"/>
  <c r="B7" i="17" s="1"/>
  <c r="H26" i="17"/>
  <c r="A7" i="17" s="1"/>
  <c r="G7" i="17" s="1"/>
  <c r="M22" i="17"/>
  <c r="F5" i="17" s="1"/>
  <c r="N5" i="17" s="1"/>
  <c r="L22" i="17"/>
  <c r="K22" i="17"/>
  <c r="J22" i="17"/>
  <c r="C5" i="17" s="1"/>
  <c r="P5" i="17" s="1"/>
  <c r="I22" i="17"/>
  <c r="H22" i="17"/>
  <c r="A5" i="17" s="1"/>
  <c r="G5" i="17" s="1"/>
  <c r="M21" i="17"/>
  <c r="F4" i="17" s="1"/>
  <c r="N4" i="17" s="1"/>
  <c r="L21" i="17"/>
  <c r="E4" i="17" s="1"/>
  <c r="J4" i="17" s="1"/>
  <c r="O4" i="17" s="1"/>
  <c r="K21" i="17"/>
  <c r="J21" i="17"/>
  <c r="C4" i="17" s="1"/>
  <c r="P4" i="17" s="1"/>
  <c r="I21" i="17"/>
  <c r="H21" i="17"/>
  <c r="A4" i="17" s="1"/>
  <c r="G4" i="17" s="1"/>
  <c r="M20" i="17"/>
  <c r="F3" i="17" s="1"/>
  <c r="N3" i="17" s="1"/>
  <c r="L20" i="17"/>
  <c r="E3" i="17" s="1"/>
  <c r="J3" i="17" s="1"/>
  <c r="O3" i="17" s="1"/>
  <c r="K20" i="17"/>
  <c r="D3" i="17" s="1"/>
  <c r="Q3" i="17" s="1"/>
  <c r="J20" i="17"/>
  <c r="C3" i="17" s="1"/>
  <c r="P3" i="17" s="1"/>
  <c r="I20" i="17"/>
  <c r="H20" i="17"/>
  <c r="A3" i="17" s="1"/>
  <c r="G3" i="17" s="1"/>
  <c r="M19" i="17"/>
  <c r="L19" i="17"/>
  <c r="E2" i="17" s="1"/>
  <c r="J2" i="17" s="1"/>
  <c r="O2" i="17" s="1"/>
  <c r="K19" i="17"/>
  <c r="J19" i="17"/>
  <c r="C2" i="17" s="1"/>
  <c r="P2" i="17" s="1"/>
  <c r="I19" i="17"/>
  <c r="B2" i="17" s="1"/>
  <c r="H19" i="17"/>
  <c r="A2" i="17" s="1"/>
  <c r="G2" i="17" s="1"/>
  <c r="J14" i="17"/>
  <c r="O11" i="17" s="1"/>
  <c r="G14" i="17"/>
  <c r="F12" i="17"/>
  <c r="E12" i="17"/>
  <c r="J12" i="17" s="1"/>
  <c r="O10" i="17" s="1"/>
  <c r="D12" i="17"/>
  <c r="Q10" i="17" s="1"/>
  <c r="C12" i="17"/>
  <c r="P10" i="17" s="1"/>
  <c r="B12" i="17"/>
  <c r="Q11" i="17"/>
  <c r="P11" i="17"/>
  <c r="N11" i="17"/>
  <c r="D11" i="17"/>
  <c r="B11" i="17"/>
  <c r="A11" i="17"/>
  <c r="G11" i="17" s="1"/>
  <c r="N10" i="17"/>
  <c r="M10" i="17"/>
  <c r="G10" i="17"/>
  <c r="Q9" i="17"/>
  <c r="M9" i="17"/>
  <c r="B9" i="17"/>
  <c r="A9" i="17"/>
  <c r="G9" i="17" s="1"/>
  <c r="M8" i="17"/>
  <c r="F8" i="17"/>
  <c r="N7" i="17" s="1"/>
  <c r="E8" i="17"/>
  <c r="J8" i="17" s="1"/>
  <c r="O7" i="17" s="1"/>
  <c r="M7" i="17"/>
  <c r="F7" i="17"/>
  <c r="N6" i="17" s="1"/>
  <c r="E7" i="17"/>
  <c r="J7" i="17" s="1"/>
  <c r="O6" i="17" s="1"/>
  <c r="C7" i="17"/>
  <c r="P6" i="17" s="1"/>
  <c r="M6" i="17"/>
  <c r="G6" i="17"/>
  <c r="Q5" i="17"/>
  <c r="M5" i="17"/>
  <c r="E5" i="17"/>
  <c r="J5" i="17" s="1"/>
  <c r="O5" i="17" s="1"/>
  <c r="D5" i="17"/>
  <c r="B5" i="17"/>
  <c r="M4" i="17"/>
  <c r="D4" i="17"/>
  <c r="Q4" i="17" s="1"/>
  <c r="B4" i="17"/>
  <c r="M3" i="17"/>
  <c r="B3" i="17"/>
  <c r="Q2" i="17"/>
  <c r="M2" i="17"/>
  <c r="F2" i="17"/>
  <c r="N2" i="17" s="1"/>
  <c r="D2" i="17"/>
  <c r="Q1" i="17"/>
  <c r="P1" i="17"/>
  <c r="O1" i="17"/>
  <c r="N1" i="17"/>
  <c r="M1" i="17"/>
  <c r="M32" i="16"/>
  <c r="L32" i="16"/>
  <c r="K32" i="16"/>
  <c r="J32" i="16"/>
  <c r="I32" i="16"/>
  <c r="H32" i="16"/>
  <c r="A12" i="16" s="1"/>
  <c r="G12" i="16" s="1"/>
  <c r="M31" i="16"/>
  <c r="F11" i="16" s="1"/>
  <c r="N9" i="16" s="1"/>
  <c r="L31" i="16"/>
  <c r="E11" i="16" s="1"/>
  <c r="J11" i="16" s="1"/>
  <c r="O9" i="16" s="1"/>
  <c r="K31" i="16"/>
  <c r="J31" i="16"/>
  <c r="C11" i="16" s="1"/>
  <c r="P9" i="16" s="1"/>
  <c r="I31" i="16"/>
  <c r="B11" i="16" s="1"/>
  <c r="H31" i="16"/>
  <c r="M28" i="16"/>
  <c r="F9" i="16" s="1"/>
  <c r="N8" i="16" s="1"/>
  <c r="L28" i="16"/>
  <c r="E9" i="16" s="1"/>
  <c r="J9" i="16" s="1"/>
  <c r="O8" i="16" s="1"/>
  <c r="K28" i="16"/>
  <c r="D9" i="16" s="1"/>
  <c r="Q8" i="16" s="1"/>
  <c r="J28" i="16"/>
  <c r="C9" i="16" s="1"/>
  <c r="P8" i="16" s="1"/>
  <c r="I28" i="16"/>
  <c r="H28" i="16"/>
  <c r="A9" i="16" s="1"/>
  <c r="G9" i="16" s="1"/>
  <c r="M27" i="16"/>
  <c r="F8" i="16" s="1"/>
  <c r="N7" i="16" s="1"/>
  <c r="L27" i="16"/>
  <c r="K27" i="16"/>
  <c r="D8" i="16" s="1"/>
  <c r="Q7" i="16" s="1"/>
  <c r="J27" i="16"/>
  <c r="C8" i="16" s="1"/>
  <c r="P7" i="16" s="1"/>
  <c r="I27" i="16"/>
  <c r="B8" i="16" s="1"/>
  <c r="H27" i="16"/>
  <c r="A8" i="16" s="1"/>
  <c r="G8" i="16" s="1"/>
  <c r="M26" i="16"/>
  <c r="L26" i="16"/>
  <c r="K26" i="16"/>
  <c r="D7" i="16" s="1"/>
  <c r="Q6" i="16" s="1"/>
  <c r="J26" i="16"/>
  <c r="I26" i="16"/>
  <c r="H26" i="16"/>
  <c r="A7" i="16" s="1"/>
  <c r="G7" i="16" s="1"/>
  <c r="M22" i="16"/>
  <c r="F5" i="16" s="1"/>
  <c r="N5" i="16" s="1"/>
  <c r="L22" i="16"/>
  <c r="E5" i="16" s="1"/>
  <c r="J5" i="16" s="1"/>
  <c r="O5" i="16" s="1"/>
  <c r="K22" i="16"/>
  <c r="J22" i="16"/>
  <c r="I22" i="16"/>
  <c r="H22" i="16"/>
  <c r="M21" i="16"/>
  <c r="F4" i="16" s="1"/>
  <c r="N4" i="16" s="1"/>
  <c r="L21" i="16"/>
  <c r="E4" i="16" s="1"/>
  <c r="J4" i="16" s="1"/>
  <c r="O4" i="16" s="1"/>
  <c r="K21" i="16"/>
  <c r="D4" i="16" s="1"/>
  <c r="Q4" i="16" s="1"/>
  <c r="J21" i="16"/>
  <c r="C4" i="16" s="1"/>
  <c r="P4" i="16" s="1"/>
  <c r="I21" i="16"/>
  <c r="H21" i="16"/>
  <c r="M20" i="16"/>
  <c r="F3" i="16" s="1"/>
  <c r="N3" i="16" s="1"/>
  <c r="L20" i="16"/>
  <c r="E3" i="16" s="1"/>
  <c r="J3" i="16" s="1"/>
  <c r="O3" i="16" s="1"/>
  <c r="K20" i="16"/>
  <c r="D3" i="16" s="1"/>
  <c r="Q3" i="16" s="1"/>
  <c r="J20" i="16"/>
  <c r="C3" i="16" s="1"/>
  <c r="P3" i="16" s="1"/>
  <c r="I20" i="16"/>
  <c r="B3" i="16" s="1"/>
  <c r="H20" i="16"/>
  <c r="A3" i="16" s="1"/>
  <c r="G3" i="16" s="1"/>
  <c r="M19" i="16"/>
  <c r="L19" i="16"/>
  <c r="K19" i="16"/>
  <c r="J19" i="16"/>
  <c r="C2" i="16" s="1"/>
  <c r="P2" i="16" s="1"/>
  <c r="I19" i="16"/>
  <c r="B2" i="16" s="1"/>
  <c r="H19" i="16"/>
  <c r="A2" i="16" s="1"/>
  <c r="G2" i="16" s="1"/>
  <c r="J14" i="16"/>
  <c r="O11" i="16" s="1"/>
  <c r="G14" i="16"/>
  <c r="F12" i="16"/>
  <c r="E12" i="16"/>
  <c r="J12" i="16" s="1"/>
  <c r="O10" i="16" s="1"/>
  <c r="D12" i="16"/>
  <c r="C12" i="16"/>
  <c r="B12" i="16"/>
  <c r="Q11" i="16"/>
  <c r="P11" i="16"/>
  <c r="N11" i="16"/>
  <c r="D11" i="16"/>
  <c r="Q9" i="16" s="1"/>
  <c r="A11" i="16"/>
  <c r="G11" i="16" s="1"/>
  <c r="Q10" i="16"/>
  <c r="P10" i="16"/>
  <c r="N10" i="16"/>
  <c r="M10" i="16"/>
  <c r="G10" i="16"/>
  <c r="M9" i="16"/>
  <c r="B9" i="16"/>
  <c r="M8" i="16"/>
  <c r="E8" i="16"/>
  <c r="J8" i="16" s="1"/>
  <c r="O7" i="16" s="1"/>
  <c r="M7" i="16"/>
  <c r="F7" i="16"/>
  <c r="E7" i="16"/>
  <c r="J7" i="16" s="1"/>
  <c r="O6" i="16" s="1"/>
  <c r="C7" i="16"/>
  <c r="P6" i="16" s="1"/>
  <c r="B7" i="16"/>
  <c r="N6" i="16"/>
  <c r="M6" i="16"/>
  <c r="G6" i="16"/>
  <c r="Q5" i="16"/>
  <c r="P5" i="16"/>
  <c r="M5" i="16"/>
  <c r="G5" i="16"/>
  <c r="D5" i="16"/>
  <c r="C5" i="16"/>
  <c r="B5" i="16"/>
  <c r="A5" i="16"/>
  <c r="M4" i="16"/>
  <c r="B4" i="16"/>
  <c r="A4" i="16"/>
  <c r="G4" i="16" s="1"/>
  <c r="M3" i="16"/>
  <c r="M2" i="16"/>
  <c r="F2" i="16"/>
  <c r="N2" i="16" s="1"/>
  <c r="E2" i="16"/>
  <c r="J2" i="16" s="1"/>
  <c r="O2" i="16" s="1"/>
  <c r="D2" i="16"/>
  <c r="Q2" i="16" s="1"/>
  <c r="Q1" i="16"/>
  <c r="P1" i="16"/>
  <c r="O1" i="16"/>
  <c r="N1" i="16"/>
  <c r="M1" i="16"/>
  <c r="J11" i="15"/>
  <c r="B5" i="15"/>
  <c r="D5" i="15"/>
  <c r="Q5" i="15" s="1"/>
  <c r="D8" i="15"/>
  <c r="Q7" i="15" s="1"/>
  <c r="B9" i="15"/>
  <c r="A12" i="15"/>
  <c r="G12" i="15" s="1"/>
  <c r="B12" i="15"/>
  <c r="C12" i="15"/>
  <c r="D12" i="15"/>
  <c r="E12" i="15"/>
  <c r="F12" i="15"/>
  <c r="N10" i="15" s="1"/>
  <c r="B11" i="15"/>
  <c r="C11" i="15"/>
  <c r="D11" i="15"/>
  <c r="E11" i="15"/>
  <c r="F11" i="15"/>
  <c r="A11" i="15"/>
  <c r="M32" i="15"/>
  <c r="L32" i="15"/>
  <c r="K32" i="15"/>
  <c r="J32" i="15"/>
  <c r="I32" i="15"/>
  <c r="H32" i="15"/>
  <c r="M31" i="15"/>
  <c r="L31" i="15"/>
  <c r="K31" i="15"/>
  <c r="J31" i="15"/>
  <c r="I31" i="15"/>
  <c r="H31" i="15"/>
  <c r="M28" i="15"/>
  <c r="F9" i="15" s="1"/>
  <c r="N8" i="15" s="1"/>
  <c r="L28" i="15"/>
  <c r="E9" i="15" s="1"/>
  <c r="J9" i="15" s="1"/>
  <c r="O8" i="15" s="1"/>
  <c r="K28" i="15"/>
  <c r="D9" i="15" s="1"/>
  <c r="Q8" i="15" s="1"/>
  <c r="J28" i="15"/>
  <c r="C9" i="15" s="1"/>
  <c r="P8" i="15" s="1"/>
  <c r="I28" i="15"/>
  <c r="H28" i="15"/>
  <c r="A9" i="15" s="1"/>
  <c r="G9" i="15" s="1"/>
  <c r="M27" i="15"/>
  <c r="F8" i="15" s="1"/>
  <c r="N7" i="15" s="1"/>
  <c r="L27" i="15"/>
  <c r="E8" i="15" s="1"/>
  <c r="J8" i="15" s="1"/>
  <c r="O7" i="15" s="1"/>
  <c r="K27" i="15"/>
  <c r="J27" i="15"/>
  <c r="C8" i="15" s="1"/>
  <c r="P7" i="15" s="1"/>
  <c r="I27" i="15"/>
  <c r="B8" i="15" s="1"/>
  <c r="H27" i="15"/>
  <c r="A8" i="15" s="1"/>
  <c r="G8" i="15" s="1"/>
  <c r="M26" i="15"/>
  <c r="F7" i="15" s="1"/>
  <c r="N6" i="15" s="1"/>
  <c r="L26" i="15"/>
  <c r="E7" i="15" s="1"/>
  <c r="J7" i="15" s="1"/>
  <c r="O6" i="15" s="1"/>
  <c r="K26" i="15"/>
  <c r="D7" i="15" s="1"/>
  <c r="Q6" i="15" s="1"/>
  <c r="J26" i="15"/>
  <c r="C7" i="15" s="1"/>
  <c r="P6" i="15" s="1"/>
  <c r="I26" i="15"/>
  <c r="B7" i="15" s="1"/>
  <c r="H26" i="15"/>
  <c r="A7" i="15" s="1"/>
  <c r="G7" i="15" s="1"/>
  <c r="M22" i="15"/>
  <c r="F5" i="15" s="1"/>
  <c r="N5" i="15" s="1"/>
  <c r="L22" i="15"/>
  <c r="E5" i="15" s="1"/>
  <c r="J5" i="15" s="1"/>
  <c r="O5" i="15" s="1"/>
  <c r="K22" i="15"/>
  <c r="J22" i="15"/>
  <c r="C5" i="15" s="1"/>
  <c r="P5" i="15" s="1"/>
  <c r="I22" i="15"/>
  <c r="H22" i="15"/>
  <c r="A5" i="15" s="1"/>
  <c r="G5" i="15" s="1"/>
  <c r="M21" i="15"/>
  <c r="F4" i="15" s="1"/>
  <c r="N4" i="15" s="1"/>
  <c r="L21" i="15"/>
  <c r="E4" i="15" s="1"/>
  <c r="J4" i="15" s="1"/>
  <c r="O4" i="15" s="1"/>
  <c r="K21" i="15"/>
  <c r="D4" i="15" s="1"/>
  <c r="Q4" i="15" s="1"/>
  <c r="J21" i="15"/>
  <c r="C4" i="15" s="1"/>
  <c r="P4" i="15" s="1"/>
  <c r="I21" i="15"/>
  <c r="B4" i="15" s="1"/>
  <c r="H21" i="15"/>
  <c r="A4" i="15" s="1"/>
  <c r="G4" i="15" s="1"/>
  <c r="M20" i="15"/>
  <c r="F3" i="15" s="1"/>
  <c r="N3" i="15" s="1"/>
  <c r="L20" i="15"/>
  <c r="E3" i="15" s="1"/>
  <c r="J3" i="15" s="1"/>
  <c r="O3" i="15" s="1"/>
  <c r="K20" i="15"/>
  <c r="D3" i="15" s="1"/>
  <c r="Q3" i="15" s="1"/>
  <c r="J20" i="15"/>
  <c r="C3" i="15" s="1"/>
  <c r="P3" i="15" s="1"/>
  <c r="I20" i="15"/>
  <c r="B3" i="15" s="1"/>
  <c r="H20" i="15"/>
  <c r="A3" i="15" s="1"/>
  <c r="G3" i="15" s="1"/>
  <c r="M19" i="15"/>
  <c r="F2" i="15" s="1"/>
  <c r="N2" i="15" s="1"/>
  <c r="L19" i="15"/>
  <c r="E2" i="15" s="1"/>
  <c r="J2" i="15" s="1"/>
  <c r="O2" i="15" s="1"/>
  <c r="K19" i="15"/>
  <c r="D2" i="15" s="1"/>
  <c r="Q2" i="15" s="1"/>
  <c r="J19" i="15"/>
  <c r="C2" i="15" s="1"/>
  <c r="P2" i="15" s="1"/>
  <c r="I19" i="15"/>
  <c r="B2" i="15" s="1"/>
  <c r="H19" i="15"/>
  <c r="A2" i="15" s="1"/>
  <c r="G2" i="15" s="1"/>
  <c r="J14" i="15"/>
  <c r="O11" i="15" s="1"/>
  <c r="G14" i="15"/>
  <c r="J12" i="15"/>
  <c r="O10" i="15" s="1"/>
  <c r="Q11" i="15"/>
  <c r="P11" i="15"/>
  <c r="N11" i="15"/>
  <c r="O9" i="15"/>
  <c r="G11" i="15"/>
  <c r="Q10" i="15"/>
  <c r="P10" i="15"/>
  <c r="M10" i="15"/>
  <c r="G10" i="15"/>
  <c r="Q9" i="15"/>
  <c r="P9" i="15"/>
  <c r="N9" i="15"/>
  <c r="M9" i="15"/>
  <c r="M8" i="15"/>
  <c r="M7" i="15"/>
  <c r="M6" i="15"/>
  <c r="G6" i="15"/>
  <c r="M5" i="15"/>
  <c r="M4" i="15"/>
  <c r="M3" i="15"/>
  <c r="M2" i="15"/>
  <c r="Q1" i="15"/>
  <c r="P1" i="15"/>
  <c r="O1" i="15"/>
  <c r="N1" i="15"/>
  <c r="M1" i="15"/>
  <c r="J12" i="2"/>
  <c r="O10" i="2" s="1"/>
  <c r="J11" i="2"/>
  <c r="J8" i="2"/>
  <c r="J9" i="2"/>
  <c r="J7" i="2"/>
  <c r="J3" i="2"/>
  <c r="O3" i="2" s="1"/>
  <c r="J4" i="2"/>
  <c r="O4" i="2" s="1"/>
  <c r="J5" i="2"/>
  <c r="J2" i="2"/>
  <c r="N7" i="2"/>
  <c r="N6" i="2"/>
  <c r="G3" i="2"/>
  <c r="P4" i="2"/>
  <c r="Q5" i="2"/>
  <c r="N9" i="2"/>
  <c r="P9" i="2"/>
  <c r="G5" i="2"/>
  <c r="P3" i="2"/>
  <c r="P2" i="2"/>
  <c r="G2" i="2"/>
  <c r="H32" i="2"/>
  <c r="I32" i="2"/>
  <c r="J32" i="2"/>
  <c r="K32" i="2"/>
  <c r="L32" i="2"/>
  <c r="M32" i="2"/>
  <c r="M31" i="2"/>
  <c r="L31" i="2"/>
  <c r="K31" i="2"/>
  <c r="J31" i="2"/>
  <c r="I31" i="2"/>
  <c r="H31" i="2"/>
  <c r="I28" i="2"/>
  <c r="J28" i="2"/>
  <c r="P8" i="2" s="1"/>
  <c r="K28" i="2"/>
  <c r="Q8" i="2" s="1"/>
  <c r="L28" i="2"/>
  <c r="O8" i="2" s="1"/>
  <c r="M28" i="2"/>
  <c r="N8" i="2" s="1"/>
  <c r="H28" i="2"/>
  <c r="G9" i="2" s="1"/>
  <c r="I19" i="2"/>
  <c r="J19" i="2"/>
  <c r="K19" i="2"/>
  <c r="L19" i="2"/>
  <c r="M19" i="2"/>
  <c r="H19" i="2"/>
  <c r="M26" i="2"/>
  <c r="L26" i="2"/>
  <c r="O6" i="2" s="1"/>
  <c r="K26" i="2"/>
  <c r="Q6" i="2" s="1"/>
  <c r="J26" i="2"/>
  <c r="P6" i="2" s="1"/>
  <c r="I26" i="2"/>
  <c r="H26" i="2"/>
  <c r="G7" i="2" s="1"/>
  <c r="M27" i="2"/>
  <c r="L27" i="2"/>
  <c r="O7" i="2" s="1"/>
  <c r="K27" i="2"/>
  <c r="Q7" i="2" s="1"/>
  <c r="J27" i="2"/>
  <c r="P7" i="2" s="1"/>
  <c r="I27" i="2"/>
  <c r="H27" i="2"/>
  <c r="G8" i="2" s="1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L20" i="2"/>
  <c r="K20" i="2"/>
  <c r="J20" i="2"/>
  <c r="I20" i="2"/>
  <c r="H20" i="2"/>
  <c r="N11" i="2"/>
  <c r="P11" i="2"/>
  <c r="Q11" i="2"/>
  <c r="M10" i="2"/>
  <c r="N10" i="2"/>
  <c r="P10" i="2"/>
  <c r="Q10" i="2"/>
  <c r="M9" i="2"/>
  <c r="Q9" i="2"/>
  <c r="G10" i="2"/>
  <c r="M7" i="2"/>
  <c r="M8" i="2"/>
  <c r="M6" i="2"/>
  <c r="G6" i="2"/>
  <c r="M3" i="2"/>
  <c r="N3" i="2"/>
  <c r="Q3" i="2"/>
  <c r="M4" i="2"/>
  <c r="N4" i="2"/>
  <c r="Q4" i="2"/>
  <c r="M5" i="2"/>
  <c r="N5" i="2"/>
  <c r="P5" i="2"/>
  <c r="N1" i="2"/>
  <c r="Q2" i="2"/>
  <c r="O1" i="2"/>
  <c r="Q1" i="2"/>
  <c r="P1" i="2"/>
  <c r="N2" i="2"/>
  <c r="M1" i="2"/>
  <c r="M2" i="2"/>
  <c r="G14" i="2"/>
  <c r="J14" i="2"/>
  <c r="O11" i="2" s="1"/>
  <c r="O5" i="2"/>
  <c r="O2" i="2"/>
  <c r="O9" i="2"/>
  <c r="G12" i="2"/>
  <c r="G11" i="2"/>
  <c r="G4" i="2"/>
</calcChain>
</file>

<file path=xl/sharedStrings.xml><?xml version="1.0" encoding="utf-8"?>
<sst xmlns="http://schemas.openxmlformats.org/spreadsheetml/2006/main" count="525" uniqueCount="67">
  <si>
    <t>returns</t>
  </si>
  <si>
    <t>std_devs</t>
  </si>
  <si>
    <t>nifty50,5 days,index</t>
  </si>
  <si>
    <t>Lookback / Holding Period</t>
  </si>
  <si>
    <t>5 Days</t>
  </si>
  <si>
    <t>20 Days</t>
  </si>
  <si>
    <t>120 Days</t>
  </si>
  <si>
    <t>60 Days</t>
  </si>
  <si>
    <t>240 Days</t>
  </si>
  <si>
    <t>Lookback</t>
  </si>
  <si>
    <t>Holding Period'</t>
  </si>
  <si>
    <t>Ann Risk</t>
  </si>
  <si>
    <t>Sharpe Ratio</t>
  </si>
  <si>
    <t>Max Loss in Holding Period</t>
  </si>
  <si>
    <t>Annualised return (%)</t>
  </si>
  <si>
    <t>Index Returns</t>
  </si>
  <si>
    <t>Nifty 50 Index</t>
  </si>
  <si>
    <t>nifty50,10 elements,120 days</t>
  </si>
  <si>
    <t>nifty50,10 elements,20 days</t>
  </si>
  <si>
    <t>nifty50,10 elements,240 days</t>
  </si>
  <si>
    <t>nifty50,10 elements,60 days</t>
  </si>
  <si>
    <t>Half Yearly</t>
  </si>
  <si>
    <t>Yearly</t>
  </si>
  <si>
    <t>nifty50,20 elements,120 days</t>
  </si>
  <si>
    <t>nifty50,20 elements,240 days</t>
  </si>
  <si>
    <t>nifty50,20 elements,20 days</t>
  </si>
  <si>
    <t>nifty50,20 elements,60 days</t>
  </si>
  <si>
    <t>nifty50,25 elements,120 days</t>
  </si>
  <si>
    <t>nifty50,25 elements,240 days</t>
  </si>
  <si>
    <t>nifty50,25 elements,60 days</t>
  </si>
  <si>
    <t>nifty50,25 elements,20 days</t>
  </si>
  <si>
    <t>nifty50,30 elements,120 days</t>
  </si>
  <si>
    <t>nifty50,30 elements,240 days</t>
  </si>
  <si>
    <t>nifty50,30 elements,20 days</t>
  </si>
  <si>
    <t>nifty50,30 elements,60 days</t>
  </si>
  <si>
    <t>niftymidcap100,10 elements,120 days</t>
  </si>
  <si>
    <t>niftymidcap100,10 elements,240 days</t>
  </si>
  <si>
    <t>niftymidcap100,10 elements,60 days</t>
  </si>
  <si>
    <t>niftymidcap100,10 elements,20 days</t>
  </si>
  <si>
    <t>niftymidcap100,20 elements,120 days</t>
  </si>
  <si>
    <t>niftymidcap100,20 elements,20 days</t>
  </si>
  <si>
    <t>niftymidcap100,20 elements,240 days</t>
  </si>
  <si>
    <t>niftymidcap100,20 elements,60 days</t>
  </si>
  <si>
    <t>niftymidcap100,25 elements,120 days</t>
  </si>
  <si>
    <t>niftymidcap100,25 elements,240 days</t>
  </si>
  <si>
    <t>niftymidcap100,25 elements,60 days</t>
  </si>
  <si>
    <t>niftymidcap100,25 elements,20 days</t>
  </si>
  <si>
    <t>niftymidcap100,30 elements,120 days</t>
  </si>
  <si>
    <t>niftymidcap100,30 elements,20 days</t>
  </si>
  <si>
    <t>niftymidcap100,30 elements,240 days</t>
  </si>
  <si>
    <t>niftymidcap100,30 elements,60 days</t>
  </si>
  <si>
    <t>niftysmallcap100,10 elements,120 days</t>
  </si>
  <si>
    <t>niftysmallcap100,10 elements,240 days</t>
  </si>
  <si>
    <t>niftysmallcap100,10 elements,60 days</t>
  </si>
  <si>
    <t>niftysmallcap100,10 elements,20 days</t>
  </si>
  <si>
    <t>niftysmallcap100,20 elements,120 days</t>
  </si>
  <si>
    <t>niftysmallcap100,20 elements,20 days</t>
  </si>
  <si>
    <t>niftysmallcap100,20 elements,240 days</t>
  </si>
  <si>
    <t>niftysmallcap100,20 elements,60 days</t>
  </si>
  <si>
    <t>niftysmallcap100,25 elements,120 days</t>
  </si>
  <si>
    <t>niftysmallcap100,25 elements,240 days</t>
  </si>
  <si>
    <t>niftysmallcap100,25 elements,60 days</t>
  </si>
  <si>
    <t>niftysmallcap100,25 elements,20 days</t>
  </si>
  <si>
    <t>niftysmallcap100,30 elements,120 days</t>
  </si>
  <si>
    <t>niftysmallcap100,30 elements,240 days</t>
  </si>
  <si>
    <t>niftysmallcap100,30 elements,60 days</t>
  </si>
  <si>
    <t>niftysmallcap100,30 elements,20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</si>
</sst>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5" fillId="0" borderId="0" xfId="0" applyFont="1"/>
    <xf numFmtId="0" fontId="1" fillId="0" borderId="2" xfId="0" applyFont="1" applyFill="1" applyBorder="1" applyAlignment="1">
      <alignment horizontal="center" vertical="top"/>
    </xf>
    <xf numFmtId="0" fontId="3" fillId="0" borderId="0" xfId="0" applyFont="1" applyBorder="1"/>
    <xf numFmtId="0" fontId="0" fillId="0" borderId="0" xfId="0" applyFont="1"/>
    <xf numFmtId="0" fontId="4" fillId="0" borderId="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D68E-06B2-424E-B747-D0AEF3E69FC2}">
  <dimension ref="A1:Q32"/>
  <sheetViews>
    <sheetView workbookViewId="0">
      <selection activeCell="J11" sqref="J11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">
        <v>18</v>
      </c>
      <c r="B2">
        <v>0.58101876268656738</v>
      </c>
      <c r="C2">
        <v>-0.1036080001301586</v>
      </c>
      <c r="D2">
        <v>-0.36853050518543351</v>
      </c>
      <c r="E2">
        <v>7.9011296265831352E-2</v>
      </c>
      <c r="F2">
        <v>6.6251913211318989</v>
      </c>
      <c r="G2" t="str">
        <f t="shared" ref="G2:G12" si="0">+MID(A2,9,7)</f>
        <v>10 elem</v>
      </c>
      <c r="H2" s="4" t="s">
        <v>5</v>
      </c>
      <c r="I2" t="s">
        <v>7</v>
      </c>
      <c r="J2">
        <f>E2*SQRT(4)</f>
        <v>0.1580225925316627</v>
      </c>
      <c r="M2" s="15" t="str">
        <f>H2&amp;" / "&amp;I2</f>
        <v>20 Days / 60 Days</v>
      </c>
      <c r="N2" s="16">
        <f>F2</f>
        <v>6.6251913211318989</v>
      </c>
      <c r="O2" s="17">
        <f>J2</f>
        <v>0.1580225925316627</v>
      </c>
      <c r="P2" s="15">
        <f>C2</f>
        <v>-0.1036080001301586</v>
      </c>
      <c r="Q2" s="11">
        <f>D2</f>
        <v>-0.36853050518543351</v>
      </c>
    </row>
    <row r="3" spans="1:17" x14ac:dyDescent="0.2">
      <c r="A3" t="s">
        <v>20</v>
      </c>
      <c r="B3">
        <v>1.11603632362773</v>
      </c>
      <c r="C3">
        <v>7.1005573339797207E-2</v>
      </c>
      <c r="D3">
        <v>-0.15703689186327149</v>
      </c>
      <c r="E3">
        <v>5.5026952996969088E-2</v>
      </c>
      <c r="F3">
        <v>12.7258440522257</v>
      </c>
      <c r="G3" t="str">
        <f t="shared" si="0"/>
        <v>10 elem</v>
      </c>
      <c r="H3" s="4" t="s">
        <v>7</v>
      </c>
      <c r="I3" t="s">
        <v>7</v>
      </c>
      <c r="J3">
        <f t="shared" ref="J3:J5" si="1">E3*SQRT(4)</f>
        <v>0.11005390599393818</v>
      </c>
      <c r="M3" s="12" t="str">
        <f t="shared" ref="M3:M5" si="2">H3&amp;" / "&amp;I3</f>
        <v>60 Days / 60 Days</v>
      </c>
      <c r="N3" s="13">
        <f t="shared" ref="N3:N5" si="3">F3</f>
        <v>12.7258440522257</v>
      </c>
      <c r="O3" s="14">
        <f t="shared" ref="O3:O5" si="4">J3</f>
        <v>0.11005390599393818</v>
      </c>
      <c r="P3" s="12">
        <f t="shared" ref="P3:P5" si="5">C3</f>
        <v>7.1005573339797207E-2</v>
      </c>
      <c r="Q3" s="11">
        <f t="shared" ref="Q3:Q5" si="6">D3</f>
        <v>-0.15703689186327149</v>
      </c>
    </row>
    <row r="4" spans="1:17" x14ac:dyDescent="0.2">
      <c r="A4" t="s">
        <v>17</v>
      </c>
      <c r="B4">
        <v>1.1828474443949739</v>
      </c>
      <c r="C4">
        <v>9.2323683570755488E-2</v>
      </c>
      <c r="D4">
        <v>-0.27106937971088452</v>
      </c>
      <c r="E4">
        <v>6.2272808039648728E-2</v>
      </c>
      <c r="F4">
        <v>13.487672216630481</v>
      </c>
      <c r="G4" t="str">
        <f t="shared" si="0"/>
        <v>10 elem</v>
      </c>
      <c r="H4" s="4" t="s">
        <v>6</v>
      </c>
      <c r="I4" t="s">
        <v>7</v>
      </c>
      <c r="J4">
        <f t="shared" si="1"/>
        <v>0.12454561607929746</v>
      </c>
      <c r="M4" s="12" t="str">
        <f t="shared" si="2"/>
        <v>120 Days / 60 Days</v>
      </c>
      <c r="N4" s="13">
        <f t="shared" si="3"/>
        <v>13.487672216630481</v>
      </c>
      <c r="O4" s="14">
        <f t="shared" si="4"/>
        <v>0.12454561607929746</v>
      </c>
      <c r="P4" s="12">
        <f t="shared" si="5"/>
        <v>9.2323683570755488E-2</v>
      </c>
      <c r="Q4" s="11">
        <f t="shared" si="6"/>
        <v>-0.27106937971088452</v>
      </c>
    </row>
    <row r="5" spans="1:17" x14ac:dyDescent="0.2">
      <c r="A5" t="s">
        <v>19</v>
      </c>
      <c r="B5">
        <v>1.053651221435151</v>
      </c>
      <c r="C5">
        <v>4.9103585924461471E-2</v>
      </c>
      <c r="D5">
        <v>-0.24031579980248141</v>
      </c>
      <c r="E5">
        <v>5.3736830228081463E-2</v>
      </c>
      <c r="F5">
        <v>12.01448451591213</v>
      </c>
      <c r="G5" t="str">
        <f t="shared" si="0"/>
        <v>10 elem</v>
      </c>
      <c r="H5" s="4" t="s">
        <v>8</v>
      </c>
      <c r="I5" t="s">
        <v>7</v>
      </c>
      <c r="J5">
        <f t="shared" si="1"/>
        <v>0.10747366045616293</v>
      </c>
      <c r="M5" s="12" t="str">
        <f t="shared" si="2"/>
        <v>240 Days / 60 Days</v>
      </c>
      <c r="N5" s="13">
        <f t="shared" si="3"/>
        <v>12.01448451591213</v>
      </c>
      <c r="O5" s="14">
        <f t="shared" si="4"/>
        <v>0.10747366045616293</v>
      </c>
      <c r="P5" s="12">
        <f t="shared" si="5"/>
        <v>4.9103585924461471E-2</v>
      </c>
      <c r="Q5" s="11">
        <f t="shared" si="6"/>
        <v>-0.24031579980248141</v>
      </c>
    </row>
    <row r="6" spans="1:17" x14ac:dyDescent="0.2">
      <c r="A6" s="8" t="s">
        <v>21</v>
      </c>
      <c r="G6" t="str">
        <f t="shared" si="0"/>
        <v>rly</v>
      </c>
      <c r="M6" s="12" t="str">
        <f>H7&amp;" / "&amp;I7</f>
        <v>60 Days / 120 Days</v>
      </c>
      <c r="N6" s="13">
        <f>F7</f>
        <v>11.399605644208791</v>
      </c>
      <c r="O6" s="14">
        <f>J7</f>
        <v>0.14170206370870078</v>
      </c>
      <c r="P6" s="12">
        <f>C7</f>
        <v>5.0103951051219717E-2</v>
      </c>
      <c r="Q6" s="11">
        <f>D7</f>
        <v>-0.24922118943284949</v>
      </c>
    </row>
    <row r="7" spans="1:17" x14ac:dyDescent="0.2">
      <c r="A7" s="2" t="s">
        <v>20</v>
      </c>
      <c r="B7">
        <v>0.99972732038497703</v>
      </c>
      <c r="C7">
        <v>5.0103951051219717E-2</v>
      </c>
      <c r="D7">
        <v>-0.24922118943284949</v>
      </c>
      <c r="E7" s="3">
        <v>0.1001984901565505</v>
      </c>
      <c r="F7">
        <v>11.399605644208791</v>
      </c>
      <c r="G7" t="str">
        <f t="shared" si="0"/>
        <v>10 elem</v>
      </c>
      <c r="H7" s="4" t="s">
        <v>7</v>
      </c>
      <c r="I7" t="s">
        <v>6</v>
      </c>
      <c r="J7">
        <f>E7*SQRT(2)</f>
        <v>0.14170206370870078</v>
      </c>
      <c r="M7" s="12" t="str">
        <f t="shared" ref="M7:M8" si="7">H8&amp;" / "&amp;I8</f>
        <v>120 Days / 120 Days</v>
      </c>
      <c r="N7" s="13">
        <f t="shared" ref="N7:N8" si="8">F8</f>
        <v>15.52802778260577</v>
      </c>
      <c r="O7" s="14">
        <f t="shared" ref="O7:O8" si="9">J8</f>
        <v>0.13915887766373838</v>
      </c>
      <c r="P7" s="12">
        <f t="shared" ref="P7:P8" si="10">C8</f>
        <v>0.33647432898812479</v>
      </c>
      <c r="Q7" s="11">
        <f t="shared" ref="Q7:Q8" si="11">D8</f>
        <v>-0.19629775569123459</v>
      </c>
    </row>
    <row r="8" spans="1:17" x14ac:dyDescent="0.2">
      <c r="A8" s="2" t="s">
        <v>17</v>
      </c>
      <c r="B8">
        <v>1.3617833888713791</v>
      </c>
      <c r="C8">
        <v>0.33647432898812479</v>
      </c>
      <c r="D8">
        <v>-0.19629775569123459</v>
      </c>
      <c r="E8" s="3">
        <v>9.8400186058338585E-2</v>
      </c>
      <c r="F8">
        <v>15.52802778260577</v>
      </c>
      <c r="G8" t="str">
        <f t="shared" si="0"/>
        <v>10 elem</v>
      </c>
      <c r="H8" s="4" t="s">
        <v>6</v>
      </c>
      <c r="I8" t="s">
        <v>6</v>
      </c>
      <c r="J8">
        <f t="shared" ref="J8:J9" si="12">E8*SQRT(2)</f>
        <v>0.13915887766373838</v>
      </c>
      <c r="M8" s="12" t="str">
        <f t="shared" si="7"/>
        <v>240 Days / 120 Days</v>
      </c>
      <c r="N8" s="13">
        <f t="shared" si="8"/>
        <v>13.72642666426928</v>
      </c>
      <c r="O8" s="14">
        <f t="shared" si="9"/>
        <v>0.14143134453386319</v>
      </c>
      <c r="P8" s="12">
        <f t="shared" si="10"/>
        <v>0.21677441005092571</v>
      </c>
      <c r="Q8" s="11">
        <f t="shared" si="11"/>
        <v>-0.20591542432611881</v>
      </c>
    </row>
    <row r="9" spans="1:17" x14ac:dyDescent="0.2">
      <c r="A9" s="2" t="s">
        <v>19</v>
      </c>
      <c r="B9">
        <v>1.2037858304775839</v>
      </c>
      <c r="C9">
        <v>0.21677441005092571</v>
      </c>
      <c r="D9">
        <v>-0.20591542432611881</v>
      </c>
      <c r="E9" s="3">
        <v>0.1000070627922256</v>
      </c>
      <c r="F9">
        <v>13.72642666426928</v>
      </c>
      <c r="G9" t="str">
        <f t="shared" si="0"/>
        <v>10 elem</v>
      </c>
      <c r="H9" s="4" t="s">
        <v>8</v>
      </c>
      <c r="I9" t="s">
        <v>6</v>
      </c>
      <c r="J9">
        <f t="shared" si="12"/>
        <v>0.14143134453386319</v>
      </c>
      <c r="M9" s="12" t="str">
        <f>H11&amp;" / "&amp;I11</f>
        <v>120 Days / 240 Days</v>
      </c>
      <c r="N9" s="13">
        <f>F11</f>
        <v>16.447754787849671</v>
      </c>
      <c r="O9" s="14">
        <f>J11</f>
        <v>0.15600600465434261</v>
      </c>
      <c r="P9" s="12">
        <f>C11</f>
        <v>0.54405746533096211</v>
      </c>
      <c r="Q9" s="11">
        <f>D11</f>
        <v>-6.7577763950272374E-2</v>
      </c>
    </row>
    <row r="10" spans="1:17" x14ac:dyDescent="0.2">
      <c r="A10" s="8" t="s">
        <v>22</v>
      </c>
      <c r="G10" t="str">
        <f t="shared" si="0"/>
        <v/>
      </c>
      <c r="M10" s="12" t="str">
        <f t="shared" ref="M10" si="13">H12&amp;" / "&amp;I12</f>
        <v>240 Days / 240 Days</v>
      </c>
      <c r="N10" s="13">
        <f t="shared" ref="N10" si="14">F12</f>
        <v>14.500544581332029</v>
      </c>
      <c r="O10" s="14">
        <f t="shared" ref="O10" si="15">J12</f>
        <v>7.4003888952727942E-2</v>
      </c>
      <c r="P10" s="12">
        <f t="shared" ref="P10:Q10" si="16">C12</f>
        <v>0.69367556683604303</v>
      </c>
      <c r="Q10" s="11">
        <f t="shared" si="16"/>
        <v>-4.1007799718032367E-2</v>
      </c>
    </row>
    <row r="11" spans="1:17" x14ac:dyDescent="0.2">
      <c r="A11" s="1" t="s">
        <v>17</v>
      </c>
      <c r="B11">
        <v>1.4424419873471339</v>
      </c>
      <c r="C11">
        <v>0.54405746533096211</v>
      </c>
      <c r="D11">
        <v>-6.7577763950272374E-2</v>
      </c>
      <c r="E11">
        <v>0.15600600465434261</v>
      </c>
      <c r="F11">
        <v>16.447754787849671</v>
      </c>
      <c r="G11" t="str">
        <f t="shared" si="0"/>
        <v>10 elem</v>
      </c>
      <c r="H11" s="4" t="s">
        <v>6</v>
      </c>
      <c r="I11" t="s">
        <v>8</v>
      </c>
      <c r="J11">
        <f>E11</f>
        <v>0.15600600465434261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">
        <v>19</v>
      </c>
      <c r="B12">
        <v>1.2716747430453881</v>
      </c>
      <c r="C12">
        <v>0.69367556683604303</v>
      </c>
      <c r="D12">
        <v>-4.1007799718032367E-2</v>
      </c>
      <c r="E12">
        <v>7.4003888952727942E-2</v>
      </c>
      <c r="F12">
        <v>14.500544581332029</v>
      </c>
      <c r="G12" t="str">
        <f t="shared" si="0"/>
        <v>10 elem</v>
      </c>
      <c r="H12" s="4" t="s">
        <v>8</v>
      </c>
      <c r="I12" t="s">
        <v>8</v>
      </c>
      <c r="J12">
        <f>E12</f>
        <v>7.4003888952727942E-2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17">E14*SQRT(52)</f>
        <v>0.12209755365015452</v>
      </c>
    </row>
    <row r="19" spans="1:13" x14ac:dyDescent="0.2">
      <c r="A19" s="1" t="s">
        <v>17</v>
      </c>
      <c r="B19">
        <v>1.1828474443949739</v>
      </c>
      <c r="C19">
        <v>9.2323683570755488E-2</v>
      </c>
      <c r="D19">
        <v>-0.27106937971088452</v>
      </c>
      <c r="E19">
        <v>6.2272808039648728E-2</v>
      </c>
      <c r="F19">
        <v>13.487672216630481</v>
      </c>
      <c r="H19" t="str">
        <f>A20</f>
        <v>nifty50,10 elements,20 days</v>
      </c>
      <c r="I19">
        <f t="shared" ref="I19:J19" si="18">B20</f>
        <v>0.58101876268656738</v>
      </c>
      <c r="J19">
        <f t="shared" si="18"/>
        <v>-0.1036080001301586</v>
      </c>
      <c r="K19">
        <f>D20</f>
        <v>-0.36853050518543351</v>
      </c>
      <c r="L19">
        <f>E20</f>
        <v>7.9011296265831352E-2</v>
      </c>
      <c r="M19">
        <f>F20</f>
        <v>6.6251913211318989</v>
      </c>
    </row>
    <row r="20" spans="1:13" x14ac:dyDescent="0.2">
      <c r="A20" s="1" t="s">
        <v>18</v>
      </c>
      <c r="B20">
        <v>0.58101876268656738</v>
      </c>
      <c r="C20">
        <v>-0.1036080001301586</v>
      </c>
      <c r="D20">
        <v>-0.36853050518543351</v>
      </c>
      <c r="E20">
        <v>7.9011296265831352E-2</v>
      </c>
      <c r="F20">
        <v>6.6251913211318989</v>
      </c>
      <c r="H20" t="str">
        <f>A22</f>
        <v>nifty50,10 elements,60 days</v>
      </c>
      <c r="I20">
        <f>B22</f>
        <v>1.11603632362773</v>
      </c>
      <c r="J20">
        <f>C22</f>
        <v>7.1005573339797207E-2</v>
      </c>
      <c r="K20">
        <f>D22</f>
        <v>-0.15703689186327149</v>
      </c>
      <c r="L20">
        <f>E22</f>
        <v>5.5026952996969088E-2</v>
      </c>
      <c r="M20">
        <f>F22</f>
        <v>12.7258440522257</v>
      </c>
    </row>
    <row r="21" spans="1:13" x14ac:dyDescent="0.2">
      <c r="A21" s="1" t="s">
        <v>19</v>
      </c>
      <c r="B21">
        <v>1.053651221435151</v>
      </c>
      <c r="C21">
        <v>4.9103585924461471E-2</v>
      </c>
      <c r="D21">
        <v>-0.24031579980248141</v>
      </c>
      <c r="E21">
        <v>5.3736830228081463E-2</v>
      </c>
      <c r="F21">
        <v>12.01448451591213</v>
      </c>
      <c r="H21" t="str">
        <f>A19</f>
        <v>nifty50,10 elements,120 days</v>
      </c>
      <c r="I21">
        <f>B19</f>
        <v>1.1828474443949739</v>
      </c>
      <c r="J21">
        <f>C19</f>
        <v>9.2323683570755488E-2</v>
      </c>
      <c r="K21">
        <f>D19</f>
        <v>-0.27106937971088452</v>
      </c>
      <c r="L21">
        <f>E19</f>
        <v>6.2272808039648728E-2</v>
      </c>
      <c r="M21">
        <f>F19</f>
        <v>13.487672216630481</v>
      </c>
    </row>
    <row r="22" spans="1:13" x14ac:dyDescent="0.2">
      <c r="A22" s="1" t="s">
        <v>20</v>
      </c>
      <c r="B22">
        <v>1.11603632362773</v>
      </c>
      <c r="C22">
        <v>7.1005573339797207E-2</v>
      </c>
      <c r="D22">
        <v>-0.15703689186327149</v>
      </c>
      <c r="E22">
        <v>5.5026952996969088E-2</v>
      </c>
      <c r="F22">
        <v>12.7258440522257</v>
      </c>
      <c r="H22" t="str">
        <f>A21</f>
        <v>nifty50,10 elements,240 days</v>
      </c>
      <c r="I22">
        <f>B21</f>
        <v>1.053651221435151</v>
      </c>
      <c r="J22">
        <f>C21</f>
        <v>4.9103585924461471E-2</v>
      </c>
      <c r="K22">
        <f>D21</f>
        <v>-0.24031579980248141</v>
      </c>
      <c r="L22">
        <f>E21</f>
        <v>5.3736830228081463E-2</v>
      </c>
      <c r="M22">
        <f>F21</f>
        <v>12.01448451591213</v>
      </c>
    </row>
    <row r="23" spans="1:13" x14ac:dyDescent="0.2">
      <c r="A23" s="1"/>
    </row>
    <row r="26" spans="1:13" x14ac:dyDescent="0.2">
      <c r="A26" s="1" t="s">
        <v>17</v>
      </c>
      <c r="B26">
        <v>1.3617833888713791</v>
      </c>
      <c r="C26">
        <v>0.33647432898812479</v>
      </c>
      <c r="D26">
        <v>-0.19629775569123459</v>
      </c>
      <c r="E26">
        <v>9.8400186058338585E-2</v>
      </c>
      <c r="F26">
        <v>15.52802778260577</v>
      </c>
      <c r="H26" t="str">
        <f>A28</f>
        <v>nifty50,10 elements,60 days</v>
      </c>
      <c r="I26">
        <f>B28</f>
        <v>0.99972732038497703</v>
      </c>
      <c r="J26">
        <f>C28</f>
        <v>5.0103951051219717E-2</v>
      </c>
      <c r="K26">
        <f>D28</f>
        <v>-0.24922118943284949</v>
      </c>
      <c r="L26">
        <f>E28</f>
        <v>0.1001984901565505</v>
      </c>
      <c r="M26">
        <f>F28</f>
        <v>11.399605644208791</v>
      </c>
    </row>
    <row r="27" spans="1:13" x14ac:dyDescent="0.2">
      <c r="A27" s="1" t="s">
        <v>19</v>
      </c>
      <c r="B27">
        <v>1.2037858304775839</v>
      </c>
      <c r="C27">
        <v>0.21677441005092571</v>
      </c>
      <c r="D27">
        <v>-0.20591542432611881</v>
      </c>
      <c r="E27">
        <v>0.1000070627922256</v>
      </c>
      <c r="F27">
        <v>13.72642666426928</v>
      </c>
      <c r="H27" t="str">
        <f>A26</f>
        <v>nifty50,10 elements,120 days</v>
      </c>
      <c r="I27">
        <f>B26</f>
        <v>1.3617833888713791</v>
      </c>
      <c r="J27">
        <f>C26</f>
        <v>0.33647432898812479</v>
      </c>
      <c r="K27">
        <f>D26</f>
        <v>-0.19629775569123459</v>
      </c>
      <c r="L27">
        <f>E26</f>
        <v>9.8400186058338585E-2</v>
      </c>
      <c r="M27">
        <f>F26</f>
        <v>15.52802778260577</v>
      </c>
    </row>
    <row r="28" spans="1:13" x14ac:dyDescent="0.2">
      <c r="A28" s="1" t="s">
        <v>20</v>
      </c>
      <c r="B28">
        <v>0.99972732038497703</v>
      </c>
      <c r="C28">
        <v>5.0103951051219717E-2</v>
      </c>
      <c r="D28">
        <v>-0.24922118943284949</v>
      </c>
      <c r="E28">
        <v>0.1001984901565505</v>
      </c>
      <c r="F28">
        <v>11.399605644208791</v>
      </c>
      <c r="H28" t="str">
        <f>A27</f>
        <v>nifty50,10 elements,240 days</v>
      </c>
      <c r="I28">
        <f t="shared" ref="I28:J28" si="19">B27</f>
        <v>1.2037858304775839</v>
      </c>
      <c r="J28">
        <f t="shared" si="19"/>
        <v>0.21677441005092571</v>
      </c>
      <c r="K28">
        <f>D27</f>
        <v>-0.20591542432611881</v>
      </c>
      <c r="L28">
        <f>E27</f>
        <v>0.1000070627922256</v>
      </c>
      <c r="M28">
        <f>F27</f>
        <v>13.72642666426928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17</v>
      </c>
      <c r="B31">
        <v>1.4424419873471339</v>
      </c>
      <c r="C31">
        <v>0.54405746533096211</v>
      </c>
      <c r="D31">
        <v>-6.7577763950272374E-2</v>
      </c>
      <c r="E31">
        <v>0.15600600465434261</v>
      </c>
      <c r="F31">
        <v>16.447754787849671</v>
      </c>
      <c r="H31" t="str">
        <f>A31</f>
        <v>nifty50,10 elements,120 days</v>
      </c>
      <c r="I31">
        <f>B31</f>
        <v>1.4424419873471339</v>
      </c>
      <c r="J31">
        <f>C31</f>
        <v>0.54405746533096211</v>
      </c>
      <c r="K31">
        <f>D31</f>
        <v>-6.7577763950272374E-2</v>
      </c>
      <c r="L31">
        <f>E31</f>
        <v>0.15600600465434261</v>
      </c>
      <c r="M31">
        <f>F31</f>
        <v>16.447754787849671</v>
      </c>
    </row>
    <row r="32" spans="1:13" x14ac:dyDescent="0.2">
      <c r="A32" s="1" t="s">
        <v>19</v>
      </c>
      <c r="B32">
        <v>1.2716747430453881</v>
      </c>
      <c r="C32">
        <v>0.69367556683604303</v>
      </c>
      <c r="D32">
        <v>-4.1007799718032367E-2</v>
      </c>
      <c r="E32">
        <v>7.4003888952727942E-2</v>
      </c>
      <c r="F32">
        <v>14.500544581332029</v>
      </c>
      <c r="H32" t="str">
        <f>A32</f>
        <v>nifty50,10 elements,240 days</v>
      </c>
      <c r="I32">
        <f>B32</f>
        <v>1.2716747430453881</v>
      </c>
      <c r="J32">
        <f>C32</f>
        <v>0.69367556683604303</v>
      </c>
      <c r="K32">
        <f>D32</f>
        <v>-4.1007799718032367E-2</v>
      </c>
      <c r="L32">
        <f>E32</f>
        <v>7.4003888952727942E-2</v>
      </c>
      <c r="M32">
        <f>F32</f>
        <v>14.500544581332029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F95-CDB0-FD4E-9627-467D804F9C2F}">
  <dimension ref="A1:Q32"/>
  <sheetViews>
    <sheetView workbookViewId="0">
      <selection activeCell="I39" sqref="I39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niftysmallcap100,20 elements,20 days</v>
      </c>
      <c r="B2">
        <f t="shared" ref="B2:F5" si="0">I19</f>
        <v>1.4970028594654179</v>
      </c>
      <c r="C2">
        <f t="shared" si="0"/>
        <v>0.13522459015787491</v>
      </c>
      <c r="D2">
        <f t="shared" si="0"/>
        <v>-0.30529136197057599</v>
      </c>
      <c r="E2">
        <f t="shared" si="0"/>
        <v>0.1018219356473704</v>
      </c>
      <c r="F2">
        <f t="shared" si="0"/>
        <v>17.069896859062691</v>
      </c>
      <c r="G2" t="str">
        <f t="shared" ref="G2:G12" si="1">+MID(A2,9,7)</f>
        <v>llcap10</v>
      </c>
      <c r="H2" s="4" t="s">
        <v>5</v>
      </c>
      <c r="I2" t="s">
        <v>7</v>
      </c>
      <c r="J2">
        <f>E2*SQRT(4)</f>
        <v>0.20364387129474079</v>
      </c>
      <c r="M2" s="15" t="str">
        <f>H2&amp;" / "&amp;I2</f>
        <v>20 Days / 60 Days</v>
      </c>
      <c r="N2" s="16">
        <f>F2</f>
        <v>17.069896859062691</v>
      </c>
      <c r="O2" s="17">
        <f>J2</f>
        <v>0.20364387129474079</v>
      </c>
      <c r="P2" s="15">
        <f>C2</f>
        <v>0.13522459015787491</v>
      </c>
      <c r="Q2" s="11">
        <f>D2</f>
        <v>-0.30529136197057599</v>
      </c>
    </row>
    <row r="3" spans="1:17" x14ac:dyDescent="0.2">
      <c r="A3" t="str">
        <f t="shared" ref="A3:A5" si="2">H20</f>
        <v>niftysmallcap100,20 elements,60 days</v>
      </c>
      <c r="B3">
        <f t="shared" si="0"/>
        <v>2.802127169393632</v>
      </c>
      <c r="C3">
        <f t="shared" si="0"/>
        <v>0.27264322170932898</v>
      </c>
      <c r="D3">
        <f t="shared" si="0"/>
        <v>-0.22953526487708889</v>
      </c>
      <c r="E3">
        <f t="shared" si="0"/>
        <v>9.9159789697090953E-2</v>
      </c>
      <c r="F3">
        <f t="shared" si="0"/>
        <v>31.95185731616267</v>
      </c>
      <c r="G3" t="str">
        <f t="shared" si="1"/>
        <v>llcap10</v>
      </c>
      <c r="H3" s="4" t="s">
        <v>7</v>
      </c>
      <c r="I3" t="s">
        <v>7</v>
      </c>
      <c r="J3">
        <f t="shared" ref="J3:J5" si="3">E3*SQRT(4)</f>
        <v>0.19831957939418191</v>
      </c>
      <c r="M3" s="12" t="str">
        <f t="shared" ref="M3:M5" si="4">H3&amp;" / "&amp;I3</f>
        <v>60 Days / 60 Days</v>
      </c>
      <c r="N3" s="13">
        <f t="shared" ref="N3:N5" si="5">F3</f>
        <v>31.95185731616267</v>
      </c>
      <c r="O3" s="14">
        <f t="shared" ref="O3:O5" si="6">J3</f>
        <v>0.19831957939418191</v>
      </c>
      <c r="P3" s="12">
        <f t="shared" ref="P3:Q5" si="7">C3</f>
        <v>0.27264322170932898</v>
      </c>
      <c r="Q3" s="11">
        <f t="shared" si="7"/>
        <v>-0.22953526487708889</v>
      </c>
    </row>
    <row r="4" spans="1:17" x14ac:dyDescent="0.2">
      <c r="A4" t="str">
        <f t="shared" si="2"/>
        <v>niftysmallcap100,20 elements,120 days</v>
      </c>
      <c r="B4">
        <f t="shared" si="0"/>
        <v>2.5995690456139431</v>
      </c>
      <c r="C4">
        <f t="shared" si="0"/>
        <v>0.2411076362975805</v>
      </c>
      <c r="D4">
        <f t="shared" si="0"/>
        <v>-0.16446686526838691</v>
      </c>
      <c r="E4">
        <f t="shared" si="0"/>
        <v>0.1071654814530823</v>
      </c>
      <c r="F4">
        <f t="shared" si="0"/>
        <v>29.642144773516449</v>
      </c>
      <c r="G4" t="str">
        <f t="shared" si="1"/>
        <v>llcap10</v>
      </c>
      <c r="H4" s="4" t="s">
        <v>6</v>
      </c>
      <c r="I4" t="s">
        <v>7</v>
      </c>
      <c r="J4">
        <f t="shared" si="3"/>
        <v>0.2143309629061646</v>
      </c>
      <c r="M4" s="12" t="str">
        <f t="shared" si="4"/>
        <v>120 Days / 60 Days</v>
      </c>
      <c r="N4" s="13">
        <f t="shared" si="5"/>
        <v>29.642144773516449</v>
      </c>
      <c r="O4" s="14">
        <f t="shared" si="6"/>
        <v>0.2143309629061646</v>
      </c>
      <c r="P4" s="12">
        <f t="shared" si="7"/>
        <v>0.2411076362975805</v>
      </c>
      <c r="Q4" s="11">
        <f t="shared" si="7"/>
        <v>-0.16446686526838691</v>
      </c>
    </row>
    <row r="5" spans="1:17" x14ac:dyDescent="0.2">
      <c r="A5" t="str">
        <f t="shared" si="2"/>
        <v>niftysmallcap100,20 elements,240 days</v>
      </c>
      <c r="B5">
        <f t="shared" si="0"/>
        <v>2.041894873629122</v>
      </c>
      <c r="C5">
        <f t="shared" si="0"/>
        <v>0.19772231869226911</v>
      </c>
      <c r="D5">
        <f t="shared" si="0"/>
        <v>-0.234494676783817</v>
      </c>
      <c r="E5">
        <f t="shared" si="0"/>
        <v>0.1033117229873054</v>
      </c>
      <c r="F5">
        <f t="shared" si="0"/>
        <v>23.283145165363749</v>
      </c>
      <c r="G5" t="str">
        <f t="shared" si="1"/>
        <v>llcap10</v>
      </c>
      <c r="H5" s="4" t="s">
        <v>8</v>
      </c>
      <c r="I5" t="s">
        <v>7</v>
      </c>
      <c r="J5">
        <f t="shared" si="3"/>
        <v>0.2066234459746108</v>
      </c>
      <c r="M5" s="12" t="str">
        <f t="shared" si="4"/>
        <v>240 Days / 60 Days</v>
      </c>
      <c r="N5" s="13">
        <f t="shared" si="5"/>
        <v>23.283145165363749</v>
      </c>
      <c r="O5" s="14">
        <f t="shared" si="6"/>
        <v>0.2066234459746108</v>
      </c>
      <c r="P5" s="12">
        <f t="shared" si="7"/>
        <v>0.19772231869226911</v>
      </c>
      <c r="Q5" s="11">
        <f t="shared" si="7"/>
        <v>-0.234494676783817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20.583886498764919</v>
      </c>
      <c r="O6" s="14">
        <f>J7</f>
        <v>0.19459450456722741</v>
      </c>
      <c r="P6" s="12">
        <f>C7</f>
        <v>0.45997012118367742</v>
      </c>
      <c r="Q6" s="11">
        <f>D7</f>
        <v>-0.17818505214214311</v>
      </c>
    </row>
    <row r="7" spans="1:17" x14ac:dyDescent="0.2">
      <c r="A7" s="2" t="str">
        <f>H26</f>
        <v>niftysmallcap100,20 elements,60 days</v>
      </c>
      <c r="B7" s="2">
        <f t="shared" ref="B7:F9" si="8">I26</f>
        <v>1.8051741731059709</v>
      </c>
      <c r="C7" s="2">
        <f t="shared" si="8"/>
        <v>0.45997012118367742</v>
      </c>
      <c r="D7" s="2">
        <f t="shared" si="8"/>
        <v>-0.17818505214214311</v>
      </c>
      <c r="E7" s="2">
        <f t="shared" si="8"/>
        <v>0.13759909376112309</v>
      </c>
      <c r="F7" s="2">
        <f t="shared" si="8"/>
        <v>20.583886498764919</v>
      </c>
      <c r="G7" t="str">
        <f t="shared" si="1"/>
        <v>llcap10</v>
      </c>
      <c r="H7" s="4" t="s">
        <v>7</v>
      </c>
      <c r="I7" t="s">
        <v>6</v>
      </c>
      <c r="J7">
        <f>E7*SQRT(2)</f>
        <v>0.19459450456722741</v>
      </c>
      <c r="M7" s="12" t="str">
        <f t="shared" ref="M7:M8" si="9">H8&amp;" / "&amp;I8</f>
        <v>120 Days / 120 Days</v>
      </c>
      <c r="N7" s="13">
        <f t="shared" ref="N7:N8" si="10">F8</f>
        <v>30.24832649041252</v>
      </c>
      <c r="O7" s="14">
        <f t="shared" ref="O7:O8" si="11">J8</f>
        <v>0.34105771272452617</v>
      </c>
      <c r="P7" s="12">
        <f t="shared" ref="P7:Q8" si="12">C8</f>
        <v>0.4700452919148333</v>
      </c>
      <c r="Q7" s="11">
        <f t="shared" si="12"/>
        <v>-0.1036147543076001</v>
      </c>
    </row>
    <row r="8" spans="1:17" x14ac:dyDescent="0.2">
      <c r="A8" s="2" t="str">
        <f t="shared" ref="A8:A9" si="13">H27</f>
        <v>niftysmallcap100,20 elements,120 days</v>
      </c>
      <c r="B8" s="2">
        <f t="shared" si="8"/>
        <v>2.6527302199925269</v>
      </c>
      <c r="C8" s="2">
        <f t="shared" si="8"/>
        <v>0.4700452919148333</v>
      </c>
      <c r="D8" s="2">
        <f t="shared" si="8"/>
        <v>-0.1036147543076001</v>
      </c>
      <c r="E8" s="2">
        <f t="shared" si="8"/>
        <v>0.2411642214434859</v>
      </c>
      <c r="F8" s="2">
        <f t="shared" si="8"/>
        <v>30.24832649041252</v>
      </c>
      <c r="G8" t="str">
        <f t="shared" si="1"/>
        <v>llcap10</v>
      </c>
      <c r="H8" s="4" t="s">
        <v>6</v>
      </c>
      <c r="I8" t="s">
        <v>6</v>
      </c>
      <c r="J8">
        <f t="shared" ref="J8:J9" si="14">E8*SQRT(2)</f>
        <v>0.34105771272452617</v>
      </c>
      <c r="M8" s="12" t="str">
        <f t="shared" si="9"/>
        <v>240 Days / 120 Days</v>
      </c>
      <c r="N8" s="13">
        <f t="shared" si="10"/>
        <v>23.085757431932741</v>
      </c>
      <c r="O8" s="14">
        <f t="shared" si="11"/>
        <v>0.31713474734843794</v>
      </c>
      <c r="P8" s="12">
        <f t="shared" si="12"/>
        <v>0.38208670261098687</v>
      </c>
      <c r="Q8" s="11">
        <f t="shared" si="12"/>
        <v>-0.1684929561389801</v>
      </c>
    </row>
    <row r="9" spans="1:17" x14ac:dyDescent="0.2">
      <c r="A9" s="2" t="str">
        <f t="shared" si="13"/>
        <v>niftysmallcap100,20 elements,240 days</v>
      </c>
      <c r="B9" s="2">
        <f t="shared" si="8"/>
        <v>2.024584282721086</v>
      </c>
      <c r="C9" s="2">
        <f t="shared" si="8"/>
        <v>0.38208670261098687</v>
      </c>
      <c r="D9" s="2">
        <f t="shared" si="8"/>
        <v>-0.1684929561389801</v>
      </c>
      <c r="E9" s="2">
        <f t="shared" si="8"/>
        <v>0.22424813039996291</v>
      </c>
      <c r="F9" s="2">
        <f t="shared" si="8"/>
        <v>23.085757431932741</v>
      </c>
      <c r="G9" t="str">
        <f t="shared" si="1"/>
        <v>llcap10</v>
      </c>
      <c r="H9" s="4" t="s">
        <v>8</v>
      </c>
      <c r="I9" t="s">
        <v>6</v>
      </c>
      <c r="J9">
        <f t="shared" si="14"/>
        <v>0.31713474734843794</v>
      </c>
      <c r="M9" s="12" t="str">
        <f>H11&amp;" / "&amp;I11</f>
        <v>120 Days / 240 Days</v>
      </c>
      <c r="N9" s="13">
        <f>F11</f>
        <v>28.51193215004912</v>
      </c>
      <c r="O9" s="14">
        <f>J11</f>
        <v>0.35588293039764718</v>
      </c>
      <c r="P9" s="12">
        <f>C11</f>
        <v>0.67393660886576356</v>
      </c>
      <c r="Q9" s="11">
        <f>D11</f>
        <v>-7.0973469870054817E-2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22.435333635187511</v>
      </c>
      <c r="O10" s="14">
        <f t="shared" ref="O10" si="17">J12</f>
        <v>0.37398907405516257</v>
      </c>
      <c r="P10" s="12">
        <f t="shared" ref="P10:Q10" si="18">C12</f>
        <v>0.50076438630005504</v>
      </c>
      <c r="Q10" s="11">
        <f t="shared" si="18"/>
        <v>-0.10230099810320829</v>
      </c>
    </row>
    <row r="11" spans="1:17" x14ac:dyDescent="0.2">
      <c r="A11" s="1" t="str">
        <f>H31</f>
        <v>niftysmallcap100,20 elements,120 days</v>
      </c>
      <c r="B11" s="1">
        <f t="shared" ref="B11:F12" si="19">I31</f>
        <v>2.500451192524149</v>
      </c>
      <c r="C11" s="1">
        <f t="shared" si="19"/>
        <v>0.67393660886576356</v>
      </c>
      <c r="D11" s="1">
        <f t="shared" si="19"/>
        <v>-7.0973469870054817E-2</v>
      </c>
      <c r="E11" s="1">
        <f t="shared" si="19"/>
        <v>0.35588293039764718</v>
      </c>
      <c r="F11" s="1">
        <f t="shared" si="19"/>
        <v>28.51193215004912</v>
      </c>
      <c r="G11" t="str">
        <f t="shared" si="1"/>
        <v>llcap10</v>
      </c>
      <c r="H11" s="4" t="s">
        <v>6</v>
      </c>
      <c r="I11" t="s">
        <v>8</v>
      </c>
      <c r="J11">
        <f>E11</f>
        <v>0.35588293039764718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niftysmallcap100,20 elements,240 days</v>
      </c>
      <c r="B12" s="1">
        <f t="shared" si="19"/>
        <v>1.9675431481652541</v>
      </c>
      <c r="C12" s="1">
        <f t="shared" si="19"/>
        <v>0.50076438630005504</v>
      </c>
      <c r="D12" s="1">
        <f t="shared" si="19"/>
        <v>-0.10230099810320829</v>
      </c>
      <c r="E12" s="1">
        <f t="shared" si="19"/>
        <v>0.37398907405516257</v>
      </c>
      <c r="F12" s="1">
        <f t="shared" si="19"/>
        <v>22.435333635187511</v>
      </c>
      <c r="G12" t="str">
        <f t="shared" si="1"/>
        <v>llcap10</v>
      </c>
      <c r="H12" s="4" t="s">
        <v>8</v>
      </c>
      <c r="I12" t="s">
        <v>8</v>
      </c>
      <c r="J12">
        <f>E12</f>
        <v>0.37398907405516257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55</v>
      </c>
      <c r="B19">
        <v>2.5995690456139431</v>
      </c>
      <c r="C19">
        <v>0.2411076362975805</v>
      </c>
      <c r="D19">
        <v>-0.16446686526838691</v>
      </c>
      <c r="E19">
        <v>0.1071654814530823</v>
      </c>
      <c r="F19">
        <v>29.642144773516449</v>
      </c>
      <c r="H19" t="str">
        <f>A20</f>
        <v>niftysmallcap100,20 elements,20 days</v>
      </c>
      <c r="I19">
        <f t="shared" ref="I19:J19" si="21">B20</f>
        <v>1.4970028594654179</v>
      </c>
      <c r="J19">
        <f t="shared" si="21"/>
        <v>0.13522459015787491</v>
      </c>
      <c r="K19">
        <f>D20</f>
        <v>-0.30529136197057599</v>
      </c>
      <c r="L19">
        <f>E20</f>
        <v>0.1018219356473704</v>
      </c>
      <c r="M19">
        <f>F20</f>
        <v>17.069896859062691</v>
      </c>
    </row>
    <row r="20" spans="1:13" x14ac:dyDescent="0.2">
      <c r="A20" s="1" t="s">
        <v>56</v>
      </c>
      <c r="B20">
        <v>1.4970028594654179</v>
      </c>
      <c r="C20">
        <v>0.13522459015787491</v>
      </c>
      <c r="D20">
        <v>-0.30529136197057599</v>
      </c>
      <c r="E20">
        <v>0.1018219356473704</v>
      </c>
      <c r="F20">
        <v>17.069896859062691</v>
      </c>
      <c r="H20" t="str">
        <f>A22</f>
        <v>niftysmallcap100,20 elements,60 days</v>
      </c>
      <c r="I20">
        <f>B22</f>
        <v>2.802127169393632</v>
      </c>
      <c r="J20">
        <f>C22</f>
        <v>0.27264322170932898</v>
      </c>
      <c r="K20">
        <f>D22</f>
        <v>-0.22953526487708889</v>
      </c>
      <c r="L20">
        <f>E22</f>
        <v>9.9159789697090953E-2</v>
      </c>
      <c r="M20">
        <f>F22</f>
        <v>31.95185731616267</v>
      </c>
    </row>
    <row r="21" spans="1:13" x14ac:dyDescent="0.2">
      <c r="A21" s="1" t="s">
        <v>57</v>
      </c>
      <c r="B21">
        <v>2.041894873629122</v>
      </c>
      <c r="C21">
        <v>0.19772231869226911</v>
      </c>
      <c r="D21">
        <v>-0.234494676783817</v>
      </c>
      <c r="E21">
        <v>0.1033117229873054</v>
      </c>
      <c r="F21">
        <v>23.283145165363749</v>
      </c>
      <c r="H21" t="str">
        <f>A19</f>
        <v>niftysmallcap100,20 elements,120 days</v>
      </c>
      <c r="I21">
        <f>B19</f>
        <v>2.5995690456139431</v>
      </c>
      <c r="J21">
        <f>C19</f>
        <v>0.2411076362975805</v>
      </c>
      <c r="K21">
        <f>D19</f>
        <v>-0.16446686526838691</v>
      </c>
      <c r="L21">
        <f>E19</f>
        <v>0.1071654814530823</v>
      </c>
      <c r="M21">
        <f>F19</f>
        <v>29.642144773516449</v>
      </c>
    </row>
    <row r="22" spans="1:13" x14ac:dyDescent="0.2">
      <c r="A22" s="1" t="s">
        <v>58</v>
      </c>
      <c r="B22">
        <v>2.802127169393632</v>
      </c>
      <c r="C22">
        <v>0.27264322170932898</v>
      </c>
      <c r="D22">
        <v>-0.22953526487708889</v>
      </c>
      <c r="E22">
        <v>9.9159789697090953E-2</v>
      </c>
      <c r="F22">
        <v>31.95185731616267</v>
      </c>
      <c r="H22" t="str">
        <f>A21</f>
        <v>niftysmallcap100,20 elements,240 days</v>
      </c>
      <c r="I22">
        <f>B21</f>
        <v>2.041894873629122</v>
      </c>
      <c r="J22">
        <f>C21</f>
        <v>0.19772231869226911</v>
      </c>
      <c r="K22">
        <f>D21</f>
        <v>-0.234494676783817</v>
      </c>
      <c r="L22">
        <f>E21</f>
        <v>0.1033117229873054</v>
      </c>
      <c r="M22">
        <f>F21</f>
        <v>23.283145165363749</v>
      </c>
    </row>
    <row r="23" spans="1:13" x14ac:dyDescent="0.2">
      <c r="A23" s="1"/>
    </row>
    <row r="26" spans="1:13" x14ac:dyDescent="0.2">
      <c r="A26" s="1" t="s">
        <v>55</v>
      </c>
      <c r="B26">
        <v>2.6527302199925269</v>
      </c>
      <c r="C26">
        <v>0.4700452919148333</v>
      </c>
      <c r="D26">
        <v>-0.1036147543076001</v>
      </c>
      <c r="E26">
        <v>0.2411642214434859</v>
      </c>
      <c r="F26">
        <v>30.24832649041252</v>
      </c>
      <c r="H26" t="str">
        <f>A28</f>
        <v>niftysmallcap100,20 elements,60 days</v>
      </c>
      <c r="I26">
        <f>B28</f>
        <v>1.8051741731059709</v>
      </c>
      <c r="J26">
        <f>C28</f>
        <v>0.45997012118367742</v>
      </c>
      <c r="K26">
        <f>D28</f>
        <v>-0.17818505214214311</v>
      </c>
      <c r="L26">
        <f>E28</f>
        <v>0.13759909376112309</v>
      </c>
      <c r="M26">
        <f>F28</f>
        <v>20.583886498764919</v>
      </c>
    </row>
    <row r="27" spans="1:13" x14ac:dyDescent="0.2">
      <c r="A27" s="1" t="s">
        <v>57</v>
      </c>
      <c r="B27">
        <v>2.024584282721086</v>
      </c>
      <c r="C27">
        <v>0.38208670261098687</v>
      </c>
      <c r="D27">
        <v>-0.1684929561389801</v>
      </c>
      <c r="E27">
        <v>0.22424813039996291</v>
      </c>
      <c r="F27">
        <v>23.085757431932741</v>
      </c>
      <c r="H27" t="str">
        <f>A26</f>
        <v>niftysmallcap100,20 elements,120 days</v>
      </c>
      <c r="I27">
        <f>B26</f>
        <v>2.6527302199925269</v>
      </c>
      <c r="J27">
        <f>C26</f>
        <v>0.4700452919148333</v>
      </c>
      <c r="K27">
        <f>D26</f>
        <v>-0.1036147543076001</v>
      </c>
      <c r="L27">
        <f>E26</f>
        <v>0.2411642214434859</v>
      </c>
      <c r="M27">
        <f>F26</f>
        <v>30.24832649041252</v>
      </c>
    </row>
    <row r="28" spans="1:13" x14ac:dyDescent="0.2">
      <c r="A28" s="1" t="s">
        <v>58</v>
      </c>
      <c r="B28">
        <v>1.8051741731059709</v>
      </c>
      <c r="C28">
        <v>0.45997012118367742</v>
      </c>
      <c r="D28">
        <v>-0.17818505214214311</v>
      </c>
      <c r="E28">
        <v>0.13759909376112309</v>
      </c>
      <c r="F28">
        <v>20.583886498764919</v>
      </c>
      <c r="H28" t="str">
        <f>A27</f>
        <v>niftysmallcap100,20 elements,240 days</v>
      </c>
      <c r="I28">
        <f t="shared" ref="I28:J28" si="22">B27</f>
        <v>2.024584282721086</v>
      </c>
      <c r="J28">
        <f t="shared" si="22"/>
        <v>0.38208670261098687</v>
      </c>
      <c r="K28">
        <f>D27</f>
        <v>-0.1684929561389801</v>
      </c>
      <c r="L28">
        <f>E27</f>
        <v>0.22424813039996291</v>
      </c>
      <c r="M28">
        <f>F27</f>
        <v>23.085757431932741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55</v>
      </c>
      <c r="B31">
        <v>2.500451192524149</v>
      </c>
      <c r="C31">
        <v>0.67393660886576356</v>
      </c>
      <c r="D31">
        <v>-7.0973469870054817E-2</v>
      </c>
      <c r="E31">
        <v>0.35588293039764718</v>
      </c>
      <c r="F31">
        <v>28.51193215004912</v>
      </c>
      <c r="H31" t="str">
        <f>A31</f>
        <v>niftysmallcap100,20 elements,120 days</v>
      </c>
      <c r="I31">
        <f>B31</f>
        <v>2.500451192524149</v>
      </c>
      <c r="J31">
        <f>C31</f>
        <v>0.67393660886576356</v>
      </c>
      <c r="K31">
        <f>D31</f>
        <v>-7.0973469870054817E-2</v>
      </c>
      <c r="L31">
        <f>E31</f>
        <v>0.35588293039764718</v>
      </c>
      <c r="M31">
        <f>F31</f>
        <v>28.51193215004912</v>
      </c>
    </row>
    <row r="32" spans="1:13" x14ac:dyDescent="0.2">
      <c r="A32" s="1" t="s">
        <v>57</v>
      </c>
      <c r="B32">
        <v>1.9675431481652541</v>
      </c>
      <c r="C32">
        <v>0.50076438630005504</v>
      </c>
      <c r="D32">
        <v>-0.10230099810320829</v>
      </c>
      <c r="E32">
        <v>0.37398907405516257</v>
      </c>
      <c r="F32">
        <v>22.435333635187511</v>
      </c>
      <c r="H32" t="str">
        <f>A32</f>
        <v>niftysmallcap100,20 elements,240 days</v>
      </c>
      <c r="I32">
        <f>B32</f>
        <v>1.9675431481652541</v>
      </c>
      <c r="J32">
        <f>C32</f>
        <v>0.50076438630005504</v>
      </c>
      <c r="K32">
        <f>D32</f>
        <v>-0.10230099810320829</v>
      </c>
      <c r="L32">
        <f>E32</f>
        <v>0.37398907405516257</v>
      </c>
      <c r="M32">
        <f>F32</f>
        <v>22.435333635187511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E01A-3B23-B04B-A809-16762C6EB06E}">
  <dimension ref="A1:Q32"/>
  <sheetViews>
    <sheetView workbookViewId="0">
      <selection activeCell="A19" sqref="A19:F22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niftysmallcap100,25 elements,20 days</v>
      </c>
      <c r="B2">
        <f t="shared" ref="B2:F5" si="0">I19</f>
        <v>1.5048171163449049</v>
      </c>
      <c r="C2">
        <f t="shared" si="0"/>
        <v>0.14080207038520401</v>
      </c>
      <c r="D2">
        <f t="shared" si="0"/>
        <v>-0.27991587965436632</v>
      </c>
      <c r="E2">
        <f t="shared" si="0"/>
        <v>9.3077169160095896E-2</v>
      </c>
      <c r="F2">
        <f t="shared" si="0"/>
        <v>17.159000602665891</v>
      </c>
      <c r="G2" t="str">
        <f t="shared" ref="G2:G12" si="1">+MID(A2,9,7)</f>
        <v>llcap10</v>
      </c>
      <c r="H2" s="4" t="s">
        <v>5</v>
      </c>
      <c r="I2" t="s">
        <v>7</v>
      </c>
      <c r="J2">
        <f>E2*SQRT(4)</f>
        <v>0.18615433832019179</v>
      </c>
      <c r="M2" s="15" t="str">
        <f>H2&amp;" / "&amp;I2</f>
        <v>20 Days / 60 Days</v>
      </c>
      <c r="N2" s="16">
        <f>F2</f>
        <v>17.159000602665891</v>
      </c>
      <c r="O2" s="17">
        <f>J2</f>
        <v>0.18615433832019179</v>
      </c>
      <c r="P2" s="15">
        <f>C2</f>
        <v>0.14080207038520401</v>
      </c>
      <c r="Q2" s="11">
        <f>D2</f>
        <v>-0.27991587965436632</v>
      </c>
    </row>
    <row r="3" spans="1:17" x14ac:dyDescent="0.2">
      <c r="A3" t="str">
        <f t="shared" ref="A3:A5" si="2">H20</f>
        <v>niftysmallcap100,25 elements,60 days</v>
      </c>
      <c r="B3">
        <f t="shared" si="0"/>
        <v>2.0628800405909322</v>
      </c>
      <c r="C3">
        <f t="shared" si="0"/>
        <v>0.22611367017927811</v>
      </c>
      <c r="D3">
        <f t="shared" si="0"/>
        <v>-0.24629979731914911</v>
      </c>
      <c r="E3">
        <f t="shared" si="0"/>
        <v>8.5422962350678436E-2</v>
      </c>
      <c r="F3">
        <f t="shared" si="0"/>
        <v>23.52243304203234</v>
      </c>
      <c r="G3" t="str">
        <f t="shared" si="1"/>
        <v>llcap10</v>
      </c>
      <c r="H3" s="4" t="s">
        <v>7</v>
      </c>
      <c r="I3" t="s">
        <v>7</v>
      </c>
      <c r="J3">
        <f t="shared" ref="J3:J5" si="3">E3*SQRT(4)</f>
        <v>0.17084592470135687</v>
      </c>
      <c r="M3" s="12" t="str">
        <f t="shared" ref="M3:M5" si="4">H3&amp;" / "&amp;I3</f>
        <v>60 Days / 60 Days</v>
      </c>
      <c r="N3" s="13">
        <f t="shared" ref="N3:N5" si="5">F3</f>
        <v>23.52243304203234</v>
      </c>
      <c r="O3" s="14">
        <f t="shared" ref="O3:O5" si="6">J3</f>
        <v>0.17084592470135687</v>
      </c>
      <c r="P3" s="12">
        <f t="shared" ref="P3:Q5" si="7">C3</f>
        <v>0.22611367017927811</v>
      </c>
      <c r="Q3" s="11">
        <f t="shared" si="7"/>
        <v>-0.24629979731914911</v>
      </c>
    </row>
    <row r="4" spans="1:17" x14ac:dyDescent="0.2">
      <c r="A4" t="str">
        <f t="shared" si="2"/>
        <v>niftysmallcap100,25 elements,120 days</v>
      </c>
      <c r="B4">
        <f t="shared" si="0"/>
        <v>2.4945013827760341</v>
      </c>
      <c r="C4">
        <f t="shared" si="0"/>
        <v>0.23699029267136179</v>
      </c>
      <c r="D4">
        <f t="shared" si="0"/>
        <v>-0.1958183990670026</v>
      </c>
      <c r="E4">
        <f t="shared" si="0"/>
        <v>0.1050350895576497</v>
      </c>
      <c r="F4">
        <f t="shared" si="0"/>
        <v>28.44408816559098</v>
      </c>
      <c r="G4" t="str">
        <f t="shared" si="1"/>
        <v>llcap10</v>
      </c>
      <c r="H4" s="4" t="s">
        <v>6</v>
      </c>
      <c r="I4" t="s">
        <v>7</v>
      </c>
      <c r="J4">
        <f t="shared" si="3"/>
        <v>0.2100701791152994</v>
      </c>
      <c r="M4" s="12" t="str">
        <f t="shared" si="4"/>
        <v>120 Days / 60 Days</v>
      </c>
      <c r="N4" s="13">
        <f t="shared" si="5"/>
        <v>28.44408816559098</v>
      </c>
      <c r="O4" s="14">
        <f t="shared" si="6"/>
        <v>0.2100701791152994</v>
      </c>
      <c r="P4" s="12">
        <f t="shared" si="7"/>
        <v>0.23699029267136179</v>
      </c>
      <c r="Q4" s="11">
        <f t="shared" si="7"/>
        <v>-0.1958183990670026</v>
      </c>
    </row>
    <row r="5" spans="1:17" x14ac:dyDescent="0.2">
      <c r="A5" t="str">
        <f t="shared" si="2"/>
        <v>niftysmallcap100,25 elements,240 days</v>
      </c>
      <c r="B5">
        <f t="shared" si="0"/>
        <v>2.2628152636599528</v>
      </c>
      <c r="C5">
        <f t="shared" si="0"/>
        <v>0.22852094093903291</v>
      </c>
      <c r="D5">
        <f t="shared" si="0"/>
        <v>-0.21715893361331151</v>
      </c>
      <c r="E5">
        <f t="shared" si="0"/>
        <v>9.6824662389645808E-2</v>
      </c>
      <c r="F5">
        <f t="shared" si="0"/>
        <v>25.802237395579549</v>
      </c>
      <c r="G5" t="str">
        <f t="shared" si="1"/>
        <v>llcap10</v>
      </c>
      <c r="H5" s="4" t="s">
        <v>8</v>
      </c>
      <c r="I5" t="s">
        <v>7</v>
      </c>
      <c r="J5">
        <f t="shared" si="3"/>
        <v>0.19364932477929162</v>
      </c>
      <c r="M5" s="12" t="str">
        <f t="shared" si="4"/>
        <v>240 Days / 60 Days</v>
      </c>
      <c r="N5" s="13">
        <f t="shared" si="5"/>
        <v>25.802237395579549</v>
      </c>
      <c r="O5" s="14">
        <f t="shared" si="6"/>
        <v>0.19364932477929162</v>
      </c>
      <c r="P5" s="12">
        <f t="shared" si="7"/>
        <v>0.22852094093903291</v>
      </c>
      <c r="Q5" s="11">
        <f t="shared" si="7"/>
        <v>-0.21715893361331151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16.392411135344169</v>
      </c>
      <c r="O6" s="14">
        <f>J7</f>
        <v>0.19952616496030631</v>
      </c>
      <c r="P6" s="12">
        <f>C7</f>
        <v>0.29854989577346469</v>
      </c>
      <c r="Q6" s="11">
        <f>D7</f>
        <v>-0.17553716328336649</v>
      </c>
    </row>
    <row r="7" spans="1:17" x14ac:dyDescent="0.2">
      <c r="A7" s="2" t="str">
        <f>H26</f>
        <v>niftysmallcap100,25 elements,60 days</v>
      </c>
      <c r="B7" s="2">
        <f t="shared" ref="B7:F9" si="8">I26</f>
        <v>1.4375884368694689</v>
      </c>
      <c r="C7" s="2">
        <f t="shared" si="8"/>
        <v>0.29854989577346469</v>
      </c>
      <c r="D7" s="2">
        <f t="shared" si="8"/>
        <v>-0.17553716328336649</v>
      </c>
      <c r="E7" s="2">
        <f t="shared" si="8"/>
        <v>0.14108630426757829</v>
      </c>
      <c r="F7" s="2">
        <f t="shared" si="8"/>
        <v>16.392411135344169</v>
      </c>
      <c r="G7" t="str">
        <f t="shared" si="1"/>
        <v>llcap10</v>
      </c>
      <c r="H7" s="4" t="s">
        <v>7</v>
      </c>
      <c r="I7" t="s">
        <v>6</v>
      </c>
      <c r="J7">
        <f>E7*SQRT(2)</f>
        <v>0.19952616496030631</v>
      </c>
      <c r="M7" s="12" t="str">
        <f t="shared" ref="M7:M8" si="9">H8&amp;" / "&amp;I8</f>
        <v>120 Days / 120 Days</v>
      </c>
      <c r="N7" s="13">
        <f t="shared" ref="N7:N8" si="10">F8</f>
        <v>28.48735863649404</v>
      </c>
      <c r="O7" s="14">
        <f t="shared" ref="O7:O8" si="11">J8</f>
        <v>0.35365459093453538</v>
      </c>
      <c r="P7" s="12">
        <f t="shared" ref="P7:Q8" si="12">C8</f>
        <v>0.43555739432869889</v>
      </c>
      <c r="Q7" s="11">
        <f t="shared" si="12"/>
        <v>-0.15516524638955501</v>
      </c>
    </row>
    <row r="8" spans="1:17" x14ac:dyDescent="0.2">
      <c r="A8" s="2" t="str">
        <f t="shared" ref="A8:A9" si="13">H27</f>
        <v>niftysmallcap100,25 elements,120 days</v>
      </c>
      <c r="B8" s="2">
        <f t="shared" si="8"/>
        <v>2.4982961343909449</v>
      </c>
      <c r="C8" s="2">
        <f t="shared" si="8"/>
        <v>0.43555739432869889</v>
      </c>
      <c r="D8" s="2">
        <f t="shared" si="8"/>
        <v>-0.15516524638955501</v>
      </c>
      <c r="E8" s="2">
        <f t="shared" si="8"/>
        <v>0.25007155944756448</v>
      </c>
      <c r="F8" s="2">
        <f t="shared" si="8"/>
        <v>28.48735863649404</v>
      </c>
      <c r="G8" t="str">
        <f t="shared" si="1"/>
        <v>llcap10</v>
      </c>
      <c r="H8" s="4" t="s">
        <v>6</v>
      </c>
      <c r="I8" t="s">
        <v>6</v>
      </c>
      <c r="J8">
        <f t="shared" ref="J8:J9" si="14">E8*SQRT(2)</f>
        <v>0.35365459093453538</v>
      </c>
      <c r="M8" s="12" t="str">
        <f t="shared" si="9"/>
        <v>240 Days / 120 Days</v>
      </c>
      <c r="N8" s="13">
        <f t="shared" si="10"/>
        <v>25.512116421442649</v>
      </c>
      <c r="O8" s="14">
        <f t="shared" si="11"/>
        <v>0.35584355734287282</v>
      </c>
      <c r="P8" s="12">
        <f t="shared" si="12"/>
        <v>0.39548199630337638</v>
      </c>
      <c r="Q8" s="11">
        <f t="shared" si="12"/>
        <v>-0.16102244484104489</v>
      </c>
    </row>
    <row r="9" spans="1:17" x14ac:dyDescent="0.2">
      <c r="A9" s="2" t="str">
        <f t="shared" si="13"/>
        <v>niftysmallcap100,25 elements,240 days</v>
      </c>
      <c r="B9" s="2">
        <f t="shared" si="8"/>
        <v>2.2373721147376289</v>
      </c>
      <c r="C9" s="2">
        <f t="shared" si="8"/>
        <v>0.39548199630337638</v>
      </c>
      <c r="D9" s="2">
        <f t="shared" si="8"/>
        <v>-0.16102244484104489</v>
      </c>
      <c r="E9" s="2">
        <f t="shared" si="8"/>
        <v>0.25161939243868942</v>
      </c>
      <c r="F9" s="2">
        <f t="shared" si="8"/>
        <v>25.512116421442649</v>
      </c>
      <c r="G9" t="str">
        <f t="shared" si="1"/>
        <v>llcap10</v>
      </c>
      <c r="H9" s="4" t="s">
        <v>8</v>
      </c>
      <c r="I9" t="s">
        <v>6</v>
      </c>
      <c r="J9">
        <f t="shared" si="14"/>
        <v>0.35584355734287282</v>
      </c>
      <c r="M9" s="12" t="str">
        <f>H11&amp;" / "&amp;I11</f>
        <v>120 Days / 240 Days</v>
      </c>
      <c r="N9" s="13">
        <f>F11</f>
        <v>27.191153764206209</v>
      </c>
      <c r="O9" s="14">
        <f>J11</f>
        <v>0.3505345064187671</v>
      </c>
      <c r="P9" s="12">
        <f>C11</f>
        <v>0.64892517283968854</v>
      </c>
      <c r="Q9" s="11">
        <f>D11</f>
        <v>-8.5798908370311011E-2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22.390953345994141</v>
      </c>
      <c r="O10" s="14">
        <f t="shared" ref="O10" si="17">J12</f>
        <v>0.37622327245204212</v>
      </c>
      <c r="P10" s="12">
        <f t="shared" ref="P10:Q10" si="18">C12</f>
        <v>0.49811007930889067</v>
      </c>
      <c r="Q10" s="11">
        <f t="shared" si="18"/>
        <v>-0.1236319555396338</v>
      </c>
    </row>
    <row r="11" spans="1:17" x14ac:dyDescent="0.2">
      <c r="A11" s="1" t="str">
        <f>H31</f>
        <v>niftysmallcap100,25 elements,120 days</v>
      </c>
      <c r="B11" s="1">
        <f t="shared" ref="B11:F12" si="19">I31</f>
        <v>2.3846210245593542</v>
      </c>
      <c r="C11" s="1">
        <f t="shared" si="19"/>
        <v>0.64892517283968854</v>
      </c>
      <c r="D11" s="1">
        <f t="shared" si="19"/>
        <v>-8.5798908370311011E-2</v>
      </c>
      <c r="E11" s="1">
        <f t="shared" si="19"/>
        <v>0.3505345064187671</v>
      </c>
      <c r="F11" s="1">
        <f t="shared" si="19"/>
        <v>27.191153764206209</v>
      </c>
      <c r="G11" t="str">
        <f t="shared" si="1"/>
        <v>llcap10</v>
      </c>
      <c r="H11" s="4" t="s">
        <v>6</v>
      </c>
      <c r="I11" t="s">
        <v>8</v>
      </c>
      <c r="J11">
        <f>E11</f>
        <v>0.3505345064187671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niftysmallcap100,25 elements,240 days</v>
      </c>
      <c r="B12" s="1">
        <f t="shared" si="19"/>
        <v>1.9636510672478991</v>
      </c>
      <c r="C12" s="1">
        <f t="shared" si="19"/>
        <v>0.49811007930889067</v>
      </c>
      <c r="D12" s="1">
        <f t="shared" si="19"/>
        <v>-0.1236319555396338</v>
      </c>
      <c r="E12" s="1">
        <f t="shared" si="19"/>
        <v>0.37622327245204212</v>
      </c>
      <c r="F12" s="1">
        <f t="shared" si="19"/>
        <v>22.390953345994141</v>
      </c>
      <c r="G12" t="str">
        <f t="shared" si="1"/>
        <v>llcap10</v>
      </c>
      <c r="H12" s="4" t="s">
        <v>8</v>
      </c>
      <c r="I12" t="s">
        <v>8</v>
      </c>
      <c r="J12">
        <f>E12</f>
        <v>0.37622327245204212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59</v>
      </c>
      <c r="B19">
        <v>2.4945013827760341</v>
      </c>
      <c r="C19">
        <v>0.23699029267136179</v>
      </c>
      <c r="D19">
        <v>-0.1958183990670026</v>
      </c>
      <c r="E19">
        <v>0.1050350895576497</v>
      </c>
      <c r="F19">
        <v>28.44408816559098</v>
      </c>
      <c r="H19" t="str">
        <f>A20</f>
        <v>niftysmallcap100,25 elements,20 days</v>
      </c>
      <c r="I19">
        <f t="shared" ref="I19:J19" si="21">B20</f>
        <v>1.5048171163449049</v>
      </c>
      <c r="J19">
        <f t="shared" si="21"/>
        <v>0.14080207038520401</v>
      </c>
      <c r="K19">
        <f>D20</f>
        <v>-0.27991587965436632</v>
      </c>
      <c r="L19">
        <f>E20</f>
        <v>9.3077169160095896E-2</v>
      </c>
      <c r="M19">
        <f>F20</f>
        <v>17.159000602665891</v>
      </c>
    </row>
    <row r="20" spans="1:13" x14ac:dyDescent="0.2">
      <c r="A20" s="1" t="s">
        <v>62</v>
      </c>
      <c r="B20">
        <v>1.5048171163449049</v>
      </c>
      <c r="C20">
        <v>0.14080207038520401</v>
      </c>
      <c r="D20">
        <v>-0.27991587965436632</v>
      </c>
      <c r="E20">
        <v>9.3077169160095896E-2</v>
      </c>
      <c r="F20">
        <v>17.159000602665891</v>
      </c>
      <c r="H20" t="str">
        <f>A22</f>
        <v>niftysmallcap100,25 elements,60 days</v>
      </c>
      <c r="I20">
        <f>B22</f>
        <v>2.0628800405909322</v>
      </c>
      <c r="J20">
        <f>C22</f>
        <v>0.22611367017927811</v>
      </c>
      <c r="K20">
        <f>D22</f>
        <v>-0.24629979731914911</v>
      </c>
      <c r="L20">
        <f>E22</f>
        <v>8.5422962350678436E-2</v>
      </c>
      <c r="M20">
        <f>F22</f>
        <v>23.52243304203234</v>
      </c>
    </row>
    <row r="21" spans="1:13" x14ac:dyDescent="0.2">
      <c r="A21" s="1" t="s">
        <v>60</v>
      </c>
      <c r="B21">
        <v>2.2628152636599528</v>
      </c>
      <c r="C21">
        <v>0.22852094093903291</v>
      </c>
      <c r="D21">
        <v>-0.21715893361331151</v>
      </c>
      <c r="E21">
        <v>9.6824662389645808E-2</v>
      </c>
      <c r="F21">
        <v>25.802237395579549</v>
      </c>
      <c r="H21" t="str">
        <f>A19</f>
        <v>niftysmallcap100,25 elements,120 days</v>
      </c>
      <c r="I21">
        <f>B19</f>
        <v>2.4945013827760341</v>
      </c>
      <c r="J21">
        <f>C19</f>
        <v>0.23699029267136179</v>
      </c>
      <c r="K21">
        <f>D19</f>
        <v>-0.1958183990670026</v>
      </c>
      <c r="L21">
        <f>E19</f>
        <v>0.1050350895576497</v>
      </c>
      <c r="M21">
        <f>F19</f>
        <v>28.44408816559098</v>
      </c>
    </row>
    <row r="22" spans="1:13" x14ac:dyDescent="0.2">
      <c r="A22" s="1" t="s">
        <v>61</v>
      </c>
      <c r="B22">
        <v>2.0628800405909322</v>
      </c>
      <c r="C22">
        <v>0.22611367017927811</v>
      </c>
      <c r="D22">
        <v>-0.24629979731914911</v>
      </c>
      <c r="E22">
        <v>8.5422962350678436E-2</v>
      </c>
      <c r="F22">
        <v>23.52243304203234</v>
      </c>
      <c r="H22" t="str">
        <f>A21</f>
        <v>niftysmallcap100,25 elements,240 days</v>
      </c>
      <c r="I22">
        <f>B21</f>
        <v>2.2628152636599528</v>
      </c>
      <c r="J22">
        <f>C21</f>
        <v>0.22852094093903291</v>
      </c>
      <c r="K22">
        <f>D21</f>
        <v>-0.21715893361331151</v>
      </c>
      <c r="L22">
        <f>E21</f>
        <v>9.6824662389645808E-2</v>
      </c>
      <c r="M22">
        <f>F21</f>
        <v>25.802237395579549</v>
      </c>
    </row>
    <row r="23" spans="1:13" x14ac:dyDescent="0.2">
      <c r="A23" s="1"/>
    </row>
    <row r="26" spans="1:13" x14ac:dyDescent="0.2">
      <c r="A26" s="1" t="s">
        <v>59</v>
      </c>
      <c r="B26">
        <v>2.4982961343909449</v>
      </c>
      <c r="C26">
        <v>0.43555739432869889</v>
      </c>
      <c r="D26">
        <v>-0.15516524638955501</v>
      </c>
      <c r="E26">
        <v>0.25007155944756448</v>
      </c>
      <c r="F26">
        <v>28.48735863649404</v>
      </c>
      <c r="H26" t="str">
        <f>A28</f>
        <v>niftysmallcap100,25 elements,60 days</v>
      </c>
      <c r="I26">
        <f>B28</f>
        <v>1.4375884368694689</v>
      </c>
      <c r="J26">
        <f>C28</f>
        <v>0.29854989577346469</v>
      </c>
      <c r="K26">
        <f>D28</f>
        <v>-0.17553716328336649</v>
      </c>
      <c r="L26">
        <f>E28</f>
        <v>0.14108630426757829</v>
      </c>
      <c r="M26">
        <f>F28</f>
        <v>16.392411135344169</v>
      </c>
    </row>
    <row r="27" spans="1:13" x14ac:dyDescent="0.2">
      <c r="A27" s="1" t="s">
        <v>60</v>
      </c>
      <c r="B27">
        <v>2.2373721147376289</v>
      </c>
      <c r="C27">
        <v>0.39548199630337638</v>
      </c>
      <c r="D27">
        <v>-0.16102244484104489</v>
      </c>
      <c r="E27">
        <v>0.25161939243868942</v>
      </c>
      <c r="F27">
        <v>25.512116421442649</v>
      </c>
      <c r="H27" t="str">
        <f>A26</f>
        <v>niftysmallcap100,25 elements,120 days</v>
      </c>
      <c r="I27">
        <f>B26</f>
        <v>2.4982961343909449</v>
      </c>
      <c r="J27">
        <f>C26</f>
        <v>0.43555739432869889</v>
      </c>
      <c r="K27">
        <f>D26</f>
        <v>-0.15516524638955501</v>
      </c>
      <c r="L27">
        <f>E26</f>
        <v>0.25007155944756448</v>
      </c>
      <c r="M27">
        <f>F26</f>
        <v>28.48735863649404</v>
      </c>
    </row>
    <row r="28" spans="1:13" x14ac:dyDescent="0.2">
      <c r="A28" s="1" t="s">
        <v>61</v>
      </c>
      <c r="B28">
        <v>1.4375884368694689</v>
      </c>
      <c r="C28">
        <v>0.29854989577346469</v>
      </c>
      <c r="D28">
        <v>-0.17553716328336649</v>
      </c>
      <c r="E28">
        <v>0.14108630426757829</v>
      </c>
      <c r="F28">
        <v>16.392411135344169</v>
      </c>
      <c r="H28" t="str">
        <f>A27</f>
        <v>niftysmallcap100,25 elements,240 days</v>
      </c>
      <c r="I28">
        <f t="shared" ref="I28:J28" si="22">B27</f>
        <v>2.2373721147376289</v>
      </c>
      <c r="J28">
        <f t="shared" si="22"/>
        <v>0.39548199630337638</v>
      </c>
      <c r="K28">
        <f>D27</f>
        <v>-0.16102244484104489</v>
      </c>
      <c r="L28">
        <f>E27</f>
        <v>0.25161939243868942</v>
      </c>
      <c r="M28">
        <f>F27</f>
        <v>25.512116421442649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59</v>
      </c>
      <c r="B31">
        <v>2.3846210245593542</v>
      </c>
      <c r="C31">
        <v>0.64892517283968854</v>
      </c>
      <c r="D31">
        <v>-8.5798908370311011E-2</v>
      </c>
      <c r="E31">
        <v>0.3505345064187671</v>
      </c>
      <c r="F31">
        <v>27.191153764206209</v>
      </c>
      <c r="H31" t="str">
        <f>A31</f>
        <v>niftysmallcap100,25 elements,120 days</v>
      </c>
      <c r="I31">
        <f>B31</f>
        <v>2.3846210245593542</v>
      </c>
      <c r="J31">
        <f>C31</f>
        <v>0.64892517283968854</v>
      </c>
      <c r="K31">
        <f>D31</f>
        <v>-8.5798908370311011E-2</v>
      </c>
      <c r="L31">
        <f>E31</f>
        <v>0.3505345064187671</v>
      </c>
      <c r="M31">
        <f>F31</f>
        <v>27.191153764206209</v>
      </c>
    </row>
    <row r="32" spans="1:13" x14ac:dyDescent="0.2">
      <c r="A32" s="1" t="s">
        <v>60</v>
      </c>
      <c r="B32">
        <v>1.9636510672478991</v>
      </c>
      <c r="C32">
        <v>0.49811007930889067</v>
      </c>
      <c r="D32">
        <v>-0.1236319555396338</v>
      </c>
      <c r="E32">
        <v>0.37622327245204212</v>
      </c>
      <c r="F32">
        <v>22.390953345994141</v>
      </c>
      <c r="H32" t="str">
        <f>A32</f>
        <v>niftysmallcap100,25 elements,240 days</v>
      </c>
      <c r="I32">
        <f>B32</f>
        <v>1.9636510672478991</v>
      </c>
      <c r="J32">
        <f>C32</f>
        <v>0.49811007930889067</v>
      </c>
      <c r="K32">
        <f>D32</f>
        <v>-0.1236319555396338</v>
      </c>
      <c r="L32">
        <f>E32</f>
        <v>0.37622327245204212</v>
      </c>
      <c r="M32">
        <f>F32</f>
        <v>22.390953345994141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46BE-DF96-B547-9723-99C72488EDA7}">
  <dimension ref="A1:Q32"/>
  <sheetViews>
    <sheetView tabSelected="1" workbookViewId="0"/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niftysmallcap100,30 elements,20 days</v>
      </c>
      <c r="B2">
        <f t="shared" ref="B2:F5" si="0">I19</f>
        <v>1.4580682534665319</v>
      </c>
      <c r="C2">
        <f t="shared" si="0"/>
        <v>0.13524563145777049</v>
      </c>
      <c r="D2">
        <f t="shared" si="0"/>
        <v>-0.30797639325869652</v>
      </c>
      <c r="E2">
        <f t="shared" si="0"/>
        <v>9.1946723350427487E-2</v>
      </c>
      <c r="F2">
        <f t="shared" si="0"/>
        <v>16.625936645862708</v>
      </c>
      <c r="G2" t="str">
        <f t="shared" ref="G2:G12" si="1">+MID(A2,9,7)</f>
        <v>llcap10</v>
      </c>
      <c r="H2" s="4" t="s">
        <v>5</v>
      </c>
      <c r="I2" t="s">
        <v>7</v>
      </c>
      <c r="J2">
        <f>E2*SQRT(4)</f>
        <v>0.18389344670085497</v>
      </c>
      <c r="M2" s="15" t="str">
        <f>H2&amp;" / "&amp;I2</f>
        <v>20 Days / 60 Days</v>
      </c>
      <c r="N2" s="16">
        <f>F2</f>
        <v>16.625936645862708</v>
      </c>
      <c r="O2" s="17">
        <f>J2</f>
        <v>0.18389344670085497</v>
      </c>
      <c r="P2" s="15">
        <f>C2</f>
        <v>0.13524563145777049</v>
      </c>
      <c r="Q2" s="11">
        <f>D2</f>
        <v>-0.30797639325869652</v>
      </c>
    </row>
    <row r="3" spans="1:17" x14ac:dyDescent="0.2">
      <c r="A3" t="str">
        <f t="shared" ref="A3:A5" si="2">H20</f>
        <v>niftysmallcap100,30 elements,60 days</v>
      </c>
      <c r="B3">
        <f t="shared" si="0"/>
        <v>2.1414659195917571</v>
      </c>
      <c r="C3">
        <f t="shared" si="0"/>
        <v>0.23897820666686961</v>
      </c>
      <c r="D3">
        <f t="shared" si="0"/>
        <v>-0.25293817898483267</v>
      </c>
      <c r="E3">
        <f t="shared" si="0"/>
        <v>8.4161180256062396E-2</v>
      </c>
      <c r="F3">
        <f t="shared" si="0"/>
        <v>24.418525417969349</v>
      </c>
      <c r="G3" t="str">
        <f t="shared" si="1"/>
        <v>llcap10</v>
      </c>
      <c r="H3" s="4" t="s">
        <v>7</v>
      </c>
      <c r="I3" t="s">
        <v>7</v>
      </c>
      <c r="J3">
        <f t="shared" ref="J3:J5" si="3">E3*SQRT(4)</f>
        <v>0.16832236051212479</v>
      </c>
      <c r="M3" s="12" t="str">
        <f t="shared" ref="M3:M5" si="4">H3&amp;" / "&amp;I3</f>
        <v>60 Days / 60 Days</v>
      </c>
      <c r="N3" s="13">
        <f t="shared" ref="N3:N5" si="5">F3</f>
        <v>24.418525417969349</v>
      </c>
      <c r="O3" s="14">
        <f t="shared" ref="O3:O5" si="6">J3</f>
        <v>0.16832236051212479</v>
      </c>
      <c r="P3" s="12">
        <f t="shared" ref="P3:Q5" si="7">C3</f>
        <v>0.23897820666686961</v>
      </c>
      <c r="Q3" s="11">
        <f t="shared" si="7"/>
        <v>-0.25293817898483267</v>
      </c>
    </row>
    <row r="4" spans="1:17" x14ac:dyDescent="0.2">
      <c r="A4" t="str">
        <f t="shared" si="2"/>
        <v>niftysmallcap100,30 elements,120 days</v>
      </c>
      <c r="B4">
        <f t="shared" si="0"/>
        <v>2.202847628747461</v>
      </c>
      <c r="C4">
        <f t="shared" si="0"/>
        <v>0.22635560101465929</v>
      </c>
      <c r="D4">
        <f t="shared" si="0"/>
        <v>-0.2112023457114155</v>
      </c>
      <c r="E4">
        <f t="shared" si="0"/>
        <v>9.4784678610807457E-2</v>
      </c>
      <c r="F4">
        <f t="shared" si="0"/>
        <v>25.118443549518549</v>
      </c>
      <c r="G4" t="str">
        <f t="shared" si="1"/>
        <v>llcap10</v>
      </c>
      <c r="H4" s="4" t="s">
        <v>6</v>
      </c>
      <c r="I4" t="s">
        <v>7</v>
      </c>
      <c r="J4">
        <f t="shared" si="3"/>
        <v>0.18956935722161491</v>
      </c>
      <c r="M4" s="12" t="str">
        <f t="shared" si="4"/>
        <v>120 Days / 60 Days</v>
      </c>
      <c r="N4" s="13">
        <f t="shared" si="5"/>
        <v>25.118443549518549</v>
      </c>
      <c r="O4" s="14">
        <f t="shared" si="6"/>
        <v>0.18956935722161491</v>
      </c>
      <c r="P4" s="12">
        <f t="shared" si="7"/>
        <v>0.22635560101465929</v>
      </c>
      <c r="Q4" s="11">
        <f t="shared" si="7"/>
        <v>-0.2112023457114155</v>
      </c>
    </row>
    <row r="5" spans="1:17" x14ac:dyDescent="0.2">
      <c r="A5" t="str">
        <f t="shared" si="2"/>
        <v>niftysmallcap100,30 elements,240 days</v>
      </c>
      <c r="B5">
        <f t="shared" si="0"/>
        <v>1.8822138337201</v>
      </c>
      <c r="C5">
        <f t="shared" si="0"/>
        <v>0.2018328237377752</v>
      </c>
      <c r="D5">
        <f t="shared" si="0"/>
        <v>-0.23128901072971311</v>
      </c>
      <c r="E5">
        <f t="shared" si="0"/>
        <v>8.5603787050252164E-2</v>
      </c>
      <c r="F5">
        <f t="shared" si="0"/>
        <v>21.46234778721562</v>
      </c>
      <c r="G5" t="str">
        <f t="shared" si="1"/>
        <v>llcap10</v>
      </c>
      <c r="H5" s="4" t="s">
        <v>8</v>
      </c>
      <c r="I5" t="s">
        <v>7</v>
      </c>
      <c r="J5">
        <f t="shared" si="3"/>
        <v>0.17120757410050433</v>
      </c>
      <c r="M5" s="12" t="str">
        <f t="shared" si="4"/>
        <v>240 Days / 60 Days</v>
      </c>
      <c r="N5" s="13">
        <f t="shared" si="5"/>
        <v>21.46234778721562</v>
      </c>
      <c r="O5" s="14">
        <f t="shared" si="6"/>
        <v>0.17120757410050433</v>
      </c>
      <c r="P5" s="12">
        <f t="shared" si="7"/>
        <v>0.2018328237377752</v>
      </c>
      <c r="Q5" s="11">
        <f t="shared" si="7"/>
        <v>-0.23128901072971311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20.14668638622366</v>
      </c>
      <c r="O6" s="14">
        <f>J7</f>
        <v>0.22636301539623047</v>
      </c>
      <c r="P6" s="12">
        <f>C7</f>
        <v>0.39728844123952722</v>
      </c>
      <c r="Q6" s="11">
        <f>D7</f>
        <v>-0.1594209013876402</v>
      </c>
    </row>
    <row r="7" spans="1:17" x14ac:dyDescent="0.2">
      <c r="A7" s="2" t="str">
        <f>H26</f>
        <v>niftysmallcap100,30 elements,60 days</v>
      </c>
      <c r="B7" s="2">
        <f t="shared" ref="B7:F9" si="8">I26</f>
        <v>1.766832417204536</v>
      </c>
      <c r="C7" s="2">
        <f t="shared" si="8"/>
        <v>0.39728844123952722</v>
      </c>
      <c r="D7" s="2">
        <f t="shared" si="8"/>
        <v>-0.1594209013876402</v>
      </c>
      <c r="E7" s="2">
        <f t="shared" si="8"/>
        <v>0.16006282319650941</v>
      </c>
      <c r="F7" s="2">
        <f t="shared" si="8"/>
        <v>20.14668638622366</v>
      </c>
      <c r="G7" t="str">
        <f t="shared" si="1"/>
        <v>llcap10</v>
      </c>
      <c r="H7" s="4" t="s">
        <v>7</v>
      </c>
      <c r="I7" t="s">
        <v>6</v>
      </c>
      <c r="J7">
        <f>E7*SQRT(2)</f>
        <v>0.22636301539623047</v>
      </c>
      <c r="M7" s="12" t="str">
        <f t="shared" ref="M7:M8" si="9">H8&amp;" / "&amp;I8</f>
        <v>120 Days / 120 Days</v>
      </c>
      <c r="N7" s="13">
        <f t="shared" ref="N7:N8" si="10">F8</f>
        <v>25.026889267390459</v>
      </c>
      <c r="O7" s="14">
        <f t="shared" ref="O7:O8" si="11">J8</f>
        <v>0.32091826775522908</v>
      </c>
      <c r="P7" s="12">
        <f t="shared" ref="P7:Q8" si="12">C8</f>
        <v>0.40945996511096172</v>
      </c>
      <c r="Q7" s="11">
        <f t="shared" si="12"/>
        <v>-0.15988868167538231</v>
      </c>
    </row>
    <row r="8" spans="1:17" x14ac:dyDescent="0.2">
      <c r="A8" s="2" t="str">
        <f t="shared" ref="A8:A9" si="13">H27</f>
        <v>niftysmallcap100,30 elements,120 days</v>
      </c>
      <c r="B8" s="2">
        <f t="shared" si="8"/>
        <v>2.1948184635290842</v>
      </c>
      <c r="C8" s="2">
        <f t="shared" si="8"/>
        <v>0.40945996511096172</v>
      </c>
      <c r="D8" s="2">
        <f t="shared" si="8"/>
        <v>-0.15988868167538231</v>
      </c>
      <c r="E8" s="2">
        <f t="shared" si="8"/>
        <v>0.22692348333636261</v>
      </c>
      <c r="F8" s="2">
        <f t="shared" si="8"/>
        <v>25.026889267390459</v>
      </c>
      <c r="G8" t="str">
        <f t="shared" si="1"/>
        <v>llcap10</v>
      </c>
      <c r="H8" s="4" t="s">
        <v>6</v>
      </c>
      <c r="I8" t="s">
        <v>6</v>
      </c>
      <c r="J8">
        <f t="shared" ref="J8:J9" si="14">E8*SQRT(2)</f>
        <v>0.32091826775522908</v>
      </c>
      <c r="M8" s="12" t="str">
        <f t="shared" si="9"/>
        <v>240 Days / 120 Days</v>
      </c>
      <c r="N8" s="13">
        <f t="shared" si="10"/>
        <v>20.59803765348196</v>
      </c>
      <c r="O8" s="14">
        <f t="shared" si="11"/>
        <v>0.3132577950135314</v>
      </c>
      <c r="P8" s="12">
        <f t="shared" si="12"/>
        <v>0.33590661022214502</v>
      </c>
      <c r="Q8" s="11">
        <f t="shared" si="12"/>
        <v>-0.17879945900299951</v>
      </c>
    </row>
    <row r="9" spans="1:17" x14ac:dyDescent="0.2">
      <c r="A9" s="2" t="str">
        <f t="shared" si="13"/>
        <v>niftysmallcap100,30 elements,240 days</v>
      </c>
      <c r="B9" s="2">
        <f t="shared" si="8"/>
        <v>1.8064152069125059</v>
      </c>
      <c r="C9" s="2">
        <f t="shared" si="8"/>
        <v>0.33590661022214502</v>
      </c>
      <c r="D9" s="2">
        <f t="shared" si="8"/>
        <v>-0.17879945900299951</v>
      </c>
      <c r="E9" s="2">
        <f t="shared" si="8"/>
        <v>0.2215067111136135</v>
      </c>
      <c r="F9" s="2">
        <f t="shared" si="8"/>
        <v>20.59803765348196</v>
      </c>
      <c r="G9" t="str">
        <f t="shared" si="1"/>
        <v>llcap10</v>
      </c>
      <c r="H9" s="4" t="s">
        <v>8</v>
      </c>
      <c r="I9" t="s">
        <v>6</v>
      </c>
      <c r="J9">
        <f t="shared" si="14"/>
        <v>0.3132577950135314</v>
      </c>
      <c r="M9" s="12" t="str">
        <f>H11&amp;" / "&amp;I11</f>
        <v>120 Days / 240 Days</v>
      </c>
      <c r="N9" s="13">
        <f>F11</f>
        <v>25.822149772532971</v>
      </c>
      <c r="O9" s="14">
        <f>J11</f>
        <v>0.36738467714062972</v>
      </c>
      <c r="P9" s="12">
        <f>C11</f>
        <v>0.59592048455634572</v>
      </c>
      <c r="Q9" s="11">
        <f>D11</f>
        <v>-0.14100662024182281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22.045278299120419</v>
      </c>
      <c r="O10" s="14">
        <f t="shared" ref="O10" si="17">J12</f>
        <v>0.36577418629918468</v>
      </c>
      <c r="P10" s="12">
        <f t="shared" ref="P10:Q10" si="18">C12</f>
        <v>0.49728694309287552</v>
      </c>
      <c r="Q10" s="11">
        <f t="shared" si="18"/>
        <v>-0.1407988068818137</v>
      </c>
    </row>
    <row r="11" spans="1:17" x14ac:dyDescent="0.2">
      <c r="A11" s="1" t="str">
        <f>H31</f>
        <v>niftysmallcap100,30 elements,120 days</v>
      </c>
      <c r="B11" s="1">
        <f t="shared" ref="B11:F12" si="19">I31</f>
        <v>2.2645615475118199</v>
      </c>
      <c r="C11" s="1">
        <f t="shared" si="19"/>
        <v>0.59592048455634572</v>
      </c>
      <c r="D11" s="1">
        <f t="shared" si="19"/>
        <v>-0.14100662024182281</v>
      </c>
      <c r="E11" s="1">
        <f t="shared" si="19"/>
        <v>0.36738467714062972</v>
      </c>
      <c r="F11" s="1">
        <f t="shared" si="19"/>
        <v>25.822149772532971</v>
      </c>
      <c r="G11" t="str">
        <f t="shared" si="1"/>
        <v>llcap10</v>
      </c>
      <c r="H11" s="4" t="s">
        <v>6</v>
      </c>
      <c r="I11" t="s">
        <v>8</v>
      </c>
      <c r="J11">
        <f>E11</f>
        <v>0.36738467714062972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niftysmallcap100,30 elements,240 days</v>
      </c>
      <c r="B12" s="1">
        <f t="shared" si="19"/>
        <v>1.9333359143276241</v>
      </c>
      <c r="C12" s="1">
        <f t="shared" si="19"/>
        <v>0.49728694309287552</v>
      </c>
      <c r="D12" s="1">
        <f t="shared" si="19"/>
        <v>-0.1407988068818137</v>
      </c>
      <c r="E12" s="1">
        <f t="shared" si="19"/>
        <v>0.36577418629918468</v>
      </c>
      <c r="F12" s="1">
        <f t="shared" si="19"/>
        <v>22.045278299120419</v>
      </c>
      <c r="G12" t="str">
        <f t="shared" si="1"/>
        <v>llcap10</v>
      </c>
      <c r="H12" s="4" t="s">
        <v>8</v>
      </c>
      <c r="I12" t="s">
        <v>8</v>
      </c>
      <c r="J12">
        <f>E12</f>
        <v>0.36577418629918468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63</v>
      </c>
      <c r="B19">
        <v>2.202847628747461</v>
      </c>
      <c r="C19">
        <v>0.22635560101465929</v>
      </c>
      <c r="D19">
        <v>-0.2112023457114155</v>
      </c>
      <c r="E19">
        <v>9.4784678610807457E-2</v>
      </c>
      <c r="F19">
        <v>25.118443549518549</v>
      </c>
      <c r="H19" t="str">
        <f>A20</f>
        <v>niftysmallcap100,30 elements,20 days</v>
      </c>
      <c r="I19">
        <f t="shared" ref="I19:J19" si="21">B20</f>
        <v>1.4580682534665319</v>
      </c>
      <c r="J19">
        <f t="shared" si="21"/>
        <v>0.13524563145777049</v>
      </c>
      <c r="K19">
        <f>D20</f>
        <v>-0.30797639325869652</v>
      </c>
      <c r="L19">
        <f>E20</f>
        <v>9.1946723350427487E-2</v>
      </c>
      <c r="M19">
        <f>F20</f>
        <v>16.625936645862708</v>
      </c>
    </row>
    <row r="20" spans="1:13" x14ac:dyDescent="0.2">
      <c r="A20" s="1" t="s">
        <v>66</v>
      </c>
      <c r="B20">
        <v>1.4580682534665319</v>
      </c>
      <c r="C20">
        <v>0.13524563145777049</v>
      </c>
      <c r="D20">
        <v>-0.30797639325869652</v>
      </c>
      <c r="E20">
        <v>9.1946723350427487E-2</v>
      </c>
      <c r="F20">
        <v>16.625936645862708</v>
      </c>
      <c r="H20" t="str">
        <f>A22</f>
        <v>niftysmallcap100,30 elements,60 days</v>
      </c>
      <c r="I20">
        <f>B22</f>
        <v>2.1414659195917571</v>
      </c>
      <c r="J20">
        <f>C22</f>
        <v>0.23897820666686961</v>
      </c>
      <c r="K20">
        <f>D22</f>
        <v>-0.25293817898483267</v>
      </c>
      <c r="L20">
        <f>E22</f>
        <v>8.4161180256062396E-2</v>
      </c>
      <c r="M20">
        <f>F22</f>
        <v>24.418525417969349</v>
      </c>
    </row>
    <row r="21" spans="1:13" x14ac:dyDescent="0.2">
      <c r="A21" s="1" t="s">
        <v>64</v>
      </c>
      <c r="B21">
        <v>1.8822138337201</v>
      </c>
      <c r="C21">
        <v>0.2018328237377752</v>
      </c>
      <c r="D21">
        <v>-0.23128901072971311</v>
      </c>
      <c r="E21">
        <v>8.5603787050252164E-2</v>
      </c>
      <c r="F21">
        <v>21.46234778721562</v>
      </c>
      <c r="H21" t="str">
        <f>A19</f>
        <v>niftysmallcap100,30 elements,120 days</v>
      </c>
      <c r="I21">
        <f>B19</f>
        <v>2.202847628747461</v>
      </c>
      <c r="J21">
        <f>C19</f>
        <v>0.22635560101465929</v>
      </c>
      <c r="K21">
        <f>D19</f>
        <v>-0.2112023457114155</v>
      </c>
      <c r="L21">
        <f>E19</f>
        <v>9.4784678610807457E-2</v>
      </c>
      <c r="M21">
        <f>F19</f>
        <v>25.118443549518549</v>
      </c>
    </row>
    <row r="22" spans="1:13" x14ac:dyDescent="0.2">
      <c r="A22" s="1" t="s">
        <v>65</v>
      </c>
      <c r="B22">
        <v>2.1414659195917571</v>
      </c>
      <c r="C22">
        <v>0.23897820666686961</v>
      </c>
      <c r="D22">
        <v>-0.25293817898483267</v>
      </c>
      <c r="E22">
        <v>8.4161180256062396E-2</v>
      </c>
      <c r="F22">
        <v>24.418525417969349</v>
      </c>
      <c r="H22" t="str">
        <f>A21</f>
        <v>niftysmallcap100,30 elements,240 days</v>
      </c>
      <c r="I22">
        <f>B21</f>
        <v>1.8822138337201</v>
      </c>
      <c r="J22">
        <f>C21</f>
        <v>0.2018328237377752</v>
      </c>
      <c r="K22">
        <f>D21</f>
        <v>-0.23128901072971311</v>
      </c>
      <c r="L22">
        <f>E21</f>
        <v>8.5603787050252164E-2</v>
      </c>
      <c r="M22">
        <f>F21</f>
        <v>21.46234778721562</v>
      </c>
    </row>
    <row r="23" spans="1:13" x14ac:dyDescent="0.2">
      <c r="A23" s="1"/>
    </row>
    <row r="26" spans="1:13" x14ac:dyDescent="0.2">
      <c r="A26" s="1" t="s">
        <v>63</v>
      </c>
      <c r="B26">
        <v>2.1948184635290842</v>
      </c>
      <c r="C26">
        <v>0.40945996511096172</v>
      </c>
      <c r="D26">
        <v>-0.15988868167538231</v>
      </c>
      <c r="E26">
        <v>0.22692348333636261</v>
      </c>
      <c r="F26">
        <v>25.026889267390459</v>
      </c>
      <c r="H26" t="str">
        <f>A28</f>
        <v>niftysmallcap100,30 elements,60 days</v>
      </c>
      <c r="I26">
        <f>B28</f>
        <v>1.766832417204536</v>
      </c>
      <c r="J26">
        <f>C28</f>
        <v>0.39728844123952722</v>
      </c>
      <c r="K26">
        <f>D28</f>
        <v>-0.1594209013876402</v>
      </c>
      <c r="L26">
        <f>E28</f>
        <v>0.16006282319650941</v>
      </c>
      <c r="M26">
        <f>F28</f>
        <v>20.14668638622366</v>
      </c>
    </row>
    <row r="27" spans="1:13" x14ac:dyDescent="0.2">
      <c r="A27" s="1" t="s">
        <v>64</v>
      </c>
      <c r="B27">
        <v>1.8064152069125059</v>
      </c>
      <c r="C27">
        <v>0.33590661022214502</v>
      </c>
      <c r="D27">
        <v>-0.17879945900299951</v>
      </c>
      <c r="E27">
        <v>0.2215067111136135</v>
      </c>
      <c r="F27">
        <v>20.59803765348196</v>
      </c>
      <c r="H27" t="str">
        <f>A26</f>
        <v>niftysmallcap100,30 elements,120 days</v>
      </c>
      <c r="I27">
        <f>B26</f>
        <v>2.1948184635290842</v>
      </c>
      <c r="J27">
        <f>C26</f>
        <v>0.40945996511096172</v>
      </c>
      <c r="K27">
        <f>D26</f>
        <v>-0.15988868167538231</v>
      </c>
      <c r="L27">
        <f>E26</f>
        <v>0.22692348333636261</v>
      </c>
      <c r="M27">
        <f>F26</f>
        <v>25.026889267390459</v>
      </c>
    </row>
    <row r="28" spans="1:13" x14ac:dyDescent="0.2">
      <c r="A28" s="1" t="s">
        <v>65</v>
      </c>
      <c r="B28">
        <v>1.766832417204536</v>
      </c>
      <c r="C28">
        <v>0.39728844123952722</v>
      </c>
      <c r="D28">
        <v>-0.1594209013876402</v>
      </c>
      <c r="E28">
        <v>0.16006282319650941</v>
      </c>
      <c r="F28">
        <v>20.14668638622366</v>
      </c>
      <c r="H28" t="str">
        <f>A27</f>
        <v>niftysmallcap100,30 elements,240 days</v>
      </c>
      <c r="I28">
        <f t="shared" ref="I28:J28" si="22">B27</f>
        <v>1.8064152069125059</v>
      </c>
      <c r="J28">
        <f t="shared" si="22"/>
        <v>0.33590661022214502</v>
      </c>
      <c r="K28">
        <f>D27</f>
        <v>-0.17879945900299951</v>
      </c>
      <c r="L28">
        <f>E27</f>
        <v>0.2215067111136135</v>
      </c>
      <c r="M28">
        <f>F27</f>
        <v>20.59803765348196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63</v>
      </c>
      <c r="B31">
        <v>2.2645615475118199</v>
      </c>
      <c r="C31">
        <v>0.59592048455634572</v>
      </c>
      <c r="D31">
        <v>-0.14100662024182281</v>
      </c>
      <c r="E31">
        <v>0.36738467714062972</v>
      </c>
      <c r="F31">
        <v>25.822149772532971</v>
      </c>
      <c r="H31" t="str">
        <f>A31</f>
        <v>niftysmallcap100,30 elements,120 days</v>
      </c>
      <c r="I31">
        <f>B31</f>
        <v>2.2645615475118199</v>
      </c>
      <c r="J31">
        <f>C31</f>
        <v>0.59592048455634572</v>
      </c>
      <c r="K31">
        <f>D31</f>
        <v>-0.14100662024182281</v>
      </c>
      <c r="L31">
        <f>E31</f>
        <v>0.36738467714062972</v>
      </c>
      <c r="M31">
        <f>F31</f>
        <v>25.822149772532971</v>
      </c>
    </row>
    <row r="32" spans="1:13" x14ac:dyDescent="0.2">
      <c r="A32" s="1" t="s">
        <v>64</v>
      </c>
      <c r="B32">
        <v>1.9333359143276241</v>
      </c>
      <c r="C32">
        <v>0.49728694309287552</v>
      </c>
      <c r="D32">
        <v>-0.1407988068818137</v>
      </c>
      <c r="E32">
        <v>0.36577418629918468</v>
      </c>
      <c r="F32">
        <v>22.045278299120419</v>
      </c>
      <c r="H32" t="str">
        <f>A32</f>
        <v>niftysmallcap100,30 elements,240 days</v>
      </c>
      <c r="I32">
        <f>B32</f>
        <v>1.9333359143276241</v>
      </c>
      <c r="J32">
        <f>C32</f>
        <v>0.49728694309287552</v>
      </c>
      <c r="K32">
        <f>D32</f>
        <v>-0.1407988068818137</v>
      </c>
      <c r="L32">
        <f>E32</f>
        <v>0.36577418629918468</v>
      </c>
      <c r="M32">
        <f>F32</f>
        <v>22.045278299120419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095D-DB5C-6045-96AC-977097609FCA}">
  <dimension ref="A1:Q32"/>
  <sheetViews>
    <sheetView workbookViewId="0">
      <selection activeCell="G20" sqref="G20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nifty50,20 elements,20 days</v>
      </c>
      <c r="B2">
        <f t="shared" ref="B2:F2" si="0">I19</f>
        <v>0.7577020807687409</v>
      </c>
      <c r="C2">
        <f t="shared" si="0"/>
        <v>-4.0382370057056603E-2</v>
      </c>
      <c r="D2">
        <f t="shared" si="0"/>
        <v>-0.36812071735578378</v>
      </c>
      <c r="E2">
        <f t="shared" si="0"/>
        <v>7.2982705521438707E-2</v>
      </c>
      <c r="F2">
        <f t="shared" si="0"/>
        <v>8.6398608304851887</v>
      </c>
      <c r="G2" t="str">
        <f t="shared" ref="G2:G12" si="1">+MID(A2,9,7)</f>
        <v>20 elem</v>
      </c>
      <c r="H2" s="4" t="s">
        <v>5</v>
      </c>
      <c r="I2" t="s">
        <v>7</v>
      </c>
      <c r="J2">
        <f>E2*SQRT(4)</f>
        <v>0.14596541104287741</v>
      </c>
      <c r="M2" s="15" t="str">
        <f>H2&amp;" / "&amp;I2</f>
        <v>20 Days / 60 Days</v>
      </c>
      <c r="N2" s="16">
        <f>F2</f>
        <v>8.6398608304851887</v>
      </c>
      <c r="O2" s="17">
        <f>J2</f>
        <v>0.14596541104287741</v>
      </c>
      <c r="P2" s="15">
        <f>C2</f>
        <v>-4.0382370057056603E-2</v>
      </c>
      <c r="Q2" s="11">
        <f>D2</f>
        <v>-0.36812071735578378</v>
      </c>
    </row>
    <row r="3" spans="1:17" x14ac:dyDescent="0.2">
      <c r="A3" t="str">
        <f t="shared" ref="A3:A5" si="2">H20</f>
        <v>nifty50,20 elements,60 days</v>
      </c>
      <c r="B3">
        <f t="shared" ref="B3:B5" si="3">I20</f>
        <v>0.95919980229798574</v>
      </c>
      <c r="C3">
        <f t="shared" ref="C3:C5" si="4">J20</f>
        <v>8.1780824229039199E-3</v>
      </c>
      <c r="D3">
        <f t="shared" ref="D3:D5" si="5">K20</f>
        <v>-0.23262755609159849</v>
      </c>
      <c r="E3">
        <f t="shared" ref="E3:E5" si="6">L20</f>
        <v>4.9514479188463197E-2</v>
      </c>
      <c r="F3">
        <f t="shared" ref="F3:F5" si="7">M20</f>
        <v>10.93748190855622</v>
      </c>
      <c r="G3" t="str">
        <f t="shared" si="1"/>
        <v>20 elem</v>
      </c>
      <c r="H3" s="4" t="s">
        <v>7</v>
      </c>
      <c r="I3" t="s">
        <v>7</v>
      </c>
      <c r="J3">
        <f t="shared" ref="J3:J5" si="8">E3*SQRT(4)</f>
        <v>9.9028958376926393E-2</v>
      </c>
      <c r="M3" s="12" t="str">
        <f t="shared" ref="M3:M5" si="9">H3&amp;" / "&amp;I3</f>
        <v>60 Days / 60 Days</v>
      </c>
      <c r="N3" s="13">
        <f t="shared" ref="N3:N5" si="10">F3</f>
        <v>10.93748190855622</v>
      </c>
      <c r="O3" s="14">
        <f t="shared" ref="O3:O5" si="11">J3</f>
        <v>9.9028958376926393E-2</v>
      </c>
      <c r="P3" s="12">
        <f t="shared" ref="P3:Q5" si="12">C3</f>
        <v>8.1780824229039199E-3</v>
      </c>
      <c r="Q3" s="11">
        <f t="shared" si="12"/>
        <v>-0.23262755609159849</v>
      </c>
    </row>
    <row r="4" spans="1:17" x14ac:dyDescent="0.2">
      <c r="A4" t="str">
        <f t="shared" si="2"/>
        <v>nifty50,20 elements,120 days</v>
      </c>
      <c r="B4">
        <f t="shared" si="3"/>
        <v>0.8832861150548057</v>
      </c>
      <c r="C4">
        <f t="shared" si="4"/>
        <v>-2.9301281839486739E-2</v>
      </c>
      <c r="D4">
        <f t="shared" si="5"/>
        <v>-0.21738716990248741</v>
      </c>
      <c r="E4">
        <f t="shared" si="6"/>
        <v>4.8974394841397942E-2</v>
      </c>
      <c r="F4">
        <f t="shared" si="7"/>
        <v>10.071859773475611</v>
      </c>
      <c r="G4" t="str">
        <f t="shared" si="1"/>
        <v>20 elem</v>
      </c>
      <c r="H4" s="4" t="s">
        <v>6</v>
      </c>
      <c r="I4" t="s">
        <v>7</v>
      </c>
      <c r="J4">
        <f t="shared" si="8"/>
        <v>9.7948789682795884E-2</v>
      </c>
      <c r="M4" s="12" t="str">
        <f t="shared" si="9"/>
        <v>120 Days / 60 Days</v>
      </c>
      <c r="N4" s="13">
        <f t="shared" si="10"/>
        <v>10.071859773475611</v>
      </c>
      <c r="O4" s="14">
        <f t="shared" si="11"/>
        <v>9.7948789682795884E-2</v>
      </c>
      <c r="P4" s="12">
        <f t="shared" si="12"/>
        <v>-2.9301281839486739E-2</v>
      </c>
      <c r="Q4" s="11">
        <f t="shared" si="12"/>
        <v>-0.21738716990248741</v>
      </c>
    </row>
    <row r="5" spans="1:17" x14ac:dyDescent="0.2">
      <c r="A5" t="str">
        <f t="shared" si="2"/>
        <v>nifty50,20 elements,240 days</v>
      </c>
      <c r="B5">
        <f t="shared" si="3"/>
        <v>1.1406506204451721</v>
      </c>
      <c r="C5">
        <f t="shared" si="4"/>
        <v>8.8474738972901798E-2</v>
      </c>
      <c r="D5">
        <f t="shared" si="5"/>
        <v>-0.20625168665978089</v>
      </c>
      <c r="E5">
        <f t="shared" si="6"/>
        <v>4.3615104715104228E-2</v>
      </c>
      <c r="F5">
        <f t="shared" si="7"/>
        <v>13.00651386208974</v>
      </c>
      <c r="G5" t="str">
        <f t="shared" si="1"/>
        <v>20 elem</v>
      </c>
      <c r="H5" s="4" t="s">
        <v>8</v>
      </c>
      <c r="I5" t="s">
        <v>7</v>
      </c>
      <c r="J5">
        <f t="shared" si="8"/>
        <v>8.7230209430208455E-2</v>
      </c>
      <c r="M5" s="12" t="str">
        <f t="shared" si="9"/>
        <v>240 Days / 60 Days</v>
      </c>
      <c r="N5" s="13">
        <f t="shared" si="10"/>
        <v>13.00651386208974</v>
      </c>
      <c r="O5" s="14">
        <f t="shared" si="11"/>
        <v>8.7230209430208455E-2</v>
      </c>
      <c r="P5" s="12">
        <f t="shared" si="12"/>
        <v>8.8474738972901798E-2</v>
      </c>
      <c r="Q5" s="11">
        <f t="shared" si="12"/>
        <v>-0.20625168665978089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9.4745266902788838</v>
      </c>
      <c r="O6" s="14">
        <f>J7</f>
        <v>0.13347203290396975</v>
      </c>
      <c r="P6" s="12">
        <f>C7</f>
        <v>-0.12929763004822001</v>
      </c>
      <c r="Q6" s="11">
        <f>D7</f>
        <v>-0.24905237489905541</v>
      </c>
    </row>
    <row r="7" spans="1:17" x14ac:dyDescent="0.2">
      <c r="A7" s="2" t="str">
        <f>H26</f>
        <v>nifty50,20 elements,60 days</v>
      </c>
      <c r="B7" s="2">
        <f t="shared" ref="B7:F7" si="13">I26</f>
        <v>0.83090095180620382</v>
      </c>
      <c r="C7" s="2">
        <f t="shared" si="13"/>
        <v>-0.12929763004822001</v>
      </c>
      <c r="D7" s="2">
        <f t="shared" si="13"/>
        <v>-0.24905237489905541</v>
      </c>
      <c r="E7" s="2">
        <f t="shared" si="13"/>
        <v>9.4378979565150997E-2</v>
      </c>
      <c r="F7" s="2">
        <f t="shared" si="13"/>
        <v>9.4745266902788838</v>
      </c>
      <c r="G7" t="str">
        <f t="shared" si="1"/>
        <v>20 elem</v>
      </c>
      <c r="H7" s="4" t="s">
        <v>7</v>
      </c>
      <c r="I7" t="s">
        <v>6</v>
      </c>
      <c r="J7">
        <f>E7*SQRT(2)</f>
        <v>0.13347203290396975</v>
      </c>
      <c r="M7" s="12" t="str">
        <f t="shared" ref="M7:M8" si="14">H8&amp;" / "&amp;I8</f>
        <v>120 Days / 120 Days</v>
      </c>
      <c r="N7" s="13">
        <f t="shared" ref="N7:N8" si="15">F8</f>
        <v>10.682607806982389</v>
      </c>
      <c r="O7" s="14">
        <f t="shared" ref="O7:O8" si="16">J8</f>
        <v>0.114298268868279</v>
      </c>
      <c r="P7" s="12">
        <f t="shared" ref="P7:Q8" si="17">C8</f>
        <v>-3.1610182489415793E-2</v>
      </c>
      <c r="Q7" s="11">
        <f t="shared" si="17"/>
        <v>-0.22695176174892329</v>
      </c>
    </row>
    <row r="8" spans="1:17" x14ac:dyDescent="0.2">
      <c r="A8" s="2" t="str">
        <f t="shared" ref="A8:A9" si="18">H27</f>
        <v>nifty50,20 elements,120 days</v>
      </c>
      <c r="B8" s="2">
        <f t="shared" ref="B8:B9" si="19">I27</f>
        <v>0.93684774815202732</v>
      </c>
      <c r="C8" s="2">
        <f t="shared" ref="C8:C9" si="20">J27</f>
        <v>-3.1610182489415793E-2</v>
      </c>
      <c r="D8" s="2">
        <f t="shared" ref="D8:D9" si="21">K27</f>
        <v>-0.22695176174892329</v>
      </c>
      <c r="E8" s="2">
        <f t="shared" ref="E8:E9" si="22">L27</f>
        <v>8.082108099464333E-2</v>
      </c>
      <c r="F8" s="2">
        <f t="shared" ref="F8:F9" si="23">M27</f>
        <v>10.682607806982389</v>
      </c>
      <c r="G8" t="str">
        <f t="shared" si="1"/>
        <v>20 elem</v>
      </c>
      <c r="H8" s="4" t="s">
        <v>6</v>
      </c>
      <c r="I8" t="s">
        <v>6</v>
      </c>
      <c r="J8">
        <f t="shared" ref="J8:J9" si="24">E8*SQRT(2)</f>
        <v>0.114298268868279</v>
      </c>
      <c r="M8" s="12" t="str">
        <f t="shared" si="14"/>
        <v>240 Days / 120 Days</v>
      </c>
      <c r="N8" s="13">
        <f t="shared" si="15"/>
        <v>12.8115239497447</v>
      </c>
      <c r="O8" s="14">
        <f t="shared" si="16"/>
        <v>0.10198181322583386</v>
      </c>
      <c r="P8" s="12">
        <f t="shared" si="17"/>
        <v>0.18157386831061181</v>
      </c>
      <c r="Q8" s="11">
        <f t="shared" si="17"/>
        <v>-0.15680801202577291</v>
      </c>
    </row>
    <row r="9" spans="1:17" x14ac:dyDescent="0.2">
      <c r="A9" s="2" t="str">
        <f t="shared" si="18"/>
        <v>nifty50,20 elements,240 days</v>
      </c>
      <c r="B9" s="2">
        <f t="shared" si="19"/>
        <v>1.123550314640309</v>
      </c>
      <c r="C9" s="2">
        <f t="shared" si="20"/>
        <v>0.18157386831061181</v>
      </c>
      <c r="D9" s="2">
        <f t="shared" si="21"/>
        <v>-0.15680801202577291</v>
      </c>
      <c r="E9" s="2">
        <f t="shared" si="22"/>
        <v>7.2112031689687051E-2</v>
      </c>
      <c r="F9" s="2">
        <f t="shared" si="23"/>
        <v>12.8115239497447</v>
      </c>
      <c r="G9" t="str">
        <f t="shared" si="1"/>
        <v>20 elem</v>
      </c>
      <c r="H9" s="4" t="s">
        <v>8</v>
      </c>
      <c r="I9" t="s">
        <v>6</v>
      </c>
      <c r="J9">
        <f t="shared" si="24"/>
        <v>0.10198181322583386</v>
      </c>
      <c r="M9" s="12" t="str">
        <f>H11&amp;" / "&amp;I11</f>
        <v>120 Days / 240 Days</v>
      </c>
      <c r="N9" s="13">
        <f>F11</f>
        <v>12.504527788914221</v>
      </c>
      <c r="O9" s="14">
        <f>J11</f>
        <v>0.12053259354323979</v>
      </c>
      <c r="P9" s="12">
        <f>C11</f>
        <v>0.20029827202103509</v>
      </c>
      <c r="Q9" s="11">
        <f>D11</f>
        <v>-0.1139449181169639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25">H12&amp;" / "&amp;I12</f>
        <v>240 Days / 240 Days</v>
      </c>
      <c r="N10" s="13">
        <f t="shared" ref="N10" si="26">F12</f>
        <v>15.928087992952319</v>
      </c>
      <c r="O10" s="14">
        <f t="shared" ref="O10" si="27">J12</f>
        <v>0.1069841556103709</v>
      </c>
      <c r="P10" s="12">
        <f t="shared" ref="P10:Q10" si="28">C12</f>
        <v>0.68499403157083705</v>
      </c>
      <c r="Q10" s="11">
        <f t="shared" si="28"/>
        <v>-2.24764133012102E-2</v>
      </c>
    </row>
    <row r="11" spans="1:17" x14ac:dyDescent="0.2">
      <c r="A11" s="1" t="str">
        <f>H31</f>
        <v>nifty50,20 elements,120 days</v>
      </c>
      <c r="B11" s="1">
        <f t="shared" ref="B11:F11" si="29">I31</f>
        <v>1.096627238630969</v>
      </c>
      <c r="C11" s="1">
        <f t="shared" si="29"/>
        <v>0.20029827202103509</v>
      </c>
      <c r="D11" s="1">
        <f t="shared" si="29"/>
        <v>-0.1139449181169639</v>
      </c>
      <c r="E11" s="1">
        <f t="shared" si="29"/>
        <v>0.12053259354323979</v>
      </c>
      <c r="F11" s="1">
        <f t="shared" si="29"/>
        <v>12.504527788914221</v>
      </c>
      <c r="G11" t="str">
        <f t="shared" si="1"/>
        <v>20 elem</v>
      </c>
      <c r="H11" s="4" t="s">
        <v>6</v>
      </c>
      <c r="I11" t="s">
        <v>8</v>
      </c>
      <c r="J11">
        <f>E11</f>
        <v>0.12053259354323979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nifty50,20 elements,240 days</v>
      </c>
      <c r="B12" s="1">
        <f t="shared" ref="B12" si="30">I32</f>
        <v>1.396868034302565</v>
      </c>
      <c r="C12" s="1">
        <f t="shared" ref="C12" si="31">J32</f>
        <v>0.68499403157083705</v>
      </c>
      <c r="D12" s="1">
        <f t="shared" ref="D12" si="32">K32</f>
        <v>-2.24764133012102E-2</v>
      </c>
      <c r="E12" s="1">
        <f t="shared" ref="E12" si="33">L32</f>
        <v>0.1069841556103709</v>
      </c>
      <c r="F12" s="1">
        <f t="shared" ref="F12" si="34">M32</f>
        <v>15.928087992952319</v>
      </c>
      <c r="G12" t="str">
        <f t="shared" si="1"/>
        <v>20 elem</v>
      </c>
      <c r="H12" s="4" t="s">
        <v>8</v>
      </c>
      <c r="I12" t="s">
        <v>8</v>
      </c>
      <c r="J12">
        <f>E12</f>
        <v>0.1069841556103709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35">E14*SQRT(52)</f>
        <v>0.12209755365015452</v>
      </c>
    </row>
    <row r="19" spans="1:13" x14ac:dyDescent="0.2">
      <c r="A19" s="1" t="s">
        <v>23</v>
      </c>
      <c r="B19">
        <v>0.8832861150548057</v>
      </c>
      <c r="C19">
        <v>-2.9301281839486739E-2</v>
      </c>
      <c r="D19">
        <v>-0.21738716990248741</v>
      </c>
      <c r="E19">
        <v>4.8974394841397942E-2</v>
      </c>
      <c r="F19">
        <v>10.071859773475611</v>
      </c>
      <c r="H19" t="str">
        <f>A20</f>
        <v>nifty50,20 elements,20 days</v>
      </c>
      <c r="I19">
        <f t="shared" ref="I19:J19" si="36">B20</f>
        <v>0.7577020807687409</v>
      </c>
      <c r="J19">
        <f t="shared" si="36"/>
        <v>-4.0382370057056603E-2</v>
      </c>
      <c r="K19">
        <f>D20</f>
        <v>-0.36812071735578378</v>
      </c>
      <c r="L19">
        <f>E20</f>
        <v>7.2982705521438707E-2</v>
      </c>
      <c r="M19">
        <f>F20</f>
        <v>8.6398608304851887</v>
      </c>
    </row>
    <row r="20" spans="1:13" x14ac:dyDescent="0.2">
      <c r="A20" s="1" t="s">
        <v>25</v>
      </c>
      <c r="B20">
        <v>0.7577020807687409</v>
      </c>
      <c r="C20">
        <v>-4.0382370057056603E-2</v>
      </c>
      <c r="D20">
        <v>-0.36812071735578378</v>
      </c>
      <c r="E20">
        <v>7.2982705521438707E-2</v>
      </c>
      <c r="F20">
        <v>8.6398608304851887</v>
      </c>
      <c r="H20" t="str">
        <f>A22</f>
        <v>nifty50,20 elements,60 days</v>
      </c>
      <c r="I20">
        <f>B22</f>
        <v>0.95919980229798574</v>
      </c>
      <c r="J20">
        <f>C22</f>
        <v>8.1780824229039199E-3</v>
      </c>
      <c r="K20">
        <f>D22</f>
        <v>-0.23262755609159849</v>
      </c>
      <c r="L20">
        <f>E22</f>
        <v>4.9514479188463197E-2</v>
      </c>
      <c r="M20">
        <f>F22</f>
        <v>10.93748190855622</v>
      </c>
    </row>
    <row r="21" spans="1:13" x14ac:dyDescent="0.2">
      <c r="A21" s="1" t="s">
        <v>24</v>
      </c>
      <c r="B21">
        <v>1.1406506204451721</v>
      </c>
      <c r="C21">
        <v>8.8474738972901798E-2</v>
      </c>
      <c r="D21">
        <v>-0.20625168665978089</v>
      </c>
      <c r="E21">
        <v>4.3615104715104228E-2</v>
      </c>
      <c r="F21">
        <v>13.00651386208974</v>
      </c>
      <c r="H21" t="str">
        <f>A19</f>
        <v>nifty50,20 elements,120 days</v>
      </c>
      <c r="I21">
        <f>B19</f>
        <v>0.8832861150548057</v>
      </c>
      <c r="J21">
        <f>C19</f>
        <v>-2.9301281839486739E-2</v>
      </c>
      <c r="K21">
        <f>D19</f>
        <v>-0.21738716990248741</v>
      </c>
      <c r="L21">
        <f>E19</f>
        <v>4.8974394841397942E-2</v>
      </c>
      <c r="M21">
        <f>F19</f>
        <v>10.071859773475611</v>
      </c>
    </row>
    <row r="22" spans="1:13" x14ac:dyDescent="0.2">
      <c r="A22" s="1" t="s">
        <v>26</v>
      </c>
      <c r="B22">
        <v>0.95919980229798574</v>
      </c>
      <c r="C22">
        <v>8.1780824229039199E-3</v>
      </c>
      <c r="D22">
        <v>-0.23262755609159849</v>
      </c>
      <c r="E22">
        <v>4.9514479188463197E-2</v>
      </c>
      <c r="F22">
        <v>10.93748190855622</v>
      </c>
      <c r="H22" t="str">
        <f>A21</f>
        <v>nifty50,20 elements,240 days</v>
      </c>
      <c r="I22">
        <f>B21</f>
        <v>1.1406506204451721</v>
      </c>
      <c r="J22">
        <f>C21</f>
        <v>8.8474738972901798E-2</v>
      </c>
      <c r="K22">
        <f>D21</f>
        <v>-0.20625168665978089</v>
      </c>
      <c r="L22">
        <f>E21</f>
        <v>4.3615104715104228E-2</v>
      </c>
      <c r="M22">
        <f>F21</f>
        <v>13.00651386208974</v>
      </c>
    </row>
    <row r="23" spans="1:13" x14ac:dyDescent="0.2">
      <c r="A23" s="1"/>
    </row>
    <row r="26" spans="1:13" x14ac:dyDescent="0.2">
      <c r="A26" s="1" t="s">
        <v>23</v>
      </c>
      <c r="B26">
        <v>0.93684774815202732</v>
      </c>
      <c r="C26">
        <v>-3.1610182489415793E-2</v>
      </c>
      <c r="D26">
        <v>-0.22695176174892329</v>
      </c>
      <c r="E26">
        <v>8.082108099464333E-2</v>
      </c>
      <c r="F26">
        <v>10.682607806982389</v>
      </c>
      <c r="H26" t="str">
        <f>A28</f>
        <v>nifty50,20 elements,60 days</v>
      </c>
      <c r="I26">
        <f>B28</f>
        <v>0.83090095180620382</v>
      </c>
      <c r="J26">
        <f>C28</f>
        <v>-0.12929763004822001</v>
      </c>
      <c r="K26">
        <f>D28</f>
        <v>-0.24905237489905541</v>
      </c>
      <c r="L26">
        <f>E28</f>
        <v>9.4378979565150997E-2</v>
      </c>
      <c r="M26">
        <f>F28</f>
        <v>9.4745266902788838</v>
      </c>
    </row>
    <row r="27" spans="1:13" x14ac:dyDescent="0.2">
      <c r="A27" s="1" t="s">
        <v>24</v>
      </c>
      <c r="B27">
        <v>1.123550314640309</v>
      </c>
      <c r="C27">
        <v>0.18157386831061181</v>
      </c>
      <c r="D27">
        <v>-0.15680801202577291</v>
      </c>
      <c r="E27">
        <v>7.2112031689687051E-2</v>
      </c>
      <c r="F27">
        <v>12.8115239497447</v>
      </c>
      <c r="H27" t="str">
        <f>A26</f>
        <v>nifty50,20 elements,120 days</v>
      </c>
      <c r="I27">
        <f>B26</f>
        <v>0.93684774815202732</v>
      </c>
      <c r="J27">
        <f>C26</f>
        <v>-3.1610182489415793E-2</v>
      </c>
      <c r="K27">
        <f>D26</f>
        <v>-0.22695176174892329</v>
      </c>
      <c r="L27">
        <f>E26</f>
        <v>8.082108099464333E-2</v>
      </c>
      <c r="M27">
        <f>F26</f>
        <v>10.682607806982389</v>
      </c>
    </row>
    <row r="28" spans="1:13" x14ac:dyDescent="0.2">
      <c r="A28" s="1" t="s">
        <v>26</v>
      </c>
      <c r="B28">
        <v>0.83090095180620382</v>
      </c>
      <c r="C28">
        <v>-0.12929763004822001</v>
      </c>
      <c r="D28">
        <v>-0.24905237489905541</v>
      </c>
      <c r="E28">
        <v>9.4378979565150997E-2</v>
      </c>
      <c r="F28">
        <v>9.4745266902788838</v>
      </c>
      <c r="H28" t="str">
        <f>A27</f>
        <v>nifty50,20 elements,240 days</v>
      </c>
      <c r="I28">
        <f t="shared" ref="I28:J28" si="37">B27</f>
        <v>1.123550314640309</v>
      </c>
      <c r="J28">
        <f t="shared" si="37"/>
        <v>0.18157386831061181</v>
      </c>
      <c r="K28">
        <f>D27</f>
        <v>-0.15680801202577291</v>
      </c>
      <c r="L28">
        <f>E27</f>
        <v>7.2112031689687051E-2</v>
      </c>
      <c r="M28">
        <f>F27</f>
        <v>12.8115239497447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23</v>
      </c>
      <c r="B31">
        <v>1.096627238630969</v>
      </c>
      <c r="C31">
        <v>0.20029827202103509</v>
      </c>
      <c r="D31">
        <v>-0.1139449181169639</v>
      </c>
      <c r="E31">
        <v>0.12053259354323979</v>
      </c>
      <c r="F31">
        <v>12.504527788914221</v>
      </c>
      <c r="H31" t="str">
        <f>A31</f>
        <v>nifty50,20 elements,120 days</v>
      </c>
      <c r="I31">
        <f>B31</f>
        <v>1.096627238630969</v>
      </c>
      <c r="J31">
        <f>C31</f>
        <v>0.20029827202103509</v>
      </c>
      <c r="K31">
        <f>D31</f>
        <v>-0.1139449181169639</v>
      </c>
      <c r="L31">
        <f>E31</f>
        <v>0.12053259354323979</v>
      </c>
      <c r="M31">
        <f>F31</f>
        <v>12.504527788914221</v>
      </c>
    </row>
    <row r="32" spans="1:13" x14ac:dyDescent="0.2">
      <c r="A32" s="1" t="s">
        <v>24</v>
      </c>
      <c r="B32">
        <v>1.396868034302565</v>
      </c>
      <c r="C32">
        <v>0.68499403157083705</v>
      </c>
      <c r="D32">
        <v>-2.24764133012102E-2</v>
      </c>
      <c r="E32">
        <v>0.1069841556103709</v>
      </c>
      <c r="F32">
        <v>15.928087992952319</v>
      </c>
      <c r="H32" t="str">
        <f>A32</f>
        <v>nifty50,20 elements,240 days</v>
      </c>
      <c r="I32">
        <f>B32</f>
        <v>1.396868034302565</v>
      </c>
      <c r="J32">
        <f>C32</f>
        <v>0.68499403157083705</v>
      </c>
      <c r="K32">
        <f>D32</f>
        <v>-2.24764133012102E-2</v>
      </c>
      <c r="L32">
        <f>E32</f>
        <v>0.1069841556103709</v>
      </c>
      <c r="M32">
        <f>F32</f>
        <v>15.928087992952319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3014-F553-6D45-80AB-9E3B2A32BB95}">
  <dimension ref="A1:Q32"/>
  <sheetViews>
    <sheetView workbookViewId="0">
      <selection activeCell="A14" sqref="A14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nifty50,25 elements,20 days</v>
      </c>
      <c r="B2">
        <f t="shared" ref="B2:F5" si="0">I19</f>
        <v>0.77681423993559651</v>
      </c>
      <c r="C2">
        <f t="shared" si="0"/>
        <v>-5.7060689002079133E-2</v>
      </c>
      <c r="D2">
        <f t="shared" si="0"/>
        <v>-0.31998931539459502</v>
      </c>
      <c r="E2">
        <f t="shared" si="0"/>
        <v>5.9952541341294498E-2</v>
      </c>
      <c r="F2">
        <f t="shared" si="0"/>
        <v>8.8577913332022771</v>
      </c>
      <c r="G2" t="str">
        <f t="shared" ref="G2:G12" si="1">+MID(A2,9,7)</f>
        <v>25 elem</v>
      </c>
      <c r="H2" s="4" t="s">
        <v>5</v>
      </c>
      <c r="I2" t="s">
        <v>7</v>
      </c>
      <c r="J2">
        <f>E2*SQRT(4)</f>
        <v>0.119905082682589</v>
      </c>
      <c r="M2" s="15" t="str">
        <f>H2&amp;" / "&amp;I2</f>
        <v>20 Days / 60 Days</v>
      </c>
      <c r="N2" s="16">
        <f>F2</f>
        <v>8.8577913332022771</v>
      </c>
      <c r="O2" s="17">
        <f>J2</f>
        <v>0.119905082682589</v>
      </c>
      <c r="P2" s="15">
        <f>C2</f>
        <v>-5.7060689002079133E-2</v>
      </c>
      <c r="Q2" s="11">
        <f>D2</f>
        <v>-0.31998931539459502</v>
      </c>
    </row>
    <row r="3" spans="1:17" x14ac:dyDescent="0.2">
      <c r="A3" t="str">
        <f t="shared" ref="A3:A5" si="2">H20</f>
        <v>nifty50,25 elements,60 days</v>
      </c>
      <c r="B3">
        <f t="shared" si="0"/>
        <v>0.85645191232149154</v>
      </c>
      <c r="C3">
        <f t="shared" si="0"/>
        <v>-4.0524237577881268E-2</v>
      </c>
      <c r="D3">
        <f t="shared" si="0"/>
        <v>-0.2546416651015424</v>
      </c>
      <c r="E3">
        <f t="shared" si="0"/>
        <v>4.9697742332304159E-2</v>
      </c>
      <c r="F3">
        <f t="shared" si="0"/>
        <v>9.7658770092767355</v>
      </c>
      <c r="G3" t="str">
        <f t="shared" si="1"/>
        <v>25 elem</v>
      </c>
      <c r="H3" s="4" t="s">
        <v>7</v>
      </c>
      <c r="I3" t="s">
        <v>7</v>
      </c>
      <c r="J3">
        <f t="shared" ref="J3:J5" si="3">E3*SQRT(4)</f>
        <v>9.9395484664608319E-2</v>
      </c>
      <c r="M3" s="12" t="str">
        <f t="shared" ref="M3:M5" si="4">H3&amp;" / "&amp;I3</f>
        <v>60 Days / 60 Days</v>
      </c>
      <c r="N3" s="13">
        <f t="shared" ref="N3:N5" si="5">F3</f>
        <v>9.7658770092767355</v>
      </c>
      <c r="O3" s="14">
        <f t="shared" ref="O3:O5" si="6">J3</f>
        <v>9.9395484664608319E-2</v>
      </c>
      <c r="P3" s="12">
        <f t="shared" ref="P3:Q5" si="7">C3</f>
        <v>-4.0524237577881268E-2</v>
      </c>
      <c r="Q3" s="11">
        <f t="shared" si="7"/>
        <v>-0.2546416651015424</v>
      </c>
    </row>
    <row r="4" spans="1:17" x14ac:dyDescent="0.2">
      <c r="A4" t="str">
        <f t="shared" si="2"/>
        <v>nifty50,25 elements,120 days</v>
      </c>
      <c r="B4">
        <f t="shared" si="0"/>
        <v>0.82590820099369133</v>
      </c>
      <c r="C4">
        <f t="shared" si="0"/>
        <v>-6.7407255090447302E-2</v>
      </c>
      <c r="D4">
        <f t="shared" si="0"/>
        <v>-0.22383929726636431</v>
      </c>
      <c r="E4">
        <f t="shared" si="0"/>
        <v>4.5235710923621893E-2</v>
      </c>
      <c r="F4">
        <f t="shared" si="0"/>
        <v>9.4175957760366611</v>
      </c>
      <c r="G4" t="str">
        <f t="shared" si="1"/>
        <v>25 elem</v>
      </c>
      <c r="H4" s="4" t="s">
        <v>6</v>
      </c>
      <c r="I4" t="s">
        <v>7</v>
      </c>
      <c r="J4">
        <f t="shared" si="3"/>
        <v>9.0471421847243785E-2</v>
      </c>
      <c r="M4" s="12" t="str">
        <f t="shared" si="4"/>
        <v>120 Days / 60 Days</v>
      </c>
      <c r="N4" s="13">
        <f t="shared" si="5"/>
        <v>9.4175957760366611</v>
      </c>
      <c r="O4" s="14">
        <f t="shared" si="6"/>
        <v>9.0471421847243785E-2</v>
      </c>
      <c r="P4" s="12">
        <f t="shared" si="7"/>
        <v>-6.7407255090447302E-2</v>
      </c>
      <c r="Q4" s="11">
        <f t="shared" si="7"/>
        <v>-0.22383929726636431</v>
      </c>
    </row>
    <row r="5" spans="1:17" x14ac:dyDescent="0.2">
      <c r="A5" t="str">
        <f t="shared" si="2"/>
        <v>nifty50,25 elements,240 days</v>
      </c>
      <c r="B5">
        <f t="shared" si="0"/>
        <v>1.073385576060367</v>
      </c>
      <c r="C5">
        <f t="shared" si="0"/>
        <v>5.8659483586900422E-2</v>
      </c>
      <c r="D5">
        <f t="shared" si="0"/>
        <v>-0.2173715033701967</v>
      </c>
      <c r="E5">
        <f t="shared" si="0"/>
        <v>4.3328356502843182E-2</v>
      </c>
      <c r="F5">
        <f t="shared" si="0"/>
        <v>12.239509736072961</v>
      </c>
      <c r="G5" t="str">
        <f t="shared" si="1"/>
        <v>25 elem</v>
      </c>
      <c r="H5" s="4" t="s">
        <v>8</v>
      </c>
      <c r="I5" t="s">
        <v>7</v>
      </c>
      <c r="J5">
        <f t="shared" si="3"/>
        <v>8.6656713005686364E-2</v>
      </c>
      <c r="M5" s="12" t="str">
        <f t="shared" si="4"/>
        <v>240 Days / 60 Days</v>
      </c>
      <c r="N5" s="13">
        <f t="shared" si="5"/>
        <v>12.239509736072961</v>
      </c>
      <c r="O5" s="14">
        <f t="shared" si="6"/>
        <v>8.6656713005686364E-2</v>
      </c>
      <c r="P5" s="12">
        <f t="shared" si="7"/>
        <v>5.8659483586900422E-2</v>
      </c>
      <c r="Q5" s="11">
        <f t="shared" si="7"/>
        <v>-0.2173715033701967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8.6334345966516679</v>
      </c>
      <c r="O6" s="14">
        <f>J7</f>
        <v>0.1281096886540358</v>
      </c>
      <c r="P6" s="12">
        <f>C7</f>
        <v>-0.2294710292868655</v>
      </c>
      <c r="Q6" s="11">
        <f>D7</f>
        <v>-0.24954143818412239</v>
      </c>
    </row>
    <row r="7" spans="1:17" x14ac:dyDescent="0.2">
      <c r="A7" s="2" t="str">
        <f>H26</f>
        <v>nifty50,25 elements,60 days</v>
      </c>
      <c r="B7" s="2">
        <f t="shared" ref="B7:F9" si="8">I26</f>
        <v>0.75713851026191226</v>
      </c>
      <c r="C7" s="2">
        <f t="shared" si="8"/>
        <v>-0.2294710292868655</v>
      </c>
      <c r="D7" s="2">
        <f t="shared" si="8"/>
        <v>-0.24954143818412239</v>
      </c>
      <c r="E7" s="2">
        <f t="shared" si="8"/>
        <v>9.0587229582966014E-2</v>
      </c>
      <c r="F7" s="2">
        <f t="shared" si="8"/>
        <v>8.6334345966516679</v>
      </c>
      <c r="G7" t="str">
        <f t="shared" si="1"/>
        <v>25 elem</v>
      </c>
      <c r="H7" s="4" t="s">
        <v>7</v>
      </c>
      <c r="I7" t="s">
        <v>6</v>
      </c>
      <c r="J7">
        <f>E7*SQRT(2)</f>
        <v>0.1281096886540358</v>
      </c>
      <c r="M7" s="12" t="str">
        <f t="shared" ref="M7:M8" si="9">H8&amp;" / "&amp;I8</f>
        <v>120 Days / 120 Days</v>
      </c>
      <c r="N7" s="13">
        <f t="shared" ref="N7:N8" si="10">F8</f>
        <v>10.439482280026141</v>
      </c>
      <c r="O7" s="14">
        <f t="shared" ref="O7:O8" si="11">J8</f>
        <v>9.6184922241078816E-2</v>
      </c>
      <c r="P7" s="12">
        <f t="shared" ref="P7:Q8" si="12">C8</f>
        <v>-8.3385285482522761E-2</v>
      </c>
      <c r="Q7" s="11">
        <f t="shared" si="12"/>
        <v>-0.1899933836092548</v>
      </c>
    </row>
    <row r="8" spans="1:17" x14ac:dyDescent="0.2">
      <c r="A8" s="2" t="str">
        <f t="shared" ref="A8:A9" si="13">H27</f>
        <v>nifty50,25 elements,120 days</v>
      </c>
      <c r="B8" s="2">
        <f t="shared" si="8"/>
        <v>0.91552602535149885</v>
      </c>
      <c r="C8" s="2">
        <f t="shared" si="8"/>
        <v>-8.3385285482522761E-2</v>
      </c>
      <c r="D8" s="2">
        <f t="shared" si="8"/>
        <v>-0.1899933836092548</v>
      </c>
      <c r="E8" s="2">
        <f t="shared" si="8"/>
        <v>6.8013010764567602E-2</v>
      </c>
      <c r="F8" s="2">
        <f t="shared" si="8"/>
        <v>10.439482280026141</v>
      </c>
      <c r="G8" t="str">
        <f t="shared" si="1"/>
        <v>25 elem</v>
      </c>
      <c r="H8" s="4" t="s">
        <v>6</v>
      </c>
      <c r="I8" t="s">
        <v>6</v>
      </c>
      <c r="J8">
        <f t="shared" ref="J8:J9" si="14">E8*SQRT(2)</f>
        <v>9.6184922241078816E-2</v>
      </c>
      <c r="M8" s="12" t="str">
        <f t="shared" si="9"/>
        <v>240 Days / 120 Days</v>
      </c>
      <c r="N8" s="13">
        <f t="shared" si="10"/>
        <v>12.43568184543407</v>
      </c>
      <c r="O8" s="14">
        <f t="shared" si="11"/>
        <v>9.5799481687793675E-2</v>
      </c>
      <c r="P8" s="12">
        <f t="shared" si="12"/>
        <v>0.14870650494819099</v>
      </c>
      <c r="Q8" s="11">
        <f t="shared" si="12"/>
        <v>-0.1507038024417309</v>
      </c>
    </row>
    <row r="9" spans="1:17" x14ac:dyDescent="0.2">
      <c r="A9" s="2" t="str">
        <f t="shared" si="13"/>
        <v>nifty50,25 elements,240 days</v>
      </c>
      <c r="B9" s="2">
        <f t="shared" si="8"/>
        <v>1.090589558667036</v>
      </c>
      <c r="C9" s="2">
        <f t="shared" si="8"/>
        <v>0.14870650494819099</v>
      </c>
      <c r="D9" s="2">
        <f t="shared" si="8"/>
        <v>-0.1507038024417309</v>
      </c>
      <c r="E9" s="2">
        <f t="shared" si="8"/>
        <v>6.7740463135595383E-2</v>
      </c>
      <c r="F9" s="2">
        <f t="shared" si="8"/>
        <v>12.43568184543407</v>
      </c>
      <c r="G9" t="str">
        <f t="shared" si="1"/>
        <v>25 elem</v>
      </c>
      <c r="H9" s="4" t="s">
        <v>8</v>
      </c>
      <c r="I9" t="s">
        <v>6</v>
      </c>
      <c r="J9">
        <f t="shared" si="14"/>
        <v>9.5799481687793675E-2</v>
      </c>
      <c r="M9" s="12" t="str">
        <f>H11&amp;" / "&amp;I11</f>
        <v>120 Days / 240 Days</v>
      </c>
      <c r="N9" s="13">
        <f>F11</f>
        <v>13.1038326330375</v>
      </c>
      <c r="O9" s="14">
        <f>J11</f>
        <v>8.6663002090864694E-2</v>
      </c>
      <c r="P9" s="12">
        <f>C11</f>
        <v>0.35765516540472131</v>
      </c>
      <c r="Q9" s="11">
        <f>D11</f>
        <v>-4.1774814457175569E-2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15.0946186337227</v>
      </c>
      <c r="O10" s="14">
        <f t="shared" ref="O10" si="17">J12</f>
        <v>8.7177009561544672E-2</v>
      </c>
      <c r="P10" s="12">
        <f t="shared" ref="P10:Q10" si="18">C12</f>
        <v>0.69457138319091016</v>
      </c>
      <c r="Q10" s="11">
        <f t="shared" si="18"/>
        <v>-4.2479963372941583E-2</v>
      </c>
    </row>
    <row r="11" spans="1:17" x14ac:dyDescent="0.2">
      <c r="A11" s="1" t="str">
        <f>H31</f>
        <v>nifty50,25 elements,120 days</v>
      </c>
      <c r="B11" s="1">
        <f t="shared" ref="B11:F12" si="19">I31</f>
        <v>1.149185322183051</v>
      </c>
      <c r="C11" s="1">
        <f t="shared" si="19"/>
        <v>0.35765516540472131</v>
      </c>
      <c r="D11" s="1">
        <f t="shared" si="19"/>
        <v>-4.1774814457175569E-2</v>
      </c>
      <c r="E11" s="1">
        <f t="shared" si="19"/>
        <v>8.6663002090864694E-2</v>
      </c>
      <c r="F11" s="1">
        <f t="shared" si="19"/>
        <v>13.1038326330375</v>
      </c>
      <c r="G11" t="str">
        <f t="shared" si="1"/>
        <v>25 elem</v>
      </c>
      <c r="H11" s="4" t="s">
        <v>6</v>
      </c>
      <c r="I11" t="s">
        <v>8</v>
      </c>
      <c r="J11">
        <f>E11</f>
        <v>8.6663002090864694E-2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nifty50,25 elements,240 days</v>
      </c>
      <c r="B12" s="1">
        <f t="shared" si="19"/>
        <v>1.323774094465364</v>
      </c>
      <c r="C12" s="1">
        <f t="shared" si="19"/>
        <v>0.69457138319091016</v>
      </c>
      <c r="D12" s="1">
        <f t="shared" si="19"/>
        <v>-4.2479963372941583E-2</v>
      </c>
      <c r="E12" s="1">
        <f t="shared" si="19"/>
        <v>8.7177009561544672E-2</v>
      </c>
      <c r="F12" s="1">
        <f t="shared" si="19"/>
        <v>15.0946186337227</v>
      </c>
      <c r="G12" t="str">
        <f t="shared" si="1"/>
        <v>25 elem</v>
      </c>
      <c r="H12" s="4" t="s">
        <v>8</v>
      </c>
      <c r="I12" t="s">
        <v>8</v>
      </c>
      <c r="J12">
        <f>E12</f>
        <v>8.7177009561544672E-2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27</v>
      </c>
      <c r="B19">
        <v>0.82590820099369133</v>
      </c>
      <c r="C19">
        <v>-6.7407255090447302E-2</v>
      </c>
      <c r="D19">
        <v>-0.22383929726636431</v>
      </c>
      <c r="E19">
        <v>4.5235710923621893E-2</v>
      </c>
      <c r="F19">
        <v>9.4175957760366611</v>
      </c>
      <c r="H19" t="str">
        <f>A20</f>
        <v>nifty50,25 elements,20 days</v>
      </c>
      <c r="I19">
        <f t="shared" ref="I19:J19" si="21">B20</f>
        <v>0.77681423993559651</v>
      </c>
      <c r="J19">
        <f t="shared" si="21"/>
        <v>-5.7060689002079133E-2</v>
      </c>
      <c r="K19">
        <f>D20</f>
        <v>-0.31998931539459502</v>
      </c>
      <c r="L19">
        <f>E20</f>
        <v>5.9952541341294498E-2</v>
      </c>
      <c r="M19">
        <f>F20</f>
        <v>8.8577913332022771</v>
      </c>
    </row>
    <row r="20" spans="1:13" x14ac:dyDescent="0.2">
      <c r="A20" s="1" t="s">
        <v>30</v>
      </c>
      <c r="B20">
        <v>0.77681423993559651</v>
      </c>
      <c r="C20">
        <v>-5.7060689002079133E-2</v>
      </c>
      <c r="D20">
        <v>-0.31998931539459502</v>
      </c>
      <c r="E20">
        <v>5.9952541341294498E-2</v>
      </c>
      <c r="F20">
        <v>8.8577913332022771</v>
      </c>
      <c r="H20" t="str">
        <f>A22</f>
        <v>nifty50,25 elements,60 days</v>
      </c>
      <c r="I20">
        <f>B22</f>
        <v>0.85645191232149154</v>
      </c>
      <c r="J20">
        <f>C22</f>
        <v>-4.0524237577881268E-2</v>
      </c>
      <c r="K20">
        <f>D22</f>
        <v>-0.2546416651015424</v>
      </c>
      <c r="L20">
        <f>E22</f>
        <v>4.9697742332304159E-2</v>
      </c>
      <c r="M20">
        <f>F22</f>
        <v>9.7658770092767355</v>
      </c>
    </row>
    <row r="21" spans="1:13" x14ac:dyDescent="0.2">
      <c r="A21" s="1" t="s">
        <v>28</v>
      </c>
      <c r="B21">
        <v>1.073385576060367</v>
      </c>
      <c r="C21">
        <v>5.8659483586900422E-2</v>
      </c>
      <c r="D21">
        <v>-0.2173715033701967</v>
      </c>
      <c r="E21">
        <v>4.3328356502843182E-2</v>
      </c>
      <c r="F21">
        <v>12.239509736072961</v>
      </c>
      <c r="H21" t="str">
        <f>A19</f>
        <v>nifty50,25 elements,120 days</v>
      </c>
      <c r="I21">
        <f>B19</f>
        <v>0.82590820099369133</v>
      </c>
      <c r="J21">
        <f>C19</f>
        <v>-6.7407255090447302E-2</v>
      </c>
      <c r="K21">
        <f>D19</f>
        <v>-0.22383929726636431</v>
      </c>
      <c r="L21">
        <f>E19</f>
        <v>4.5235710923621893E-2</v>
      </c>
      <c r="M21">
        <f>F19</f>
        <v>9.4175957760366611</v>
      </c>
    </row>
    <row r="22" spans="1:13" x14ac:dyDescent="0.2">
      <c r="A22" s="1" t="s">
        <v>29</v>
      </c>
      <c r="B22">
        <v>0.85645191232149154</v>
      </c>
      <c r="C22">
        <v>-4.0524237577881268E-2</v>
      </c>
      <c r="D22">
        <v>-0.2546416651015424</v>
      </c>
      <c r="E22">
        <v>4.9697742332304159E-2</v>
      </c>
      <c r="F22">
        <v>9.7658770092767355</v>
      </c>
      <c r="H22" t="str">
        <f>A21</f>
        <v>nifty50,25 elements,240 days</v>
      </c>
      <c r="I22">
        <f>B21</f>
        <v>1.073385576060367</v>
      </c>
      <c r="J22">
        <f>C21</f>
        <v>5.8659483586900422E-2</v>
      </c>
      <c r="K22">
        <f>D21</f>
        <v>-0.2173715033701967</v>
      </c>
      <c r="L22">
        <f>E21</f>
        <v>4.3328356502843182E-2</v>
      </c>
      <c r="M22">
        <f>F21</f>
        <v>12.239509736072961</v>
      </c>
    </row>
    <row r="23" spans="1:13" x14ac:dyDescent="0.2">
      <c r="A23" s="1"/>
    </row>
    <row r="26" spans="1:13" x14ac:dyDescent="0.2">
      <c r="A26" s="1" t="s">
        <v>27</v>
      </c>
      <c r="B26">
        <v>0.91552602535149885</v>
      </c>
      <c r="C26">
        <v>-8.3385285482522761E-2</v>
      </c>
      <c r="D26">
        <v>-0.1899933836092548</v>
      </c>
      <c r="E26">
        <v>6.8013010764567602E-2</v>
      </c>
      <c r="F26">
        <v>10.439482280026141</v>
      </c>
      <c r="H26" t="str">
        <f>A28</f>
        <v>nifty50,25 elements,60 days</v>
      </c>
      <c r="I26">
        <f>B28</f>
        <v>0.75713851026191226</v>
      </c>
      <c r="J26">
        <f>C28</f>
        <v>-0.2294710292868655</v>
      </c>
      <c r="K26">
        <f>D28</f>
        <v>-0.24954143818412239</v>
      </c>
      <c r="L26">
        <f>E28</f>
        <v>9.0587229582966014E-2</v>
      </c>
      <c r="M26">
        <f>F28</f>
        <v>8.6334345966516679</v>
      </c>
    </row>
    <row r="27" spans="1:13" x14ac:dyDescent="0.2">
      <c r="A27" s="1" t="s">
        <v>28</v>
      </c>
      <c r="B27">
        <v>1.090589558667036</v>
      </c>
      <c r="C27">
        <v>0.14870650494819099</v>
      </c>
      <c r="D27">
        <v>-0.1507038024417309</v>
      </c>
      <c r="E27">
        <v>6.7740463135595383E-2</v>
      </c>
      <c r="F27">
        <v>12.43568184543407</v>
      </c>
      <c r="H27" t="str">
        <f>A26</f>
        <v>nifty50,25 elements,120 days</v>
      </c>
      <c r="I27">
        <f>B26</f>
        <v>0.91552602535149885</v>
      </c>
      <c r="J27">
        <f>C26</f>
        <v>-8.3385285482522761E-2</v>
      </c>
      <c r="K27">
        <f>D26</f>
        <v>-0.1899933836092548</v>
      </c>
      <c r="L27">
        <f>E26</f>
        <v>6.8013010764567602E-2</v>
      </c>
      <c r="M27">
        <f>F26</f>
        <v>10.439482280026141</v>
      </c>
    </row>
    <row r="28" spans="1:13" x14ac:dyDescent="0.2">
      <c r="A28" s="1" t="s">
        <v>29</v>
      </c>
      <c r="B28">
        <v>0.75713851026191226</v>
      </c>
      <c r="C28">
        <v>-0.2294710292868655</v>
      </c>
      <c r="D28">
        <v>-0.24954143818412239</v>
      </c>
      <c r="E28">
        <v>9.0587229582966014E-2</v>
      </c>
      <c r="F28">
        <v>8.6334345966516679</v>
      </c>
      <c r="H28" t="str">
        <f>A27</f>
        <v>nifty50,25 elements,240 days</v>
      </c>
      <c r="I28">
        <f t="shared" ref="I28:J28" si="22">B27</f>
        <v>1.090589558667036</v>
      </c>
      <c r="J28">
        <f t="shared" si="22"/>
        <v>0.14870650494819099</v>
      </c>
      <c r="K28">
        <f>D27</f>
        <v>-0.1507038024417309</v>
      </c>
      <c r="L28">
        <f>E27</f>
        <v>6.7740463135595383E-2</v>
      </c>
      <c r="M28">
        <f>F27</f>
        <v>12.43568184543407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27</v>
      </c>
      <c r="B31">
        <v>1.149185322183051</v>
      </c>
      <c r="C31">
        <v>0.35765516540472131</v>
      </c>
      <c r="D31">
        <v>-4.1774814457175569E-2</v>
      </c>
      <c r="E31">
        <v>8.6663002090864694E-2</v>
      </c>
      <c r="F31">
        <v>13.1038326330375</v>
      </c>
      <c r="H31" t="str">
        <f>A31</f>
        <v>nifty50,25 elements,120 days</v>
      </c>
      <c r="I31">
        <f>B31</f>
        <v>1.149185322183051</v>
      </c>
      <c r="J31">
        <f>C31</f>
        <v>0.35765516540472131</v>
      </c>
      <c r="K31">
        <f>D31</f>
        <v>-4.1774814457175569E-2</v>
      </c>
      <c r="L31">
        <f>E31</f>
        <v>8.6663002090864694E-2</v>
      </c>
      <c r="M31">
        <f>F31</f>
        <v>13.1038326330375</v>
      </c>
    </row>
    <row r="32" spans="1:13" x14ac:dyDescent="0.2">
      <c r="A32" s="1" t="s">
        <v>28</v>
      </c>
      <c r="B32">
        <v>1.323774094465364</v>
      </c>
      <c r="C32">
        <v>0.69457138319091016</v>
      </c>
      <c r="D32">
        <v>-4.2479963372941583E-2</v>
      </c>
      <c r="E32">
        <v>8.7177009561544672E-2</v>
      </c>
      <c r="F32">
        <v>15.0946186337227</v>
      </c>
      <c r="H32" t="str">
        <f>A32</f>
        <v>nifty50,25 elements,240 days</v>
      </c>
      <c r="I32">
        <f>B32</f>
        <v>1.323774094465364</v>
      </c>
      <c r="J32">
        <f>C32</f>
        <v>0.69457138319091016</v>
      </c>
      <c r="K32">
        <f>D32</f>
        <v>-4.2479963372941583E-2</v>
      </c>
      <c r="L32">
        <f>E32</f>
        <v>8.7177009561544672E-2</v>
      </c>
      <c r="M32">
        <f>F32</f>
        <v>15.0946186337227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FBE7-803E-074F-BE7E-C7830F603B07}">
  <dimension ref="A1:Q32"/>
  <sheetViews>
    <sheetView workbookViewId="0">
      <selection activeCell="G6" sqref="G6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nifty50,30 elements,20 days</v>
      </c>
      <c r="B2">
        <f t="shared" ref="B2:F5" si="0">I19</f>
        <v>0.76291699422895554</v>
      </c>
      <c r="C2">
        <f t="shared" si="0"/>
        <v>-7.2109245031872202E-2</v>
      </c>
      <c r="D2">
        <f t="shared" si="0"/>
        <v>-0.319071750846325</v>
      </c>
      <c r="E2">
        <f t="shared" si="0"/>
        <v>5.5963170356958143E-2</v>
      </c>
      <c r="F2">
        <f t="shared" si="0"/>
        <v>8.6993250020677273</v>
      </c>
      <c r="G2" t="str">
        <f t="shared" ref="G2:G12" si="1">+MID(A2,9,7)</f>
        <v>30 elem</v>
      </c>
      <c r="H2" s="4" t="s">
        <v>5</v>
      </c>
      <c r="I2" t="s">
        <v>7</v>
      </c>
      <c r="J2">
        <f>E2*SQRT(4)</f>
        <v>0.11192634071391629</v>
      </c>
      <c r="M2" s="15" t="str">
        <f>H2&amp;" / "&amp;I2</f>
        <v>20 Days / 60 Days</v>
      </c>
      <c r="N2" s="16">
        <f>F2</f>
        <v>8.6993250020677273</v>
      </c>
      <c r="O2" s="17">
        <f>J2</f>
        <v>0.11192634071391629</v>
      </c>
      <c r="P2" s="15">
        <f>C2</f>
        <v>-7.2109245031872202E-2</v>
      </c>
      <c r="Q2" s="11">
        <f>D2</f>
        <v>-0.319071750846325</v>
      </c>
    </row>
    <row r="3" spans="1:17" x14ac:dyDescent="0.2">
      <c r="A3" t="str">
        <f t="shared" ref="A3:A5" si="2">H20</f>
        <v>nifty50,30 elements,60 days</v>
      </c>
      <c r="B3">
        <f t="shared" si="0"/>
        <v>0.85771070572190333</v>
      </c>
      <c r="C3">
        <f t="shared" si="0"/>
        <v>-6.2259853185797617E-2</v>
      </c>
      <c r="D3">
        <f t="shared" si="0"/>
        <v>-0.18867721906249499</v>
      </c>
      <c r="E3">
        <f t="shared" si="0"/>
        <v>4.0019472620827522E-2</v>
      </c>
      <c r="F3">
        <f t="shared" si="0"/>
        <v>9.7802306715800729</v>
      </c>
      <c r="G3" t="str">
        <f t="shared" si="1"/>
        <v>30 elem</v>
      </c>
      <c r="H3" s="4" t="s">
        <v>7</v>
      </c>
      <c r="I3" t="s">
        <v>7</v>
      </c>
      <c r="J3">
        <f t="shared" ref="J3:J5" si="3">E3*SQRT(4)</f>
        <v>8.0038945241655043E-2</v>
      </c>
      <c r="M3" s="12" t="str">
        <f t="shared" ref="M3:M5" si="4">H3&amp;" / "&amp;I3</f>
        <v>60 Days / 60 Days</v>
      </c>
      <c r="N3" s="13">
        <f t="shared" ref="N3:N5" si="5">F3</f>
        <v>9.7802306715800729</v>
      </c>
      <c r="O3" s="14">
        <f t="shared" ref="O3:O5" si="6">J3</f>
        <v>8.0038945241655043E-2</v>
      </c>
      <c r="P3" s="12">
        <f t="shared" ref="P3:Q5" si="7">C3</f>
        <v>-6.2259853185797617E-2</v>
      </c>
      <c r="Q3" s="11">
        <f t="shared" si="7"/>
        <v>-0.18867721906249499</v>
      </c>
    </row>
    <row r="4" spans="1:17" x14ac:dyDescent="0.2">
      <c r="A4" t="str">
        <f t="shared" si="2"/>
        <v>nifty50,30 elements,120 days</v>
      </c>
      <c r="B4">
        <f t="shared" si="0"/>
        <v>0.79378412171389445</v>
      </c>
      <c r="C4">
        <f t="shared" si="0"/>
        <v>-8.3261071174288992E-2</v>
      </c>
      <c r="D4">
        <f t="shared" si="0"/>
        <v>-0.25195872633905858</v>
      </c>
      <c r="E4">
        <f t="shared" si="0"/>
        <v>4.5989947139562282E-2</v>
      </c>
      <c r="F4">
        <f t="shared" si="0"/>
        <v>9.0512940575520986</v>
      </c>
      <c r="G4" t="str">
        <f t="shared" si="1"/>
        <v>30 elem</v>
      </c>
      <c r="H4" s="4" t="s">
        <v>6</v>
      </c>
      <c r="I4" t="s">
        <v>7</v>
      </c>
      <c r="J4">
        <f t="shared" si="3"/>
        <v>9.1979894279124563E-2</v>
      </c>
      <c r="M4" s="12" t="str">
        <f t="shared" si="4"/>
        <v>120 Days / 60 Days</v>
      </c>
      <c r="N4" s="13">
        <f t="shared" si="5"/>
        <v>9.0512940575520986</v>
      </c>
      <c r="O4" s="14">
        <f t="shared" si="6"/>
        <v>9.1979894279124563E-2</v>
      </c>
      <c r="P4" s="12">
        <f t="shared" si="7"/>
        <v>-8.3261071174288992E-2</v>
      </c>
      <c r="Q4" s="11">
        <f t="shared" si="7"/>
        <v>-0.25195872633905858</v>
      </c>
    </row>
    <row r="5" spans="1:17" x14ac:dyDescent="0.2">
      <c r="A5" t="str">
        <f t="shared" si="2"/>
        <v>nifty50,30 elements,240 days</v>
      </c>
      <c r="B5">
        <f t="shared" si="0"/>
        <v>1.0106457829001789</v>
      </c>
      <c r="C5">
        <f t="shared" si="0"/>
        <v>2.7967760632705761E-2</v>
      </c>
      <c r="D5">
        <f t="shared" si="0"/>
        <v>-0.22231070825266819</v>
      </c>
      <c r="E5">
        <f t="shared" si="0"/>
        <v>4.1254630599251267E-2</v>
      </c>
      <c r="F5">
        <f t="shared" si="0"/>
        <v>11.52410575976675</v>
      </c>
      <c r="G5" t="str">
        <f t="shared" si="1"/>
        <v>30 elem</v>
      </c>
      <c r="H5" s="4" t="s">
        <v>8</v>
      </c>
      <c r="I5" t="s">
        <v>7</v>
      </c>
      <c r="J5">
        <f t="shared" si="3"/>
        <v>8.2509261198502534E-2</v>
      </c>
      <c r="M5" s="12" t="str">
        <f t="shared" si="4"/>
        <v>240 Days / 60 Days</v>
      </c>
      <c r="N5" s="13">
        <f t="shared" si="5"/>
        <v>11.52410575976675</v>
      </c>
      <c r="O5" s="14">
        <f t="shared" si="6"/>
        <v>8.2509261198502534E-2</v>
      </c>
      <c r="P5" s="12">
        <f t="shared" si="7"/>
        <v>2.7967760632705761E-2</v>
      </c>
      <c r="Q5" s="11">
        <f t="shared" si="7"/>
        <v>-0.22231070825266819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8.5640905162291538</v>
      </c>
      <c r="O6" s="14">
        <f>J7</f>
        <v>0.13065207763170159</v>
      </c>
      <c r="P6" s="12">
        <f>C7</f>
        <v>-0.22892774559953399</v>
      </c>
      <c r="Q6" s="11">
        <f>D7</f>
        <v>-0.27375985610437958</v>
      </c>
    </row>
    <row r="7" spans="1:17" x14ac:dyDescent="0.2">
      <c r="A7" s="2" t="str">
        <f>H26</f>
        <v>nifty50,30 elements,60 days</v>
      </c>
      <c r="B7" s="2">
        <f t="shared" ref="B7:F9" si="8">I26</f>
        <v>0.75105714447882665</v>
      </c>
      <c r="C7" s="2">
        <f t="shared" si="8"/>
        <v>-0.22892774559953399</v>
      </c>
      <c r="D7" s="2">
        <f t="shared" si="8"/>
        <v>-0.27375985610437958</v>
      </c>
      <c r="E7" s="2">
        <f t="shared" si="8"/>
        <v>9.2384970069487427E-2</v>
      </c>
      <c r="F7" s="2">
        <f t="shared" si="8"/>
        <v>8.5640905162291538</v>
      </c>
      <c r="G7" t="str">
        <f t="shared" si="1"/>
        <v>30 elem</v>
      </c>
      <c r="H7" s="4" t="s">
        <v>7</v>
      </c>
      <c r="I7" t="s">
        <v>6</v>
      </c>
      <c r="J7">
        <f>E7*SQRT(2)</f>
        <v>0.13065207763170159</v>
      </c>
      <c r="M7" s="12" t="str">
        <f t="shared" ref="M7:M8" si="9">H8&amp;" / "&amp;I8</f>
        <v>120 Days / 120 Days</v>
      </c>
      <c r="N7" s="13">
        <f t="shared" ref="N7:N8" si="10">F8</f>
        <v>11.13806568492692</v>
      </c>
      <c r="O7" s="14">
        <f t="shared" ref="O7:O8" si="11">J8</f>
        <v>7.3233228639706799E-2</v>
      </c>
      <c r="P7" s="12">
        <f t="shared" ref="P7:Q8" si="12">C8</f>
        <v>-1.6393545319336601E-2</v>
      </c>
      <c r="Q7" s="11">
        <f t="shared" si="12"/>
        <v>-0.13209262750642689</v>
      </c>
    </row>
    <row r="8" spans="1:17" x14ac:dyDescent="0.2">
      <c r="A8" s="2" t="str">
        <f t="shared" ref="A8:A9" si="13">H27</f>
        <v>nifty50,30 elements,120 days</v>
      </c>
      <c r="B8" s="2">
        <f t="shared" si="8"/>
        <v>0.97679068109874989</v>
      </c>
      <c r="C8" s="2">
        <f t="shared" si="8"/>
        <v>-1.6393545319336601E-2</v>
      </c>
      <c r="D8" s="2">
        <f t="shared" si="8"/>
        <v>-0.13209262750642689</v>
      </c>
      <c r="E8" s="2">
        <f t="shared" si="8"/>
        <v>5.1783712579321559E-2</v>
      </c>
      <c r="F8" s="2">
        <f t="shared" si="8"/>
        <v>11.13806568492692</v>
      </c>
      <c r="G8" t="str">
        <f t="shared" si="1"/>
        <v>30 elem</v>
      </c>
      <c r="H8" s="4" t="s">
        <v>6</v>
      </c>
      <c r="I8" t="s">
        <v>6</v>
      </c>
      <c r="J8">
        <f t="shared" ref="J8:J9" si="14">E8*SQRT(2)</f>
        <v>7.3233228639706799E-2</v>
      </c>
      <c r="M8" s="12" t="str">
        <f t="shared" si="9"/>
        <v>240 Days / 120 Days</v>
      </c>
      <c r="N8" s="13">
        <f t="shared" si="10"/>
        <v>12.8419550659008</v>
      </c>
      <c r="O8" s="14">
        <f t="shared" si="11"/>
        <v>9.0387978957833279E-2</v>
      </c>
      <c r="P8" s="12">
        <f t="shared" si="12"/>
        <v>0.1987905311387308</v>
      </c>
      <c r="Q8" s="11">
        <f t="shared" si="12"/>
        <v>-0.1146648038530826</v>
      </c>
    </row>
    <row r="9" spans="1:17" x14ac:dyDescent="0.2">
      <c r="A9" s="2" t="str">
        <f t="shared" si="13"/>
        <v>nifty50,30 elements,240 days</v>
      </c>
      <c r="B9" s="2">
        <f t="shared" si="8"/>
        <v>1.1262190752238399</v>
      </c>
      <c r="C9" s="2">
        <f t="shared" si="8"/>
        <v>0.1987905311387308</v>
      </c>
      <c r="D9" s="2">
        <f t="shared" si="8"/>
        <v>-0.1146648038530826</v>
      </c>
      <c r="E9" s="2">
        <f t="shared" si="8"/>
        <v>6.3913952858830878E-2</v>
      </c>
      <c r="F9" s="2">
        <f t="shared" si="8"/>
        <v>12.8419550659008</v>
      </c>
      <c r="G9" t="str">
        <f t="shared" si="1"/>
        <v>30 elem</v>
      </c>
      <c r="H9" s="4" t="s">
        <v>8</v>
      </c>
      <c r="I9" t="s">
        <v>6</v>
      </c>
      <c r="J9">
        <f t="shared" si="14"/>
        <v>9.0387978957833279E-2</v>
      </c>
      <c r="M9" s="12" t="str">
        <f>H11&amp;" / "&amp;I11</f>
        <v>120 Days / 240 Days</v>
      </c>
      <c r="N9" s="13">
        <f>F11</f>
        <v>12.78736992275341</v>
      </c>
      <c r="O9" s="14">
        <f>J11</f>
        <v>7.4285692758347927E-2</v>
      </c>
      <c r="P9" s="12">
        <f>C11</f>
        <v>0.33967399221371503</v>
      </c>
      <c r="Q9" s="11">
        <f>D11</f>
        <v>-2.9163065595260829E-2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15.00401239495219</v>
      </c>
      <c r="O10" s="14">
        <f t="shared" ref="O10" si="17">J12</f>
        <v>9.813167743937587E-2</v>
      </c>
      <c r="P10" s="12">
        <f t="shared" ref="P10:Q10" si="18">C12</f>
        <v>0.61060611064387893</v>
      </c>
      <c r="Q10" s="11">
        <f t="shared" si="18"/>
        <v>-3.8227540531489017E-2</v>
      </c>
    </row>
    <row r="11" spans="1:17" x14ac:dyDescent="0.2">
      <c r="A11" s="1" t="str">
        <f>H31</f>
        <v>nifty50,30 elements,120 days</v>
      </c>
      <c r="B11" s="1">
        <f t="shared" ref="B11:F12" si="19">I31</f>
        <v>1.121432044812898</v>
      </c>
      <c r="C11" s="1">
        <f t="shared" si="19"/>
        <v>0.33967399221371503</v>
      </c>
      <c r="D11" s="1">
        <f t="shared" si="19"/>
        <v>-2.9163065595260829E-2</v>
      </c>
      <c r="E11" s="1">
        <f t="shared" si="19"/>
        <v>7.4285692758347927E-2</v>
      </c>
      <c r="F11" s="1">
        <f t="shared" si="19"/>
        <v>12.78736992275341</v>
      </c>
      <c r="G11" t="str">
        <f t="shared" si="1"/>
        <v>30 elem</v>
      </c>
      <c r="H11" s="4" t="s">
        <v>6</v>
      </c>
      <c r="I11" t="s">
        <v>8</v>
      </c>
      <c r="J11">
        <f>E11</f>
        <v>7.4285692758347927E-2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nifty50,30 elements,240 days</v>
      </c>
      <c r="B12" s="1">
        <f t="shared" si="19"/>
        <v>1.3158280711446171</v>
      </c>
      <c r="C12" s="1">
        <f t="shared" si="19"/>
        <v>0.61060611064387893</v>
      </c>
      <c r="D12" s="1">
        <f t="shared" si="19"/>
        <v>-3.8227540531489017E-2</v>
      </c>
      <c r="E12" s="1">
        <f t="shared" si="19"/>
        <v>9.813167743937587E-2</v>
      </c>
      <c r="F12" s="1">
        <f t="shared" si="19"/>
        <v>15.00401239495219</v>
      </c>
      <c r="G12" t="str">
        <f t="shared" si="1"/>
        <v>30 elem</v>
      </c>
      <c r="H12" s="4" t="s">
        <v>8</v>
      </c>
      <c r="I12" t="s">
        <v>8</v>
      </c>
      <c r="J12">
        <f>E12</f>
        <v>9.813167743937587E-2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31</v>
      </c>
      <c r="B19">
        <v>0.79378412171389445</v>
      </c>
      <c r="C19">
        <v>-8.3261071174288992E-2</v>
      </c>
      <c r="D19">
        <v>-0.25195872633905858</v>
      </c>
      <c r="E19">
        <v>4.5989947139562282E-2</v>
      </c>
      <c r="F19">
        <v>9.0512940575520986</v>
      </c>
      <c r="H19" t="str">
        <f>A20</f>
        <v>nifty50,30 elements,20 days</v>
      </c>
      <c r="I19">
        <f t="shared" ref="I19:J19" si="21">B20</f>
        <v>0.76291699422895554</v>
      </c>
      <c r="J19">
        <f t="shared" si="21"/>
        <v>-7.2109245031872202E-2</v>
      </c>
      <c r="K19">
        <f>D20</f>
        <v>-0.319071750846325</v>
      </c>
      <c r="L19">
        <f>E20</f>
        <v>5.5963170356958143E-2</v>
      </c>
      <c r="M19">
        <f>F20</f>
        <v>8.6993250020677273</v>
      </c>
    </row>
    <row r="20" spans="1:13" x14ac:dyDescent="0.2">
      <c r="A20" s="1" t="s">
        <v>33</v>
      </c>
      <c r="B20">
        <v>0.76291699422895554</v>
      </c>
      <c r="C20">
        <v>-7.2109245031872202E-2</v>
      </c>
      <c r="D20">
        <v>-0.319071750846325</v>
      </c>
      <c r="E20">
        <v>5.5963170356958143E-2</v>
      </c>
      <c r="F20">
        <v>8.6993250020677273</v>
      </c>
      <c r="H20" t="str">
        <f>A22</f>
        <v>nifty50,30 elements,60 days</v>
      </c>
      <c r="I20">
        <f>B22</f>
        <v>0.85771070572190333</v>
      </c>
      <c r="J20">
        <f>C22</f>
        <v>-6.2259853185797617E-2</v>
      </c>
      <c r="K20">
        <f>D22</f>
        <v>-0.18867721906249499</v>
      </c>
      <c r="L20">
        <f>E22</f>
        <v>4.0019472620827522E-2</v>
      </c>
      <c r="M20">
        <f>F22</f>
        <v>9.7802306715800729</v>
      </c>
    </row>
    <row r="21" spans="1:13" x14ac:dyDescent="0.2">
      <c r="A21" s="1" t="s">
        <v>32</v>
      </c>
      <c r="B21">
        <v>1.0106457829001789</v>
      </c>
      <c r="C21">
        <v>2.7967760632705761E-2</v>
      </c>
      <c r="D21">
        <v>-0.22231070825266819</v>
      </c>
      <c r="E21">
        <v>4.1254630599251267E-2</v>
      </c>
      <c r="F21">
        <v>11.52410575976675</v>
      </c>
      <c r="H21" t="str">
        <f>A19</f>
        <v>nifty50,30 elements,120 days</v>
      </c>
      <c r="I21">
        <f>B19</f>
        <v>0.79378412171389445</v>
      </c>
      <c r="J21">
        <f>C19</f>
        <v>-8.3261071174288992E-2</v>
      </c>
      <c r="K21">
        <f>D19</f>
        <v>-0.25195872633905858</v>
      </c>
      <c r="L21">
        <f>E19</f>
        <v>4.5989947139562282E-2</v>
      </c>
      <c r="M21">
        <f>F19</f>
        <v>9.0512940575520986</v>
      </c>
    </row>
    <row r="22" spans="1:13" x14ac:dyDescent="0.2">
      <c r="A22" s="1" t="s">
        <v>34</v>
      </c>
      <c r="B22">
        <v>0.85771070572190333</v>
      </c>
      <c r="C22">
        <v>-6.2259853185797617E-2</v>
      </c>
      <c r="D22">
        <v>-0.18867721906249499</v>
      </c>
      <c r="E22">
        <v>4.0019472620827522E-2</v>
      </c>
      <c r="F22">
        <v>9.7802306715800729</v>
      </c>
      <c r="H22" t="str">
        <f>A21</f>
        <v>nifty50,30 elements,240 days</v>
      </c>
      <c r="I22">
        <f>B21</f>
        <v>1.0106457829001789</v>
      </c>
      <c r="J22">
        <f>C21</f>
        <v>2.7967760632705761E-2</v>
      </c>
      <c r="K22">
        <f>D21</f>
        <v>-0.22231070825266819</v>
      </c>
      <c r="L22">
        <f>E21</f>
        <v>4.1254630599251267E-2</v>
      </c>
      <c r="M22">
        <f>F21</f>
        <v>11.52410575976675</v>
      </c>
    </row>
    <row r="23" spans="1:13" x14ac:dyDescent="0.2">
      <c r="A23" s="1"/>
    </row>
    <row r="26" spans="1:13" x14ac:dyDescent="0.2">
      <c r="A26" s="1" t="s">
        <v>31</v>
      </c>
      <c r="B26">
        <v>0.97679068109874989</v>
      </c>
      <c r="C26">
        <v>-1.6393545319336601E-2</v>
      </c>
      <c r="D26">
        <v>-0.13209262750642689</v>
      </c>
      <c r="E26">
        <v>5.1783712579321559E-2</v>
      </c>
      <c r="F26">
        <v>11.13806568492692</v>
      </c>
      <c r="H26" t="str">
        <f>A28</f>
        <v>nifty50,30 elements,60 days</v>
      </c>
      <c r="I26">
        <f>B28</f>
        <v>0.75105714447882665</v>
      </c>
      <c r="J26">
        <f>C28</f>
        <v>-0.22892774559953399</v>
      </c>
      <c r="K26">
        <f>D28</f>
        <v>-0.27375985610437958</v>
      </c>
      <c r="L26">
        <f>E28</f>
        <v>9.2384970069487427E-2</v>
      </c>
      <c r="M26">
        <f>F28</f>
        <v>8.5640905162291538</v>
      </c>
    </row>
    <row r="27" spans="1:13" x14ac:dyDescent="0.2">
      <c r="A27" s="1" t="s">
        <v>32</v>
      </c>
      <c r="B27">
        <v>1.1262190752238399</v>
      </c>
      <c r="C27">
        <v>0.1987905311387308</v>
      </c>
      <c r="D27">
        <v>-0.1146648038530826</v>
      </c>
      <c r="E27">
        <v>6.3913952858830878E-2</v>
      </c>
      <c r="F27">
        <v>12.8419550659008</v>
      </c>
      <c r="H27" t="str">
        <f>A26</f>
        <v>nifty50,30 elements,120 days</v>
      </c>
      <c r="I27">
        <f>B26</f>
        <v>0.97679068109874989</v>
      </c>
      <c r="J27">
        <f>C26</f>
        <v>-1.6393545319336601E-2</v>
      </c>
      <c r="K27">
        <f>D26</f>
        <v>-0.13209262750642689</v>
      </c>
      <c r="L27">
        <f>E26</f>
        <v>5.1783712579321559E-2</v>
      </c>
      <c r="M27">
        <f>F26</f>
        <v>11.13806568492692</v>
      </c>
    </row>
    <row r="28" spans="1:13" x14ac:dyDescent="0.2">
      <c r="A28" s="1" t="s">
        <v>34</v>
      </c>
      <c r="B28">
        <v>0.75105714447882665</v>
      </c>
      <c r="C28">
        <v>-0.22892774559953399</v>
      </c>
      <c r="D28">
        <v>-0.27375985610437958</v>
      </c>
      <c r="E28">
        <v>9.2384970069487427E-2</v>
      </c>
      <c r="F28">
        <v>8.5640905162291538</v>
      </c>
      <c r="H28" t="str">
        <f>A27</f>
        <v>nifty50,30 elements,240 days</v>
      </c>
      <c r="I28">
        <f t="shared" ref="I28:J28" si="22">B27</f>
        <v>1.1262190752238399</v>
      </c>
      <c r="J28">
        <f t="shared" si="22"/>
        <v>0.1987905311387308</v>
      </c>
      <c r="K28">
        <f>D27</f>
        <v>-0.1146648038530826</v>
      </c>
      <c r="L28">
        <f>E27</f>
        <v>6.3913952858830878E-2</v>
      </c>
      <c r="M28">
        <f>F27</f>
        <v>12.8419550659008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31</v>
      </c>
      <c r="B31">
        <v>1.121432044812898</v>
      </c>
      <c r="C31">
        <v>0.33967399221371503</v>
      </c>
      <c r="D31">
        <v>-2.9163065595260829E-2</v>
      </c>
      <c r="E31">
        <v>7.4285692758347927E-2</v>
      </c>
      <c r="F31">
        <v>12.78736992275341</v>
      </c>
      <c r="H31" t="str">
        <f>A31</f>
        <v>nifty50,30 elements,120 days</v>
      </c>
      <c r="I31">
        <f>B31</f>
        <v>1.121432044812898</v>
      </c>
      <c r="J31">
        <f>C31</f>
        <v>0.33967399221371503</v>
      </c>
      <c r="K31">
        <f>D31</f>
        <v>-2.9163065595260829E-2</v>
      </c>
      <c r="L31">
        <f>E31</f>
        <v>7.4285692758347927E-2</v>
      </c>
      <c r="M31">
        <f>F31</f>
        <v>12.78736992275341</v>
      </c>
    </row>
    <row r="32" spans="1:13" x14ac:dyDescent="0.2">
      <c r="A32" s="1" t="s">
        <v>32</v>
      </c>
      <c r="B32">
        <v>1.3158280711446171</v>
      </c>
      <c r="C32">
        <v>0.61060611064387893</v>
      </c>
      <c r="D32">
        <v>-3.8227540531489017E-2</v>
      </c>
      <c r="E32">
        <v>9.813167743937587E-2</v>
      </c>
      <c r="F32">
        <v>15.00401239495219</v>
      </c>
      <c r="H32" t="str">
        <f>A32</f>
        <v>nifty50,30 elements,240 days</v>
      </c>
      <c r="I32">
        <f>B32</f>
        <v>1.3158280711446171</v>
      </c>
      <c r="J32">
        <f>C32</f>
        <v>0.61060611064387893</v>
      </c>
      <c r="K32">
        <f>D32</f>
        <v>-3.8227540531489017E-2</v>
      </c>
      <c r="L32">
        <f>E32</f>
        <v>9.813167743937587E-2</v>
      </c>
      <c r="M32">
        <f>F32</f>
        <v>15.00401239495219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44F8-FA82-0344-96AD-A94BE60B5EEB}">
  <dimension ref="A1:Q32"/>
  <sheetViews>
    <sheetView workbookViewId="0">
      <selection activeCell="A19" sqref="A19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niftymidcap100,10 elements,20 days</v>
      </c>
      <c r="B2">
        <f t="shared" ref="B2:F5" si="0">I19</f>
        <v>0.90493647334064709</v>
      </c>
      <c r="C2">
        <f t="shared" si="0"/>
        <v>2.158590053101446E-2</v>
      </c>
      <c r="D2">
        <f t="shared" si="0"/>
        <v>-0.33656439592434828</v>
      </c>
      <c r="E2">
        <f t="shared" si="0"/>
        <v>9.0351709066358088E-2</v>
      </c>
      <c r="F2">
        <f t="shared" si="0"/>
        <v>10.31873263718747</v>
      </c>
      <c r="G2" t="str">
        <f t="shared" ref="G2:G12" si="1">+MID(A2,9,7)</f>
        <v>cap100,</v>
      </c>
      <c r="H2" s="4" t="s">
        <v>5</v>
      </c>
      <c r="I2" t="s">
        <v>7</v>
      </c>
      <c r="J2">
        <f>E2*SQRT(4)</f>
        <v>0.18070341813271618</v>
      </c>
      <c r="M2" s="15" t="str">
        <f>H2&amp;" / "&amp;I2</f>
        <v>20 Days / 60 Days</v>
      </c>
      <c r="N2" s="16">
        <f>F2</f>
        <v>10.31873263718747</v>
      </c>
      <c r="O2" s="17">
        <f>J2</f>
        <v>0.18070341813271618</v>
      </c>
      <c r="P2" s="15">
        <f>C2</f>
        <v>2.158590053101446E-2</v>
      </c>
      <c r="Q2" s="11">
        <f>D2</f>
        <v>-0.33656439592434828</v>
      </c>
    </row>
    <row r="3" spans="1:17" x14ac:dyDescent="0.2">
      <c r="A3" t="str">
        <f t="shared" ref="A3:A5" si="2">H20</f>
        <v>niftymidcap100,10 elements,60 days</v>
      </c>
      <c r="B3">
        <f t="shared" si="0"/>
        <v>1.5695914592509139</v>
      </c>
      <c r="C3">
        <f t="shared" si="0"/>
        <v>0.17047002471616901</v>
      </c>
      <c r="D3">
        <f t="shared" si="0"/>
        <v>-0.22930283756321271</v>
      </c>
      <c r="E3">
        <f t="shared" si="0"/>
        <v>7.3211496440028279E-2</v>
      </c>
      <c r="F3">
        <f t="shared" si="0"/>
        <v>17.897603969738931</v>
      </c>
      <c r="G3" t="str">
        <f t="shared" si="1"/>
        <v>cap100,</v>
      </c>
      <c r="H3" s="4" t="s">
        <v>7</v>
      </c>
      <c r="I3" t="s">
        <v>7</v>
      </c>
      <c r="J3">
        <f t="shared" ref="J3:J5" si="3">E3*SQRT(4)</f>
        <v>0.14642299288005656</v>
      </c>
      <c r="M3" s="12" t="str">
        <f t="shared" ref="M3:M5" si="4">H3&amp;" / "&amp;I3</f>
        <v>60 Days / 60 Days</v>
      </c>
      <c r="N3" s="13">
        <f t="shared" ref="N3:N5" si="5">F3</f>
        <v>17.897603969738931</v>
      </c>
      <c r="O3" s="14">
        <f t="shared" ref="O3:O5" si="6">J3</f>
        <v>0.14642299288005656</v>
      </c>
      <c r="P3" s="12">
        <f t="shared" ref="P3:Q5" si="7">C3</f>
        <v>0.17047002471616901</v>
      </c>
      <c r="Q3" s="11">
        <f t="shared" si="7"/>
        <v>-0.22930283756321271</v>
      </c>
    </row>
    <row r="4" spans="1:17" x14ac:dyDescent="0.2">
      <c r="A4" t="str">
        <f t="shared" si="2"/>
        <v>niftymidcap100,10 elements,120 days</v>
      </c>
      <c r="B4">
        <f t="shared" si="0"/>
        <v>1.809635038307861</v>
      </c>
      <c r="C4">
        <f t="shared" si="0"/>
        <v>0.21688898343063001</v>
      </c>
      <c r="D4">
        <f t="shared" si="0"/>
        <v>-0.2399290462820812</v>
      </c>
      <c r="E4">
        <f t="shared" si="0"/>
        <v>7.1666825106618648E-2</v>
      </c>
      <c r="F4">
        <f t="shared" si="0"/>
        <v>20.634752473012711</v>
      </c>
      <c r="G4" t="str">
        <f t="shared" si="1"/>
        <v>cap100,</v>
      </c>
      <c r="H4" s="4" t="s">
        <v>6</v>
      </c>
      <c r="I4" t="s">
        <v>7</v>
      </c>
      <c r="J4">
        <f t="shared" si="3"/>
        <v>0.1433336502132373</v>
      </c>
      <c r="M4" s="12" t="str">
        <f t="shared" si="4"/>
        <v>120 Days / 60 Days</v>
      </c>
      <c r="N4" s="13">
        <f t="shared" si="5"/>
        <v>20.634752473012711</v>
      </c>
      <c r="O4" s="14">
        <f t="shared" si="6"/>
        <v>0.1433336502132373</v>
      </c>
      <c r="P4" s="12">
        <f t="shared" si="7"/>
        <v>0.21688898343063001</v>
      </c>
      <c r="Q4" s="11">
        <f t="shared" si="7"/>
        <v>-0.2399290462820812</v>
      </c>
    </row>
    <row r="5" spans="1:17" x14ac:dyDescent="0.2">
      <c r="A5" t="str">
        <f t="shared" si="2"/>
        <v>niftymidcap100,10 elements,240 days</v>
      </c>
      <c r="B5">
        <f t="shared" si="0"/>
        <v>1.775507113619224</v>
      </c>
      <c r="C5">
        <f t="shared" si="0"/>
        <v>0.2169622448951081</v>
      </c>
      <c r="D5">
        <f t="shared" si="0"/>
        <v>-0.23109575073486771</v>
      </c>
      <c r="E5">
        <f t="shared" si="0"/>
        <v>6.8449767638198614E-2</v>
      </c>
      <c r="F5">
        <f t="shared" si="0"/>
        <v>20.245601476563099</v>
      </c>
      <c r="G5" t="str">
        <f t="shared" si="1"/>
        <v>cap100,</v>
      </c>
      <c r="H5" s="4" t="s">
        <v>8</v>
      </c>
      <c r="I5" t="s">
        <v>7</v>
      </c>
      <c r="J5">
        <f t="shared" si="3"/>
        <v>0.13689953527639723</v>
      </c>
      <c r="M5" s="12" t="str">
        <f t="shared" si="4"/>
        <v>240 Days / 60 Days</v>
      </c>
      <c r="N5" s="13">
        <f t="shared" si="5"/>
        <v>20.245601476563099</v>
      </c>
      <c r="O5" s="14">
        <f t="shared" si="6"/>
        <v>0.13689953527639723</v>
      </c>
      <c r="P5" s="12">
        <f t="shared" si="7"/>
        <v>0.2169622448951081</v>
      </c>
      <c r="Q5" s="11">
        <f t="shared" si="7"/>
        <v>-0.23109575073486771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15.81159028734438</v>
      </c>
      <c r="O6" s="14">
        <f>J7</f>
        <v>0.19726856062090761</v>
      </c>
      <c r="P6" s="12">
        <f>C7</f>
        <v>0.27844705941386733</v>
      </c>
      <c r="Q6" s="11">
        <f>D7</f>
        <v>-0.19409058288366551</v>
      </c>
    </row>
    <row r="7" spans="1:17" x14ac:dyDescent="0.2">
      <c r="A7" s="2" t="str">
        <f>H26</f>
        <v>niftymidcap100,10 elements,60 days</v>
      </c>
      <c r="B7" s="2">
        <f t="shared" ref="B7:F9" si="8">I26</f>
        <v>1.386651370437741</v>
      </c>
      <c r="C7" s="2">
        <f t="shared" si="8"/>
        <v>0.27844705941386733</v>
      </c>
      <c r="D7" s="2">
        <f t="shared" si="8"/>
        <v>-0.19409058288366551</v>
      </c>
      <c r="E7" s="2">
        <f t="shared" si="8"/>
        <v>0.13948993692995329</v>
      </c>
      <c r="F7" s="2">
        <f t="shared" si="8"/>
        <v>15.81159028734438</v>
      </c>
      <c r="G7" t="str">
        <f t="shared" si="1"/>
        <v>cap100,</v>
      </c>
      <c r="H7" s="4" t="s">
        <v>7</v>
      </c>
      <c r="I7" t="s">
        <v>6</v>
      </c>
      <c r="J7">
        <f>E7*SQRT(2)</f>
        <v>0.19726856062090761</v>
      </c>
      <c r="M7" s="12" t="str">
        <f t="shared" ref="M7:M8" si="9">H8&amp;" / "&amp;I8</f>
        <v>120 Days / 120 Days</v>
      </c>
      <c r="N7" s="13">
        <f t="shared" ref="N7:N8" si="10">F8</f>
        <v>22.799714696820789</v>
      </c>
      <c r="O7" s="14">
        <f t="shared" ref="O7:O8" si="11">J8</f>
        <v>0.19193013286737595</v>
      </c>
      <c r="P7" s="12">
        <f t="shared" ref="P7:Q8" si="12">C8</f>
        <v>0.53358121127525648</v>
      </c>
      <c r="Q7" s="11">
        <f t="shared" si="12"/>
        <v>-5.9319029229792042E-2</v>
      </c>
    </row>
    <row r="8" spans="1:17" x14ac:dyDescent="0.2">
      <c r="A8" s="2" t="str">
        <f t="shared" ref="A8:A9" si="13">H27</f>
        <v>niftymidcap100,10 elements,120 days</v>
      </c>
      <c r="B8" s="2">
        <f t="shared" si="8"/>
        <v>1.999498788887855</v>
      </c>
      <c r="C8" s="2">
        <f t="shared" si="8"/>
        <v>0.53358121127525648</v>
      </c>
      <c r="D8" s="2">
        <f t="shared" si="8"/>
        <v>-5.9319029229792042E-2</v>
      </c>
      <c r="E8" s="2">
        <f t="shared" si="8"/>
        <v>0.13571509846455659</v>
      </c>
      <c r="F8" s="2">
        <f t="shared" si="8"/>
        <v>22.799714696820789</v>
      </c>
      <c r="G8" t="str">
        <f t="shared" si="1"/>
        <v>cap100,</v>
      </c>
      <c r="H8" s="4" t="s">
        <v>6</v>
      </c>
      <c r="I8" t="s">
        <v>6</v>
      </c>
      <c r="J8">
        <f t="shared" ref="J8:J9" si="14">E8*SQRT(2)</f>
        <v>0.19193013286737595</v>
      </c>
      <c r="M8" s="12" t="str">
        <f t="shared" si="9"/>
        <v>240 Days / 120 Days</v>
      </c>
      <c r="N8" s="13">
        <f t="shared" si="10"/>
        <v>22.72539265864512</v>
      </c>
      <c r="O8" s="14">
        <f t="shared" si="11"/>
        <v>0.22756001368731174</v>
      </c>
      <c r="P8" s="12">
        <f t="shared" si="12"/>
        <v>0.46767737663858971</v>
      </c>
      <c r="Q8" s="11">
        <f t="shared" si="12"/>
        <v>-0.16500445537646119</v>
      </c>
    </row>
    <row r="9" spans="1:17" x14ac:dyDescent="0.2">
      <c r="A9" s="2" t="str">
        <f t="shared" si="13"/>
        <v>niftymidcap100,10 elements,240 days</v>
      </c>
      <c r="B9" s="2">
        <f t="shared" si="8"/>
        <v>1.992980864111338</v>
      </c>
      <c r="C9" s="2">
        <f t="shared" si="8"/>
        <v>0.46767737663858971</v>
      </c>
      <c r="D9" s="2">
        <f t="shared" si="8"/>
        <v>-0.16500445537646119</v>
      </c>
      <c r="E9" s="2">
        <f t="shared" si="8"/>
        <v>0.1609092288052017</v>
      </c>
      <c r="F9" s="2">
        <f t="shared" si="8"/>
        <v>22.72539265864512</v>
      </c>
      <c r="G9" t="str">
        <f t="shared" si="1"/>
        <v>cap100,</v>
      </c>
      <c r="H9" s="4" t="s">
        <v>8</v>
      </c>
      <c r="I9" t="s">
        <v>6</v>
      </c>
      <c r="J9">
        <f t="shared" si="14"/>
        <v>0.22756001368731174</v>
      </c>
      <c r="M9" s="12" t="str">
        <f>H11&amp;" / "&amp;I11</f>
        <v>120 Days / 240 Days</v>
      </c>
      <c r="N9" s="13">
        <f>F11</f>
        <v>20.973051438648881</v>
      </c>
      <c r="O9" s="14">
        <f>J11</f>
        <v>0.2278657424838583</v>
      </c>
      <c r="P9" s="12">
        <f>C11</f>
        <v>0.65190435652381573</v>
      </c>
      <c r="Q9" s="11">
        <f>D11</f>
        <v>-0.16335231344348711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19.210727906455691</v>
      </c>
      <c r="O10" s="14">
        <f t="shared" ref="O10" si="17">J12</f>
        <v>0.25756885840382238</v>
      </c>
      <c r="P10" s="12">
        <f t="shared" ref="P10:Q10" si="18">C12</f>
        <v>0.51445555051544822</v>
      </c>
      <c r="Q10" s="11">
        <f t="shared" si="18"/>
        <v>-0.15514900693181111</v>
      </c>
    </row>
    <row r="11" spans="1:17" x14ac:dyDescent="0.2">
      <c r="A11" s="1" t="str">
        <f>H31</f>
        <v>niftymidcap100,10 elements,120 days</v>
      </c>
      <c r="B11" s="1">
        <f t="shared" ref="B11:F12" si="19">I31</f>
        <v>1.839303320611668</v>
      </c>
      <c r="C11" s="1">
        <f t="shared" si="19"/>
        <v>0.65190435652381573</v>
      </c>
      <c r="D11" s="1">
        <f t="shared" si="19"/>
        <v>-0.16335231344348711</v>
      </c>
      <c r="E11" s="1">
        <f t="shared" si="19"/>
        <v>0.2278657424838583</v>
      </c>
      <c r="F11" s="1">
        <f t="shared" si="19"/>
        <v>20.973051438648881</v>
      </c>
      <c r="G11" t="str">
        <f t="shared" si="1"/>
        <v>cap100,</v>
      </c>
      <c r="H11" s="4" t="s">
        <v>6</v>
      </c>
      <c r="I11" t="s">
        <v>8</v>
      </c>
      <c r="J11">
        <f>E11</f>
        <v>0.2278657424838583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niftymidcap100,10 elements,240 days</v>
      </c>
      <c r="B12" s="1">
        <f t="shared" si="19"/>
        <v>1.6847503441772651</v>
      </c>
      <c r="C12" s="1">
        <f t="shared" si="19"/>
        <v>0.51445555051544822</v>
      </c>
      <c r="D12" s="1">
        <f t="shared" si="19"/>
        <v>-0.15514900693181111</v>
      </c>
      <c r="E12" s="1">
        <f t="shared" si="19"/>
        <v>0.25756885840382238</v>
      </c>
      <c r="F12" s="1">
        <f t="shared" si="19"/>
        <v>19.210727906455691</v>
      </c>
      <c r="G12" t="str">
        <f t="shared" si="1"/>
        <v>cap100,</v>
      </c>
      <c r="H12" s="4" t="s">
        <v>8</v>
      </c>
      <c r="I12" t="s">
        <v>8</v>
      </c>
      <c r="J12">
        <f>E12</f>
        <v>0.25756885840382238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35</v>
      </c>
      <c r="B19">
        <v>1.809635038307861</v>
      </c>
      <c r="C19">
        <v>0.21688898343063001</v>
      </c>
      <c r="D19">
        <v>-0.2399290462820812</v>
      </c>
      <c r="E19">
        <v>7.1666825106618648E-2</v>
      </c>
      <c r="F19">
        <v>20.634752473012711</v>
      </c>
      <c r="H19" t="str">
        <f>A20</f>
        <v>niftymidcap100,10 elements,20 days</v>
      </c>
      <c r="I19">
        <f t="shared" ref="I19:J19" si="21">B20</f>
        <v>0.90493647334064709</v>
      </c>
      <c r="J19">
        <f t="shared" si="21"/>
        <v>2.158590053101446E-2</v>
      </c>
      <c r="K19">
        <f>D20</f>
        <v>-0.33656439592434828</v>
      </c>
      <c r="L19">
        <f>E20</f>
        <v>9.0351709066358088E-2</v>
      </c>
      <c r="M19">
        <f>F20</f>
        <v>10.31873263718747</v>
      </c>
    </row>
    <row r="20" spans="1:13" x14ac:dyDescent="0.2">
      <c r="A20" s="1" t="s">
        <v>38</v>
      </c>
      <c r="B20">
        <v>0.90493647334064709</v>
      </c>
      <c r="C20">
        <v>2.158590053101446E-2</v>
      </c>
      <c r="D20">
        <v>-0.33656439592434828</v>
      </c>
      <c r="E20">
        <v>9.0351709066358088E-2</v>
      </c>
      <c r="F20">
        <v>10.31873263718747</v>
      </c>
      <c r="H20" t="str">
        <f>A22</f>
        <v>niftymidcap100,10 elements,60 days</v>
      </c>
      <c r="I20">
        <f>B22</f>
        <v>1.5695914592509139</v>
      </c>
      <c r="J20">
        <f>C22</f>
        <v>0.17047002471616901</v>
      </c>
      <c r="K20">
        <f>D22</f>
        <v>-0.22930283756321271</v>
      </c>
      <c r="L20">
        <f>E22</f>
        <v>7.3211496440028279E-2</v>
      </c>
      <c r="M20">
        <f>F22</f>
        <v>17.897603969738931</v>
      </c>
    </row>
    <row r="21" spans="1:13" x14ac:dyDescent="0.2">
      <c r="A21" s="1" t="s">
        <v>36</v>
      </c>
      <c r="B21">
        <v>1.775507113619224</v>
      </c>
      <c r="C21">
        <v>0.2169622448951081</v>
      </c>
      <c r="D21">
        <v>-0.23109575073486771</v>
      </c>
      <c r="E21">
        <v>6.8449767638198614E-2</v>
      </c>
      <c r="F21">
        <v>20.245601476563099</v>
      </c>
      <c r="H21" t="str">
        <f>A19</f>
        <v>niftymidcap100,10 elements,120 days</v>
      </c>
      <c r="I21">
        <f>B19</f>
        <v>1.809635038307861</v>
      </c>
      <c r="J21">
        <f>C19</f>
        <v>0.21688898343063001</v>
      </c>
      <c r="K21">
        <f>D19</f>
        <v>-0.2399290462820812</v>
      </c>
      <c r="L21">
        <f>E19</f>
        <v>7.1666825106618648E-2</v>
      </c>
      <c r="M21">
        <f>F19</f>
        <v>20.634752473012711</v>
      </c>
    </row>
    <row r="22" spans="1:13" x14ac:dyDescent="0.2">
      <c r="A22" s="1" t="s">
        <v>37</v>
      </c>
      <c r="B22">
        <v>1.5695914592509139</v>
      </c>
      <c r="C22">
        <v>0.17047002471616901</v>
      </c>
      <c r="D22">
        <v>-0.22930283756321271</v>
      </c>
      <c r="E22">
        <v>7.3211496440028279E-2</v>
      </c>
      <c r="F22">
        <v>17.897603969738931</v>
      </c>
      <c r="H22" t="str">
        <f>A21</f>
        <v>niftymidcap100,10 elements,240 days</v>
      </c>
      <c r="I22">
        <f>B21</f>
        <v>1.775507113619224</v>
      </c>
      <c r="J22">
        <f>C21</f>
        <v>0.2169622448951081</v>
      </c>
      <c r="K22">
        <f>D21</f>
        <v>-0.23109575073486771</v>
      </c>
      <c r="L22">
        <f>E21</f>
        <v>6.8449767638198614E-2</v>
      </c>
      <c r="M22">
        <f>F21</f>
        <v>20.245601476563099</v>
      </c>
    </row>
    <row r="23" spans="1:13" x14ac:dyDescent="0.2">
      <c r="A23" s="1"/>
    </row>
    <row r="26" spans="1:13" x14ac:dyDescent="0.2">
      <c r="A26" s="1" t="s">
        <v>35</v>
      </c>
      <c r="B26">
        <v>1.999498788887855</v>
      </c>
      <c r="C26">
        <v>0.53358121127525648</v>
      </c>
      <c r="D26">
        <v>-5.9319029229792042E-2</v>
      </c>
      <c r="E26">
        <v>0.13571509846455659</v>
      </c>
      <c r="F26">
        <v>22.799714696820789</v>
      </c>
      <c r="H26" t="str">
        <f>A28</f>
        <v>niftymidcap100,10 elements,60 days</v>
      </c>
      <c r="I26">
        <f>B28</f>
        <v>1.386651370437741</v>
      </c>
      <c r="J26">
        <f>C28</f>
        <v>0.27844705941386733</v>
      </c>
      <c r="K26">
        <f>D28</f>
        <v>-0.19409058288366551</v>
      </c>
      <c r="L26">
        <f>E28</f>
        <v>0.13948993692995329</v>
      </c>
      <c r="M26">
        <f>F28</f>
        <v>15.81159028734438</v>
      </c>
    </row>
    <row r="27" spans="1:13" x14ac:dyDescent="0.2">
      <c r="A27" s="1" t="s">
        <v>36</v>
      </c>
      <c r="B27">
        <v>1.992980864111338</v>
      </c>
      <c r="C27">
        <v>0.46767737663858971</v>
      </c>
      <c r="D27">
        <v>-0.16500445537646119</v>
      </c>
      <c r="E27">
        <v>0.1609092288052017</v>
      </c>
      <c r="F27">
        <v>22.72539265864512</v>
      </c>
      <c r="H27" t="str">
        <f>A26</f>
        <v>niftymidcap100,10 elements,120 days</v>
      </c>
      <c r="I27">
        <f>B26</f>
        <v>1.999498788887855</v>
      </c>
      <c r="J27">
        <f>C26</f>
        <v>0.53358121127525648</v>
      </c>
      <c r="K27">
        <f>D26</f>
        <v>-5.9319029229792042E-2</v>
      </c>
      <c r="L27">
        <f>E26</f>
        <v>0.13571509846455659</v>
      </c>
      <c r="M27">
        <f>F26</f>
        <v>22.799714696820789</v>
      </c>
    </row>
    <row r="28" spans="1:13" x14ac:dyDescent="0.2">
      <c r="A28" s="1" t="s">
        <v>37</v>
      </c>
      <c r="B28">
        <v>1.386651370437741</v>
      </c>
      <c r="C28">
        <v>0.27844705941386733</v>
      </c>
      <c r="D28">
        <v>-0.19409058288366551</v>
      </c>
      <c r="E28">
        <v>0.13948993692995329</v>
      </c>
      <c r="F28">
        <v>15.81159028734438</v>
      </c>
      <c r="H28" t="str">
        <f>A27</f>
        <v>niftymidcap100,10 elements,240 days</v>
      </c>
      <c r="I28">
        <f t="shared" ref="I28:J28" si="22">B27</f>
        <v>1.992980864111338</v>
      </c>
      <c r="J28">
        <f t="shared" si="22"/>
        <v>0.46767737663858971</v>
      </c>
      <c r="K28">
        <f>D27</f>
        <v>-0.16500445537646119</v>
      </c>
      <c r="L28">
        <f>E27</f>
        <v>0.1609092288052017</v>
      </c>
      <c r="M28">
        <f>F27</f>
        <v>22.72539265864512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35</v>
      </c>
      <c r="B31">
        <v>1.839303320611668</v>
      </c>
      <c r="C31">
        <v>0.65190435652381573</v>
      </c>
      <c r="D31">
        <v>-0.16335231344348711</v>
      </c>
      <c r="E31">
        <v>0.2278657424838583</v>
      </c>
      <c r="F31">
        <v>20.973051438648881</v>
      </c>
      <c r="H31" t="str">
        <f>A31</f>
        <v>niftymidcap100,10 elements,120 days</v>
      </c>
      <c r="I31">
        <f>B31</f>
        <v>1.839303320611668</v>
      </c>
      <c r="J31">
        <f>C31</f>
        <v>0.65190435652381573</v>
      </c>
      <c r="K31">
        <f>D31</f>
        <v>-0.16335231344348711</v>
      </c>
      <c r="L31">
        <f>E31</f>
        <v>0.2278657424838583</v>
      </c>
      <c r="M31">
        <f>F31</f>
        <v>20.973051438648881</v>
      </c>
    </row>
    <row r="32" spans="1:13" x14ac:dyDescent="0.2">
      <c r="A32" s="1" t="s">
        <v>36</v>
      </c>
      <c r="B32">
        <v>1.6847503441772651</v>
      </c>
      <c r="C32">
        <v>0.51445555051544822</v>
      </c>
      <c r="D32">
        <v>-0.15514900693181111</v>
      </c>
      <c r="E32">
        <v>0.25756885840382238</v>
      </c>
      <c r="F32">
        <v>19.210727906455691</v>
      </c>
      <c r="H32" t="str">
        <f>A32</f>
        <v>niftymidcap100,10 elements,240 days</v>
      </c>
      <c r="I32">
        <f>B32</f>
        <v>1.6847503441772651</v>
      </c>
      <c r="J32">
        <f>C32</f>
        <v>0.51445555051544822</v>
      </c>
      <c r="K32">
        <f>D32</f>
        <v>-0.15514900693181111</v>
      </c>
      <c r="L32">
        <f>E32</f>
        <v>0.25756885840382238</v>
      </c>
      <c r="M32">
        <f>F32</f>
        <v>19.210727906455691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8EC4-579D-9C41-B562-F8833C197E84}">
  <dimension ref="A1:Q32"/>
  <sheetViews>
    <sheetView workbookViewId="0">
      <selection activeCell="A14" sqref="A14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niftymidcap100,20 elements,20 days</v>
      </c>
      <c r="B2">
        <f t="shared" ref="B2:F5" si="0">I19</f>
        <v>0.8863793618944561</v>
      </c>
      <c r="C2">
        <f t="shared" si="0"/>
        <v>1.6616929705388219E-2</v>
      </c>
      <c r="D2">
        <f t="shared" si="0"/>
        <v>-0.35122064058006169</v>
      </c>
      <c r="E2">
        <f t="shared" si="0"/>
        <v>8.7560841861716018E-2</v>
      </c>
      <c r="F2">
        <f t="shared" si="0"/>
        <v>10.107131185402849</v>
      </c>
      <c r="G2" t="str">
        <f t="shared" ref="G2:G12" si="1">+MID(A2,9,7)</f>
        <v>cap100,</v>
      </c>
      <c r="H2" s="4" t="s">
        <v>5</v>
      </c>
      <c r="I2" t="s">
        <v>7</v>
      </c>
      <c r="J2">
        <f>E2*SQRT(4)</f>
        <v>0.17512168372343204</v>
      </c>
      <c r="M2" s="15" t="str">
        <f>H2&amp;" / "&amp;I2</f>
        <v>20 Days / 60 Days</v>
      </c>
      <c r="N2" s="16">
        <f>F2</f>
        <v>10.107131185402849</v>
      </c>
      <c r="O2" s="17">
        <f>J2</f>
        <v>0.17512168372343204</v>
      </c>
      <c r="P2" s="15">
        <f>C2</f>
        <v>1.6616929705388219E-2</v>
      </c>
      <c r="Q2" s="11">
        <f>D2</f>
        <v>-0.35122064058006169</v>
      </c>
    </row>
    <row r="3" spans="1:17" x14ac:dyDescent="0.2">
      <c r="A3" t="str">
        <f t="shared" ref="A3:A5" si="2">H20</f>
        <v>niftymidcap100,20 elements,60 days</v>
      </c>
      <c r="B3">
        <f t="shared" si="0"/>
        <v>1.1374991431590109</v>
      </c>
      <c r="C3">
        <f t="shared" si="0"/>
        <v>7.6889366690989822E-2</v>
      </c>
      <c r="D3">
        <f t="shared" si="0"/>
        <v>-0.22855951331056981</v>
      </c>
      <c r="E3">
        <f t="shared" si="0"/>
        <v>6.1861066725639798E-2</v>
      </c>
      <c r="F3">
        <f t="shared" si="0"/>
        <v>12.97057846498058</v>
      </c>
      <c r="G3" t="str">
        <f t="shared" si="1"/>
        <v>cap100,</v>
      </c>
      <c r="H3" s="4" t="s">
        <v>7</v>
      </c>
      <c r="I3" t="s">
        <v>7</v>
      </c>
      <c r="J3">
        <f t="shared" ref="J3:J5" si="3">E3*SQRT(4)</f>
        <v>0.1237221334512796</v>
      </c>
      <c r="M3" s="12" t="str">
        <f t="shared" ref="M3:M5" si="4">H3&amp;" / "&amp;I3</f>
        <v>60 Days / 60 Days</v>
      </c>
      <c r="N3" s="13">
        <f t="shared" ref="N3:N5" si="5">F3</f>
        <v>12.97057846498058</v>
      </c>
      <c r="O3" s="14">
        <f t="shared" ref="O3:O5" si="6">J3</f>
        <v>0.1237221334512796</v>
      </c>
      <c r="P3" s="12">
        <f t="shared" ref="P3:Q5" si="7">C3</f>
        <v>7.6889366690989822E-2</v>
      </c>
      <c r="Q3" s="11">
        <f t="shared" si="7"/>
        <v>-0.22855951331056981</v>
      </c>
    </row>
    <row r="4" spans="1:17" x14ac:dyDescent="0.2">
      <c r="A4" t="str">
        <f t="shared" si="2"/>
        <v>niftymidcap100,20 elements,120 days</v>
      </c>
      <c r="B4">
        <f t="shared" si="0"/>
        <v>1.748331442461271</v>
      </c>
      <c r="C4">
        <f t="shared" si="0"/>
        <v>0.2022021147820979</v>
      </c>
      <c r="D4">
        <f t="shared" si="0"/>
        <v>-0.19954014185875379</v>
      </c>
      <c r="E4">
        <f t="shared" si="0"/>
        <v>7.3132464157424235E-2</v>
      </c>
      <c r="F4">
        <f t="shared" si="0"/>
        <v>19.935725045259741</v>
      </c>
      <c r="G4" t="str">
        <f t="shared" si="1"/>
        <v>cap100,</v>
      </c>
      <c r="H4" s="4" t="s">
        <v>6</v>
      </c>
      <c r="I4" t="s">
        <v>7</v>
      </c>
      <c r="J4">
        <f t="shared" si="3"/>
        <v>0.14626492831484847</v>
      </c>
      <c r="M4" s="12" t="str">
        <f t="shared" si="4"/>
        <v>120 Days / 60 Days</v>
      </c>
      <c r="N4" s="13">
        <f t="shared" si="5"/>
        <v>19.935725045259741</v>
      </c>
      <c r="O4" s="14">
        <f t="shared" si="6"/>
        <v>0.14626492831484847</v>
      </c>
      <c r="P4" s="12">
        <f t="shared" si="7"/>
        <v>0.2022021147820979</v>
      </c>
      <c r="Q4" s="11">
        <f t="shared" si="7"/>
        <v>-0.19954014185875379</v>
      </c>
    </row>
    <row r="5" spans="1:17" x14ac:dyDescent="0.2">
      <c r="A5" t="str">
        <f t="shared" si="2"/>
        <v>niftymidcap100,20 elements,240 days</v>
      </c>
      <c r="B5">
        <f t="shared" si="0"/>
        <v>1.806425392099932</v>
      </c>
      <c r="C5">
        <f t="shared" si="0"/>
        <v>0.23635033674960029</v>
      </c>
      <c r="D5">
        <f t="shared" si="0"/>
        <v>-0.21602695558940199</v>
      </c>
      <c r="E5">
        <f t="shared" si="0"/>
        <v>6.2927983927958259E-2</v>
      </c>
      <c r="F5">
        <f t="shared" si="0"/>
        <v>20.598153792270718</v>
      </c>
      <c r="G5" t="str">
        <f t="shared" si="1"/>
        <v>cap100,</v>
      </c>
      <c r="H5" s="4" t="s">
        <v>8</v>
      </c>
      <c r="I5" t="s">
        <v>7</v>
      </c>
      <c r="J5">
        <f t="shared" si="3"/>
        <v>0.12585596785591652</v>
      </c>
      <c r="M5" s="12" t="str">
        <f t="shared" si="4"/>
        <v>240 Days / 60 Days</v>
      </c>
      <c r="N5" s="13">
        <f t="shared" si="5"/>
        <v>20.598153792270718</v>
      </c>
      <c r="O5" s="14">
        <f t="shared" si="6"/>
        <v>0.12585596785591652</v>
      </c>
      <c r="P5" s="12">
        <f t="shared" si="7"/>
        <v>0.23635033674960029</v>
      </c>
      <c r="Q5" s="11">
        <f t="shared" si="7"/>
        <v>-0.21602695558940199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11.96681308655133</v>
      </c>
      <c r="O6" s="14">
        <f>J7</f>
        <v>0.11267343129718277</v>
      </c>
      <c r="P6" s="12">
        <f>C7</f>
        <v>9.1313873734965023E-2</v>
      </c>
      <c r="Q6" s="11">
        <f>D7</f>
        <v>-0.1105288244407262</v>
      </c>
    </row>
    <row r="7" spans="1:17" x14ac:dyDescent="0.2">
      <c r="A7" s="2" t="str">
        <f>H26</f>
        <v>niftymidcap100,20 elements,60 days</v>
      </c>
      <c r="B7" s="2">
        <f t="shared" ref="B7:F9" si="8">I26</f>
        <v>1.049470512749145</v>
      </c>
      <c r="C7" s="2">
        <f t="shared" si="8"/>
        <v>9.1313873734965023E-2</v>
      </c>
      <c r="D7" s="2">
        <f t="shared" si="8"/>
        <v>-0.1105288244407262</v>
      </c>
      <c r="E7" s="2">
        <f t="shared" si="8"/>
        <v>7.967214732979451E-2</v>
      </c>
      <c r="F7" s="2">
        <f t="shared" si="8"/>
        <v>11.96681308655133</v>
      </c>
      <c r="G7" t="str">
        <f t="shared" si="1"/>
        <v>cap100,</v>
      </c>
      <c r="H7" s="4" t="s">
        <v>7</v>
      </c>
      <c r="I7" t="s">
        <v>6</v>
      </c>
      <c r="J7">
        <f>E7*SQRT(2)</f>
        <v>0.11267343129718277</v>
      </c>
      <c r="M7" s="12" t="str">
        <f t="shared" ref="M7:M8" si="9">H8&amp;" / "&amp;I8</f>
        <v>120 Days / 120 Days</v>
      </c>
      <c r="N7" s="13">
        <f t="shared" ref="N7:N8" si="10">F8</f>
        <v>19.9079409915228</v>
      </c>
      <c r="O7" s="14">
        <f t="shared" ref="O7:O8" si="11">J8</f>
        <v>0.20151367975941434</v>
      </c>
      <c r="P7" s="12">
        <f t="shared" ref="P7:Q8" si="12">C8</f>
        <v>0.42226477794369471</v>
      </c>
      <c r="Q7" s="11">
        <f t="shared" si="12"/>
        <v>-0.1071469561121869</v>
      </c>
    </row>
    <row r="8" spans="1:17" x14ac:dyDescent="0.2">
      <c r="A8" s="2" t="str">
        <f t="shared" ref="A8:A9" si="13">H27</f>
        <v>niftymidcap100,20 elements,120 days</v>
      </c>
      <c r="B8" s="2">
        <f t="shared" si="8"/>
        <v>1.745894825050214</v>
      </c>
      <c r="C8" s="2">
        <f t="shared" si="8"/>
        <v>0.42226477794369471</v>
      </c>
      <c r="D8" s="2">
        <f t="shared" si="8"/>
        <v>-0.1071469561121869</v>
      </c>
      <c r="E8" s="2">
        <f t="shared" si="8"/>
        <v>0.1424916894597362</v>
      </c>
      <c r="F8" s="2">
        <f t="shared" si="8"/>
        <v>19.9079409915228</v>
      </c>
      <c r="G8" t="str">
        <f t="shared" si="1"/>
        <v>cap100,</v>
      </c>
      <c r="H8" s="4" t="s">
        <v>6</v>
      </c>
      <c r="I8" t="s">
        <v>6</v>
      </c>
      <c r="J8">
        <f t="shared" ref="J8:J9" si="14">E8*SQRT(2)</f>
        <v>0.20151367975941434</v>
      </c>
      <c r="M8" s="12" t="str">
        <f t="shared" si="9"/>
        <v>240 Days / 120 Days</v>
      </c>
      <c r="N8" s="13">
        <f t="shared" si="10"/>
        <v>20.05337711192303</v>
      </c>
      <c r="O8" s="14">
        <f t="shared" si="11"/>
        <v>0.22281252583905853</v>
      </c>
      <c r="P8" s="12">
        <f t="shared" si="12"/>
        <v>0.39653861899477499</v>
      </c>
      <c r="Q8" s="11">
        <f t="shared" si="12"/>
        <v>-0.11835295718336521</v>
      </c>
    </row>
    <row r="9" spans="1:17" x14ac:dyDescent="0.2">
      <c r="A9" s="2" t="str">
        <f t="shared" si="13"/>
        <v>niftymidcap100,20 elements,240 days</v>
      </c>
      <c r="B9" s="2">
        <f t="shared" si="8"/>
        <v>1.75864934195833</v>
      </c>
      <c r="C9" s="2">
        <f t="shared" si="8"/>
        <v>0.39653861899477499</v>
      </c>
      <c r="D9" s="2">
        <f t="shared" si="8"/>
        <v>-0.11835295718336521</v>
      </c>
      <c r="E9" s="2">
        <f t="shared" si="8"/>
        <v>0.15755224795410111</v>
      </c>
      <c r="F9" s="2">
        <f t="shared" si="8"/>
        <v>20.05337711192303</v>
      </c>
      <c r="G9" t="str">
        <f t="shared" si="1"/>
        <v>cap100,</v>
      </c>
      <c r="H9" s="4" t="s">
        <v>8</v>
      </c>
      <c r="I9" t="s">
        <v>6</v>
      </c>
      <c r="J9">
        <f t="shared" si="14"/>
        <v>0.22281252583905853</v>
      </c>
      <c r="M9" s="12" t="str">
        <f>H11&amp;" / "&amp;I11</f>
        <v>120 Days / 240 Days</v>
      </c>
      <c r="N9" s="13">
        <f>F11</f>
        <v>17.145433817259502</v>
      </c>
      <c r="O9" s="14">
        <f>J11</f>
        <v>0.17619987379234511</v>
      </c>
      <c r="P9" s="12">
        <f>C11</f>
        <v>0.54619024052978848</v>
      </c>
      <c r="Q9" s="11">
        <f>D11</f>
        <v>-0.1148319752073582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17.121673374930658</v>
      </c>
      <c r="O10" s="14">
        <f t="shared" ref="O10" si="17">J12</f>
        <v>0.26306705024320881</v>
      </c>
      <c r="P10" s="12">
        <f t="shared" ref="P10:Q10" si="18">C12</f>
        <v>0.41326115318066248</v>
      </c>
      <c r="Q10" s="11">
        <f t="shared" si="18"/>
        <v>-0.19052111706021119</v>
      </c>
    </row>
    <row r="11" spans="1:17" x14ac:dyDescent="0.2">
      <c r="A11" s="1" t="str">
        <f>H31</f>
        <v>niftymidcap100,20 elements,120 days</v>
      </c>
      <c r="B11" s="1">
        <f t="shared" ref="B11:F12" si="19">I31</f>
        <v>1.5036273307993451</v>
      </c>
      <c r="C11" s="1">
        <f t="shared" si="19"/>
        <v>0.54619024052978848</v>
      </c>
      <c r="D11" s="1">
        <f t="shared" si="19"/>
        <v>-0.1148319752073582</v>
      </c>
      <c r="E11" s="1">
        <f t="shared" si="19"/>
        <v>0.17619987379234511</v>
      </c>
      <c r="F11" s="1">
        <f t="shared" si="19"/>
        <v>17.145433817259502</v>
      </c>
      <c r="G11" t="str">
        <f t="shared" si="1"/>
        <v>cap100,</v>
      </c>
      <c r="H11" s="4" t="s">
        <v>6</v>
      </c>
      <c r="I11" t="s">
        <v>8</v>
      </c>
      <c r="J11">
        <f>E11</f>
        <v>0.17619987379234511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niftymidcap100,20 elements,240 days</v>
      </c>
      <c r="B12" s="1">
        <f t="shared" si="19"/>
        <v>1.501543577722094</v>
      </c>
      <c r="C12" s="1">
        <f t="shared" si="19"/>
        <v>0.41326115318066248</v>
      </c>
      <c r="D12" s="1">
        <f t="shared" si="19"/>
        <v>-0.19052111706021119</v>
      </c>
      <c r="E12" s="1">
        <f t="shared" si="19"/>
        <v>0.26306705024320881</v>
      </c>
      <c r="F12" s="1">
        <f t="shared" si="19"/>
        <v>17.121673374930658</v>
      </c>
      <c r="G12" t="str">
        <f t="shared" si="1"/>
        <v>cap100,</v>
      </c>
      <c r="H12" s="4" t="s">
        <v>8</v>
      </c>
      <c r="I12" t="s">
        <v>8</v>
      </c>
      <c r="J12">
        <f>E12</f>
        <v>0.26306705024320881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39</v>
      </c>
      <c r="B19">
        <v>1.748331442461271</v>
      </c>
      <c r="C19">
        <v>0.2022021147820979</v>
      </c>
      <c r="D19">
        <v>-0.19954014185875379</v>
      </c>
      <c r="E19">
        <v>7.3132464157424235E-2</v>
      </c>
      <c r="F19">
        <v>19.935725045259741</v>
      </c>
      <c r="H19" t="str">
        <f>A20</f>
        <v>niftymidcap100,20 elements,20 days</v>
      </c>
      <c r="I19">
        <f t="shared" ref="I19:J19" si="21">B20</f>
        <v>0.8863793618944561</v>
      </c>
      <c r="J19">
        <f t="shared" si="21"/>
        <v>1.6616929705388219E-2</v>
      </c>
      <c r="K19">
        <f>D20</f>
        <v>-0.35122064058006169</v>
      </c>
      <c r="L19">
        <f>E20</f>
        <v>8.7560841861716018E-2</v>
      </c>
      <c r="M19">
        <f>F20</f>
        <v>10.107131185402849</v>
      </c>
    </row>
    <row r="20" spans="1:13" x14ac:dyDescent="0.2">
      <c r="A20" s="1" t="s">
        <v>40</v>
      </c>
      <c r="B20">
        <v>0.8863793618944561</v>
      </c>
      <c r="C20">
        <v>1.6616929705388219E-2</v>
      </c>
      <c r="D20">
        <v>-0.35122064058006169</v>
      </c>
      <c r="E20">
        <v>8.7560841861716018E-2</v>
      </c>
      <c r="F20">
        <v>10.107131185402849</v>
      </c>
      <c r="H20" t="str">
        <f>A22</f>
        <v>niftymidcap100,20 elements,60 days</v>
      </c>
      <c r="I20">
        <f>B22</f>
        <v>1.1374991431590109</v>
      </c>
      <c r="J20">
        <f>C22</f>
        <v>7.6889366690989822E-2</v>
      </c>
      <c r="K20">
        <f>D22</f>
        <v>-0.22855951331056981</v>
      </c>
      <c r="L20">
        <f>E22</f>
        <v>6.1861066725639798E-2</v>
      </c>
      <c r="M20">
        <f>F22</f>
        <v>12.97057846498058</v>
      </c>
    </row>
    <row r="21" spans="1:13" x14ac:dyDescent="0.2">
      <c r="A21" s="1" t="s">
        <v>41</v>
      </c>
      <c r="B21">
        <v>1.806425392099932</v>
      </c>
      <c r="C21">
        <v>0.23635033674960029</v>
      </c>
      <c r="D21">
        <v>-0.21602695558940199</v>
      </c>
      <c r="E21">
        <v>6.2927983927958259E-2</v>
      </c>
      <c r="F21">
        <v>20.598153792270718</v>
      </c>
      <c r="H21" t="str">
        <f>A19</f>
        <v>niftymidcap100,20 elements,120 days</v>
      </c>
      <c r="I21">
        <f>B19</f>
        <v>1.748331442461271</v>
      </c>
      <c r="J21">
        <f>C19</f>
        <v>0.2022021147820979</v>
      </c>
      <c r="K21">
        <f>D19</f>
        <v>-0.19954014185875379</v>
      </c>
      <c r="L21">
        <f>E19</f>
        <v>7.3132464157424235E-2</v>
      </c>
      <c r="M21">
        <f>F19</f>
        <v>19.935725045259741</v>
      </c>
    </row>
    <row r="22" spans="1:13" x14ac:dyDescent="0.2">
      <c r="A22" s="1" t="s">
        <v>42</v>
      </c>
      <c r="B22">
        <v>1.1374991431590109</v>
      </c>
      <c r="C22">
        <v>7.6889366690989822E-2</v>
      </c>
      <c r="D22">
        <v>-0.22855951331056981</v>
      </c>
      <c r="E22">
        <v>6.1861066725639798E-2</v>
      </c>
      <c r="F22">
        <v>12.97057846498058</v>
      </c>
      <c r="H22" t="str">
        <f>A21</f>
        <v>niftymidcap100,20 elements,240 days</v>
      </c>
      <c r="I22">
        <f>B21</f>
        <v>1.806425392099932</v>
      </c>
      <c r="J22">
        <f>C21</f>
        <v>0.23635033674960029</v>
      </c>
      <c r="K22">
        <f>D21</f>
        <v>-0.21602695558940199</v>
      </c>
      <c r="L22">
        <f>E21</f>
        <v>6.2927983927958259E-2</v>
      </c>
      <c r="M22">
        <f>F21</f>
        <v>20.598153792270718</v>
      </c>
    </row>
    <row r="23" spans="1:13" x14ac:dyDescent="0.2">
      <c r="A23" s="1"/>
    </row>
    <row r="26" spans="1:13" x14ac:dyDescent="0.2">
      <c r="A26" s="1" t="s">
        <v>39</v>
      </c>
      <c r="B26">
        <v>1.745894825050214</v>
      </c>
      <c r="C26">
        <v>0.42226477794369471</v>
      </c>
      <c r="D26">
        <v>-0.1071469561121869</v>
      </c>
      <c r="E26">
        <v>0.1424916894597362</v>
      </c>
      <c r="F26">
        <v>19.9079409915228</v>
      </c>
      <c r="H26" t="str">
        <f>A28</f>
        <v>niftymidcap100,20 elements,60 days</v>
      </c>
      <c r="I26">
        <f>B28</f>
        <v>1.049470512749145</v>
      </c>
      <c r="J26">
        <f>C28</f>
        <v>9.1313873734965023E-2</v>
      </c>
      <c r="K26">
        <f>D28</f>
        <v>-0.1105288244407262</v>
      </c>
      <c r="L26">
        <f>E28</f>
        <v>7.967214732979451E-2</v>
      </c>
      <c r="M26">
        <f>F28</f>
        <v>11.96681308655133</v>
      </c>
    </row>
    <row r="27" spans="1:13" x14ac:dyDescent="0.2">
      <c r="A27" s="1" t="s">
        <v>41</v>
      </c>
      <c r="B27">
        <v>1.75864934195833</v>
      </c>
      <c r="C27">
        <v>0.39653861899477499</v>
      </c>
      <c r="D27">
        <v>-0.11835295718336521</v>
      </c>
      <c r="E27">
        <v>0.15755224795410111</v>
      </c>
      <c r="F27">
        <v>20.05337711192303</v>
      </c>
      <c r="H27" t="str">
        <f>A26</f>
        <v>niftymidcap100,20 elements,120 days</v>
      </c>
      <c r="I27">
        <f>B26</f>
        <v>1.745894825050214</v>
      </c>
      <c r="J27">
        <f>C26</f>
        <v>0.42226477794369471</v>
      </c>
      <c r="K27">
        <f>D26</f>
        <v>-0.1071469561121869</v>
      </c>
      <c r="L27">
        <f>E26</f>
        <v>0.1424916894597362</v>
      </c>
      <c r="M27">
        <f>F26</f>
        <v>19.9079409915228</v>
      </c>
    </row>
    <row r="28" spans="1:13" x14ac:dyDescent="0.2">
      <c r="A28" s="1" t="s">
        <v>42</v>
      </c>
      <c r="B28">
        <v>1.049470512749145</v>
      </c>
      <c r="C28">
        <v>9.1313873734965023E-2</v>
      </c>
      <c r="D28">
        <v>-0.1105288244407262</v>
      </c>
      <c r="E28">
        <v>7.967214732979451E-2</v>
      </c>
      <c r="F28">
        <v>11.96681308655133</v>
      </c>
      <c r="H28" t="str">
        <f>A27</f>
        <v>niftymidcap100,20 elements,240 days</v>
      </c>
      <c r="I28">
        <f t="shared" ref="I28:J28" si="22">B27</f>
        <v>1.75864934195833</v>
      </c>
      <c r="J28">
        <f t="shared" si="22"/>
        <v>0.39653861899477499</v>
      </c>
      <c r="K28">
        <f>D27</f>
        <v>-0.11835295718336521</v>
      </c>
      <c r="L28">
        <f>E27</f>
        <v>0.15755224795410111</v>
      </c>
      <c r="M28">
        <f>F27</f>
        <v>20.05337711192303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39</v>
      </c>
      <c r="B31">
        <v>1.5036273307993451</v>
      </c>
      <c r="C31">
        <v>0.54619024052978848</v>
      </c>
      <c r="D31">
        <v>-0.1148319752073582</v>
      </c>
      <c r="E31">
        <v>0.17619987379234511</v>
      </c>
      <c r="F31">
        <v>17.145433817259502</v>
      </c>
      <c r="H31" t="str">
        <f>A31</f>
        <v>niftymidcap100,20 elements,120 days</v>
      </c>
      <c r="I31">
        <f>B31</f>
        <v>1.5036273307993451</v>
      </c>
      <c r="J31">
        <f>C31</f>
        <v>0.54619024052978848</v>
      </c>
      <c r="K31">
        <f>D31</f>
        <v>-0.1148319752073582</v>
      </c>
      <c r="L31">
        <f>E31</f>
        <v>0.17619987379234511</v>
      </c>
      <c r="M31">
        <f>F31</f>
        <v>17.145433817259502</v>
      </c>
    </row>
    <row r="32" spans="1:13" x14ac:dyDescent="0.2">
      <c r="A32" s="1" t="s">
        <v>41</v>
      </c>
      <c r="B32">
        <v>1.501543577722094</v>
      </c>
      <c r="C32">
        <v>0.41326115318066248</v>
      </c>
      <c r="D32">
        <v>-0.19052111706021119</v>
      </c>
      <c r="E32">
        <v>0.26306705024320881</v>
      </c>
      <c r="F32">
        <v>17.121673374930658</v>
      </c>
      <c r="H32" t="str">
        <f>A32</f>
        <v>niftymidcap100,20 elements,240 days</v>
      </c>
      <c r="I32">
        <f>B32</f>
        <v>1.501543577722094</v>
      </c>
      <c r="J32">
        <f>C32</f>
        <v>0.41326115318066248</v>
      </c>
      <c r="K32">
        <f>D32</f>
        <v>-0.19052111706021119</v>
      </c>
      <c r="L32">
        <f>E32</f>
        <v>0.26306705024320881</v>
      </c>
      <c r="M32">
        <f>F32</f>
        <v>17.121673374930658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61F2-363B-4A48-8E2C-AD3F7516D9F7}">
  <dimension ref="A1:Q32"/>
  <sheetViews>
    <sheetView workbookViewId="0">
      <selection activeCell="M44" sqref="M44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niftymidcap100,25 elements,20 days</v>
      </c>
      <c r="B2">
        <f t="shared" ref="B2:F5" si="0">I19</f>
        <v>0.98248541362014641</v>
      </c>
      <c r="C2">
        <f t="shared" si="0"/>
        <v>3.7256173056983428E-2</v>
      </c>
      <c r="D2">
        <f t="shared" si="0"/>
        <v>-0.30417717223018992</v>
      </c>
      <c r="E2">
        <f t="shared" si="0"/>
        <v>8.1438018763448666E-2</v>
      </c>
      <c r="F2">
        <f t="shared" si="0"/>
        <v>11.203001096483121</v>
      </c>
      <c r="G2" t="str">
        <f t="shared" ref="G2:G12" si="1">+MID(A2,9,7)</f>
        <v>cap100,</v>
      </c>
      <c r="H2" s="4" t="s">
        <v>5</v>
      </c>
      <c r="I2" t="s">
        <v>7</v>
      </c>
      <c r="J2">
        <f>E2*SQRT(4)</f>
        <v>0.16287603752689733</v>
      </c>
      <c r="M2" s="15" t="str">
        <f>H2&amp;" / "&amp;I2</f>
        <v>20 Days / 60 Days</v>
      </c>
      <c r="N2" s="16">
        <f>F2</f>
        <v>11.203001096483121</v>
      </c>
      <c r="O2" s="17">
        <f>J2</f>
        <v>0.16287603752689733</v>
      </c>
      <c r="P2" s="15">
        <f>C2</f>
        <v>3.7256173056983428E-2</v>
      </c>
      <c r="Q2" s="11">
        <f>D2</f>
        <v>-0.30417717223018992</v>
      </c>
    </row>
    <row r="3" spans="1:17" x14ac:dyDescent="0.2">
      <c r="A3" t="str">
        <f t="shared" ref="A3:A5" si="2">H20</f>
        <v>niftymidcap100,25 elements,60 days</v>
      </c>
      <c r="B3">
        <f t="shared" si="0"/>
        <v>1.1792493249925819</v>
      </c>
      <c r="C3">
        <f t="shared" si="0"/>
        <v>9.0003978775370932E-2</v>
      </c>
      <c r="D3">
        <f t="shared" si="0"/>
        <v>-0.24967969335737331</v>
      </c>
      <c r="E3">
        <f t="shared" si="0"/>
        <v>6.2113302419875151E-2</v>
      </c>
      <c r="F3">
        <f t="shared" si="0"/>
        <v>13.44664388679324</v>
      </c>
      <c r="G3" t="str">
        <f t="shared" si="1"/>
        <v>cap100,</v>
      </c>
      <c r="H3" s="4" t="s">
        <v>7</v>
      </c>
      <c r="I3" t="s">
        <v>7</v>
      </c>
      <c r="J3">
        <f t="shared" ref="J3:J5" si="3">E3*SQRT(4)</f>
        <v>0.1242266048397503</v>
      </c>
      <c r="M3" s="12" t="str">
        <f t="shared" ref="M3:M5" si="4">H3&amp;" / "&amp;I3</f>
        <v>60 Days / 60 Days</v>
      </c>
      <c r="N3" s="13">
        <f t="shared" ref="N3:N5" si="5">F3</f>
        <v>13.44664388679324</v>
      </c>
      <c r="O3" s="14">
        <f t="shared" ref="O3:O5" si="6">J3</f>
        <v>0.1242266048397503</v>
      </c>
      <c r="P3" s="12">
        <f t="shared" ref="P3:Q5" si="7">C3</f>
        <v>9.0003978775370932E-2</v>
      </c>
      <c r="Q3" s="11">
        <f t="shared" si="7"/>
        <v>-0.24967969335737331</v>
      </c>
    </row>
    <row r="4" spans="1:17" x14ac:dyDescent="0.2">
      <c r="A4" t="str">
        <f t="shared" si="2"/>
        <v>niftymidcap100,25 elements,120 days</v>
      </c>
      <c r="B4">
        <f t="shared" si="0"/>
        <v>1.488621937465828</v>
      </c>
      <c r="C4">
        <f t="shared" si="0"/>
        <v>0.1587000272242671</v>
      </c>
      <c r="D4">
        <f t="shared" si="0"/>
        <v>-0.237784540698702</v>
      </c>
      <c r="E4">
        <f t="shared" si="0"/>
        <v>7.0329876261100946E-2</v>
      </c>
      <c r="F4">
        <f t="shared" si="0"/>
        <v>16.974331594632961</v>
      </c>
      <c r="G4" t="str">
        <f t="shared" si="1"/>
        <v>cap100,</v>
      </c>
      <c r="H4" s="4" t="s">
        <v>6</v>
      </c>
      <c r="I4" t="s">
        <v>7</v>
      </c>
      <c r="J4">
        <f t="shared" si="3"/>
        <v>0.14065975252220189</v>
      </c>
      <c r="M4" s="12" t="str">
        <f t="shared" si="4"/>
        <v>120 Days / 60 Days</v>
      </c>
      <c r="N4" s="13">
        <f t="shared" si="5"/>
        <v>16.974331594632961</v>
      </c>
      <c r="O4" s="14">
        <f t="shared" si="6"/>
        <v>0.14065975252220189</v>
      </c>
      <c r="P4" s="12">
        <f t="shared" si="7"/>
        <v>0.1587000272242671</v>
      </c>
      <c r="Q4" s="11">
        <f t="shared" si="7"/>
        <v>-0.237784540698702</v>
      </c>
    </row>
    <row r="5" spans="1:17" x14ac:dyDescent="0.2">
      <c r="A5" t="str">
        <f t="shared" si="2"/>
        <v>niftymidcap100,25 elements,240 days</v>
      </c>
      <c r="B5">
        <f t="shared" si="0"/>
        <v>1.7884156680117851</v>
      </c>
      <c r="C5">
        <f t="shared" si="0"/>
        <v>0.23246715684886429</v>
      </c>
      <c r="D5">
        <f t="shared" si="0"/>
        <v>-0.1989057674902206</v>
      </c>
      <c r="E5">
        <f t="shared" si="0"/>
        <v>6.289751145039843E-2</v>
      </c>
      <c r="F5">
        <f t="shared" si="0"/>
        <v>20.392794042487321</v>
      </c>
      <c r="G5" t="str">
        <f t="shared" si="1"/>
        <v>cap100,</v>
      </c>
      <c r="H5" s="4" t="s">
        <v>8</v>
      </c>
      <c r="I5" t="s">
        <v>7</v>
      </c>
      <c r="J5">
        <f t="shared" si="3"/>
        <v>0.12579502290079686</v>
      </c>
      <c r="M5" s="12" t="str">
        <f t="shared" si="4"/>
        <v>240 Days / 60 Days</v>
      </c>
      <c r="N5" s="13">
        <f t="shared" si="5"/>
        <v>20.392794042487321</v>
      </c>
      <c r="O5" s="14">
        <f t="shared" si="6"/>
        <v>0.12579502290079686</v>
      </c>
      <c r="P5" s="12">
        <f t="shared" si="7"/>
        <v>0.23246715684886429</v>
      </c>
      <c r="Q5" s="11">
        <f t="shared" si="7"/>
        <v>-0.1989057674902206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12.121300820729919</v>
      </c>
      <c r="O6" s="14">
        <f>J7</f>
        <v>9.5097795317025655E-2</v>
      </c>
      <c r="P6" s="12">
        <f>C7</f>
        <v>0.1141108916122628</v>
      </c>
      <c r="Q6" s="11">
        <f>D7</f>
        <v>-0.1295272330824887</v>
      </c>
    </row>
    <row r="7" spans="1:17" x14ac:dyDescent="0.2">
      <c r="A7" s="2" t="str">
        <f>H26</f>
        <v>niftymidcap100,25 elements,60 days</v>
      </c>
      <c r="B7" s="2">
        <f t="shared" ref="B7:F9" si="8">I26</f>
        <v>1.0630188418179809</v>
      </c>
      <c r="C7" s="2">
        <f t="shared" si="8"/>
        <v>0.1141108916122628</v>
      </c>
      <c r="D7" s="2">
        <f t="shared" si="8"/>
        <v>-0.1295272330824887</v>
      </c>
      <c r="E7" s="2">
        <f t="shared" si="8"/>
        <v>6.7244295944559135E-2</v>
      </c>
      <c r="F7" s="2">
        <f t="shared" si="8"/>
        <v>12.121300820729919</v>
      </c>
      <c r="G7" t="str">
        <f t="shared" si="1"/>
        <v>cap100,</v>
      </c>
      <c r="H7" s="4" t="s">
        <v>7</v>
      </c>
      <c r="I7" t="s">
        <v>6</v>
      </c>
      <c r="J7">
        <f>E7*SQRT(2)</f>
        <v>9.5097795317025655E-2</v>
      </c>
      <c r="M7" s="12" t="str">
        <f t="shared" ref="M7:M8" si="9">H8&amp;" / "&amp;I8</f>
        <v>120 Days / 120 Days</v>
      </c>
      <c r="N7" s="13">
        <f t="shared" ref="N7:N8" si="10">F8</f>
        <v>17.66078966395148</v>
      </c>
      <c r="O7" s="14">
        <f t="shared" ref="O7:O8" si="11">J8</f>
        <v>0.1806698146121051</v>
      </c>
      <c r="P7" s="12">
        <f t="shared" ref="P7:Q8" si="12">C8</f>
        <v>0.37043847427787718</v>
      </c>
      <c r="Q7" s="11">
        <f t="shared" si="12"/>
        <v>-0.10390625848498659</v>
      </c>
    </row>
    <row r="8" spans="1:17" x14ac:dyDescent="0.2">
      <c r="A8" s="2" t="str">
        <f t="shared" ref="A8:A9" si="13">H27</f>
        <v>niftymidcap100,25 elements,120 days</v>
      </c>
      <c r="B8" s="2">
        <f t="shared" si="8"/>
        <v>1.5488232205290779</v>
      </c>
      <c r="C8" s="2">
        <f t="shared" si="8"/>
        <v>0.37043847427787718</v>
      </c>
      <c r="D8" s="2">
        <f t="shared" si="8"/>
        <v>-0.10390625848498659</v>
      </c>
      <c r="E8" s="2">
        <f t="shared" si="8"/>
        <v>0.12775285106793591</v>
      </c>
      <c r="F8" s="2">
        <f t="shared" si="8"/>
        <v>17.66078966395148</v>
      </c>
      <c r="G8" t="str">
        <f t="shared" si="1"/>
        <v>cap100,</v>
      </c>
      <c r="H8" s="4" t="s">
        <v>6</v>
      </c>
      <c r="I8" t="s">
        <v>6</v>
      </c>
      <c r="J8">
        <f t="shared" ref="J8:J9" si="14">E8*SQRT(2)</f>
        <v>0.1806698146121051</v>
      </c>
      <c r="M8" s="12" t="str">
        <f t="shared" si="9"/>
        <v>240 Days / 120 Days</v>
      </c>
      <c r="N8" s="13">
        <f t="shared" si="10"/>
        <v>19.182552340458411</v>
      </c>
      <c r="O8" s="14">
        <f t="shared" si="11"/>
        <v>0.22204688398090502</v>
      </c>
      <c r="P8" s="12">
        <f t="shared" si="12"/>
        <v>0.37082025793975648</v>
      </c>
      <c r="Q8" s="11">
        <f t="shared" si="12"/>
        <v>-0.1373417032725659</v>
      </c>
    </row>
    <row r="9" spans="1:17" x14ac:dyDescent="0.2">
      <c r="A9" s="2" t="str">
        <f t="shared" si="13"/>
        <v>niftymidcap100,25 elements,240 days</v>
      </c>
      <c r="B9" s="2">
        <f t="shared" si="8"/>
        <v>1.6822793917624239</v>
      </c>
      <c r="C9" s="2">
        <f t="shared" si="8"/>
        <v>0.37082025793975648</v>
      </c>
      <c r="D9" s="2">
        <f t="shared" si="8"/>
        <v>-0.1373417032725659</v>
      </c>
      <c r="E9" s="2">
        <f t="shared" si="8"/>
        <v>0.15701085740424051</v>
      </c>
      <c r="F9" s="2">
        <f t="shared" si="8"/>
        <v>19.182552340458411</v>
      </c>
      <c r="G9" t="str">
        <f t="shared" si="1"/>
        <v>cap100,</v>
      </c>
      <c r="H9" s="4" t="s">
        <v>8</v>
      </c>
      <c r="I9" t="s">
        <v>6</v>
      </c>
      <c r="J9">
        <f t="shared" si="14"/>
        <v>0.22204688398090502</v>
      </c>
      <c r="M9" s="12" t="str">
        <f>H11&amp;" / "&amp;I11</f>
        <v>120 Days / 240 Days</v>
      </c>
      <c r="N9" s="13">
        <f>F11</f>
        <v>18.70013387259667</v>
      </c>
      <c r="O9" s="14">
        <f>J11</f>
        <v>0.2061820771177327</v>
      </c>
      <c r="P9" s="12">
        <f>C11</f>
        <v>0.57819165043893017</v>
      </c>
      <c r="Q9" s="11">
        <f>D11</f>
        <v>-0.13825501044226571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16.14957108184969</v>
      </c>
      <c r="O10" s="14">
        <f t="shared" ref="O10" si="17">J12</f>
        <v>0.2537201673141885</v>
      </c>
      <c r="P10" s="12">
        <f t="shared" ref="P10:Q10" si="18">C12</f>
        <v>0.37143145691211971</v>
      </c>
      <c r="Q10" s="11">
        <f t="shared" si="18"/>
        <v>-0.18328819732012511</v>
      </c>
    </row>
    <row r="11" spans="1:17" x14ac:dyDescent="0.2">
      <c r="A11" s="1" t="str">
        <f>H31</f>
        <v>niftymidcap100,25 elements,120 days</v>
      </c>
      <c r="B11" s="1">
        <f t="shared" ref="B11:F12" si="19">I31</f>
        <v>1.6399720578745489</v>
      </c>
      <c r="C11" s="1">
        <f t="shared" si="19"/>
        <v>0.57819165043893017</v>
      </c>
      <c r="D11" s="1">
        <f t="shared" si="19"/>
        <v>-0.13825501044226571</v>
      </c>
      <c r="E11" s="1">
        <f t="shared" si="19"/>
        <v>0.2061820771177327</v>
      </c>
      <c r="F11" s="1">
        <f t="shared" si="19"/>
        <v>18.70013387259667</v>
      </c>
      <c r="G11" t="str">
        <f t="shared" si="1"/>
        <v>cap100,</v>
      </c>
      <c r="H11" s="4" t="s">
        <v>6</v>
      </c>
      <c r="I11" t="s">
        <v>8</v>
      </c>
      <c r="J11">
        <f>E11</f>
        <v>0.2061820771177327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niftymidcap100,25 elements,240 days</v>
      </c>
      <c r="B12" s="1">
        <f t="shared" si="19"/>
        <v>1.416291749638406</v>
      </c>
      <c r="C12" s="1">
        <f t="shared" si="19"/>
        <v>0.37143145691211971</v>
      </c>
      <c r="D12" s="1">
        <f t="shared" si="19"/>
        <v>-0.18328819732012511</v>
      </c>
      <c r="E12" s="1">
        <f t="shared" si="19"/>
        <v>0.2537201673141885</v>
      </c>
      <c r="F12" s="1">
        <f t="shared" si="19"/>
        <v>16.14957108184969</v>
      </c>
      <c r="G12" t="str">
        <f t="shared" si="1"/>
        <v>cap100,</v>
      </c>
      <c r="H12" s="4" t="s">
        <v>8</v>
      </c>
      <c r="I12" t="s">
        <v>8</v>
      </c>
      <c r="J12">
        <f>E12</f>
        <v>0.2537201673141885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43</v>
      </c>
      <c r="B19">
        <v>1.488621937465828</v>
      </c>
      <c r="C19">
        <v>0.1587000272242671</v>
      </c>
      <c r="D19">
        <v>-0.237784540698702</v>
      </c>
      <c r="E19">
        <v>7.0329876261100946E-2</v>
      </c>
      <c r="F19">
        <v>16.974331594632961</v>
      </c>
      <c r="H19" t="str">
        <f>A20</f>
        <v>niftymidcap100,25 elements,20 days</v>
      </c>
      <c r="I19">
        <f t="shared" ref="I19:J19" si="21">B20</f>
        <v>0.98248541362014641</v>
      </c>
      <c r="J19">
        <f t="shared" si="21"/>
        <v>3.7256173056983428E-2</v>
      </c>
      <c r="K19">
        <f>D20</f>
        <v>-0.30417717223018992</v>
      </c>
      <c r="L19">
        <f>E20</f>
        <v>8.1438018763448666E-2</v>
      </c>
      <c r="M19">
        <f>F20</f>
        <v>11.203001096483121</v>
      </c>
    </row>
    <row r="20" spans="1:13" x14ac:dyDescent="0.2">
      <c r="A20" s="1" t="s">
        <v>46</v>
      </c>
      <c r="B20">
        <v>0.98248541362014641</v>
      </c>
      <c r="C20">
        <v>3.7256173056983428E-2</v>
      </c>
      <c r="D20">
        <v>-0.30417717223018992</v>
      </c>
      <c r="E20">
        <v>8.1438018763448666E-2</v>
      </c>
      <c r="F20">
        <v>11.203001096483121</v>
      </c>
      <c r="H20" t="str">
        <f>A22</f>
        <v>niftymidcap100,25 elements,60 days</v>
      </c>
      <c r="I20">
        <f>B22</f>
        <v>1.1792493249925819</v>
      </c>
      <c r="J20">
        <f>C22</f>
        <v>9.0003978775370932E-2</v>
      </c>
      <c r="K20">
        <f>D22</f>
        <v>-0.24967969335737331</v>
      </c>
      <c r="L20">
        <f>E22</f>
        <v>6.2113302419875151E-2</v>
      </c>
      <c r="M20">
        <f>F22</f>
        <v>13.44664388679324</v>
      </c>
    </row>
    <row r="21" spans="1:13" x14ac:dyDescent="0.2">
      <c r="A21" s="1" t="s">
        <v>44</v>
      </c>
      <c r="B21">
        <v>1.7884156680117851</v>
      </c>
      <c r="C21">
        <v>0.23246715684886429</v>
      </c>
      <c r="D21">
        <v>-0.1989057674902206</v>
      </c>
      <c r="E21">
        <v>6.289751145039843E-2</v>
      </c>
      <c r="F21">
        <v>20.392794042487321</v>
      </c>
      <c r="H21" t="str">
        <f>A19</f>
        <v>niftymidcap100,25 elements,120 days</v>
      </c>
      <c r="I21">
        <f>B19</f>
        <v>1.488621937465828</v>
      </c>
      <c r="J21">
        <f>C19</f>
        <v>0.1587000272242671</v>
      </c>
      <c r="K21">
        <f>D19</f>
        <v>-0.237784540698702</v>
      </c>
      <c r="L21">
        <f>E19</f>
        <v>7.0329876261100946E-2</v>
      </c>
      <c r="M21">
        <f>F19</f>
        <v>16.974331594632961</v>
      </c>
    </row>
    <row r="22" spans="1:13" x14ac:dyDescent="0.2">
      <c r="A22" s="1" t="s">
        <v>45</v>
      </c>
      <c r="B22">
        <v>1.1792493249925819</v>
      </c>
      <c r="C22">
        <v>9.0003978775370932E-2</v>
      </c>
      <c r="D22">
        <v>-0.24967969335737331</v>
      </c>
      <c r="E22">
        <v>6.2113302419875151E-2</v>
      </c>
      <c r="F22">
        <v>13.44664388679324</v>
      </c>
      <c r="H22" t="str">
        <f>A21</f>
        <v>niftymidcap100,25 elements,240 days</v>
      </c>
      <c r="I22">
        <f>B21</f>
        <v>1.7884156680117851</v>
      </c>
      <c r="J22">
        <f>C21</f>
        <v>0.23246715684886429</v>
      </c>
      <c r="K22">
        <f>D21</f>
        <v>-0.1989057674902206</v>
      </c>
      <c r="L22">
        <f>E21</f>
        <v>6.289751145039843E-2</v>
      </c>
      <c r="M22">
        <f>F21</f>
        <v>20.392794042487321</v>
      </c>
    </row>
    <row r="23" spans="1:13" x14ac:dyDescent="0.2">
      <c r="A23" s="1"/>
    </row>
    <row r="26" spans="1:13" x14ac:dyDescent="0.2">
      <c r="A26" s="1" t="s">
        <v>43</v>
      </c>
      <c r="B26">
        <v>1.5488232205290779</v>
      </c>
      <c r="C26">
        <v>0.37043847427787718</v>
      </c>
      <c r="D26">
        <v>-0.10390625848498659</v>
      </c>
      <c r="E26">
        <v>0.12775285106793591</v>
      </c>
      <c r="F26">
        <v>17.66078966395148</v>
      </c>
      <c r="H26" t="str">
        <f>A28</f>
        <v>niftymidcap100,25 elements,60 days</v>
      </c>
      <c r="I26">
        <f>B28</f>
        <v>1.0630188418179809</v>
      </c>
      <c r="J26">
        <f>C28</f>
        <v>0.1141108916122628</v>
      </c>
      <c r="K26">
        <f>D28</f>
        <v>-0.1295272330824887</v>
      </c>
      <c r="L26">
        <f>E28</f>
        <v>6.7244295944559135E-2</v>
      </c>
      <c r="M26">
        <f>F28</f>
        <v>12.121300820729919</v>
      </c>
    </row>
    <row r="27" spans="1:13" x14ac:dyDescent="0.2">
      <c r="A27" s="1" t="s">
        <v>44</v>
      </c>
      <c r="B27">
        <v>1.6822793917624239</v>
      </c>
      <c r="C27">
        <v>0.37082025793975648</v>
      </c>
      <c r="D27">
        <v>-0.1373417032725659</v>
      </c>
      <c r="E27">
        <v>0.15701085740424051</v>
      </c>
      <c r="F27">
        <v>19.182552340458411</v>
      </c>
      <c r="H27" t="str">
        <f>A26</f>
        <v>niftymidcap100,25 elements,120 days</v>
      </c>
      <c r="I27">
        <f>B26</f>
        <v>1.5488232205290779</v>
      </c>
      <c r="J27">
        <f>C26</f>
        <v>0.37043847427787718</v>
      </c>
      <c r="K27">
        <f>D26</f>
        <v>-0.10390625848498659</v>
      </c>
      <c r="L27">
        <f>E26</f>
        <v>0.12775285106793591</v>
      </c>
      <c r="M27">
        <f>F26</f>
        <v>17.66078966395148</v>
      </c>
    </row>
    <row r="28" spans="1:13" x14ac:dyDescent="0.2">
      <c r="A28" s="1" t="s">
        <v>45</v>
      </c>
      <c r="B28">
        <v>1.0630188418179809</v>
      </c>
      <c r="C28">
        <v>0.1141108916122628</v>
      </c>
      <c r="D28">
        <v>-0.1295272330824887</v>
      </c>
      <c r="E28">
        <v>6.7244295944559135E-2</v>
      </c>
      <c r="F28">
        <v>12.121300820729919</v>
      </c>
      <c r="H28" t="str">
        <f>A27</f>
        <v>niftymidcap100,25 elements,240 days</v>
      </c>
      <c r="I28">
        <f t="shared" ref="I28:J28" si="22">B27</f>
        <v>1.6822793917624239</v>
      </c>
      <c r="J28">
        <f t="shared" si="22"/>
        <v>0.37082025793975648</v>
      </c>
      <c r="K28">
        <f>D27</f>
        <v>-0.1373417032725659</v>
      </c>
      <c r="L28">
        <f>E27</f>
        <v>0.15701085740424051</v>
      </c>
      <c r="M28">
        <f>F27</f>
        <v>19.182552340458411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43</v>
      </c>
      <c r="B31">
        <v>1.6399720578745489</v>
      </c>
      <c r="C31">
        <v>0.57819165043893017</v>
      </c>
      <c r="D31">
        <v>-0.13825501044226571</v>
      </c>
      <c r="E31">
        <v>0.2061820771177327</v>
      </c>
      <c r="F31">
        <v>18.70013387259667</v>
      </c>
      <c r="H31" t="str">
        <f>A31</f>
        <v>niftymidcap100,25 elements,120 days</v>
      </c>
      <c r="I31">
        <f>B31</f>
        <v>1.6399720578745489</v>
      </c>
      <c r="J31">
        <f>C31</f>
        <v>0.57819165043893017</v>
      </c>
      <c r="K31">
        <f>D31</f>
        <v>-0.13825501044226571</v>
      </c>
      <c r="L31">
        <f>E31</f>
        <v>0.2061820771177327</v>
      </c>
      <c r="M31">
        <f>F31</f>
        <v>18.70013387259667</v>
      </c>
    </row>
    <row r="32" spans="1:13" x14ac:dyDescent="0.2">
      <c r="A32" s="1" t="s">
        <v>44</v>
      </c>
      <c r="B32">
        <v>1.416291749638406</v>
      </c>
      <c r="C32">
        <v>0.37143145691211971</v>
      </c>
      <c r="D32">
        <v>-0.18328819732012511</v>
      </c>
      <c r="E32">
        <v>0.2537201673141885</v>
      </c>
      <c r="F32">
        <v>16.14957108184969</v>
      </c>
      <c r="H32" t="str">
        <f>A32</f>
        <v>niftymidcap100,25 elements,240 days</v>
      </c>
      <c r="I32">
        <f>B32</f>
        <v>1.416291749638406</v>
      </c>
      <c r="J32">
        <f>C32</f>
        <v>0.37143145691211971</v>
      </c>
      <c r="K32">
        <f>D32</f>
        <v>-0.18328819732012511</v>
      </c>
      <c r="L32">
        <f>E32</f>
        <v>0.2537201673141885</v>
      </c>
      <c r="M32">
        <f>F32</f>
        <v>16.14957108184969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821-D6CE-1E46-A264-A1A5A52A4C70}">
  <dimension ref="A1:Q32"/>
  <sheetViews>
    <sheetView workbookViewId="0">
      <selection activeCell="A31" sqref="A31:F32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niftymidcap100,30 elements,20 days</v>
      </c>
      <c r="B2">
        <f t="shared" ref="B2:F5" si="0">I19</f>
        <v>1.016848938131321</v>
      </c>
      <c r="C2">
        <f t="shared" si="0"/>
        <v>4.4902458473505352E-2</v>
      </c>
      <c r="D2">
        <f t="shared" si="0"/>
        <v>-0.29672028008436052</v>
      </c>
      <c r="E2">
        <f t="shared" si="0"/>
        <v>7.8353382639789901E-2</v>
      </c>
      <c r="F2">
        <f t="shared" si="0"/>
        <v>11.594838570547189</v>
      </c>
      <c r="G2" t="str">
        <f t="shared" ref="G2:G12" si="1">+MID(A2,9,7)</f>
        <v>cap100,</v>
      </c>
      <c r="H2" s="4" t="s">
        <v>5</v>
      </c>
      <c r="I2" t="s">
        <v>7</v>
      </c>
      <c r="J2">
        <f>E2*SQRT(4)</f>
        <v>0.1567067652795798</v>
      </c>
      <c r="M2" s="15" t="str">
        <f>H2&amp;" / "&amp;I2</f>
        <v>20 Days / 60 Days</v>
      </c>
      <c r="N2" s="16">
        <f>F2</f>
        <v>11.594838570547189</v>
      </c>
      <c r="O2" s="17">
        <f>J2</f>
        <v>0.1567067652795798</v>
      </c>
      <c r="P2" s="15">
        <f>C2</f>
        <v>4.4902458473505352E-2</v>
      </c>
      <c r="Q2" s="11">
        <f>D2</f>
        <v>-0.29672028008436052</v>
      </c>
    </row>
    <row r="3" spans="1:17" x14ac:dyDescent="0.2">
      <c r="A3" t="str">
        <f t="shared" ref="A3:A5" si="2">H20</f>
        <v>niftymidcap100,30 elements,60 days</v>
      </c>
      <c r="B3">
        <f t="shared" si="0"/>
        <v>1.043172461853499</v>
      </c>
      <c r="C3">
        <f t="shared" si="0"/>
        <v>4.7502312411835737E-2</v>
      </c>
      <c r="D3">
        <f t="shared" si="0"/>
        <v>-0.26427238621655902</v>
      </c>
      <c r="E3">
        <f t="shared" si="0"/>
        <v>6.2165901578628807E-2</v>
      </c>
      <c r="F3">
        <f t="shared" si="0"/>
        <v>11.89499820756027</v>
      </c>
      <c r="G3" t="str">
        <f t="shared" si="1"/>
        <v>cap100,</v>
      </c>
      <c r="H3" s="4" t="s">
        <v>7</v>
      </c>
      <c r="I3" t="s">
        <v>7</v>
      </c>
      <c r="J3">
        <f t="shared" ref="J3:J5" si="3">E3*SQRT(4)</f>
        <v>0.12433180315725761</v>
      </c>
      <c r="M3" s="12" t="str">
        <f t="shared" ref="M3:M5" si="4">H3&amp;" / "&amp;I3</f>
        <v>60 Days / 60 Days</v>
      </c>
      <c r="N3" s="13">
        <f t="shared" ref="N3:N5" si="5">F3</f>
        <v>11.89499820756027</v>
      </c>
      <c r="O3" s="14">
        <f t="shared" ref="O3:O5" si="6">J3</f>
        <v>0.12433180315725761</v>
      </c>
      <c r="P3" s="12">
        <f t="shared" ref="P3:Q5" si="7">C3</f>
        <v>4.7502312411835737E-2</v>
      </c>
      <c r="Q3" s="11">
        <f t="shared" si="7"/>
        <v>-0.26427238621655902</v>
      </c>
    </row>
    <row r="4" spans="1:17" x14ac:dyDescent="0.2">
      <c r="A4" t="str">
        <f t="shared" si="2"/>
        <v>niftymidcap100,30 elements,120 days</v>
      </c>
      <c r="B4">
        <f t="shared" si="0"/>
        <v>1.2030899835254949</v>
      </c>
      <c r="C4">
        <f t="shared" si="0"/>
        <v>9.531241129208011E-2</v>
      </c>
      <c r="D4">
        <f t="shared" si="0"/>
        <v>-0.2324207721315579</v>
      </c>
      <c r="E4">
        <f t="shared" si="0"/>
        <v>6.4460021364107528E-2</v>
      </c>
      <c r="F4">
        <f t="shared" si="0"/>
        <v>13.718492119838221</v>
      </c>
      <c r="G4" t="str">
        <f t="shared" si="1"/>
        <v>cap100,</v>
      </c>
      <c r="H4" s="4" t="s">
        <v>6</v>
      </c>
      <c r="I4" t="s">
        <v>7</v>
      </c>
      <c r="J4">
        <f t="shared" si="3"/>
        <v>0.12892004272821506</v>
      </c>
      <c r="M4" s="12" t="str">
        <f t="shared" si="4"/>
        <v>120 Days / 60 Days</v>
      </c>
      <c r="N4" s="13">
        <f t="shared" si="5"/>
        <v>13.718492119838221</v>
      </c>
      <c r="O4" s="14">
        <f t="shared" si="6"/>
        <v>0.12892004272821506</v>
      </c>
      <c r="P4" s="12">
        <f t="shared" si="7"/>
        <v>9.531241129208011E-2</v>
      </c>
      <c r="Q4" s="11">
        <f t="shared" si="7"/>
        <v>-0.2324207721315579</v>
      </c>
    </row>
    <row r="5" spans="1:17" x14ac:dyDescent="0.2">
      <c r="A5" t="str">
        <f t="shared" si="2"/>
        <v>niftymidcap100,30 elements,240 days</v>
      </c>
      <c r="B5">
        <f t="shared" si="0"/>
        <v>1.5726030138434051</v>
      </c>
      <c r="C5">
        <f t="shared" si="0"/>
        <v>0.1922079120401945</v>
      </c>
      <c r="D5">
        <f t="shared" si="0"/>
        <v>-0.2236656953938522</v>
      </c>
      <c r="E5">
        <f t="shared" si="0"/>
        <v>6.1146692988721628E-2</v>
      </c>
      <c r="F5">
        <f t="shared" si="0"/>
        <v>17.93194386825963</v>
      </c>
      <c r="G5" t="str">
        <f t="shared" si="1"/>
        <v>cap100,</v>
      </c>
      <c r="H5" s="4" t="s">
        <v>8</v>
      </c>
      <c r="I5" t="s">
        <v>7</v>
      </c>
      <c r="J5">
        <f t="shared" si="3"/>
        <v>0.12229338597744326</v>
      </c>
      <c r="M5" s="12" t="str">
        <f t="shared" si="4"/>
        <v>240 Days / 60 Days</v>
      </c>
      <c r="N5" s="13">
        <f t="shared" si="5"/>
        <v>17.93194386825963</v>
      </c>
      <c r="O5" s="14">
        <f t="shared" si="6"/>
        <v>0.12229338597744326</v>
      </c>
      <c r="P5" s="12">
        <f t="shared" si="7"/>
        <v>0.1922079120401945</v>
      </c>
      <c r="Q5" s="11">
        <f t="shared" si="7"/>
        <v>-0.2236656953938522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11.31792245296718</v>
      </c>
      <c r="O6" s="14">
        <f>J7</f>
        <v>9.8365673890302249E-2</v>
      </c>
      <c r="P6" s="12">
        <f>C7</f>
        <v>2.243496942875485E-2</v>
      </c>
      <c r="Q6" s="11">
        <f>D7</f>
        <v>-0.12555500383481291</v>
      </c>
    </row>
    <row r="7" spans="1:17" x14ac:dyDescent="0.2">
      <c r="A7" s="2" t="str">
        <f>H26</f>
        <v>niftymidcap100,30 elements,60 days</v>
      </c>
      <c r="B7" s="2">
        <f t="shared" ref="B7:F9" si="8">I26</f>
        <v>0.99256383416894756</v>
      </c>
      <c r="C7" s="2">
        <f t="shared" si="8"/>
        <v>2.243496942875485E-2</v>
      </c>
      <c r="D7" s="2">
        <f t="shared" si="8"/>
        <v>-0.12555500383481291</v>
      </c>
      <c r="E7" s="2">
        <f t="shared" si="8"/>
        <v>6.9555035043817243E-2</v>
      </c>
      <c r="F7" s="2">
        <f t="shared" si="8"/>
        <v>11.31792245296718</v>
      </c>
      <c r="G7" t="str">
        <f t="shared" si="1"/>
        <v>cap100,</v>
      </c>
      <c r="H7" s="4" t="s">
        <v>7</v>
      </c>
      <c r="I7" t="s">
        <v>6</v>
      </c>
      <c r="J7">
        <f>E7*SQRT(2)</f>
        <v>9.8365673890302249E-2</v>
      </c>
      <c r="M7" s="12" t="str">
        <f t="shared" ref="M7:M8" si="9">H8&amp;" / "&amp;I8</f>
        <v>120 Days / 120 Days</v>
      </c>
      <c r="N7" s="13">
        <f t="shared" ref="N7:N8" si="10">F8</f>
        <v>15.196169966997241</v>
      </c>
      <c r="O7" s="14">
        <f t="shared" ref="O7:O8" si="11">J8</f>
        <v>0.14554342644617835</v>
      </c>
      <c r="P7" s="12">
        <f t="shared" ref="P7:Q8" si="12">C8</f>
        <v>0.30129431033850412</v>
      </c>
      <c r="Q7" s="11">
        <f t="shared" si="12"/>
        <v>-0.1153882331860772</v>
      </c>
    </row>
    <row r="8" spans="1:17" x14ac:dyDescent="0.2">
      <c r="A8" s="2" t="str">
        <f t="shared" ref="A8:A9" si="13">H27</f>
        <v>niftymidcap100,30 elements,120 days</v>
      </c>
      <c r="B8" s="2">
        <f t="shared" si="8"/>
        <v>1.3326799852009481</v>
      </c>
      <c r="C8" s="2">
        <f t="shared" si="8"/>
        <v>0.30129431033850412</v>
      </c>
      <c r="D8" s="2">
        <f t="shared" si="8"/>
        <v>-0.1153882331860772</v>
      </c>
      <c r="E8" s="2">
        <f t="shared" si="8"/>
        <v>0.1029147437972182</v>
      </c>
      <c r="F8" s="2">
        <f t="shared" si="8"/>
        <v>15.196169966997241</v>
      </c>
      <c r="G8" t="str">
        <f t="shared" si="1"/>
        <v>cap100,</v>
      </c>
      <c r="H8" s="4" t="s">
        <v>6</v>
      </c>
      <c r="I8" t="s">
        <v>6</v>
      </c>
      <c r="J8">
        <f t="shared" ref="J8:J9" si="14">E8*SQRT(2)</f>
        <v>0.14554342644617835</v>
      </c>
      <c r="M8" s="12" t="str">
        <f t="shared" si="9"/>
        <v>240 Days / 120 Days</v>
      </c>
      <c r="N8" s="13">
        <f t="shared" si="10"/>
        <v>16.825830573734098</v>
      </c>
      <c r="O8" s="14">
        <f t="shared" si="11"/>
        <v>0.19029109520761092</v>
      </c>
      <c r="P8" s="12">
        <f t="shared" si="12"/>
        <v>0.32319649912227122</v>
      </c>
      <c r="Q8" s="11">
        <f t="shared" si="12"/>
        <v>-0.1367062068203698</v>
      </c>
    </row>
    <row r="9" spans="1:17" x14ac:dyDescent="0.2">
      <c r="A9" s="2" t="str">
        <f t="shared" si="13"/>
        <v>niftymidcap100,30 elements,240 days</v>
      </c>
      <c r="B9" s="2">
        <f t="shared" si="8"/>
        <v>1.4755986336489031</v>
      </c>
      <c r="C9" s="2">
        <f t="shared" si="8"/>
        <v>0.32319649912227122</v>
      </c>
      <c r="D9" s="2">
        <f t="shared" si="8"/>
        <v>-0.1367062068203698</v>
      </c>
      <c r="E9" s="2">
        <f t="shared" si="8"/>
        <v>0.13455612382071661</v>
      </c>
      <c r="F9" s="2">
        <f t="shared" si="8"/>
        <v>16.825830573734098</v>
      </c>
      <c r="G9" t="str">
        <f t="shared" si="1"/>
        <v>cap100,</v>
      </c>
      <c r="H9" s="4" t="s">
        <v>8</v>
      </c>
      <c r="I9" t="s">
        <v>6</v>
      </c>
      <c r="J9">
        <f t="shared" si="14"/>
        <v>0.19029109520761092</v>
      </c>
      <c r="M9" s="12" t="str">
        <f>H11&amp;" / "&amp;I11</f>
        <v>120 Days / 240 Days</v>
      </c>
      <c r="N9" s="13">
        <f>F11</f>
        <v>18.248552167532729</v>
      </c>
      <c r="O9" s="14">
        <f>J11</f>
        <v>0.17650765998504869</v>
      </c>
      <c r="P9" s="12">
        <f>C11</f>
        <v>0.62454349082578864</v>
      </c>
      <c r="Q9" s="11">
        <f>D11</f>
        <v>-0.13570184722961459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15.078375168395009</v>
      </c>
      <c r="O10" s="14">
        <f t="shared" ref="O10" si="17">J12</f>
        <v>0.209452219345138</v>
      </c>
      <c r="P10" s="12">
        <f t="shared" ref="P10:Q10" si="18">C12</f>
        <v>0.35108446230126023</v>
      </c>
      <c r="Q10" s="11">
        <f t="shared" si="18"/>
        <v>-0.180058325855187</v>
      </c>
    </row>
    <row r="11" spans="1:17" x14ac:dyDescent="0.2">
      <c r="A11" s="1" t="str">
        <f>H31</f>
        <v>niftymidcap100,30 elements,120 days</v>
      </c>
      <c r="B11" s="1">
        <f t="shared" ref="B11:F12" si="19">I31</f>
        <v>1.6003690591367989</v>
      </c>
      <c r="C11" s="1">
        <f t="shared" si="19"/>
        <v>0.62454349082578864</v>
      </c>
      <c r="D11" s="1">
        <f t="shared" si="19"/>
        <v>-0.13570184722961459</v>
      </c>
      <c r="E11" s="1">
        <f t="shared" si="19"/>
        <v>0.17650765998504869</v>
      </c>
      <c r="F11" s="1">
        <f t="shared" si="19"/>
        <v>18.248552167532729</v>
      </c>
      <c r="G11" t="str">
        <f t="shared" si="1"/>
        <v>cap100,</v>
      </c>
      <c r="H11" s="4" t="s">
        <v>6</v>
      </c>
      <c r="I11" t="s">
        <v>8</v>
      </c>
      <c r="J11">
        <f>E11</f>
        <v>0.17650765998504869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niftymidcap100,30 elements,240 days</v>
      </c>
      <c r="B12" s="1">
        <f t="shared" si="19"/>
        <v>1.322349568339404</v>
      </c>
      <c r="C12" s="1">
        <f t="shared" si="19"/>
        <v>0.35108446230126023</v>
      </c>
      <c r="D12" s="1">
        <f t="shared" si="19"/>
        <v>-0.180058325855187</v>
      </c>
      <c r="E12" s="1">
        <f t="shared" si="19"/>
        <v>0.209452219345138</v>
      </c>
      <c r="F12" s="1">
        <f t="shared" si="19"/>
        <v>15.078375168395009</v>
      </c>
      <c r="G12" t="str">
        <f t="shared" si="1"/>
        <v>cap100,</v>
      </c>
      <c r="H12" s="4" t="s">
        <v>8</v>
      </c>
      <c r="I12" t="s">
        <v>8</v>
      </c>
      <c r="J12">
        <f>E12</f>
        <v>0.209452219345138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47</v>
      </c>
      <c r="B19">
        <v>1.2030899835254949</v>
      </c>
      <c r="C19">
        <v>9.531241129208011E-2</v>
      </c>
      <c r="D19">
        <v>-0.2324207721315579</v>
      </c>
      <c r="E19">
        <v>6.4460021364107528E-2</v>
      </c>
      <c r="F19">
        <v>13.718492119838221</v>
      </c>
      <c r="H19" t="str">
        <f>A20</f>
        <v>niftymidcap100,30 elements,20 days</v>
      </c>
      <c r="I19">
        <f t="shared" ref="I19:J19" si="21">B20</f>
        <v>1.016848938131321</v>
      </c>
      <c r="J19">
        <f t="shared" si="21"/>
        <v>4.4902458473505352E-2</v>
      </c>
      <c r="K19">
        <f>D20</f>
        <v>-0.29672028008436052</v>
      </c>
      <c r="L19">
        <f>E20</f>
        <v>7.8353382639789901E-2</v>
      </c>
      <c r="M19">
        <f>F20</f>
        <v>11.594838570547189</v>
      </c>
    </row>
    <row r="20" spans="1:13" x14ac:dyDescent="0.2">
      <c r="A20" s="1" t="s">
        <v>48</v>
      </c>
      <c r="B20">
        <v>1.016848938131321</v>
      </c>
      <c r="C20">
        <v>4.4902458473505352E-2</v>
      </c>
      <c r="D20">
        <v>-0.29672028008436052</v>
      </c>
      <c r="E20">
        <v>7.8353382639789901E-2</v>
      </c>
      <c r="F20">
        <v>11.594838570547189</v>
      </c>
      <c r="H20" t="str">
        <f>A22</f>
        <v>niftymidcap100,30 elements,60 days</v>
      </c>
      <c r="I20">
        <f>B22</f>
        <v>1.043172461853499</v>
      </c>
      <c r="J20">
        <f>C22</f>
        <v>4.7502312411835737E-2</v>
      </c>
      <c r="K20">
        <f>D22</f>
        <v>-0.26427238621655902</v>
      </c>
      <c r="L20">
        <f>E22</f>
        <v>6.2165901578628807E-2</v>
      </c>
      <c r="M20">
        <f>F22</f>
        <v>11.89499820756027</v>
      </c>
    </row>
    <row r="21" spans="1:13" x14ac:dyDescent="0.2">
      <c r="A21" s="1" t="s">
        <v>49</v>
      </c>
      <c r="B21">
        <v>1.5726030138434051</v>
      </c>
      <c r="C21">
        <v>0.1922079120401945</v>
      </c>
      <c r="D21">
        <v>-0.2236656953938522</v>
      </c>
      <c r="E21">
        <v>6.1146692988721628E-2</v>
      </c>
      <c r="F21">
        <v>17.93194386825963</v>
      </c>
      <c r="H21" t="str">
        <f>A19</f>
        <v>niftymidcap100,30 elements,120 days</v>
      </c>
      <c r="I21">
        <f>B19</f>
        <v>1.2030899835254949</v>
      </c>
      <c r="J21">
        <f>C19</f>
        <v>9.531241129208011E-2</v>
      </c>
      <c r="K21">
        <f>D19</f>
        <v>-0.2324207721315579</v>
      </c>
      <c r="L21">
        <f>E19</f>
        <v>6.4460021364107528E-2</v>
      </c>
      <c r="M21">
        <f>F19</f>
        <v>13.718492119838221</v>
      </c>
    </row>
    <row r="22" spans="1:13" x14ac:dyDescent="0.2">
      <c r="A22" s="1" t="s">
        <v>50</v>
      </c>
      <c r="B22">
        <v>1.043172461853499</v>
      </c>
      <c r="C22">
        <v>4.7502312411835737E-2</v>
      </c>
      <c r="D22">
        <v>-0.26427238621655902</v>
      </c>
      <c r="E22">
        <v>6.2165901578628807E-2</v>
      </c>
      <c r="F22">
        <v>11.89499820756027</v>
      </c>
      <c r="H22" t="str">
        <f>A21</f>
        <v>niftymidcap100,30 elements,240 days</v>
      </c>
      <c r="I22">
        <f>B21</f>
        <v>1.5726030138434051</v>
      </c>
      <c r="J22">
        <f>C21</f>
        <v>0.1922079120401945</v>
      </c>
      <c r="K22">
        <f>D21</f>
        <v>-0.2236656953938522</v>
      </c>
      <c r="L22">
        <f>E21</f>
        <v>6.1146692988721628E-2</v>
      </c>
      <c r="M22">
        <f>F21</f>
        <v>17.93194386825963</v>
      </c>
    </row>
    <row r="23" spans="1:13" x14ac:dyDescent="0.2">
      <c r="A23" s="1"/>
    </row>
    <row r="26" spans="1:13" x14ac:dyDescent="0.2">
      <c r="A26" s="1" t="s">
        <v>47</v>
      </c>
      <c r="B26">
        <v>1.3326799852009481</v>
      </c>
      <c r="C26">
        <v>0.30129431033850412</v>
      </c>
      <c r="D26">
        <v>-0.1153882331860772</v>
      </c>
      <c r="E26">
        <v>0.1029147437972182</v>
      </c>
      <c r="F26">
        <v>15.196169966997241</v>
      </c>
      <c r="H26" t="str">
        <f>A28</f>
        <v>niftymidcap100,30 elements,60 days</v>
      </c>
      <c r="I26">
        <f>B28</f>
        <v>0.99256383416894756</v>
      </c>
      <c r="J26">
        <f>C28</f>
        <v>2.243496942875485E-2</v>
      </c>
      <c r="K26">
        <f>D28</f>
        <v>-0.12555500383481291</v>
      </c>
      <c r="L26">
        <f>E28</f>
        <v>6.9555035043817243E-2</v>
      </c>
      <c r="M26">
        <f>F28</f>
        <v>11.31792245296718</v>
      </c>
    </row>
    <row r="27" spans="1:13" x14ac:dyDescent="0.2">
      <c r="A27" s="1" t="s">
        <v>49</v>
      </c>
      <c r="B27">
        <v>1.4755986336489031</v>
      </c>
      <c r="C27">
        <v>0.32319649912227122</v>
      </c>
      <c r="D27">
        <v>-0.1367062068203698</v>
      </c>
      <c r="E27">
        <v>0.13455612382071661</v>
      </c>
      <c r="F27">
        <v>16.825830573734098</v>
      </c>
      <c r="H27" t="str">
        <f>A26</f>
        <v>niftymidcap100,30 elements,120 days</v>
      </c>
      <c r="I27">
        <f>B26</f>
        <v>1.3326799852009481</v>
      </c>
      <c r="J27">
        <f>C26</f>
        <v>0.30129431033850412</v>
      </c>
      <c r="K27">
        <f>D26</f>
        <v>-0.1153882331860772</v>
      </c>
      <c r="L27">
        <f>E26</f>
        <v>0.1029147437972182</v>
      </c>
      <c r="M27">
        <f>F26</f>
        <v>15.196169966997241</v>
      </c>
    </row>
    <row r="28" spans="1:13" x14ac:dyDescent="0.2">
      <c r="A28" s="1" t="s">
        <v>50</v>
      </c>
      <c r="B28">
        <v>0.99256383416894756</v>
      </c>
      <c r="C28">
        <v>2.243496942875485E-2</v>
      </c>
      <c r="D28">
        <v>-0.12555500383481291</v>
      </c>
      <c r="E28">
        <v>6.9555035043817243E-2</v>
      </c>
      <c r="F28">
        <v>11.31792245296718</v>
      </c>
      <c r="H28" t="str">
        <f>A27</f>
        <v>niftymidcap100,30 elements,240 days</v>
      </c>
      <c r="I28">
        <f t="shared" ref="I28:J28" si="22">B27</f>
        <v>1.4755986336489031</v>
      </c>
      <c r="J28">
        <f t="shared" si="22"/>
        <v>0.32319649912227122</v>
      </c>
      <c r="K28">
        <f>D27</f>
        <v>-0.1367062068203698</v>
      </c>
      <c r="L28">
        <f>E27</f>
        <v>0.13455612382071661</v>
      </c>
      <c r="M28">
        <f>F27</f>
        <v>16.825830573734098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47</v>
      </c>
      <c r="B31">
        <v>1.6003690591367989</v>
      </c>
      <c r="C31">
        <v>0.62454349082578864</v>
      </c>
      <c r="D31">
        <v>-0.13570184722961459</v>
      </c>
      <c r="E31">
        <v>0.17650765998504869</v>
      </c>
      <c r="F31">
        <v>18.248552167532729</v>
      </c>
      <c r="H31" t="str">
        <f>A31</f>
        <v>niftymidcap100,30 elements,120 days</v>
      </c>
      <c r="I31">
        <f>B31</f>
        <v>1.6003690591367989</v>
      </c>
      <c r="J31">
        <f>C31</f>
        <v>0.62454349082578864</v>
      </c>
      <c r="K31">
        <f>D31</f>
        <v>-0.13570184722961459</v>
      </c>
      <c r="L31">
        <f>E31</f>
        <v>0.17650765998504869</v>
      </c>
      <c r="M31">
        <f>F31</f>
        <v>18.248552167532729</v>
      </c>
    </row>
    <row r="32" spans="1:13" x14ac:dyDescent="0.2">
      <c r="A32" s="1" t="s">
        <v>49</v>
      </c>
      <c r="B32">
        <v>1.322349568339404</v>
      </c>
      <c r="C32">
        <v>0.35108446230126023</v>
      </c>
      <c r="D32">
        <v>-0.180058325855187</v>
      </c>
      <c r="E32">
        <v>0.209452219345138</v>
      </c>
      <c r="F32">
        <v>15.078375168395009</v>
      </c>
      <c r="H32" t="str">
        <f>A32</f>
        <v>niftymidcap100,30 elements,240 days</v>
      </c>
      <c r="I32">
        <f>B32</f>
        <v>1.322349568339404</v>
      </c>
      <c r="J32">
        <f>C32</f>
        <v>0.35108446230126023</v>
      </c>
      <c r="K32">
        <f>D32</f>
        <v>-0.180058325855187</v>
      </c>
      <c r="L32">
        <f>E32</f>
        <v>0.209452219345138</v>
      </c>
      <c r="M32">
        <f>F32</f>
        <v>15.078375168395009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CECD-B28B-0B44-A06E-A9963E1CAFA2}">
  <dimension ref="A1:Q32"/>
  <sheetViews>
    <sheetView workbookViewId="0">
      <selection activeCell="A19" sqref="A19:F22"/>
    </sheetView>
  </sheetViews>
  <sheetFormatPr baseColWidth="10" defaultRowHeight="15" x14ac:dyDescent="0.2"/>
  <cols>
    <col min="1" max="1" width="23.83203125" bestFit="1" customWidth="1"/>
    <col min="4" max="4" width="14.6640625" bestFit="1" customWidth="1"/>
    <col min="8" max="8" width="23.83203125" bestFit="1" customWidth="1"/>
    <col min="13" max="13" width="15.5" customWidth="1"/>
  </cols>
  <sheetData>
    <row r="1" spans="1:17" ht="49" thickBot="1" x14ac:dyDescent="0.25">
      <c r="A1" s="6" t="s">
        <v>3</v>
      </c>
      <c r="B1" s="1" t="s">
        <v>0</v>
      </c>
      <c r="C1" s="1" t="s">
        <v>12</v>
      </c>
      <c r="D1" s="1" t="s">
        <v>13</v>
      </c>
      <c r="E1" s="1" t="s">
        <v>1</v>
      </c>
      <c r="F1" s="1" t="s">
        <v>14</v>
      </c>
      <c r="H1" s="5" t="s">
        <v>9</v>
      </c>
      <c r="I1" s="5" t="s">
        <v>10</v>
      </c>
      <c r="J1" s="5" t="s">
        <v>11</v>
      </c>
      <c r="M1" s="18" t="str">
        <f>A1</f>
        <v>Lookback / Holding Period</v>
      </c>
      <c r="N1" s="19" t="str">
        <f>F1</f>
        <v>Annualised return (%)</v>
      </c>
      <c r="O1" s="18" t="str">
        <f>J1</f>
        <v>Ann Risk</v>
      </c>
      <c r="P1" s="18" t="str">
        <f>C1</f>
        <v>Sharpe Ratio</v>
      </c>
      <c r="Q1" s="10" t="str">
        <f>D1</f>
        <v>Max Loss in Holding Period</v>
      </c>
    </row>
    <row r="2" spans="1:17" x14ac:dyDescent="0.2">
      <c r="A2" t="str">
        <f>H19</f>
        <v>niftysmallcap100,10 elements,20 days</v>
      </c>
      <c r="B2">
        <f t="shared" ref="B2:F5" si="0">I19</f>
        <v>1.671675789400161</v>
      </c>
      <c r="C2">
        <f t="shared" si="0"/>
        <v>0.15109043500348149</v>
      </c>
      <c r="D2">
        <f t="shared" si="0"/>
        <v>-0.30239022376035579</v>
      </c>
      <c r="E2">
        <f t="shared" si="0"/>
        <v>0.1120440981091933</v>
      </c>
      <c r="F2">
        <f t="shared" si="0"/>
        <v>19.0616424854679</v>
      </c>
      <c r="G2" t="str">
        <f t="shared" ref="G2:G12" si="1">+MID(A2,9,7)</f>
        <v>llcap10</v>
      </c>
      <c r="H2" s="4" t="s">
        <v>5</v>
      </c>
      <c r="I2" t="s">
        <v>7</v>
      </c>
      <c r="J2">
        <f>E2*SQRT(4)</f>
        <v>0.2240881962183866</v>
      </c>
      <c r="M2" s="15" t="str">
        <f>H2&amp;" / "&amp;I2</f>
        <v>20 Days / 60 Days</v>
      </c>
      <c r="N2" s="16">
        <f>F2</f>
        <v>19.0616424854679</v>
      </c>
      <c r="O2" s="17">
        <f>J2</f>
        <v>0.2240881962183866</v>
      </c>
      <c r="P2" s="15">
        <f>C2</f>
        <v>0.15109043500348149</v>
      </c>
      <c r="Q2" s="11">
        <f>D2</f>
        <v>-0.30239022376035579</v>
      </c>
    </row>
    <row r="3" spans="1:17" x14ac:dyDescent="0.2">
      <c r="A3" t="str">
        <f t="shared" ref="A3:A5" si="2">H20</f>
        <v>niftysmallcap100,10 elements,60 days</v>
      </c>
      <c r="B3">
        <f t="shared" si="0"/>
        <v>2.4604087193313968</v>
      </c>
      <c r="C3">
        <f t="shared" si="0"/>
        <v>0.2043580670839909</v>
      </c>
      <c r="D3">
        <f t="shared" si="0"/>
        <v>-0.33094315701320598</v>
      </c>
      <c r="E3">
        <f t="shared" si="0"/>
        <v>0.13470448024993059</v>
      </c>
      <c r="F3">
        <f t="shared" si="0"/>
        <v>28.055339243054849</v>
      </c>
      <c r="G3" t="str">
        <f t="shared" si="1"/>
        <v>llcap10</v>
      </c>
      <c r="H3" s="4" t="s">
        <v>7</v>
      </c>
      <c r="I3" t="s">
        <v>7</v>
      </c>
      <c r="J3">
        <f t="shared" ref="J3:J5" si="3">E3*SQRT(4)</f>
        <v>0.26940896049986118</v>
      </c>
      <c r="M3" s="12" t="str">
        <f t="shared" ref="M3:M5" si="4">H3&amp;" / "&amp;I3</f>
        <v>60 Days / 60 Days</v>
      </c>
      <c r="N3" s="13">
        <f t="shared" ref="N3:N5" si="5">F3</f>
        <v>28.055339243054849</v>
      </c>
      <c r="O3" s="14">
        <f t="shared" ref="O3:O5" si="6">J3</f>
        <v>0.26940896049986118</v>
      </c>
      <c r="P3" s="12">
        <f t="shared" ref="P3:Q5" si="7">C3</f>
        <v>0.2043580670839909</v>
      </c>
      <c r="Q3" s="11">
        <f t="shared" si="7"/>
        <v>-0.33094315701320598</v>
      </c>
    </row>
    <row r="4" spans="1:17" x14ac:dyDescent="0.2">
      <c r="A4" t="str">
        <f t="shared" si="2"/>
        <v>niftysmallcap100,10 elements,120 days</v>
      </c>
      <c r="B4">
        <f t="shared" si="0"/>
        <v>2.815035810833086</v>
      </c>
      <c r="C4">
        <f t="shared" si="0"/>
        <v>0.2372550284196128</v>
      </c>
      <c r="D4">
        <f t="shared" si="0"/>
        <v>-0.19011439341687261</v>
      </c>
      <c r="E4">
        <f t="shared" si="0"/>
        <v>0.1222648673811435</v>
      </c>
      <c r="F4">
        <f t="shared" si="0"/>
        <v>32.099050874657813</v>
      </c>
      <c r="G4" t="str">
        <f t="shared" si="1"/>
        <v>llcap10</v>
      </c>
      <c r="H4" s="4" t="s">
        <v>6</v>
      </c>
      <c r="I4" t="s">
        <v>7</v>
      </c>
      <c r="J4">
        <f t="shared" si="3"/>
        <v>0.24452973476228701</v>
      </c>
      <c r="M4" s="12" t="str">
        <f t="shared" si="4"/>
        <v>120 Days / 60 Days</v>
      </c>
      <c r="N4" s="13">
        <f t="shared" si="5"/>
        <v>32.099050874657813</v>
      </c>
      <c r="O4" s="14">
        <f t="shared" si="6"/>
        <v>0.24452973476228701</v>
      </c>
      <c r="P4" s="12">
        <f t="shared" si="7"/>
        <v>0.2372550284196128</v>
      </c>
      <c r="Q4" s="11">
        <f t="shared" si="7"/>
        <v>-0.19011439341687261</v>
      </c>
    </row>
    <row r="5" spans="1:17" x14ac:dyDescent="0.2">
      <c r="A5" t="str">
        <f t="shared" si="2"/>
        <v>niftysmallcap100,10 elements,240 days</v>
      </c>
      <c r="B5">
        <f t="shared" si="0"/>
        <v>2.7324481881920701</v>
      </c>
      <c r="C5">
        <f t="shared" si="0"/>
        <v>0.22876404224114061</v>
      </c>
      <c r="D5">
        <f t="shared" si="0"/>
        <v>-0.204285963558583</v>
      </c>
      <c r="E5">
        <f t="shared" si="0"/>
        <v>0.1234904660493827</v>
      </c>
      <c r="F5">
        <f t="shared" si="0"/>
        <v>31.15732775676026</v>
      </c>
      <c r="G5" t="str">
        <f t="shared" si="1"/>
        <v>llcap10</v>
      </c>
      <c r="H5" s="4" t="s">
        <v>8</v>
      </c>
      <c r="I5" t="s">
        <v>7</v>
      </c>
      <c r="J5">
        <f t="shared" si="3"/>
        <v>0.2469809320987654</v>
      </c>
      <c r="M5" s="12" t="str">
        <f t="shared" si="4"/>
        <v>240 Days / 60 Days</v>
      </c>
      <c r="N5" s="13">
        <f t="shared" si="5"/>
        <v>31.15732775676026</v>
      </c>
      <c r="O5" s="14">
        <f t="shared" si="6"/>
        <v>0.2469809320987654</v>
      </c>
      <c r="P5" s="12">
        <f t="shared" si="7"/>
        <v>0.22876404224114061</v>
      </c>
      <c r="Q5" s="11">
        <f t="shared" si="7"/>
        <v>-0.204285963558583</v>
      </c>
    </row>
    <row r="6" spans="1:17" x14ac:dyDescent="0.2">
      <c r="A6" s="8" t="s">
        <v>21</v>
      </c>
      <c r="G6" t="str">
        <f t="shared" si="1"/>
        <v>rly</v>
      </c>
      <c r="M6" s="12" t="str">
        <f>H7&amp;" / "&amp;I7</f>
        <v>60 Days / 120 Days</v>
      </c>
      <c r="N6" s="13">
        <f>F7</f>
        <v>29.940645492158311</v>
      </c>
      <c r="O6" s="14">
        <f>J7</f>
        <v>0.20782622994853919</v>
      </c>
      <c r="P6" s="12">
        <f>C7</f>
        <v>0.68251838309681612</v>
      </c>
      <c r="Q6" s="11">
        <f>D7</f>
        <v>-0.1036009330028707</v>
      </c>
    </row>
    <row r="7" spans="1:17" x14ac:dyDescent="0.2">
      <c r="A7" s="2" t="str">
        <f>H26</f>
        <v>niftysmallcap100,10 elements,60 days</v>
      </c>
      <c r="B7" s="2">
        <f t="shared" ref="B7:F9" si="8">I26</f>
        <v>2.6257470848281699</v>
      </c>
      <c r="C7" s="2">
        <f t="shared" si="8"/>
        <v>0.68251838309681612</v>
      </c>
      <c r="D7" s="2">
        <f t="shared" si="8"/>
        <v>-0.1036009330028707</v>
      </c>
      <c r="E7" s="2">
        <f t="shared" si="8"/>
        <v>0.1469553365050468</v>
      </c>
      <c r="F7" s="2">
        <f t="shared" si="8"/>
        <v>29.940645492158311</v>
      </c>
      <c r="G7" t="str">
        <f t="shared" si="1"/>
        <v>llcap10</v>
      </c>
      <c r="H7" s="4" t="s">
        <v>7</v>
      </c>
      <c r="I7" t="s">
        <v>6</v>
      </c>
      <c r="J7">
        <f>E7*SQRT(2)</f>
        <v>0.20782622994853919</v>
      </c>
      <c r="M7" s="12" t="str">
        <f t="shared" ref="M7:M8" si="9">H8&amp;" / "&amp;I8</f>
        <v>120 Days / 120 Days</v>
      </c>
      <c r="N7" s="13">
        <f t="shared" ref="N7:N8" si="10">F8</f>
        <v>25.39568797757974</v>
      </c>
      <c r="O7" s="14">
        <f t="shared" ref="O7:O8" si="11">J8</f>
        <v>0.35820219890445526</v>
      </c>
      <c r="P7" s="12">
        <f t="shared" ref="P7:Q8" si="12">C8</f>
        <v>0.39151026297940228</v>
      </c>
      <c r="Q7" s="11">
        <f t="shared" si="12"/>
        <v>-0.13961907850661051</v>
      </c>
    </row>
    <row r="8" spans="1:17" x14ac:dyDescent="0.2">
      <c r="A8" s="2" t="str">
        <f t="shared" ref="A8:A9" si="13">H27</f>
        <v>niftysmallcap100,10 elements,120 days</v>
      </c>
      <c r="B8" s="2">
        <f t="shared" si="8"/>
        <v>2.2271615250179071</v>
      </c>
      <c r="C8" s="2">
        <f t="shared" si="8"/>
        <v>0.39151026297940228</v>
      </c>
      <c r="D8" s="2">
        <f t="shared" si="8"/>
        <v>-0.13961907850661051</v>
      </c>
      <c r="E8" s="2">
        <f t="shared" si="8"/>
        <v>0.25328720388127279</v>
      </c>
      <c r="F8" s="2">
        <f t="shared" si="8"/>
        <v>25.39568797757974</v>
      </c>
      <c r="G8" t="str">
        <f t="shared" si="1"/>
        <v>llcap10</v>
      </c>
      <c r="H8" s="4" t="s">
        <v>6</v>
      </c>
      <c r="I8" t="s">
        <v>6</v>
      </c>
      <c r="J8">
        <f t="shared" ref="J8:J9" si="14">E8*SQRT(2)</f>
        <v>0.35820219890445526</v>
      </c>
      <c r="M8" s="12" t="str">
        <f t="shared" si="9"/>
        <v>240 Days / 120 Days</v>
      </c>
      <c r="N8" s="13">
        <f t="shared" si="10"/>
        <v>25.31815016600871</v>
      </c>
      <c r="O8" s="14">
        <f t="shared" si="11"/>
        <v>0.33631260353676584</v>
      </c>
      <c r="P8" s="12">
        <f t="shared" si="12"/>
        <v>0.40790153326695539</v>
      </c>
      <c r="Q8" s="11">
        <f t="shared" si="12"/>
        <v>-0.21122181222946779</v>
      </c>
    </row>
    <row r="9" spans="1:17" x14ac:dyDescent="0.2">
      <c r="A9" s="2" t="str">
        <f t="shared" si="13"/>
        <v>niftysmallcap100,10 elements,240 days</v>
      </c>
      <c r="B9" s="2">
        <f t="shared" si="8"/>
        <v>2.2203615820190179</v>
      </c>
      <c r="C9" s="2">
        <f t="shared" si="8"/>
        <v>0.40790153326695539</v>
      </c>
      <c r="D9" s="2">
        <f t="shared" si="8"/>
        <v>-0.21122181222946779</v>
      </c>
      <c r="E9" s="2">
        <f t="shared" si="8"/>
        <v>0.23780892255934999</v>
      </c>
      <c r="F9" s="2">
        <f t="shared" si="8"/>
        <v>25.31815016600871</v>
      </c>
      <c r="G9" t="str">
        <f t="shared" si="1"/>
        <v>llcap10</v>
      </c>
      <c r="H9" s="4" t="s">
        <v>8</v>
      </c>
      <c r="I9" t="s">
        <v>6</v>
      </c>
      <c r="J9">
        <f t="shared" si="14"/>
        <v>0.33631260353676584</v>
      </c>
      <c r="M9" s="12" t="str">
        <f>H11&amp;" / "&amp;I11</f>
        <v>120 Days / 240 Days</v>
      </c>
      <c r="N9" s="13">
        <f>F11</f>
        <v>32.036350332422437</v>
      </c>
      <c r="O9" s="14">
        <f>J11</f>
        <v>0.41204581384764699</v>
      </c>
      <c r="P9" s="12">
        <f>C11</f>
        <v>0.67791650593370667</v>
      </c>
      <c r="Q9" s="11">
        <f>D11</f>
        <v>-7.3267086570333428E-2</v>
      </c>
    </row>
    <row r="10" spans="1:17" x14ac:dyDescent="0.2">
      <c r="A10" s="8" t="s">
        <v>22</v>
      </c>
      <c r="G10" t="str">
        <f t="shared" si="1"/>
        <v/>
      </c>
      <c r="M10" s="12" t="str">
        <f t="shared" ref="M10" si="15">H12&amp;" / "&amp;I12</f>
        <v>240 Days / 240 Days</v>
      </c>
      <c r="N10" s="13">
        <f t="shared" ref="N10" si="16">F12</f>
        <v>22.315414847334878</v>
      </c>
      <c r="O10" s="14">
        <f t="shared" ref="O10" si="17">J12</f>
        <v>0.48877885527333043</v>
      </c>
      <c r="P10" s="12">
        <f t="shared" ref="P10:Q10" si="18">C12</f>
        <v>0.43750690131081388</v>
      </c>
      <c r="Q10" s="11">
        <f t="shared" si="18"/>
        <v>-0.18968377799713901</v>
      </c>
    </row>
    <row r="11" spans="1:17" x14ac:dyDescent="0.2">
      <c r="A11" s="1" t="str">
        <f>H31</f>
        <v>niftysmallcap100,10 elements,120 days</v>
      </c>
      <c r="B11" s="1">
        <f t="shared" ref="B11:F12" si="19">I31</f>
        <v>2.8095370728037148</v>
      </c>
      <c r="C11" s="1">
        <f t="shared" si="19"/>
        <v>0.67791650593370667</v>
      </c>
      <c r="D11" s="1">
        <f t="shared" si="19"/>
        <v>-7.3267086570333428E-2</v>
      </c>
      <c r="E11" s="1">
        <f t="shared" si="19"/>
        <v>0.41204581384764699</v>
      </c>
      <c r="F11" s="1">
        <f t="shared" si="19"/>
        <v>32.036350332422437</v>
      </c>
      <c r="G11" t="str">
        <f t="shared" si="1"/>
        <v>llcap10</v>
      </c>
      <c r="H11" s="4" t="s">
        <v>6</v>
      </c>
      <c r="I11" t="s">
        <v>8</v>
      </c>
      <c r="J11">
        <f>E11</f>
        <v>0.41204581384764699</v>
      </c>
      <c r="M11" s="12" t="s">
        <v>16</v>
      </c>
      <c r="N11" s="13">
        <f>F14</f>
        <v>20.743352881643741</v>
      </c>
      <c r="O11" s="14">
        <f>J14</f>
        <v>0.12209755365015452</v>
      </c>
      <c r="P11" s="12">
        <f>C14</f>
        <v>0.3776151034663468</v>
      </c>
      <c r="Q11" s="11">
        <f>D14</f>
        <v>-3.5901692984475993E-2</v>
      </c>
    </row>
    <row r="12" spans="1:17" x14ac:dyDescent="0.2">
      <c r="A12" s="1" t="str">
        <f>H32</f>
        <v>niftysmallcap100,10 elements,240 days</v>
      </c>
      <c r="B12" s="1">
        <f t="shared" si="19"/>
        <v>1.9570264608178609</v>
      </c>
      <c r="C12" s="1">
        <f t="shared" si="19"/>
        <v>0.43750690131081388</v>
      </c>
      <c r="D12" s="1">
        <f t="shared" si="19"/>
        <v>-0.18968377799713901</v>
      </c>
      <c r="E12" s="1">
        <f t="shared" si="19"/>
        <v>0.48877885527333043</v>
      </c>
      <c r="F12" s="1">
        <f t="shared" si="19"/>
        <v>22.315414847334878</v>
      </c>
      <c r="G12" t="str">
        <f t="shared" si="1"/>
        <v>llcap10</v>
      </c>
      <c r="H12" s="4" t="s">
        <v>8</v>
      </c>
      <c r="I12" t="s">
        <v>8</v>
      </c>
      <c r="J12">
        <f>E12</f>
        <v>0.48877885527333043</v>
      </c>
    </row>
    <row r="13" spans="1:17" x14ac:dyDescent="0.2">
      <c r="A13" s="9" t="s">
        <v>15</v>
      </c>
    </row>
    <row r="14" spans="1:17" x14ac:dyDescent="0.2">
      <c r="A14" s="2" t="s">
        <v>2</v>
      </c>
      <c r="B14" s="7">
        <v>1.819159121763201</v>
      </c>
      <c r="C14" s="7">
        <v>0.3776151034663468</v>
      </c>
      <c r="D14" s="7">
        <v>-3.5901692984475993E-2</v>
      </c>
      <c r="E14" s="7">
        <v>1.693188424209029E-2</v>
      </c>
      <c r="F14" s="7">
        <v>20.743352881643741</v>
      </c>
      <c r="G14" s="7" t="str">
        <f>+MID(A14,9,7)</f>
        <v>5 days,</v>
      </c>
      <c r="H14" s="4" t="s">
        <v>6</v>
      </c>
      <c r="I14" s="7" t="s">
        <v>4</v>
      </c>
      <c r="J14" s="7">
        <f t="shared" ref="J14" si="20">E14*SQRT(52)</f>
        <v>0.12209755365015452</v>
      </c>
    </row>
    <row r="19" spans="1:13" x14ac:dyDescent="0.2">
      <c r="A19" s="1" t="s">
        <v>51</v>
      </c>
      <c r="B19">
        <v>2.815035810833086</v>
      </c>
      <c r="C19">
        <v>0.2372550284196128</v>
      </c>
      <c r="D19">
        <v>-0.19011439341687261</v>
      </c>
      <c r="E19">
        <v>0.1222648673811435</v>
      </c>
      <c r="F19">
        <v>32.099050874657813</v>
      </c>
      <c r="H19" t="str">
        <f>A20</f>
        <v>niftysmallcap100,10 elements,20 days</v>
      </c>
      <c r="I19">
        <f t="shared" ref="I19:J19" si="21">B20</f>
        <v>1.671675789400161</v>
      </c>
      <c r="J19">
        <f t="shared" si="21"/>
        <v>0.15109043500348149</v>
      </c>
      <c r="K19">
        <f>D20</f>
        <v>-0.30239022376035579</v>
      </c>
      <c r="L19">
        <f>E20</f>
        <v>0.1120440981091933</v>
      </c>
      <c r="M19">
        <f>F20</f>
        <v>19.0616424854679</v>
      </c>
    </row>
    <row r="20" spans="1:13" x14ac:dyDescent="0.2">
      <c r="A20" s="1" t="s">
        <v>54</v>
      </c>
      <c r="B20">
        <v>1.671675789400161</v>
      </c>
      <c r="C20">
        <v>0.15109043500348149</v>
      </c>
      <c r="D20">
        <v>-0.30239022376035579</v>
      </c>
      <c r="E20">
        <v>0.1120440981091933</v>
      </c>
      <c r="F20">
        <v>19.0616424854679</v>
      </c>
      <c r="H20" t="str">
        <f>A22</f>
        <v>niftysmallcap100,10 elements,60 days</v>
      </c>
      <c r="I20">
        <f>B22</f>
        <v>2.4604087193313968</v>
      </c>
      <c r="J20">
        <f>C22</f>
        <v>0.2043580670839909</v>
      </c>
      <c r="K20">
        <f>D22</f>
        <v>-0.33094315701320598</v>
      </c>
      <c r="L20">
        <f>E22</f>
        <v>0.13470448024993059</v>
      </c>
      <c r="M20">
        <f>F22</f>
        <v>28.055339243054849</v>
      </c>
    </row>
    <row r="21" spans="1:13" x14ac:dyDescent="0.2">
      <c r="A21" s="1" t="s">
        <v>52</v>
      </c>
      <c r="B21">
        <v>2.7324481881920701</v>
      </c>
      <c r="C21">
        <v>0.22876404224114061</v>
      </c>
      <c r="D21">
        <v>-0.204285963558583</v>
      </c>
      <c r="E21">
        <v>0.1234904660493827</v>
      </c>
      <c r="F21">
        <v>31.15732775676026</v>
      </c>
      <c r="H21" t="str">
        <f>A19</f>
        <v>niftysmallcap100,10 elements,120 days</v>
      </c>
      <c r="I21">
        <f>B19</f>
        <v>2.815035810833086</v>
      </c>
      <c r="J21">
        <f>C19</f>
        <v>0.2372550284196128</v>
      </c>
      <c r="K21">
        <f>D19</f>
        <v>-0.19011439341687261</v>
      </c>
      <c r="L21">
        <f>E19</f>
        <v>0.1222648673811435</v>
      </c>
      <c r="M21">
        <f>F19</f>
        <v>32.099050874657813</v>
      </c>
    </row>
    <row r="22" spans="1:13" x14ac:dyDescent="0.2">
      <c r="A22" s="1" t="s">
        <v>53</v>
      </c>
      <c r="B22">
        <v>2.4604087193313968</v>
      </c>
      <c r="C22">
        <v>0.2043580670839909</v>
      </c>
      <c r="D22">
        <v>-0.33094315701320598</v>
      </c>
      <c r="E22">
        <v>0.13470448024993059</v>
      </c>
      <c r="F22">
        <v>28.055339243054849</v>
      </c>
      <c r="H22" t="str">
        <f>A21</f>
        <v>niftysmallcap100,10 elements,240 days</v>
      </c>
      <c r="I22">
        <f>B21</f>
        <v>2.7324481881920701</v>
      </c>
      <c r="J22">
        <f>C21</f>
        <v>0.22876404224114061</v>
      </c>
      <c r="K22">
        <f>D21</f>
        <v>-0.204285963558583</v>
      </c>
      <c r="L22">
        <f>E21</f>
        <v>0.1234904660493827</v>
      </c>
      <c r="M22">
        <f>F21</f>
        <v>31.15732775676026</v>
      </c>
    </row>
    <row r="23" spans="1:13" x14ac:dyDescent="0.2">
      <c r="A23" s="1"/>
    </row>
    <row r="26" spans="1:13" x14ac:dyDescent="0.2">
      <c r="A26" s="1" t="s">
        <v>51</v>
      </c>
      <c r="B26">
        <v>2.2271615250179071</v>
      </c>
      <c r="C26">
        <v>0.39151026297940228</v>
      </c>
      <c r="D26">
        <v>-0.13961907850661051</v>
      </c>
      <c r="E26">
        <v>0.25328720388127279</v>
      </c>
      <c r="F26">
        <v>25.39568797757974</v>
      </c>
      <c r="H26" t="str">
        <f>A28</f>
        <v>niftysmallcap100,10 elements,60 days</v>
      </c>
      <c r="I26">
        <f>B28</f>
        <v>2.6257470848281699</v>
      </c>
      <c r="J26">
        <f>C28</f>
        <v>0.68251838309681612</v>
      </c>
      <c r="K26">
        <f>D28</f>
        <v>-0.1036009330028707</v>
      </c>
      <c r="L26">
        <f>E28</f>
        <v>0.1469553365050468</v>
      </c>
      <c r="M26">
        <f>F28</f>
        <v>29.940645492158311</v>
      </c>
    </row>
    <row r="27" spans="1:13" x14ac:dyDescent="0.2">
      <c r="A27" s="1" t="s">
        <v>52</v>
      </c>
      <c r="B27">
        <v>2.2203615820190179</v>
      </c>
      <c r="C27">
        <v>0.40790153326695539</v>
      </c>
      <c r="D27">
        <v>-0.21122181222946779</v>
      </c>
      <c r="E27">
        <v>0.23780892255934999</v>
      </c>
      <c r="F27">
        <v>25.31815016600871</v>
      </c>
      <c r="H27" t="str">
        <f>A26</f>
        <v>niftysmallcap100,10 elements,120 days</v>
      </c>
      <c r="I27">
        <f>B26</f>
        <v>2.2271615250179071</v>
      </c>
      <c r="J27">
        <f>C26</f>
        <v>0.39151026297940228</v>
      </c>
      <c r="K27">
        <f>D26</f>
        <v>-0.13961907850661051</v>
      </c>
      <c r="L27">
        <f>E26</f>
        <v>0.25328720388127279</v>
      </c>
      <c r="M27">
        <f>F26</f>
        <v>25.39568797757974</v>
      </c>
    </row>
    <row r="28" spans="1:13" x14ac:dyDescent="0.2">
      <c r="A28" s="1" t="s">
        <v>53</v>
      </c>
      <c r="B28">
        <v>2.6257470848281699</v>
      </c>
      <c r="C28">
        <v>0.68251838309681612</v>
      </c>
      <c r="D28">
        <v>-0.1036009330028707</v>
      </c>
      <c r="E28">
        <v>0.1469553365050468</v>
      </c>
      <c r="F28">
        <v>29.940645492158311</v>
      </c>
      <c r="H28" t="str">
        <f>A27</f>
        <v>niftysmallcap100,10 elements,240 days</v>
      </c>
      <c r="I28">
        <f t="shared" ref="I28:J28" si="22">B27</f>
        <v>2.2203615820190179</v>
      </c>
      <c r="J28">
        <f t="shared" si="22"/>
        <v>0.40790153326695539</v>
      </c>
      <c r="K28">
        <f>D27</f>
        <v>-0.21122181222946779</v>
      </c>
      <c r="L28">
        <f>E27</f>
        <v>0.23780892255934999</v>
      </c>
      <c r="M28">
        <f>F27</f>
        <v>25.31815016600871</v>
      </c>
    </row>
    <row r="29" spans="1:13" x14ac:dyDescent="0.2">
      <c r="A29" s="1"/>
    </row>
    <row r="30" spans="1:13" x14ac:dyDescent="0.2">
      <c r="A30" s="1"/>
    </row>
    <row r="31" spans="1:13" x14ac:dyDescent="0.2">
      <c r="A31" s="1" t="s">
        <v>51</v>
      </c>
      <c r="B31">
        <v>2.8095370728037148</v>
      </c>
      <c r="C31">
        <v>0.67791650593370667</v>
      </c>
      <c r="D31">
        <v>-7.3267086570333428E-2</v>
      </c>
      <c r="E31">
        <v>0.41204581384764699</v>
      </c>
      <c r="F31">
        <v>32.036350332422437</v>
      </c>
      <c r="H31" t="str">
        <f>A31</f>
        <v>niftysmallcap100,10 elements,120 days</v>
      </c>
      <c r="I31">
        <f>B31</f>
        <v>2.8095370728037148</v>
      </c>
      <c r="J31">
        <f>C31</f>
        <v>0.67791650593370667</v>
      </c>
      <c r="K31">
        <f>D31</f>
        <v>-7.3267086570333428E-2</v>
      </c>
      <c r="L31">
        <f>E31</f>
        <v>0.41204581384764699</v>
      </c>
      <c r="M31">
        <f>F31</f>
        <v>32.036350332422437</v>
      </c>
    </row>
    <row r="32" spans="1:13" x14ac:dyDescent="0.2">
      <c r="A32" s="1" t="s">
        <v>52</v>
      </c>
      <c r="B32">
        <v>1.9570264608178609</v>
      </c>
      <c r="C32">
        <v>0.43750690131081388</v>
      </c>
      <c r="D32">
        <v>-0.18968377799713901</v>
      </c>
      <c r="E32">
        <v>0.48877885527333043</v>
      </c>
      <c r="F32">
        <v>22.315414847334878</v>
      </c>
      <c r="H32" t="str">
        <f>A32</f>
        <v>niftysmallcap100,10 elements,240 days</v>
      </c>
      <c r="I32">
        <f>B32</f>
        <v>1.9570264608178609</v>
      </c>
      <c r="J32">
        <f>C32</f>
        <v>0.43750690131081388</v>
      </c>
      <c r="K32">
        <f>D32</f>
        <v>-0.18968377799713901</v>
      </c>
      <c r="L32">
        <f>E32</f>
        <v>0.48877885527333043</v>
      </c>
      <c r="M32">
        <f>F32</f>
        <v>22.315414847334878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Nifty_10_Elements</vt:lpstr>
      <vt:lpstr>Nifty_20_Elements (2)</vt:lpstr>
      <vt:lpstr>Nifty_25_Elements (3)</vt:lpstr>
      <vt:lpstr>Nifty_30_Elements (4)</vt:lpstr>
      <vt:lpstr>MIdcap_10_Elements</vt:lpstr>
      <vt:lpstr>MIdcap_20_Elements</vt:lpstr>
      <vt:lpstr>MIdcap_25_Elements</vt:lpstr>
      <vt:lpstr>MIdcap_30_Elements (2)</vt:lpstr>
      <vt:lpstr>SmallCap_10_Elements (2)</vt:lpstr>
      <vt:lpstr>SmallCap_20_Elements</vt:lpstr>
      <vt:lpstr>SmallCap_25_Elements (2)</vt:lpstr>
      <vt:lpstr>SmallCap_30_Elements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2021-01-19T09:54:15Z</dcterms:created>
  <dcterms:modified xsi:type="dcterms:W3CDTF">2021-01-19T13:57:22Z</dcterms:modified>
</cp:coreProperties>
</file>