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<sst xmlns="http://schemas.openxmlformats.org/spreadsheetml/2006/main" count="25" uniqueCount="25">
  <si>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红色字为学生作答结果</t>
  </si>
  <si>
    <t>美国某房产 （单位：美元）</t>
  </si>
  <si>
    <t>现金流情况</t>
  </si>
  <si>
    <t>时间</t>
  </si>
  <si>
    <t>市价</t>
  </si>
  <si>
    <t>首付（30%)</t>
  </si>
  <si>
    <t>贷款（70%)</t>
  </si>
  <si>
    <t>月租金</t>
  </si>
  <si>
    <t>月供     （等额本息）</t>
  </si>
  <si>
    <t>每月其他支出     （约房租的30%）</t>
  </si>
  <si>
    <t>月现金流入</t>
  </si>
  <si>
    <t>月现金流出</t>
  </si>
  <si>
    <t>月进净金流</t>
  </si>
  <si>
    <t>投资年回报率</t>
  </si>
  <si>
    <t>资产类型</t>
  </si>
  <si>
    <t xml:space="preserve"> </t>
  </si>
  <si>
    <t>美国房产价格指数(1990-2020年)</t>
  </si>
  <si>
    <t>年份</t>
  </si>
  <si>
    <t>指数</t>
  </si>
  <si>
    <t>涨幅</t>
  </si>
  <si>
    <t>结论: 根据太极图智慧,大涨之后必有大跌,大跌之后必有大涨 资产的价格涨跌是循环运动的; 房价的上涨和下跌也是循环运动的,具有波动性,并不是线性的</t>
  </si>
  <si>
    <t>第一周作业学到的重点知识</t>
  </si>
  <si>
    <t>1、太极图的智慧：价格循环往复</t>
  </si>
  <si>
    <t>2、生钱资产的含义：持续稳定净现金流入</t>
  </si>
  <si>
    <t>3、涨跌幅、回报率，现金流的计算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</si>
</sst>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Red][&gt;0]&quot;生钱资产&quot;;[Yellow][&lt;0]&quot;耗钱资产&quot;;General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Tahoma"/>
      <charset val="134"/>
    </font>
    <font>
      <sz val="7.5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1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1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name val="Tahoma"/>
        <scheme val="none"/>
        <sz val="12"/>
        <color rgb="FF000000"/>
      </font>
      <fill>
        <patternFill patternType="solid">
          <bgColor rgb="FFEBF1DE"/>
        </patternFill>
      </fill>
      <alignment horizontal="center"/>
      <border>
        <right style="medium">
          <color rgb="FF000000"/>
        </right>
        <bottom style="medium">
          <color rgb="FF000000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76" formatCode="[Red][&gt;0]&quot;生钱资产&quot;;[Yellow][&lt;0]&quot;耗钱资产&quot;;General"/>
    </dxf>
    <dxf>
      <font>
        <color rgb="FFFF0000"/>
      </font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B4:M7" totalsRowShown="0">
  <autoFilter ref="B4:M7"/>
  <tableColumns count="12">
    <tableColumn id="1" name="时间" dataDxfId="0"/>
    <tableColumn id="2" name="市价" dataDxfId="1"/>
    <tableColumn id="3" name="首付（30%)" dataDxfId="2"/>
    <tableColumn id="4" name="贷款（70%)" dataDxfId="3"/>
    <tableColumn id="5" name="月租金" dataDxfId="4"/>
    <tableColumn id="6" name="月供     （等额本息）" dataDxfId="5"/>
    <tableColumn id="7" name="每月其他支出     （约房租的30%）" dataDxfId="6"/>
    <tableColumn id="8" name="月现金流入" dataDxfId="7"/>
    <tableColumn id="9" name="月现金流出" dataDxfId="8"/>
    <tableColumn id="10" name="月进净金流" dataDxfId="9"/>
    <tableColumn id="11" name="投资年回报率" dataDxfId="10"/>
    <tableColumn id="12" name="资产类型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B12:D16" totalsRowShown="0">
  <autoFilter ref="B12:D16"/>
  <tableColumns count="3">
    <tableColumn id="1" name="年份"/>
    <tableColumn id="2" name="指数"/>
    <tableColumn id="3" name="涨幅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5"/>
  <sheetViews>
    <sheetView tabSelected="1" workbookViewId="0">
      <selection activeCell="L7" sqref="L7"/>
    </sheetView>
  </sheetViews>
  <sheetFormatPr defaultColWidth="10.625" defaultRowHeight="13.5"/>
  <cols>
    <col min="1" max="16384" width="10.625" style="1" customWidth="1"/>
  </cols>
  <sheetData>
    <row r="1" ht="27" spans="2:2">
      <c r="B1" s="2" t="s">
        <v>0</v>
      </c>
    </row>
    <row r="2" ht="14.25"/>
    <row r="3" ht="15" spans="2:12">
      <c r="B3" s="3" t="s">
        <v>1</v>
      </c>
      <c r="C3" s="3"/>
      <c r="D3" s="3"/>
      <c r="E3" s="3"/>
      <c r="F3" s="3"/>
      <c r="G3" s="3"/>
      <c r="H3" s="3"/>
      <c r="I3" s="18" t="s">
        <v>2</v>
      </c>
      <c r="J3" s="18"/>
      <c r="K3" s="18"/>
      <c r="L3" s="18"/>
    </row>
    <row r="4" ht="57.75" spans="2:13"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</row>
    <row r="5" ht="15" spans="2:13">
      <c r="B5" s="6">
        <v>2006</v>
      </c>
      <c r="C5" s="7">
        <v>600000</v>
      </c>
      <c r="D5" s="7">
        <v>180000</v>
      </c>
      <c r="E5" s="7">
        <v>420000</v>
      </c>
      <c r="F5" s="7">
        <v>2800</v>
      </c>
      <c r="G5" s="7">
        <v>2900</v>
      </c>
      <c r="H5" s="7">
        <v>840</v>
      </c>
      <c r="I5" s="17">
        <f>F5</f>
        <v>2800</v>
      </c>
      <c r="J5" s="17">
        <f>G5+H5</f>
        <v>3740</v>
      </c>
      <c r="K5" s="17">
        <f>I5-J5</f>
        <v>-940</v>
      </c>
      <c r="L5" s="19">
        <f>K5*12/D5</f>
        <v>-0.0626666666666667</v>
      </c>
      <c r="M5" s="20">
        <f>L5</f>
        <v>-0.0626666666666667</v>
      </c>
    </row>
    <row r="6" ht="15.75" spans="2:13">
      <c r="B6" s="6">
        <v>2012</v>
      </c>
      <c r="C6" s="7">
        <v>350000</v>
      </c>
      <c r="D6" s="7">
        <v>105000</v>
      </c>
      <c r="E6" s="7">
        <v>245000</v>
      </c>
      <c r="F6" s="7">
        <v>2400</v>
      </c>
      <c r="G6" s="7">
        <v>1100</v>
      </c>
      <c r="H6" s="7">
        <v>720</v>
      </c>
      <c r="I6" s="17">
        <f>F6</f>
        <v>2400</v>
      </c>
      <c r="J6" s="17">
        <f>G6+H6</f>
        <v>1820</v>
      </c>
      <c r="K6" s="17">
        <f>I6-J6</f>
        <v>580</v>
      </c>
      <c r="L6" s="19">
        <f>K6*12/D6</f>
        <v>0.0662857142857143</v>
      </c>
      <c r="M6" s="20">
        <f>L6</f>
        <v>0.0662857142857143</v>
      </c>
    </row>
    <row r="7" ht="15.75" spans="2:13">
      <c r="B7" s="6">
        <v>2020</v>
      </c>
      <c r="C7" s="7">
        <v>650000</v>
      </c>
      <c r="D7" s="7">
        <v>195000</v>
      </c>
      <c r="E7" s="7">
        <v>455000</v>
      </c>
      <c r="F7" s="7">
        <v>3200</v>
      </c>
      <c r="G7" s="7">
        <v>2000</v>
      </c>
      <c r="H7" s="7">
        <v>960</v>
      </c>
      <c r="I7" s="17">
        <f>F7</f>
        <v>3200</v>
      </c>
      <c r="J7" s="17">
        <f>G7+H7</f>
        <v>2960</v>
      </c>
      <c r="K7" s="17">
        <f>I7-J7</f>
        <v>240</v>
      </c>
      <c r="L7" s="19">
        <f>K7*12/D7</f>
        <v>0.0147692307692308</v>
      </c>
      <c r="M7" s="20">
        <f>L7</f>
        <v>0.0147692307692308</v>
      </c>
    </row>
    <row r="8" ht="14.25" spans="2:2">
      <c r="B8" s="8" t="s">
        <v>15</v>
      </c>
    </row>
    <row r="11" spans="2:4">
      <c r="B11" s="9" t="s">
        <v>16</v>
      </c>
      <c r="C11" s="9"/>
      <c r="D11" s="9"/>
    </row>
    <row r="12" spans="2:4">
      <c r="B12" s="10" t="s">
        <v>17</v>
      </c>
      <c r="C12" s="11" t="s">
        <v>18</v>
      </c>
      <c r="D12" s="11" t="s">
        <v>19</v>
      </c>
    </row>
    <row r="13" spans="2:4">
      <c r="B13" s="11">
        <v>1990</v>
      </c>
      <c r="C13" s="11">
        <v>82</v>
      </c>
      <c r="D13" s="12"/>
    </row>
    <row r="14" spans="2:4">
      <c r="B14" s="11">
        <v>2006</v>
      </c>
      <c r="C14" s="11">
        <v>226</v>
      </c>
      <c r="D14" s="12">
        <f>(C14-C13)/C13</f>
        <v>1.75609756097561</v>
      </c>
    </row>
    <row r="15" spans="2:4">
      <c r="B15" s="11">
        <v>2012</v>
      </c>
      <c r="C15" s="11">
        <v>146</v>
      </c>
      <c r="D15" s="12">
        <f>(C15-C14)/C14</f>
        <v>-0.353982300884956</v>
      </c>
    </row>
    <row r="16" spans="2:4">
      <c r="B16" s="11">
        <v>2020</v>
      </c>
      <c r="C16" s="11">
        <v>226</v>
      </c>
      <c r="D16" s="12">
        <f>(C16-C15)/C15</f>
        <v>0.547945205479452</v>
      </c>
    </row>
    <row r="18" spans="2:8">
      <c r="B18" s="13"/>
      <c r="C18" s="13"/>
      <c r="D18" s="13"/>
      <c r="E18" s="13"/>
      <c r="F18" s="13"/>
      <c r="G18" s="13"/>
      <c r="H18" s="13"/>
    </row>
    <row r="19" ht="53" customHeight="1" spans="2:6">
      <c r="B19" s="14" t="s">
        <v>20</v>
      </c>
      <c r="C19" s="14"/>
      <c r="D19" s="14"/>
      <c r="E19" s="14"/>
      <c r="F19" s="14"/>
    </row>
    <row r="22" spans="2:6">
      <c r="B22" s="15" t="s">
        <v>21</v>
      </c>
      <c r="C22" s="16"/>
      <c r="D22" s="16"/>
      <c r="E22" s="16"/>
      <c r="F22" s="16"/>
    </row>
    <row r="23" spans="2:6">
      <c r="B23" s="2" t="s">
        <v>22</v>
      </c>
      <c r="C23" s="17"/>
      <c r="D23" s="17"/>
      <c r="E23" s="17"/>
      <c r="F23" s="17"/>
    </row>
    <row r="24" spans="2:6">
      <c r="B24" s="2" t="s">
        <v>23</v>
      </c>
      <c r="C24" s="17"/>
      <c r="D24" s="17"/>
      <c r="E24" s="17"/>
      <c r="F24" s="17"/>
    </row>
    <row r="25" spans="2:6">
      <c r="B25" s="2" t="s">
        <v>24</v>
      </c>
      <c r="C25" s="17"/>
      <c r="D25" s="17"/>
      <c r="E25" s="17"/>
      <c r="F25" s="17"/>
    </row>
  </sheetData>
  <mergeCells count="8">
    <mergeCell ref="B3:H3"/>
    <mergeCell ref="I3:L3"/>
    <mergeCell ref="B11:D11"/>
    <mergeCell ref="B19:F19"/>
    <mergeCell ref="B22:F22"/>
    <mergeCell ref="B23:F23"/>
    <mergeCell ref="B24:F24"/>
    <mergeCell ref="B25:F25"/>
  </mergeCells>
  <conditionalFormatting sqref="M5:M7">
    <cfRule type="aboveAverage" priority="1"/>
  </conditionalFormatting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created xsi:type="dcterms:W3CDTF">2020-08-21T15:43:02Z</dcterms:created>
  <dcterms:modified xsi:type="dcterms:W3CDTF">2020-08-21T16:47:11Z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