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CC7175ED-4193-47BC-B946-54AABA8A715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GPIO" sheetId="7" r:id="rId1"/>
    <sheet name="Options" sheetId="8" r:id="rId2"/>
  </sheets>
  <definedNames>
    <definedName name="_xlnm._FilterDatabase" localSheetId="0" hidden="1">GPIO!$A$1:$O$32</definedName>
    <definedName name="AltFn">Options!$K$2:$K$18</definedName>
    <definedName name="Mode">Options!$A$2:$A$5</definedName>
    <definedName name="OutputInit">Options!$I$2:$I$4</definedName>
    <definedName name="OutputSpeed">Options!$E$2:$E$6</definedName>
    <definedName name="OutputType">Options!$C$2:$C$4</definedName>
    <definedName name="Pull">Options!$G$2:$G$4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7" l="1"/>
  <c r="M10" i="7"/>
  <c r="K10" i="7"/>
  <c r="I10" i="7"/>
  <c r="G10" i="7"/>
  <c r="E10" i="7"/>
  <c r="O30" i="7"/>
  <c r="M30" i="7"/>
  <c r="K30" i="7"/>
  <c r="I30" i="7"/>
  <c r="G30" i="7"/>
  <c r="E30" i="7"/>
  <c r="O25" i="7"/>
  <c r="M25" i="7"/>
  <c r="K25" i="7"/>
  <c r="I25" i="7"/>
  <c r="G25" i="7"/>
  <c r="E25" i="7"/>
  <c r="O24" i="7"/>
  <c r="M24" i="7"/>
  <c r="K24" i="7"/>
  <c r="I24" i="7"/>
  <c r="G24" i="7"/>
  <c r="E24" i="7"/>
  <c r="O23" i="7"/>
  <c r="M23" i="7"/>
  <c r="K23" i="7"/>
  <c r="I23" i="7"/>
  <c r="G23" i="7"/>
  <c r="E23" i="7"/>
  <c r="O22" i="7"/>
  <c r="M22" i="7"/>
  <c r="K22" i="7"/>
  <c r="I22" i="7"/>
  <c r="G22" i="7"/>
  <c r="E22" i="7"/>
  <c r="O21" i="7"/>
  <c r="M21" i="7"/>
  <c r="K21" i="7"/>
  <c r="I21" i="7"/>
  <c r="G21" i="7"/>
  <c r="E21" i="7"/>
  <c r="O20" i="7"/>
  <c r="M20" i="7"/>
  <c r="K20" i="7"/>
  <c r="I20" i="7"/>
  <c r="G20" i="7"/>
  <c r="E20" i="7"/>
  <c r="O19" i="7"/>
  <c r="M19" i="7"/>
  <c r="K19" i="7"/>
  <c r="I19" i="7"/>
  <c r="G19" i="7"/>
  <c r="E19" i="7"/>
  <c r="O17" i="7"/>
  <c r="M17" i="7"/>
  <c r="K17" i="7"/>
  <c r="I17" i="7"/>
  <c r="G17" i="7"/>
  <c r="E17" i="7"/>
  <c r="O11" i="7"/>
  <c r="M11" i="7"/>
  <c r="K11" i="7"/>
  <c r="I11" i="7"/>
  <c r="G11" i="7"/>
  <c r="E11" i="7"/>
  <c r="O12" i="7"/>
  <c r="M12" i="7"/>
  <c r="K12" i="7"/>
  <c r="I12" i="7"/>
  <c r="G12" i="7"/>
  <c r="E12" i="7"/>
  <c r="O3" i="7"/>
  <c r="M3" i="7"/>
  <c r="K3" i="7"/>
  <c r="I3" i="7"/>
  <c r="G3" i="7"/>
  <c r="E3" i="7"/>
  <c r="O2" i="7"/>
  <c r="M2" i="7"/>
  <c r="K2" i="7"/>
  <c r="I2" i="7"/>
  <c r="G2" i="7"/>
  <c r="E2" i="7"/>
  <c r="O14" i="7"/>
  <c r="M14" i="7"/>
  <c r="K14" i="7"/>
  <c r="I14" i="7"/>
  <c r="G14" i="7"/>
  <c r="E14" i="7"/>
  <c r="O28" i="7"/>
  <c r="M28" i="7"/>
  <c r="K28" i="7"/>
  <c r="I28" i="7"/>
  <c r="G28" i="7"/>
  <c r="E28" i="7"/>
  <c r="O9" i="7"/>
  <c r="M9" i="7"/>
  <c r="K9" i="7"/>
  <c r="I9" i="7"/>
  <c r="G9" i="7"/>
  <c r="E9" i="7"/>
  <c r="O8" i="7"/>
  <c r="M8" i="7"/>
  <c r="K8" i="7"/>
  <c r="I8" i="7"/>
  <c r="G8" i="7"/>
  <c r="E8" i="7"/>
  <c r="S30" i="7"/>
  <c r="S31" i="7"/>
  <c r="S32" i="7"/>
  <c r="S20" i="7"/>
  <c r="S21" i="7"/>
  <c r="S22" i="7"/>
  <c r="S23" i="7"/>
  <c r="S24" i="7"/>
  <c r="S25" i="7"/>
  <c r="S26" i="7"/>
  <c r="S27" i="7"/>
  <c r="S28" i="7"/>
  <c r="S19" i="7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2" i="7"/>
  <c r="U3" i="7" l="1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9" i="7"/>
  <c r="U20" i="7"/>
  <c r="U21" i="7"/>
  <c r="U22" i="7"/>
  <c r="U23" i="7"/>
  <c r="U24" i="7"/>
  <c r="U25" i="7"/>
  <c r="U26" i="7"/>
  <c r="U27" i="7"/>
  <c r="U28" i="7"/>
  <c r="U30" i="7"/>
  <c r="U31" i="7"/>
  <c r="U3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9" i="7"/>
  <c r="Q20" i="7"/>
  <c r="Q21" i="7"/>
  <c r="Q22" i="7"/>
  <c r="Q23" i="7"/>
  <c r="Q24" i="7"/>
  <c r="Q25" i="7"/>
  <c r="Q26" i="7"/>
  <c r="Q27" i="7"/>
  <c r="Q28" i="7"/>
  <c r="Q30" i="7"/>
  <c r="Q31" i="7"/>
  <c r="Q32" i="7"/>
  <c r="U2" i="7"/>
  <c r="Q2" i="7"/>
  <c r="O4" i="7"/>
  <c r="O5" i="7"/>
  <c r="O6" i="7"/>
  <c r="O7" i="7"/>
  <c r="O13" i="7"/>
  <c r="O15" i="7"/>
  <c r="O16" i="7"/>
  <c r="O26" i="7"/>
  <c r="O27" i="7"/>
  <c r="O31" i="7"/>
  <c r="O32" i="7"/>
  <c r="M4" i="7"/>
  <c r="M5" i="7"/>
  <c r="M6" i="7"/>
  <c r="M7" i="7"/>
  <c r="M13" i="7"/>
  <c r="M15" i="7"/>
  <c r="M16" i="7"/>
  <c r="M26" i="7"/>
  <c r="M27" i="7"/>
  <c r="M31" i="7"/>
  <c r="M32" i="7"/>
  <c r="K4" i="7"/>
  <c r="K5" i="7"/>
  <c r="K6" i="7"/>
  <c r="K7" i="7"/>
  <c r="K13" i="7"/>
  <c r="K15" i="7"/>
  <c r="K16" i="7"/>
  <c r="K26" i="7"/>
  <c r="K27" i="7"/>
  <c r="K31" i="7"/>
  <c r="K32" i="7"/>
  <c r="I4" i="7"/>
  <c r="I5" i="7"/>
  <c r="I6" i="7"/>
  <c r="I7" i="7"/>
  <c r="I13" i="7"/>
  <c r="I15" i="7"/>
  <c r="I16" i="7"/>
  <c r="I26" i="7"/>
  <c r="I27" i="7"/>
  <c r="I31" i="7"/>
  <c r="I32" i="7"/>
  <c r="G4" i="7"/>
  <c r="G5" i="7"/>
  <c r="G6" i="7"/>
  <c r="G7" i="7"/>
  <c r="G13" i="7"/>
  <c r="G15" i="7"/>
  <c r="G16" i="7"/>
  <c r="G26" i="7"/>
  <c r="G27" i="7"/>
  <c r="G31" i="7"/>
  <c r="G32" i="7"/>
  <c r="E4" i="7"/>
  <c r="E5" i="7"/>
  <c r="E6" i="7"/>
  <c r="E7" i="7"/>
  <c r="E13" i="7"/>
  <c r="E15" i="7"/>
  <c r="E16" i="7"/>
  <c r="E26" i="7"/>
  <c r="E27" i="7"/>
  <c r="E31" i="7"/>
  <c r="E32" i="7"/>
</calcChain>
</file>

<file path=xl/sharedStrings.xml><?xml version="1.0" encoding="utf-8"?>
<sst xmlns="http://schemas.openxmlformats.org/spreadsheetml/2006/main" count="285" uniqueCount="79">
  <si>
    <t>Mode</t>
  </si>
  <si>
    <t>PX_GPIO_MODE_IN</t>
  </si>
  <si>
    <t>PX_GPIO_MODE_OUT</t>
  </si>
  <si>
    <t>OutputType</t>
  </si>
  <si>
    <t>OutputSpeed</t>
  </si>
  <si>
    <t>Pull</t>
  </si>
  <si>
    <t>PX_GPIO_PULL_UP</t>
  </si>
  <si>
    <t>OutputInit</t>
  </si>
  <si>
    <t>AltFn</t>
  </si>
  <si>
    <t>Name</t>
  </si>
  <si>
    <t>Port</t>
  </si>
  <si>
    <t>Pin</t>
  </si>
  <si>
    <t>A</t>
  </si>
  <si>
    <t>PX_GPIO_MODE_AF</t>
  </si>
  <si>
    <t>PX_GPIO_MODE_ANA</t>
  </si>
  <si>
    <t>PX_GPIO_OTYPE_NA</t>
  </si>
  <si>
    <t>PX_GPIO_OTYPE_PP</t>
  </si>
  <si>
    <t>PX_GPIO_OTYPE_OD</t>
  </si>
  <si>
    <t>PX_GPIO_OSPEED_NA</t>
  </si>
  <si>
    <t>PX_GPIO_OSPEED_LO</t>
  </si>
  <si>
    <t>PX_GPIO_OSPEED_HI</t>
  </si>
  <si>
    <t>PX_GPIO_OSPEED_VH</t>
  </si>
  <si>
    <t>PX_GPIO_OSPEED_MD</t>
  </si>
  <si>
    <t>PX_GPIO_PULL_NO</t>
  </si>
  <si>
    <t>PX_GPIO_PULL_DN</t>
  </si>
  <si>
    <t>PX_GPIO_OUT_INIT_NA</t>
  </si>
  <si>
    <t>PX_GPIO_OUT_INIT_LO</t>
  </si>
  <si>
    <t>PX_GPIO_OUT_INIT_HI</t>
  </si>
  <si>
    <t>PX_GPIO_AF_NA</t>
  </si>
  <si>
    <t>PX_GPIO_AF_0</t>
  </si>
  <si>
    <t>PX_GPIO_AF_1</t>
  </si>
  <si>
    <t>PX_GPIO_AF_2</t>
  </si>
  <si>
    <t>PX_GPIO_AF_3</t>
  </si>
  <si>
    <t>PX_GPIO_AF_4</t>
  </si>
  <si>
    <t>PX_GPIO_AF_5</t>
  </si>
  <si>
    <t>PX_GPIO_AF_6</t>
  </si>
  <si>
    <t>PX_GPIO_AF_7</t>
  </si>
  <si>
    <t>PX_GPIO_3</t>
  </si>
  <si>
    <t>PX_GPIO_ADC1</t>
  </si>
  <si>
    <t>PX_GPIO_1</t>
  </si>
  <si>
    <t>B</t>
  </si>
  <si>
    <t>PX_GPIO_0</t>
  </si>
  <si>
    <t>PX_GPIO_SPI1_SCK</t>
  </si>
  <si>
    <t>PX_GPIO_SPI1_MISO</t>
  </si>
  <si>
    <t>PX_GPIO_SPI1_MOSI</t>
  </si>
  <si>
    <t>PX_GPIO_I2C1_SCL</t>
  </si>
  <si>
    <t>PX_GPIO_I2C1_SDA</t>
  </si>
  <si>
    <t>C</t>
  </si>
  <si>
    <t>PX_GPIO_USR_LED</t>
  </si>
  <si>
    <t>PX_GPIO_2</t>
  </si>
  <si>
    <t>PX_GPIO_PWM_BUZZER</t>
  </si>
  <si>
    <t>PX_GPIO_OSC32_IN</t>
  </si>
  <si>
    <t>PX_GPIO_OSC32_OUT</t>
  </si>
  <si>
    <t>PX_GPIO_ADC0</t>
  </si>
  <si>
    <t>PX_GPIO_SPI1_CS</t>
  </si>
  <si>
    <t>Definitions</t>
  </si>
  <si>
    <t>Global variables</t>
  </si>
  <si>
    <t>Map</t>
  </si>
  <si>
    <t>PX_GPIO_PWM</t>
  </si>
  <si>
    <t>PX_GPIO_USBD_N</t>
  </si>
  <si>
    <t>PX_GPIO_USBD_P</t>
  </si>
  <si>
    <t>PX_GPIO_USR_BTN</t>
  </si>
  <si>
    <t>PX_GPIO_AF_8</t>
  </si>
  <si>
    <t>PX_GPIO_AF_9</t>
  </si>
  <si>
    <t>PX_GPIO_AF_10</t>
  </si>
  <si>
    <t>PX_GPIO_AF_11</t>
  </si>
  <si>
    <t>PX_GPIO_AF_12</t>
  </si>
  <si>
    <t>PX_GPIO_AF_13</t>
  </si>
  <si>
    <t>PX_GPIO_AF_14</t>
  </si>
  <si>
    <t>PX_GPIO_AF_15</t>
  </si>
  <si>
    <t>PX_GPIO_UART1_TX</t>
  </si>
  <si>
    <t>PX_GPIO_UART1_RX</t>
  </si>
  <si>
    <t>PX_GPIO_DBG_UART2_TX</t>
  </si>
  <si>
    <t>PX_GPIO_DBG_UART2_RX</t>
  </si>
  <si>
    <t>PX_GPIO_SPI1_CS_SF</t>
  </si>
  <si>
    <t>PX_GPIO_ADC3</t>
  </si>
  <si>
    <t>PX_GPIO_ADC2</t>
  </si>
  <si>
    <t>PX_GPIO_SWDIO</t>
  </si>
  <si>
    <t>PX_GPIO_SWDCK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</si>
</sst>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8"/>
      <color rgb="FF1010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A82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3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1" fontId="3" fillId="0" borderId="6" xfId="0" applyNumberFormat="1" applyFont="1" applyBorder="1" applyAlignment="1">
      <alignment horizontal="left"/>
    </xf>
  </cellXfs>
  <cellStyles count="1"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00FFFF"/>
        </patternFill>
      </fill>
    </dxf>
    <dxf>
      <fill>
        <patternFill>
          <bgColor rgb="FF0000FF"/>
        </patternFill>
      </fill>
    </dxf>
    <dxf>
      <fill>
        <patternFill>
          <bgColor rgb="FFFF00FF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rgb="FF808080"/>
        </patternFill>
      </fill>
    </dxf>
  </dxfs>
  <tableStyles count="0" defaultTableStyle="TableStyleMedium2" defaultPivotStyle="PivotStyleMedium9"/>
  <colors>
    <mruColors>
      <color rgb="FF808080"/>
      <color rgb="FFFF00FF"/>
      <color rgb="FF0000FF"/>
      <color rgb="FF00FFFF"/>
      <color rgb="FF00FF00"/>
      <color rgb="FFFFFF00"/>
      <color rgb="FFFF0000"/>
      <color rgb="FF101010"/>
      <color rgb="FFC0A820"/>
      <color rgb="FFC0A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A020"/>
  </sheetPr>
  <dimension ref="A1:U33"/>
  <sheetViews>
    <sheetView tabSelected="1" workbookViewId="0"/>
  </sheetViews>
  <sheetFormatPr defaultRowHeight="11.25" x14ac:dyDescent="0.2"/>
  <cols>
    <col min="1" max="1" width="24.7109375" style="3" bestFit="1" customWidth="1"/>
    <col min="2" max="2" width="4.28515625" style="3" bestFit="1" customWidth="1"/>
    <col min="3" max="3" width="3.42578125" style="3" bestFit="1" customWidth="1"/>
    <col min="4" max="4" width="18.7109375" style="3" customWidth="1"/>
    <col min="5" max="5" width="2.7109375" style="3" customWidth="1"/>
    <col min="6" max="6" width="18.7109375" style="3" customWidth="1"/>
    <col min="7" max="7" width="2.7109375" style="3" customWidth="1"/>
    <col min="8" max="8" width="18.7109375" style="3" customWidth="1"/>
    <col min="9" max="9" width="2.7109375" style="3" customWidth="1"/>
    <col min="10" max="10" width="18.7109375" style="3" customWidth="1"/>
    <col min="11" max="11" width="2.7109375" style="3" customWidth="1"/>
    <col min="12" max="12" width="18.7109375" style="3" customWidth="1"/>
    <col min="13" max="13" width="2.7109375" style="3" customWidth="1"/>
    <col min="14" max="14" width="18.7109375" style="3" customWidth="1"/>
    <col min="15" max="16" width="2.7109375" style="3" customWidth="1"/>
    <col min="17" max="17" width="129.42578125" style="3" bestFit="1" customWidth="1"/>
    <col min="18" max="18" width="2.7109375" style="3" customWidth="1"/>
    <col min="19" max="19" width="36.5703125" style="3" bestFit="1" customWidth="1"/>
    <col min="20" max="20" width="2.7109375" style="3" customWidth="1"/>
    <col min="21" max="21" width="62.5703125" style="3" bestFit="1" customWidth="1"/>
    <col min="22" max="16384" width="9.140625" style="3"/>
  </cols>
  <sheetData>
    <row r="1" spans="1:21" x14ac:dyDescent="0.2">
      <c r="A1" s="1" t="s">
        <v>9</v>
      </c>
      <c r="B1" s="1" t="s">
        <v>10</v>
      </c>
      <c r="C1" s="1" t="s">
        <v>11</v>
      </c>
      <c r="D1" s="1" t="s">
        <v>0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7</v>
      </c>
      <c r="M1" s="1"/>
      <c r="N1" s="1" t="s">
        <v>8</v>
      </c>
      <c r="O1" s="1"/>
      <c r="P1" s="2"/>
      <c r="Q1" s="1" t="s">
        <v>55</v>
      </c>
      <c r="S1" s="1" t="s">
        <v>57</v>
      </c>
      <c r="U1" s="1" t="s">
        <v>56</v>
      </c>
    </row>
    <row r="2" spans="1:21" x14ac:dyDescent="0.2">
      <c r="A2" s="4" t="s">
        <v>70</v>
      </c>
      <c r="B2" s="4" t="s">
        <v>12</v>
      </c>
      <c r="C2" s="4">
        <v>0</v>
      </c>
      <c r="D2" s="4" t="s">
        <v>13</v>
      </c>
      <c r="E2" s="7">
        <f>VLOOKUP(D2,Options!A$2:B$100,2,FALSE)</f>
        <v>3</v>
      </c>
      <c r="F2" s="5" t="s">
        <v>16</v>
      </c>
      <c r="G2" s="7">
        <f>VLOOKUP(F2,Options!C$2:D$100,2,FALSE)</f>
        <v>2</v>
      </c>
      <c r="H2" s="5" t="s">
        <v>19</v>
      </c>
      <c r="I2" s="7">
        <f>VLOOKUP(H2,Options!E$2:F$100,2,FALSE)</f>
        <v>2</v>
      </c>
      <c r="J2" s="5" t="s">
        <v>23</v>
      </c>
      <c r="K2" s="7">
        <f>VLOOKUP(J2,Options!G$2:H$100,2,FALSE)</f>
        <v>1</v>
      </c>
      <c r="L2" s="4" t="s">
        <v>27</v>
      </c>
      <c r="M2" s="7">
        <f>VLOOKUP(L2,Options!I$2:J$100,2,FALSE)</f>
        <v>3</v>
      </c>
      <c r="N2" s="4" t="s">
        <v>33</v>
      </c>
      <c r="O2" s="7">
        <f>VLOOKUP(N2,Options!K$2:L$100,2,FALSE)</f>
        <v>6</v>
      </c>
      <c r="P2" s="2"/>
      <c r="Q2" s="3" t="str">
        <f>CONCATENATE("#define ",$A2," PX_GPIO(",$B2,", ",$C2,", ",$D2,", ",$F2,", ",$H2,", ",$J2,", ",$L2,", ",$N2,")")</f>
        <v>#define PX_GPIO_UART1_TX PX_GPIO(A, 0, PX_GPIO_MODE_AF, PX_GPIO_OTYPE_PP, PX_GPIO_OSPEED_LO, PX_GPIO_PULL_NO, PX_GPIO_OUT_INIT_HI, PX_GPIO_AF_4)</v>
      </c>
      <c r="S2" s="3" t="str">
        <f>CONCATENATE("#define PX_GPIO_",$B2,$C2," ",$A2)</f>
        <v>#define PX_GPIO_A0 PX_GPIO_UART1_TX</v>
      </c>
      <c r="U2" s="3" t="str">
        <f>CONCATENATE("static const px_gpio_handle_t ",LOWER($A2)," = {",$A2,"};")</f>
        <v>static const px_gpio_handle_t px_gpio_uart1_tx = {PX_GPIO_UART1_TX};</v>
      </c>
    </row>
    <row r="3" spans="1:21" x14ac:dyDescent="0.2">
      <c r="A3" s="4" t="s">
        <v>71</v>
      </c>
      <c r="B3" s="4" t="s">
        <v>12</v>
      </c>
      <c r="C3" s="4">
        <v>1</v>
      </c>
      <c r="D3" s="4" t="s">
        <v>13</v>
      </c>
      <c r="E3" s="7">
        <f>VLOOKUP(D3,Options!A$2:B$100,2,FALSE)</f>
        <v>3</v>
      </c>
      <c r="F3" s="5" t="s">
        <v>15</v>
      </c>
      <c r="G3" s="7">
        <f>VLOOKUP(F3,Options!C$2:D$100,2,FALSE)</f>
        <v>1</v>
      </c>
      <c r="H3" s="5" t="s">
        <v>18</v>
      </c>
      <c r="I3" s="7">
        <f>VLOOKUP(H3,Options!E$2:F$100,2,FALSE)</f>
        <v>1</v>
      </c>
      <c r="J3" s="5" t="s">
        <v>6</v>
      </c>
      <c r="K3" s="7">
        <f>VLOOKUP(J3,Options!G$2:H$100,2,FALSE)</f>
        <v>2</v>
      </c>
      <c r="L3" s="4" t="s">
        <v>25</v>
      </c>
      <c r="M3" s="7">
        <f>VLOOKUP(L3,Options!I$2:J$100,2,FALSE)</f>
        <v>1</v>
      </c>
      <c r="N3" s="4" t="s">
        <v>33</v>
      </c>
      <c r="O3" s="7">
        <f>VLOOKUP(N3,Options!K$2:L$100,2,FALSE)</f>
        <v>6</v>
      </c>
      <c r="P3" s="2"/>
      <c r="Q3" s="3" t="str">
        <f t="shared" ref="Q3:Q32" si="0">CONCATENATE("#define ",$A3," PX_GPIO(",$B3,", ",$C3,", ",$D3,", ",$F3,", ",$H3,", ",$J3,", ",$L3,", ",$N3,")")</f>
        <v>#define PX_GPIO_UART1_RX PX_GPIO(A, 1, PX_GPIO_MODE_AF, PX_GPIO_OTYPE_NA, PX_GPIO_OSPEED_NA, PX_GPIO_PULL_UP, PX_GPIO_OUT_INIT_NA, PX_GPIO_AF_4)</v>
      </c>
      <c r="S3" s="3" t="str">
        <f t="shared" ref="S3:S32" si="1">CONCATENATE("#define PX_GPIO_",$B3,$C3," ",$A3)</f>
        <v>#define PX_GPIO_A1 PX_GPIO_UART1_RX</v>
      </c>
      <c r="U3" s="3" t="str">
        <f t="shared" ref="U3:U32" si="2">CONCATENATE("static const px_gpio_handle_t ",LOWER($A3)," = {",$A3,"};")</f>
        <v>static const px_gpio_handle_t px_gpio_uart1_rx = {PX_GPIO_UART1_RX};</v>
      </c>
    </row>
    <row r="4" spans="1:21" x14ac:dyDescent="0.2">
      <c r="A4" s="4" t="s">
        <v>72</v>
      </c>
      <c r="B4" s="4" t="s">
        <v>12</v>
      </c>
      <c r="C4" s="4">
        <v>2</v>
      </c>
      <c r="D4" s="4" t="s">
        <v>13</v>
      </c>
      <c r="E4" s="7">
        <f>VLOOKUP(D4,Options!A$2:B$100,2,FALSE)</f>
        <v>3</v>
      </c>
      <c r="F4" s="5" t="s">
        <v>16</v>
      </c>
      <c r="G4" s="7">
        <f>VLOOKUP(F4,Options!C$2:D$100,2,FALSE)</f>
        <v>2</v>
      </c>
      <c r="H4" s="5" t="s">
        <v>19</v>
      </c>
      <c r="I4" s="7">
        <f>VLOOKUP(H4,Options!E$2:F$100,2,FALSE)</f>
        <v>2</v>
      </c>
      <c r="J4" s="5" t="s">
        <v>23</v>
      </c>
      <c r="K4" s="7">
        <f>VLOOKUP(J4,Options!G$2:H$100,2,FALSE)</f>
        <v>1</v>
      </c>
      <c r="L4" s="4" t="s">
        <v>27</v>
      </c>
      <c r="M4" s="7">
        <f>VLOOKUP(L4,Options!I$2:J$100,2,FALSE)</f>
        <v>3</v>
      </c>
      <c r="N4" s="4" t="s">
        <v>30</v>
      </c>
      <c r="O4" s="7">
        <f>VLOOKUP(N4,Options!K$2:L$100,2,FALSE)</f>
        <v>3</v>
      </c>
      <c r="P4" s="2"/>
      <c r="Q4" s="3" t="str">
        <f t="shared" si="0"/>
        <v>#define PX_GPIO_DBG_UART2_TX PX_GPIO(A, 2, PX_GPIO_MODE_AF, PX_GPIO_OTYPE_PP, PX_GPIO_OSPEED_LO, PX_GPIO_PULL_NO, PX_GPIO_OUT_INIT_HI, PX_GPIO_AF_1)</v>
      </c>
      <c r="S4" s="3" t="str">
        <f t="shared" si="1"/>
        <v>#define PX_GPIO_A2 PX_GPIO_DBG_UART2_TX</v>
      </c>
      <c r="U4" s="3" t="str">
        <f t="shared" si="2"/>
        <v>static const px_gpio_handle_t px_gpio_dbg_uart2_tx = {PX_GPIO_DBG_UART2_TX};</v>
      </c>
    </row>
    <row r="5" spans="1:21" x14ac:dyDescent="0.2">
      <c r="A5" s="4" t="s">
        <v>73</v>
      </c>
      <c r="B5" s="4" t="s">
        <v>12</v>
      </c>
      <c r="C5" s="4">
        <v>3</v>
      </c>
      <c r="D5" s="4" t="s">
        <v>13</v>
      </c>
      <c r="E5" s="7">
        <f>VLOOKUP(D5,Options!A$2:B$100,2,FALSE)</f>
        <v>3</v>
      </c>
      <c r="F5" s="5" t="s">
        <v>15</v>
      </c>
      <c r="G5" s="7">
        <f>VLOOKUP(F5,Options!C$2:D$100,2,FALSE)</f>
        <v>1</v>
      </c>
      <c r="H5" s="5" t="s">
        <v>18</v>
      </c>
      <c r="I5" s="7">
        <f>VLOOKUP(H5,Options!E$2:F$100,2,FALSE)</f>
        <v>1</v>
      </c>
      <c r="J5" s="5" t="s">
        <v>6</v>
      </c>
      <c r="K5" s="7">
        <f>VLOOKUP(J5,Options!G$2:H$100,2,FALSE)</f>
        <v>2</v>
      </c>
      <c r="L5" s="4" t="s">
        <v>25</v>
      </c>
      <c r="M5" s="7">
        <f>VLOOKUP(L5,Options!I$2:J$100,2,FALSE)</f>
        <v>1</v>
      </c>
      <c r="N5" s="4" t="s">
        <v>30</v>
      </c>
      <c r="O5" s="7">
        <f>VLOOKUP(N5,Options!K$2:L$100,2,FALSE)</f>
        <v>3</v>
      </c>
      <c r="P5" s="2"/>
      <c r="Q5" s="3" t="str">
        <f t="shared" si="0"/>
        <v>#define PX_GPIO_DBG_UART2_RX PX_GPIO(A, 3, PX_GPIO_MODE_AF, PX_GPIO_OTYPE_NA, PX_GPIO_OSPEED_NA, PX_GPIO_PULL_UP, PX_GPIO_OUT_INIT_NA, PX_GPIO_AF_1)</v>
      </c>
      <c r="S5" s="3" t="str">
        <f t="shared" si="1"/>
        <v>#define PX_GPIO_A3 PX_GPIO_DBG_UART2_RX</v>
      </c>
      <c r="U5" s="3" t="str">
        <f t="shared" si="2"/>
        <v>static const px_gpio_handle_t px_gpio_dbg_uart2_rx = {PX_GPIO_DBG_UART2_RX};</v>
      </c>
    </row>
    <row r="6" spans="1:21" x14ac:dyDescent="0.2">
      <c r="A6" s="4" t="s">
        <v>54</v>
      </c>
      <c r="B6" s="4" t="s">
        <v>12</v>
      </c>
      <c r="C6" s="4">
        <v>4</v>
      </c>
      <c r="D6" s="4" t="s">
        <v>2</v>
      </c>
      <c r="E6" s="7">
        <f>VLOOKUP(D6,Options!A$2:B$100,2,FALSE)</f>
        <v>2</v>
      </c>
      <c r="F6" s="5" t="s">
        <v>16</v>
      </c>
      <c r="G6" s="7">
        <f>VLOOKUP(F6,Options!C$2:D$100,2,FALSE)</f>
        <v>2</v>
      </c>
      <c r="H6" s="5" t="s">
        <v>19</v>
      </c>
      <c r="I6" s="7">
        <f>VLOOKUP(H6,Options!E$2:F$100,2,FALSE)</f>
        <v>2</v>
      </c>
      <c r="J6" s="5" t="s">
        <v>23</v>
      </c>
      <c r="K6" s="7">
        <f>VLOOKUP(J6,Options!G$2:H$100,2,FALSE)</f>
        <v>1</v>
      </c>
      <c r="L6" s="4" t="s">
        <v>27</v>
      </c>
      <c r="M6" s="7">
        <f>VLOOKUP(L6,Options!I$2:J$100,2,FALSE)</f>
        <v>3</v>
      </c>
      <c r="N6" s="4" t="s">
        <v>28</v>
      </c>
      <c r="O6" s="7">
        <f>VLOOKUP(N6,Options!K$2:L$100,2,FALSE)</f>
        <v>1</v>
      </c>
      <c r="P6" s="2"/>
      <c r="Q6" s="3" t="str">
        <f t="shared" si="0"/>
        <v>#define PX_GPIO_SPI1_CS PX_GPIO(A, 4, PX_GPIO_MODE_OUT, PX_GPIO_OTYPE_PP, PX_GPIO_OSPEED_LO, PX_GPIO_PULL_NO, PX_GPIO_OUT_INIT_HI, PX_GPIO_AF_NA)</v>
      </c>
      <c r="S6" s="3" t="str">
        <f t="shared" si="1"/>
        <v>#define PX_GPIO_A4 PX_GPIO_SPI1_CS</v>
      </c>
      <c r="U6" s="3" t="str">
        <f t="shared" si="2"/>
        <v>static const px_gpio_handle_t px_gpio_spi1_cs = {PX_GPIO_SPI1_CS};</v>
      </c>
    </row>
    <row r="7" spans="1:21" x14ac:dyDescent="0.2">
      <c r="A7" s="4" t="s">
        <v>42</v>
      </c>
      <c r="B7" s="4" t="s">
        <v>12</v>
      </c>
      <c r="C7" s="4">
        <v>5</v>
      </c>
      <c r="D7" s="4" t="s">
        <v>13</v>
      </c>
      <c r="E7" s="7">
        <f>VLOOKUP(D7,Options!A$2:B$100,2,FALSE)</f>
        <v>3</v>
      </c>
      <c r="F7" s="5" t="s">
        <v>16</v>
      </c>
      <c r="G7" s="7">
        <f>VLOOKUP(F7,Options!C$2:D$100,2,FALSE)</f>
        <v>2</v>
      </c>
      <c r="H7" s="5" t="s">
        <v>20</v>
      </c>
      <c r="I7" s="7">
        <f>VLOOKUP(H7,Options!E$2:F$100,2,FALSE)</f>
        <v>4</v>
      </c>
      <c r="J7" s="5" t="s">
        <v>23</v>
      </c>
      <c r="K7" s="7">
        <f>VLOOKUP(J7,Options!G$2:H$100,2,FALSE)</f>
        <v>1</v>
      </c>
      <c r="L7" s="4" t="s">
        <v>26</v>
      </c>
      <c r="M7" s="7">
        <f>VLOOKUP(L7,Options!I$2:J$100,2,FALSE)</f>
        <v>2</v>
      </c>
      <c r="N7" s="4" t="s">
        <v>29</v>
      </c>
      <c r="O7" s="7">
        <f>VLOOKUP(N7,Options!K$2:L$100,2,FALSE)</f>
        <v>2</v>
      </c>
      <c r="P7" s="2"/>
      <c r="Q7" s="3" t="str">
        <f t="shared" si="0"/>
        <v>#define PX_GPIO_SPI1_SCK PX_GPIO(A, 5, PX_GPIO_MODE_AF, PX_GPIO_OTYPE_PP, PX_GPIO_OSPEED_HI, PX_GPIO_PULL_NO, PX_GPIO_OUT_INIT_LO, PX_GPIO_AF_0)</v>
      </c>
      <c r="S7" s="3" t="str">
        <f t="shared" si="1"/>
        <v>#define PX_GPIO_A5 PX_GPIO_SPI1_SCK</v>
      </c>
      <c r="U7" s="3" t="str">
        <f t="shared" si="2"/>
        <v>static const px_gpio_handle_t px_gpio_spi1_sck = {PX_GPIO_SPI1_SCK};</v>
      </c>
    </row>
    <row r="8" spans="1:21" x14ac:dyDescent="0.2">
      <c r="A8" s="4" t="s">
        <v>43</v>
      </c>
      <c r="B8" s="4" t="s">
        <v>12</v>
      </c>
      <c r="C8" s="4">
        <v>6</v>
      </c>
      <c r="D8" s="4" t="s">
        <v>13</v>
      </c>
      <c r="E8" s="7">
        <f>VLOOKUP(D8,Options!A$2:B$100,2,FALSE)</f>
        <v>3</v>
      </c>
      <c r="F8" s="5" t="s">
        <v>15</v>
      </c>
      <c r="G8" s="7">
        <f>VLOOKUP(F8,Options!C$2:D$100,2,FALSE)</f>
        <v>1</v>
      </c>
      <c r="H8" s="5" t="s">
        <v>18</v>
      </c>
      <c r="I8" s="7">
        <f>VLOOKUP(H8,Options!E$2:F$100,2,FALSE)</f>
        <v>1</v>
      </c>
      <c r="J8" s="5" t="s">
        <v>24</v>
      </c>
      <c r="K8" s="7">
        <f>VLOOKUP(J8,Options!G$2:H$100,2,FALSE)</f>
        <v>3</v>
      </c>
      <c r="L8" s="4" t="s">
        <v>25</v>
      </c>
      <c r="M8" s="7">
        <f>VLOOKUP(L8,Options!I$2:J$100,2,FALSE)</f>
        <v>1</v>
      </c>
      <c r="N8" s="4" t="s">
        <v>29</v>
      </c>
      <c r="O8" s="7">
        <f>VLOOKUP(N8,Options!K$2:L$100,2,FALSE)</f>
        <v>2</v>
      </c>
      <c r="P8" s="2"/>
      <c r="Q8" s="3" t="str">
        <f t="shared" si="0"/>
        <v>#define PX_GPIO_SPI1_MISO PX_GPIO(A, 6, PX_GPIO_MODE_AF, PX_GPIO_OTYPE_NA, PX_GPIO_OSPEED_NA, PX_GPIO_PULL_DN, PX_GPIO_OUT_INIT_NA, PX_GPIO_AF_0)</v>
      </c>
      <c r="S8" s="3" t="str">
        <f t="shared" si="1"/>
        <v>#define PX_GPIO_A6 PX_GPIO_SPI1_MISO</v>
      </c>
      <c r="U8" s="3" t="str">
        <f t="shared" si="2"/>
        <v>static const px_gpio_handle_t px_gpio_spi1_miso = {PX_GPIO_SPI1_MISO};</v>
      </c>
    </row>
    <row r="9" spans="1:21" x14ac:dyDescent="0.2">
      <c r="A9" s="4" t="s">
        <v>44</v>
      </c>
      <c r="B9" s="4" t="s">
        <v>12</v>
      </c>
      <c r="C9" s="4">
        <v>7</v>
      </c>
      <c r="D9" s="4" t="s">
        <v>13</v>
      </c>
      <c r="E9" s="7">
        <f>VLOOKUP(D9,Options!A$2:B$100,2,FALSE)</f>
        <v>3</v>
      </c>
      <c r="F9" s="5" t="s">
        <v>16</v>
      </c>
      <c r="G9" s="7">
        <f>VLOOKUP(F9,Options!C$2:D$100,2,FALSE)</f>
        <v>2</v>
      </c>
      <c r="H9" s="5" t="s">
        <v>20</v>
      </c>
      <c r="I9" s="7">
        <f>VLOOKUP(H9,Options!E$2:F$100,2,FALSE)</f>
        <v>4</v>
      </c>
      <c r="J9" s="5" t="s">
        <v>23</v>
      </c>
      <c r="K9" s="7">
        <f>VLOOKUP(J9,Options!G$2:H$100,2,FALSE)</f>
        <v>1</v>
      </c>
      <c r="L9" s="4" t="s">
        <v>26</v>
      </c>
      <c r="M9" s="7">
        <f>VLOOKUP(L9,Options!I$2:J$100,2,FALSE)</f>
        <v>2</v>
      </c>
      <c r="N9" s="4" t="s">
        <v>29</v>
      </c>
      <c r="O9" s="7">
        <f>VLOOKUP(N9,Options!K$2:L$100,2,FALSE)</f>
        <v>2</v>
      </c>
      <c r="P9" s="2"/>
      <c r="Q9" s="3" t="str">
        <f t="shared" si="0"/>
        <v>#define PX_GPIO_SPI1_MOSI PX_GPIO(A, 7, PX_GPIO_MODE_AF, PX_GPIO_OTYPE_PP, PX_GPIO_OSPEED_HI, PX_GPIO_PULL_NO, PX_GPIO_OUT_INIT_LO, PX_GPIO_AF_0)</v>
      </c>
      <c r="S9" s="3" t="str">
        <f t="shared" si="1"/>
        <v>#define PX_GPIO_A7 PX_GPIO_SPI1_MOSI</v>
      </c>
      <c r="U9" s="3" t="str">
        <f t="shared" si="2"/>
        <v>static const px_gpio_handle_t px_gpio_spi1_mosi = {PX_GPIO_SPI1_MOSI};</v>
      </c>
    </row>
    <row r="10" spans="1:21" x14ac:dyDescent="0.2">
      <c r="A10" s="4" t="s">
        <v>53</v>
      </c>
      <c r="B10" s="4" t="s">
        <v>12</v>
      </c>
      <c r="C10" s="4">
        <v>8</v>
      </c>
      <c r="D10" s="4" t="s">
        <v>14</v>
      </c>
      <c r="E10" s="7">
        <f>VLOOKUP(D10,Options!A$2:B$100,2,FALSE)</f>
        <v>4</v>
      </c>
      <c r="F10" s="5" t="s">
        <v>15</v>
      </c>
      <c r="G10" s="7">
        <f>VLOOKUP(F10,Options!C$2:D$100,2,FALSE)</f>
        <v>1</v>
      </c>
      <c r="H10" s="5" t="s">
        <v>18</v>
      </c>
      <c r="I10" s="7">
        <f>VLOOKUP(H10,Options!E$2:F$100,2,FALSE)</f>
        <v>1</v>
      </c>
      <c r="J10" s="5" t="s">
        <v>23</v>
      </c>
      <c r="K10" s="7">
        <f>VLOOKUP(J10,Options!G$2:H$100,2,FALSE)</f>
        <v>1</v>
      </c>
      <c r="L10" s="4" t="s">
        <v>25</v>
      </c>
      <c r="M10" s="7">
        <f>VLOOKUP(L10,Options!I$2:J$100,2,FALSE)</f>
        <v>1</v>
      </c>
      <c r="N10" s="4" t="s">
        <v>28</v>
      </c>
      <c r="O10" s="7">
        <f>VLOOKUP(N10,Options!K$2:L$100,2,FALSE)</f>
        <v>1</v>
      </c>
      <c r="P10" s="2"/>
      <c r="Q10" s="3" t="str">
        <f t="shared" si="0"/>
        <v>#define PX_GPIO_ADC0 PX_GPIO(A, 8, PX_GPIO_MODE_ANA, PX_GPIO_OTYPE_NA, PX_GPIO_OSPEED_NA, PX_GPIO_PULL_NO, PX_GPIO_OUT_INIT_NA, PX_GPIO_AF_NA)</v>
      </c>
      <c r="S10" s="3" t="str">
        <f t="shared" si="1"/>
        <v>#define PX_GPIO_A8 PX_GPIO_ADC0</v>
      </c>
      <c r="U10" s="3" t="str">
        <f t="shared" si="2"/>
        <v>static const px_gpio_handle_t px_gpio_adc0 = {PX_GPIO_ADC0};</v>
      </c>
    </row>
    <row r="11" spans="1:21" x14ac:dyDescent="0.2">
      <c r="A11" s="4" t="s">
        <v>74</v>
      </c>
      <c r="B11" s="4" t="s">
        <v>12</v>
      </c>
      <c r="C11" s="4">
        <v>9</v>
      </c>
      <c r="D11" s="4" t="s">
        <v>2</v>
      </c>
      <c r="E11" s="7">
        <f>VLOOKUP(D11,Options!A$2:B$100,2,FALSE)</f>
        <v>2</v>
      </c>
      <c r="F11" s="5" t="s">
        <v>16</v>
      </c>
      <c r="G11" s="7">
        <f>VLOOKUP(F11,Options!C$2:D$100,2,FALSE)</f>
        <v>2</v>
      </c>
      <c r="H11" s="5" t="s">
        <v>19</v>
      </c>
      <c r="I11" s="7">
        <f>VLOOKUP(H11,Options!E$2:F$100,2,FALSE)</f>
        <v>2</v>
      </c>
      <c r="J11" s="5" t="s">
        <v>23</v>
      </c>
      <c r="K11" s="7">
        <f>VLOOKUP(J11,Options!G$2:H$100,2,FALSE)</f>
        <v>1</v>
      </c>
      <c r="L11" s="4" t="s">
        <v>27</v>
      </c>
      <c r="M11" s="7">
        <f>VLOOKUP(L11,Options!I$2:J$100,2,FALSE)</f>
        <v>3</v>
      </c>
      <c r="N11" s="4" t="s">
        <v>28</v>
      </c>
      <c r="O11" s="7">
        <f>VLOOKUP(N11,Options!K$2:L$100,2,FALSE)</f>
        <v>1</v>
      </c>
      <c r="P11" s="2"/>
      <c r="Q11" s="3" t="str">
        <f t="shared" si="0"/>
        <v>#define PX_GPIO_SPI1_CS_SF PX_GPIO(A, 9, PX_GPIO_MODE_OUT, PX_GPIO_OTYPE_PP, PX_GPIO_OSPEED_LO, PX_GPIO_PULL_NO, PX_GPIO_OUT_INIT_HI, PX_GPIO_AF_NA)</v>
      </c>
      <c r="S11" s="3" t="str">
        <f t="shared" si="1"/>
        <v>#define PX_GPIO_A9 PX_GPIO_SPI1_CS_SF</v>
      </c>
      <c r="U11" s="3" t="str">
        <f t="shared" si="2"/>
        <v>static const px_gpio_handle_t px_gpio_spi1_cs_sf = {PX_GPIO_SPI1_CS_SF};</v>
      </c>
    </row>
    <row r="12" spans="1:21" x14ac:dyDescent="0.2">
      <c r="A12" s="4" t="s">
        <v>61</v>
      </c>
      <c r="B12" s="4" t="s">
        <v>12</v>
      </c>
      <c r="C12" s="4">
        <v>10</v>
      </c>
      <c r="D12" s="4" t="s">
        <v>1</v>
      </c>
      <c r="E12" s="7">
        <f>VLOOKUP(D12,Options!A$2:B$100,2,FALSE)</f>
        <v>1</v>
      </c>
      <c r="F12" s="5" t="s">
        <v>15</v>
      </c>
      <c r="G12" s="7">
        <f>VLOOKUP(F12,Options!C$2:D$100,2,FALSE)</f>
        <v>1</v>
      </c>
      <c r="H12" s="5" t="s">
        <v>18</v>
      </c>
      <c r="I12" s="7">
        <f>VLOOKUP(H12,Options!E$2:F$100,2,FALSE)</f>
        <v>1</v>
      </c>
      <c r="J12" s="5" t="s">
        <v>6</v>
      </c>
      <c r="K12" s="7">
        <f>VLOOKUP(J12,Options!G$2:H$100,2,FALSE)</f>
        <v>2</v>
      </c>
      <c r="L12" s="4" t="s">
        <v>25</v>
      </c>
      <c r="M12" s="7">
        <f>VLOOKUP(L12,Options!I$2:J$100,2,FALSE)</f>
        <v>1</v>
      </c>
      <c r="N12" s="4" t="s">
        <v>28</v>
      </c>
      <c r="O12" s="7">
        <f>VLOOKUP(N12,Options!K$2:L$100,2,FALSE)</f>
        <v>1</v>
      </c>
      <c r="P12" s="2"/>
      <c r="Q12" s="3" t="str">
        <f t="shared" si="0"/>
        <v>#define PX_GPIO_USR_BTN PX_GPIO(A, 10, PX_GPIO_MODE_IN, PX_GPIO_OTYPE_NA, PX_GPIO_OSPEED_NA, PX_GPIO_PULL_UP, PX_GPIO_OUT_INIT_NA, PX_GPIO_AF_NA)</v>
      </c>
      <c r="S12" s="3" t="str">
        <f t="shared" si="1"/>
        <v>#define PX_GPIO_A10 PX_GPIO_USR_BTN</v>
      </c>
      <c r="U12" s="3" t="str">
        <f t="shared" si="2"/>
        <v>static const px_gpio_handle_t px_gpio_usr_btn = {PX_GPIO_USR_BTN};</v>
      </c>
    </row>
    <row r="13" spans="1:21" x14ac:dyDescent="0.2">
      <c r="A13" s="4" t="s">
        <v>59</v>
      </c>
      <c r="B13" s="4" t="s">
        <v>12</v>
      </c>
      <c r="C13" s="4">
        <v>11</v>
      </c>
      <c r="D13" s="4" t="s">
        <v>13</v>
      </c>
      <c r="E13" s="7">
        <f>VLOOKUP(D13,Options!A$2:B$100,2,FALSE)</f>
        <v>3</v>
      </c>
      <c r="F13" s="5" t="s">
        <v>16</v>
      </c>
      <c r="G13" s="7">
        <f>VLOOKUP(F13,Options!C$2:D$100,2,FALSE)</f>
        <v>2</v>
      </c>
      <c r="H13" s="5" t="s">
        <v>21</v>
      </c>
      <c r="I13" s="7">
        <f>VLOOKUP(H13,Options!E$2:F$100,2,FALSE)</f>
        <v>5</v>
      </c>
      <c r="J13" s="5" t="s">
        <v>23</v>
      </c>
      <c r="K13" s="7">
        <f>VLOOKUP(J13,Options!G$2:H$100,2,FALSE)</f>
        <v>1</v>
      </c>
      <c r="L13" s="4" t="s">
        <v>25</v>
      </c>
      <c r="M13" s="7">
        <f>VLOOKUP(L13,Options!I$2:J$100,2,FALSE)</f>
        <v>1</v>
      </c>
      <c r="N13" s="4" t="s">
        <v>64</v>
      </c>
      <c r="O13" s="7">
        <f>VLOOKUP(N13,Options!K$2:L$100,2,FALSE)</f>
        <v>12</v>
      </c>
      <c r="P13" s="2"/>
      <c r="Q13" s="3" t="str">
        <f t="shared" si="0"/>
        <v>#define PX_GPIO_USBD_N PX_GPIO(A, 11, PX_GPIO_MODE_AF, PX_GPIO_OTYPE_PP, PX_GPIO_OSPEED_VH, PX_GPIO_PULL_NO, PX_GPIO_OUT_INIT_NA, PX_GPIO_AF_10)</v>
      </c>
      <c r="S13" s="3" t="str">
        <f t="shared" si="1"/>
        <v>#define PX_GPIO_A11 PX_GPIO_USBD_N</v>
      </c>
      <c r="U13" s="3" t="str">
        <f t="shared" si="2"/>
        <v>static const px_gpio_handle_t px_gpio_usbd_n = {PX_GPIO_USBD_N};</v>
      </c>
    </row>
    <row r="14" spans="1:21" x14ac:dyDescent="0.2">
      <c r="A14" s="4" t="s">
        <v>60</v>
      </c>
      <c r="B14" s="4" t="s">
        <v>12</v>
      </c>
      <c r="C14" s="4">
        <v>12</v>
      </c>
      <c r="D14" s="4" t="s">
        <v>13</v>
      </c>
      <c r="E14" s="7">
        <f>VLOOKUP(D14,Options!A$2:B$100,2,FALSE)</f>
        <v>3</v>
      </c>
      <c r="F14" s="5" t="s">
        <v>16</v>
      </c>
      <c r="G14" s="7">
        <f>VLOOKUP(F14,Options!C$2:D$100,2,FALSE)</f>
        <v>2</v>
      </c>
      <c r="H14" s="5" t="s">
        <v>21</v>
      </c>
      <c r="I14" s="7">
        <f>VLOOKUP(H14,Options!E$2:F$100,2,FALSE)</f>
        <v>5</v>
      </c>
      <c r="J14" s="5" t="s">
        <v>23</v>
      </c>
      <c r="K14" s="7">
        <f>VLOOKUP(J14,Options!G$2:H$100,2,FALSE)</f>
        <v>1</v>
      </c>
      <c r="L14" s="4" t="s">
        <v>25</v>
      </c>
      <c r="M14" s="7">
        <f>VLOOKUP(L14,Options!I$2:J$100,2,FALSE)</f>
        <v>1</v>
      </c>
      <c r="N14" s="4" t="s">
        <v>64</v>
      </c>
      <c r="O14" s="7">
        <f>VLOOKUP(N14,Options!K$2:L$100,2,FALSE)</f>
        <v>12</v>
      </c>
      <c r="P14" s="2"/>
      <c r="Q14" s="3" t="str">
        <f t="shared" si="0"/>
        <v>#define PX_GPIO_USBD_P PX_GPIO(A, 12, PX_GPIO_MODE_AF, PX_GPIO_OTYPE_PP, PX_GPIO_OSPEED_VH, PX_GPIO_PULL_NO, PX_GPIO_OUT_INIT_NA, PX_GPIO_AF_10)</v>
      </c>
      <c r="S14" s="3" t="str">
        <f t="shared" si="1"/>
        <v>#define PX_GPIO_A12 PX_GPIO_USBD_P</v>
      </c>
      <c r="U14" s="3" t="str">
        <f t="shared" si="2"/>
        <v>static const px_gpio_handle_t px_gpio_usbd_p = {PX_GPIO_USBD_P};</v>
      </c>
    </row>
    <row r="15" spans="1:21" x14ac:dyDescent="0.2">
      <c r="A15" s="4" t="s">
        <v>77</v>
      </c>
      <c r="B15" s="4" t="s">
        <v>12</v>
      </c>
      <c r="C15" s="4">
        <v>13</v>
      </c>
      <c r="D15" s="4" t="s">
        <v>13</v>
      </c>
      <c r="E15" s="7">
        <f>VLOOKUP(D15,Options!A$2:B$100,2,FALSE)</f>
        <v>3</v>
      </c>
      <c r="F15" s="5" t="s">
        <v>15</v>
      </c>
      <c r="G15" s="7">
        <f>VLOOKUP(F15,Options!C$2:D$100,2,FALSE)</f>
        <v>1</v>
      </c>
      <c r="H15" s="5" t="s">
        <v>20</v>
      </c>
      <c r="I15" s="7">
        <f>VLOOKUP(H15,Options!E$2:F$100,2,FALSE)</f>
        <v>4</v>
      </c>
      <c r="J15" s="5" t="s">
        <v>6</v>
      </c>
      <c r="K15" s="7">
        <f>VLOOKUP(J15,Options!G$2:H$100,2,FALSE)</f>
        <v>2</v>
      </c>
      <c r="L15" s="4" t="s">
        <v>25</v>
      </c>
      <c r="M15" s="7">
        <f>VLOOKUP(L15,Options!I$2:J$100,2,FALSE)</f>
        <v>1</v>
      </c>
      <c r="N15" s="4" t="s">
        <v>29</v>
      </c>
      <c r="O15" s="7">
        <f>VLOOKUP(N15,Options!K$2:L$100,2,FALSE)</f>
        <v>2</v>
      </c>
      <c r="P15" s="2"/>
      <c r="Q15" s="3" t="str">
        <f t="shared" si="0"/>
        <v>#define PX_GPIO_SWDIO PX_GPIO(A, 13, PX_GPIO_MODE_AF, PX_GPIO_OTYPE_NA, PX_GPIO_OSPEED_HI, PX_GPIO_PULL_UP, PX_GPIO_OUT_INIT_NA, PX_GPIO_AF_0)</v>
      </c>
      <c r="S15" s="3" t="str">
        <f t="shared" si="1"/>
        <v>#define PX_GPIO_A13 PX_GPIO_SWDIO</v>
      </c>
      <c r="U15" s="3" t="str">
        <f t="shared" si="2"/>
        <v>static const px_gpio_handle_t px_gpio_swdio = {PX_GPIO_SWDIO};</v>
      </c>
    </row>
    <row r="16" spans="1:21" x14ac:dyDescent="0.2">
      <c r="A16" s="4" t="s">
        <v>78</v>
      </c>
      <c r="B16" s="4" t="s">
        <v>12</v>
      </c>
      <c r="C16" s="4">
        <v>14</v>
      </c>
      <c r="D16" s="4" t="s">
        <v>13</v>
      </c>
      <c r="E16" s="7">
        <f>VLOOKUP(D16,Options!A$2:B$100,2,FALSE)</f>
        <v>3</v>
      </c>
      <c r="F16" s="5" t="s">
        <v>15</v>
      </c>
      <c r="G16" s="7">
        <f>VLOOKUP(F16,Options!C$2:D$100,2,FALSE)</f>
        <v>1</v>
      </c>
      <c r="H16" s="5" t="s">
        <v>18</v>
      </c>
      <c r="I16" s="7">
        <f>VLOOKUP(H16,Options!E$2:F$100,2,FALSE)</f>
        <v>1</v>
      </c>
      <c r="J16" s="5" t="s">
        <v>24</v>
      </c>
      <c r="K16" s="7">
        <f>VLOOKUP(J16,Options!G$2:H$100,2,FALSE)</f>
        <v>3</v>
      </c>
      <c r="L16" s="4" t="s">
        <v>25</v>
      </c>
      <c r="M16" s="7">
        <f>VLOOKUP(L16,Options!I$2:J$100,2,FALSE)</f>
        <v>1</v>
      </c>
      <c r="N16" s="4" t="s">
        <v>29</v>
      </c>
      <c r="O16" s="7">
        <f>VLOOKUP(N16,Options!K$2:L$100,2,FALSE)</f>
        <v>2</v>
      </c>
      <c r="P16" s="2"/>
      <c r="Q16" s="3" t="str">
        <f t="shared" si="0"/>
        <v>#define PX_GPIO_SWDCK PX_GPIO(A, 14, PX_GPIO_MODE_AF, PX_GPIO_OTYPE_NA, PX_GPIO_OSPEED_NA, PX_GPIO_PULL_DN, PX_GPIO_OUT_INIT_NA, PX_GPIO_AF_0)</v>
      </c>
      <c r="S16" s="3" t="str">
        <f t="shared" si="1"/>
        <v>#define PX_GPIO_A14 PX_GPIO_SWDCK</v>
      </c>
      <c r="U16" s="3" t="str">
        <f t="shared" si="2"/>
        <v>static const px_gpio_handle_t px_gpio_swdck = {PX_GPIO_SWDCK};</v>
      </c>
    </row>
    <row r="17" spans="1:21" x14ac:dyDescent="0.2">
      <c r="A17" s="4" t="s">
        <v>48</v>
      </c>
      <c r="B17" s="4" t="s">
        <v>12</v>
      </c>
      <c r="C17" s="4">
        <v>15</v>
      </c>
      <c r="D17" s="4" t="s">
        <v>2</v>
      </c>
      <c r="E17" s="7">
        <f>VLOOKUP(D17,Options!A$2:B$100,2,FALSE)</f>
        <v>2</v>
      </c>
      <c r="F17" s="5" t="s">
        <v>16</v>
      </c>
      <c r="G17" s="7">
        <f>VLOOKUP(F17,Options!C$2:D$100,2,FALSE)</f>
        <v>2</v>
      </c>
      <c r="H17" s="5" t="s">
        <v>19</v>
      </c>
      <c r="I17" s="7">
        <f>VLOOKUP(H17,Options!E$2:F$100,2,FALSE)</f>
        <v>2</v>
      </c>
      <c r="J17" s="5" t="s">
        <v>23</v>
      </c>
      <c r="K17" s="7">
        <f>VLOOKUP(J17,Options!G$2:H$100,2,FALSE)</f>
        <v>1</v>
      </c>
      <c r="L17" s="4" t="s">
        <v>26</v>
      </c>
      <c r="M17" s="7">
        <f>VLOOKUP(L17,Options!I$2:J$100,2,FALSE)</f>
        <v>2</v>
      </c>
      <c r="N17" s="4" t="s">
        <v>28</v>
      </c>
      <c r="O17" s="7">
        <f>VLOOKUP(N17,Options!K$2:L$100,2,FALSE)</f>
        <v>1</v>
      </c>
      <c r="P17" s="2"/>
      <c r="Q17" s="3" t="str">
        <f t="shared" si="0"/>
        <v>#define PX_GPIO_USR_LED PX_GPIO(A, 15, PX_GPIO_MODE_OUT, PX_GPIO_OTYPE_PP, PX_GPIO_OSPEED_LO, PX_GPIO_PULL_NO, PX_GPIO_OUT_INIT_LO, PX_GPIO_AF_NA)</v>
      </c>
      <c r="S17" s="3" t="str">
        <f t="shared" si="1"/>
        <v>#define PX_GPIO_A15 PX_GPIO_USR_LED</v>
      </c>
      <c r="U17" s="3" t="str">
        <f t="shared" si="2"/>
        <v>static const px_gpio_handle_t px_gpio_usr_led = {PX_GPIO_USR_LED};</v>
      </c>
    </row>
    <row r="18" spans="1:21" x14ac:dyDescent="0.2">
      <c r="A18" s="9"/>
      <c r="B18" s="9"/>
      <c r="C18" s="9"/>
      <c r="D18" s="9"/>
      <c r="E18" s="10"/>
      <c r="F18" s="11"/>
      <c r="G18" s="10"/>
      <c r="H18" s="11"/>
      <c r="I18" s="10"/>
      <c r="J18" s="11"/>
      <c r="K18" s="10"/>
      <c r="L18" s="9"/>
      <c r="M18" s="10"/>
      <c r="N18" s="9"/>
      <c r="O18" s="10"/>
      <c r="P18" s="2"/>
    </row>
    <row r="19" spans="1:21" x14ac:dyDescent="0.2">
      <c r="A19" s="4" t="s">
        <v>75</v>
      </c>
      <c r="B19" s="4" t="s">
        <v>40</v>
      </c>
      <c r="C19" s="4">
        <v>0</v>
      </c>
      <c r="D19" s="4" t="s">
        <v>14</v>
      </c>
      <c r="E19" s="7">
        <f>VLOOKUP(D19,Options!A$2:B$100,2,FALSE)</f>
        <v>4</v>
      </c>
      <c r="F19" s="5" t="s">
        <v>15</v>
      </c>
      <c r="G19" s="7">
        <f>VLOOKUP(F19,Options!C$2:D$100,2,FALSE)</f>
        <v>1</v>
      </c>
      <c r="H19" s="5" t="s">
        <v>18</v>
      </c>
      <c r="I19" s="7">
        <f>VLOOKUP(H19,Options!E$2:F$100,2,FALSE)</f>
        <v>1</v>
      </c>
      <c r="J19" s="5" t="s">
        <v>23</v>
      </c>
      <c r="K19" s="7">
        <f>VLOOKUP(J19,Options!G$2:H$100,2,FALSE)</f>
        <v>1</v>
      </c>
      <c r="L19" s="4" t="s">
        <v>25</v>
      </c>
      <c r="M19" s="7">
        <f>VLOOKUP(L19,Options!I$2:J$100,2,FALSE)</f>
        <v>1</v>
      </c>
      <c r="N19" s="4" t="s">
        <v>28</v>
      </c>
      <c r="O19" s="7">
        <f>VLOOKUP(N19,Options!K$2:L$100,2,FALSE)</f>
        <v>1</v>
      </c>
      <c r="P19" s="2"/>
      <c r="Q19" s="3" t="str">
        <f t="shared" si="0"/>
        <v>#define PX_GPIO_ADC3 PX_GPIO(B, 0, PX_GPIO_MODE_ANA, PX_GPIO_OTYPE_NA, PX_GPIO_OSPEED_NA, PX_GPIO_PULL_NO, PX_GPIO_OUT_INIT_NA, PX_GPIO_AF_NA)</v>
      </c>
      <c r="S19" s="3" t="str">
        <f t="shared" si="1"/>
        <v>#define PX_GPIO_B0 PX_GPIO_ADC3</v>
      </c>
      <c r="U19" s="3" t="str">
        <f t="shared" si="2"/>
        <v>static const px_gpio_handle_t px_gpio_adc3 = {PX_GPIO_ADC3};</v>
      </c>
    </row>
    <row r="20" spans="1:21" x14ac:dyDescent="0.2">
      <c r="A20" s="4" t="s">
        <v>76</v>
      </c>
      <c r="B20" s="4" t="s">
        <v>40</v>
      </c>
      <c r="C20" s="4">
        <v>1</v>
      </c>
      <c r="D20" s="4" t="s">
        <v>14</v>
      </c>
      <c r="E20" s="7">
        <f>VLOOKUP(D20,Options!A$2:B$100,2,FALSE)</f>
        <v>4</v>
      </c>
      <c r="F20" s="5" t="s">
        <v>15</v>
      </c>
      <c r="G20" s="7">
        <f>VLOOKUP(F20,Options!C$2:D$100,2,FALSE)</f>
        <v>1</v>
      </c>
      <c r="H20" s="5" t="s">
        <v>18</v>
      </c>
      <c r="I20" s="7">
        <f>VLOOKUP(H20,Options!E$2:F$100,2,FALSE)</f>
        <v>1</v>
      </c>
      <c r="J20" s="5" t="s">
        <v>23</v>
      </c>
      <c r="K20" s="7">
        <f>VLOOKUP(J20,Options!G$2:H$100,2,FALSE)</f>
        <v>1</v>
      </c>
      <c r="L20" s="4" t="s">
        <v>25</v>
      </c>
      <c r="M20" s="7">
        <f>VLOOKUP(L20,Options!I$2:J$100,2,FALSE)</f>
        <v>1</v>
      </c>
      <c r="N20" s="4" t="s">
        <v>28</v>
      </c>
      <c r="O20" s="7">
        <f>VLOOKUP(N20,Options!K$2:L$100,2,FALSE)</f>
        <v>1</v>
      </c>
      <c r="P20" s="2"/>
      <c r="Q20" s="3" t="str">
        <f t="shared" si="0"/>
        <v>#define PX_GPIO_ADC2 PX_GPIO(B, 1, PX_GPIO_MODE_ANA, PX_GPIO_OTYPE_NA, PX_GPIO_OSPEED_NA, PX_GPIO_PULL_NO, PX_GPIO_OUT_INIT_NA, PX_GPIO_AF_NA)</v>
      </c>
      <c r="S20" s="3" t="str">
        <f t="shared" si="1"/>
        <v>#define PX_GPIO_B1 PX_GPIO_ADC2</v>
      </c>
      <c r="U20" s="3" t="str">
        <f t="shared" si="2"/>
        <v>static const px_gpio_handle_t px_gpio_adc2 = {PX_GPIO_ADC2};</v>
      </c>
    </row>
    <row r="21" spans="1:21" x14ac:dyDescent="0.2">
      <c r="A21" s="4" t="s">
        <v>38</v>
      </c>
      <c r="B21" s="4" t="s">
        <v>40</v>
      </c>
      <c r="C21" s="4">
        <v>2</v>
      </c>
      <c r="D21" s="4" t="s">
        <v>14</v>
      </c>
      <c r="E21" s="7">
        <f>VLOOKUP(D21,Options!A$2:B$100,2,FALSE)</f>
        <v>4</v>
      </c>
      <c r="F21" s="5" t="s">
        <v>15</v>
      </c>
      <c r="G21" s="7">
        <f>VLOOKUP(F21,Options!C$2:D$100,2,FALSE)</f>
        <v>1</v>
      </c>
      <c r="H21" s="5" t="s">
        <v>18</v>
      </c>
      <c r="I21" s="7">
        <f>VLOOKUP(H21,Options!E$2:F$100,2,FALSE)</f>
        <v>1</v>
      </c>
      <c r="J21" s="5" t="s">
        <v>23</v>
      </c>
      <c r="K21" s="7">
        <f>VLOOKUP(J21,Options!G$2:H$100,2,FALSE)</f>
        <v>1</v>
      </c>
      <c r="L21" s="4" t="s">
        <v>25</v>
      </c>
      <c r="M21" s="7">
        <f>VLOOKUP(L21,Options!I$2:J$100,2,FALSE)</f>
        <v>1</v>
      </c>
      <c r="N21" s="4" t="s">
        <v>28</v>
      </c>
      <c r="O21" s="7">
        <f>VLOOKUP(N21,Options!K$2:L$100,2,FALSE)</f>
        <v>1</v>
      </c>
      <c r="P21" s="2"/>
      <c r="Q21" s="3" t="str">
        <f t="shared" si="0"/>
        <v>#define PX_GPIO_ADC1 PX_GPIO(B, 2, PX_GPIO_MODE_ANA, PX_GPIO_OTYPE_NA, PX_GPIO_OSPEED_NA, PX_GPIO_PULL_NO, PX_GPIO_OUT_INIT_NA, PX_GPIO_AF_NA)</v>
      </c>
      <c r="S21" s="3" t="str">
        <f t="shared" si="1"/>
        <v>#define PX_GPIO_B2 PX_GPIO_ADC1</v>
      </c>
      <c r="U21" s="3" t="str">
        <f t="shared" si="2"/>
        <v>static const px_gpio_handle_t px_gpio_adc1 = {PX_GPIO_ADC1};</v>
      </c>
    </row>
    <row r="22" spans="1:21" x14ac:dyDescent="0.2">
      <c r="A22" s="4" t="s">
        <v>37</v>
      </c>
      <c r="B22" s="4" t="s">
        <v>40</v>
      </c>
      <c r="C22" s="4">
        <v>3</v>
      </c>
      <c r="D22" s="4" t="s">
        <v>1</v>
      </c>
      <c r="E22" s="7">
        <f>VLOOKUP(D22,Options!A$2:B$100,2,FALSE)</f>
        <v>1</v>
      </c>
      <c r="F22" s="5" t="s">
        <v>16</v>
      </c>
      <c r="G22" s="7">
        <f>VLOOKUP(F22,Options!C$2:D$100,2,FALSE)</f>
        <v>2</v>
      </c>
      <c r="H22" s="5" t="s">
        <v>19</v>
      </c>
      <c r="I22" s="7">
        <f>VLOOKUP(H22,Options!E$2:F$100,2,FALSE)</f>
        <v>2</v>
      </c>
      <c r="J22" s="5" t="s">
        <v>24</v>
      </c>
      <c r="K22" s="7">
        <f>VLOOKUP(J22,Options!G$2:H$100,2,FALSE)</f>
        <v>3</v>
      </c>
      <c r="L22" s="4" t="s">
        <v>26</v>
      </c>
      <c r="M22" s="7">
        <f>VLOOKUP(L22,Options!I$2:J$100,2,FALSE)</f>
        <v>2</v>
      </c>
      <c r="N22" s="4" t="s">
        <v>28</v>
      </c>
      <c r="O22" s="7">
        <f>VLOOKUP(N22,Options!K$2:L$100,2,FALSE)</f>
        <v>1</v>
      </c>
      <c r="P22" s="2"/>
      <c r="Q22" s="3" t="str">
        <f t="shared" si="0"/>
        <v>#define PX_GPIO_3 PX_GPIO(B, 3, PX_GPIO_MODE_IN, PX_GPIO_OTYPE_PP, PX_GPIO_OSPEED_LO, PX_GPIO_PULL_DN, PX_GPIO_OUT_INIT_LO, PX_GPIO_AF_NA)</v>
      </c>
      <c r="S22" s="3" t="str">
        <f t="shared" si="1"/>
        <v>#define PX_GPIO_B3 PX_GPIO_3</v>
      </c>
      <c r="U22" s="3" t="str">
        <f t="shared" si="2"/>
        <v>static const px_gpio_handle_t px_gpio_3 = {PX_GPIO_3};</v>
      </c>
    </row>
    <row r="23" spans="1:21" x14ac:dyDescent="0.2">
      <c r="A23" s="4" t="s">
        <v>58</v>
      </c>
      <c r="B23" s="4" t="s">
        <v>40</v>
      </c>
      <c r="C23" s="4">
        <v>4</v>
      </c>
      <c r="D23" s="4" t="s">
        <v>2</v>
      </c>
      <c r="E23" s="7">
        <f>VLOOKUP(D23,Options!A$2:B$100,2,FALSE)</f>
        <v>2</v>
      </c>
      <c r="F23" s="5" t="s">
        <v>16</v>
      </c>
      <c r="G23" s="7">
        <f>VLOOKUP(F23,Options!C$2:D$100,2,FALSE)</f>
        <v>2</v>
      </c>
      <c r="H23" s="5" t="s">
        <v>19</v>
      </c>
      <c r="I23" s="7">
        <f>VLOOKUP(H23,Options!E$2:F$100,2,FALSE)</f>
        <v>2</v>
      </c>
      <c r="J23" s="5" t="s">
        <v>23</v>
      </c>
      <c r="K23" s="7">
        <f>VLOOKUP(J23,Options!G$2:H$100,2,FALSE)</f>
        <v>1</v>
      </c>
      <c r="L23" s="4" t="s">
        <v>26</v>
      </c>
      <c r="M23" s="7">
        <f>VLOOKUP(L23,Options!I$2:J$100,2,FALSE)</f>
        <v>2</v>
      </c>
      <c r="N23" s="4" t="s">
        <v>30</v>
      </c>
      <c r="O23" s="7">
        <f>VLOOKUP(N23,Options!K$2:L$100,2,FALSE)</f>
        <v>3</v>
      </c>
      <c r="P23" s="2"/>
      <c r="Q23" s="3" t="str">
        <f t="shared" si="0"/>
        <v>#define PX_GPIO_PWM PX_GPIO(B, 4, PX_GPIO_MODE_OUT, PX_GPIO_OTYPE_PP, PX_GPIO_OSPEED_LO, PX_GPIO_PULL_NO, PX_GPIO_OUT_INIT_LO, PX_GPIO_AF_1)</v>
      </c>
      <c r="S23" s="3" t="str">
        <f t="shared" si="1"/>
        <v>#define PX_GPIO_B4 PX_GPIO_PWM</v>
      </c>
      <c r="U23" s="3" t="str">
        <f t="shared" si="2"/>
        <v>static const px_gpio_handle_t px_gpio_pwm = {PX_GPIO_PWM};</v>
      </c>
    </row>
    <row r="24" spans="1:21" x14ac:dyDescent="0.2">
      <c r="A24" s="4" t="s">
        <v>49</v>
      </c>
      <c r="B24" s="4" t="s">
        <v>40</v>
      </c>
      <c r="C24" s="4">
        <v>5</v>
      </c>
      <c r="D24" s="4" t="s">
        <v>1</v>
      </c>
      <c r="E24" s="7">
        <f>VLOOKUP(D24,Options!A$2:B$100,2,FALSE)</f>
        <v>1</v>
      </c>
      <c r="F24" s="5" t="s">
        <v>16</v>
      </c>
      <c r="G24" s="7">
        <f>VLOOKUP(F24,Options!C$2:D$100,2,FALSE)</f>
        <v>2</v>
      </c>
      <c r="H24" s="5" t="s">
        <v>19</v>
      </c>
      <c r="I24" s="7">
        <f>VLOOKUP(H24,Options!E$2:F$100,2,FALSE)</f>
        <v>2</v>
      </c>
      <c r="J24" s="5" t="s">
        <v>24</v>
      </c>
      <c r="K24" s="7">
        <f>VLOOKUP(J24,Options!G$2:H$100,2,FALSE)</f>
        <v>3</v>
      </c>
      <c r="L24" s="4" t="s">
        <v>26</v>
      </c>
      <c r="M24" s="7">
        <f>VLOOKUP(L24,Options!I$2:J$100,2,FALSE)</f>
        <v>2</v>
      </c>
      <c r="N24" s="4" t="s">
        <v>28</v>
      </c>
      <c r="O24" s="7">
        <f>VLOOKUP(N24,Options!K$2:L$100,2,FALSE)</f>
        <v>1</v>
      </c>
      <c r="P24" s="2"/>
      <c r="Q24" s="3" t="str">
        <f t="shared" si="0"/>
        <v>#define PX_GPIO_2 PX_GPIO(B, 5, PX_GPIO_MODE_IN, PX_GPIO_OTYPE_PP, PX_GPIO_OSPEED_LO, PX_GPIO_PULL_DN, PX_GPIO_OUT_INIT_LO, PX_GPIO_AF_NA)</v>
      </c>
      <c r="S24" s="3" t="str">
        <f t="shared" si="1"/>
        <v>#define PX_GPIO_B5 PX_GPIO_2</v>
      </c>
      <c r="U24" s="3" t="str">
        <f t="shared" si="2"/>
        <v>static const px_gpio_handle_t px_gpio_2 = {PX_GPIO_2};</v>
      </c>
    </row>
    <row r="25" spans="1:21" x14ac:dyDescent="0.2">
      <c r="A25" s="4" t="s">
        <v>39</v>
      </c>
      <c r="B25" s="4" t="s">
        <v>40</v>
      </c>
      <c r="C25" s="4">
        <v>6</v>
      </c>
      <c r="D25" s="4" t="s">
        <v>1</v>
      </c>
      <c r="E25" s="7">
        <f>VLOOKUP(D25,Options!A$2:B$100,2,FALSE)</f>
        <v>1</v>
      </c>
      <c r="F25" s="5" t="s">
        <v>16</v>
      </c>
      <c r="G25" s="7">
        <f>VLOOKUP(F25,Options!C$2:D$100,2,FALSE)</f>
        <v>2</v>
      </c>
      <c r="H25" s="5" t="s">
        <v>19</v>
      </c>
      <c r="I25" s="7">
        <f>VLOOKUP(H25,Options!E$2:F$100,2,FALSE)</f>
        <v>2</v>
      </c>
      <c r="J25" s="5" t="s">
        <v>24</v>
      </c>
      <c r="K25" s="7">
        <f>VLOOKUP(J25,Options!G$2:H$100,2,FALSE)</f>
        <v>3</v>
      </c>
      <c r="L25" s="4" t="s">
        <v>26</v>
      </c>
      <c r="M25" s="7">
        <f>VLOOKUP(L25,Options!I$2:J$100,2,FALSE)</f>
        <v>2</v>
      </c>
      <c r="N25" s="4" t="s">
        <v>28</v>
      </c>
      <c r="O25" s="7">
        <f>VLOOKUP(N25,Options!K$2:L$100,2,FALSE)</f>
        <v>1</v>
      </c>
      <c r="P25" s="2"/>
      <c r="Q25" s="3" t="str">
        <f t="shared" si="0"/>
        <v>#define PX_GPIO_1 PX_GPIO(B, 6, PX_GPIO_MODE_IN, PX_GPIO_OTYPE_PP, PX_GPIO_OSPEED_LO, PX_GPIO_PULL_DN, PX_GPIO_OUT_INIT_LO, PX_GPIO_AF_NA)</v>
      </c>
      <c r="S25" s="3" t="str">
        <f t="shared" si="1"/>
        <v>#define PX_GPIO_B6 PX_GPIO_1</v>
      </c>
      <c r="U25" s="3" t="str">
        <f t="shared" si="2"/>
        <v>static const px_gpio_handle_t px_gpio_1 = {PX_GPIO_1};</v>
      </c>
    </row>
    <row r="26" spans="1:21" x14ac:dyDescent="0.2">
      <c r="A26" s="4" t="s">
        <v>46</v>
      </c>
      <c r="B26" s="4" t="s">
        <v>40</v>
      </c>
      <c r="C26" s="4">
        <v>7</v>
      </c>
      <c r="D26" s="4" t="s">
        <v>13</v>
      </c>
      <c r="E26" s="7">
        <f>VLOOKUP(D26,Options!A$2:B$100,2,FALSE)</f>
        <v>3</v>
      </c>
      <c r="F26" s="5" t="s">
        <v>17</v>
      </c>
      <c r="G26" s="7">
        <f>VLOOKUP(F26,Options!C$2:D$100,2,FALSE)</f>
        <v>3</v>
      </c>
      <c r="H26" s="5" t="s">
        <v>19</v>
      </c>
      <c r="I26" s="7">
        <f>VLOOKUP(H26,Options!E$2:F$100,2,FALSE)</f>
        <v>2</v>
      </c>
      <c r="J26" s="5" t="s">
        <v>6</v>
      </c>
      <c r="K26" s="7">
        <f>VLOOKUP(J26,Options!G$2:H$100,2,FALSE)</f>
        <v>2</v>
      </c>
      <c r="L26" s="4" t="s">
        <v>27</v>
      </c>
      <c r="M26" s="7">
        <f>VLOOKUP(L26,Options!I$2:J$100,2,FALSE)</f>
        <v>3</v>
      </c>
      <c r="N26" s="4" t="s">
        <v>35</v>
      </c>
      <c r="O26" s="7">
        <f>VLOOKUP(N26,Options!K$2:L$100,2,FALSE)</f>
        <v>8</v>
      </c>
      <c r="P26" s="2"/>
      <c r="Q26" s="3" t="str">
        <f t="shared" si="0"/>
        <v>#define PX_GPIO_I2C1_SDA PX_GPIO(B, 7, PX_GPIO_MODE_AF, PX_GPIO_OTYPE_OD, PX_GPIO_OSPEED_LO, PX_GPIO_PULL_UP, PX_GPIO_OUT_INIT_HI, PX_GPIO_AF_6)</v>
      </c>
      <c r="S26" s="3" t="str">
        <f t="shared" si="1"/>
        <v>#define PX_GPIO_B7 PX_GPIO_I2C1_SDA</v>
      </c>
      <c r="U26" s="3" t="str">
        <f t="shared" si="2"/>
        <v>static const px_gpio_handle_t px_gpio_i2c1_sda = {PX_GPIO_I2C1_SDA};</v>
      </c>
    </row>
    <row r="27" spans="1:21" x14ac:dyDescent="0.2">
      <c r="A27" s="4" t="s">
        <v>45</v>
      </c>
      <c r="B27" s="4" t="s">
        <v>40</v>
      </c>
      <c r="C27" s="4">
        <v>8</v>
      </c>
      <c r="D27" s="4" t="s">
        <v>13</v>
      </c>
      <c r="E27" s="7">
        <f>VLOOKUP(D27,Options!A$2:B$100,2,FALSE)</f>
        <v>3</v>
      </c>
      <c r="F27" s="5" t="s">
        <v>17</v>
      </c>
      <c r="G27" s="7">
        <f>VLOOKUP(F27,Options!C$2:D$100,2,FALSE)</f>
        <v>3</v>
      </c>
      <c r="H27" s="5" t="s">
        <v>19</v>
      </c>
      <c r="I27" s="7">
        <f>VLOOKUP(H27,Options!E$2:F$100,2,FALSE)</f>
        <v>2</v>
      </c>
      <c r="J27" s="5" t="s">
        <v>6</v>
      </c>
      <c r="K27" s="7">
        <f>VLOOKUP(J27,Options!G$2:H$100,2,FALSE)</f>
        <v>2</v>
      </c>
      <c r="L27" s="4" t="s">
        <v>27</v>
      </c>
      <c r="M27" s="7">
        <f>VLOOKUP(L27,Options!I$2:J$100,2,FALSE)</f>
        <v>3</v>
      </c>
      <c r="N27" s="4" t="s">
        <v>35</v>
      </c>
      <c r="O27" s="7">
        <f>VLOOKUP(N27,Options!K$2:L$100,2,FALSE)</f>
        <v>8</v>
      </c>
      <c r="P27" s="2"/>
      <c r="Q27" s="3" t="str">
        <f t="shared" si="0"/>
        <v>#define PX_GPIO_I2C1_SCL PX_GPIO(B, 8, PX_GPIO_MODE_AF, PX_GPIO_OTYPE_OD, PX_GPIO_OSPEED_LO, PX_GPIO_PULL_UP, PX_GPIO_OUT_INIT_HI, PX_GPIO_AF_6)</v>
      </c>
      <c r="S27" s="3" t="str">
        <f t="shared" si="1"/>
        <v>#define PX_GPIO_B8 PX_GPIO_I2C1_SCL</v>
      </c>
      <c r="U27" s="3" t="str">
        <f t="shared" si="2"/>
        <v>static const px_gpio_handle_t px_gpio_i2c1_scl = {PX_GPIO_I2C1_SCL};</v>
      </c>
    </row>
    <row r="28" spans="1:21" x14ac:dyDescent="0.2">
      <c r="A28" s="4" t="s">
        <v>41</v>
      </c>
      <c r="B28" s="4" t="s">
        <v>40</v>
      </c>
      <c r="C28" s="4">
        <v>9</v>
      </c>
      <c r="D28" s="4" t="s">
        <v>1</v>
      </c>
      <c r="E28" s="7">
        <f>VLOOKUP(D28,Options!A$2:B$100,2,FALSE)</f>
        <v>1</v>
      </c>
      <c r="F28" s="5" t="s">
        <v>16</v>
      </c>
      <c r="G28" s="7">
        <f>VLOOKUP(F28,Options!C$2:D$100,2,FALSE)</f>
        <v>2</v>
      </c>
      <c r="H28" s="5" t="s">
        <v>19</v>
      </c>
      <c r="I28" s="7">
        <f>VLOOKUP(H28,Options!E$2:F$100,2,FALSE)</f>
        <v>2</v>
      </c>
      <c r="J28" s="5" t="s">
        <v>24</v>
      </c>
      <c r="K28" s="7">
        <f>VLOOKUP(J28,Options!G$2:H$100,2,FALSE)</f>
        <v>3</v>
      </c>
      <c r="L28" s="4" t="s">
        <v>26</v>
      </c>
      <c r="M28" s="7">
        <f>VLOOKUP(L28,Options!I$2:J$100,2,FALSE)</f>
        <v>2</v>
      </c>
      <c r="N28" s="4" t="s">
        <v>28</v>
      </c>
      <c r="O28" s="7">
        <f>VLOOKUP(N28,Options!K$2:L$100,2,FALSE)</f>
        <v>1</v>
      </c>
      <c r="P28" s="2"/>
      <c r="Q28" s="3" t="str">
        <f t="shared" si="0"/>
        <v>#define PX_GPIO_0 PX_GPIO(B, 9, PX_GPIO_MODE_IN, PX_GPIO_OTYPE_PP, PX_GPIO_OSPEED_LO, PX_GPIO_PULL_DN, PX_GPIO_OUT_INIT_LO, PX_GPIO_AF_NA)</v>
      </c>
      <c r="S28" s="3" t="str">
        <f t="shared" si="1"/>
        <v>#define PX_GPIO_B9 PX_GPIO_0</v>
      </c>
      <c r="U28" s="3" t="str">
        <f t="shared" si="2"/>
        <v>static const px_gpio_handle_t px_gpio_0 = {PX_GPIO_0};</v>
      </c>
    </row>
    <row r="29" spans="1:21" x14ac:dyDescent="0.2">
      <c r="A29" s="9"/>
      <c r="B29" s="9"/>
      <c r="C29" s="9"/>
      <c r="D29" s="9"/>
      <c r="E29" s="10"/>
      <c r="F29" s="11"/>
      <c r="G29" s="10"/>
      <c r="H29" s="11"/>
      <c r="I29" s="10"/>
      <c r="J29" s="11"/>
      <c r="K29" s="10"/>
      <c r="L29" s="9"/>
      <c r="M29" s="10"/>
      <c r="N29" s="9"/>
      <c r="O29" s="10"/>
      <c r="P29" s="2"/>
    </row>
    <row r="30" spans="1:21" x14ac:dyDescent="0.2">
      <c r="A30" s="4" t="s">
        <v>50</v>
      </c>
      <c r="B30" s="4" t="s">
        <v>47</v>
      </c>
      <c r="C30" s="4">
        <v>6</v>
      </c>
      <c r="D30" s="4" t="s">
        <v>2</v>
      </c>
      <c r="E30" s="7">
        <f>VLOOKUP(D30,Options!A$2:B$100,2,FALSE)</f>
        <v>2</v>
      </c>
      <c r="F30" s="5" t="s">
        <v>16</v>
      </c>
      <c r="G30" s="7">
        <f>VLOOKUP(F30,Options!C$2:D$100,2,FALSE)</f>
        <v>2</v>
      </c>
      <c r="H30" s="5" t="s">
        <v>19</v>
      </c>
      <c r="I30" s="7">
        <f>VLOOKUP(H30,Options!E$2:F$100,2,FALSE)</f>
        <v>2</v>
      </c>
      <c r="J30" s="5" t="s">
        <v>23</v>
      </c>
      <c r="K30" s="7">
        <f>VLOOKUP(J30,Options!G$2:H$100,2,FALSE)</f>
        <v>1</v>
      </c>
      <c r="L30" s="4" t="s">
        <v>26</v>
      </c>
      <c r="M30" s="7">
        <f>VLOOKUP(L30,Options!I$2:J$100,2,FALSE)</f>
        <v>2</v>
      </c>
      <c r="N30" s="4" t="s">
        <v>32</v>
      </c>
      <c r="O30" s="7">
        <f>VLOOKUP(N30,Options!K$2:L$100,2,FALSE)</f>
        <v>5</v>
      </c>
      <c r="P30" s="2"/>
      <c r="Q30" s="3" t="str">
        <f t="shared" si="0"/>
        <v>#define PX_GPIO_PWM_BUZZER PX_GPIO(C, 6, PX_GPIO_MODE_OUT, PX_GPIO_OTYPE_PP, PX_GPIO_OSPEED_LO, PX_GPIO_PULL_NO, PX_GPIO_OUT_INIT_LO, PX_GPIO_AF_3)</v>
      </c>
      <c r="S30" s="3" t="str">
        <f t="shared" si="1"/>
        <v>#define PX_GPIO_C6 PX_GPIO_PWM_BUZZER</v>
      </c>
      <c r="U30" s="3" t="str">
        <f t="shared" si="2"/>
        <v>static const px_gpio_handle_t px_gpio_pwm_buzzer = {PX_GPIO_PWM_BUZZER};</v>
      </c>
    </row>
    <row r="31" spans="1:21" x14ac:dyDescent="0.2">
      <c r="A31" s="4" t="s">
        <v>51</v>
      </c>
      <c r="B31" s="4" t="s">
        <v>47</v>
      </c>
      <c r="C31" s="4">
        <v>14</v>
      </c>
      <c r="D31" s="4" t="s">
        <v>14</v>
      </c>
      <c r="E31" s="7">
        <f>VLOOKUP(D31,Options!A$2:B$100,2,FALSE)</f>
        <v>4</v>
      </c>
      <c r="F31" s="5" t="s">
        <v>15</v>
      </c>
      <c r="G31" s="7">
        <f>VLOOKUP(F31,Options!C$2:D$100,2,FALSE)</f>
        <v>1</v>
      </c>
      <c r="H31" s="5" t="s">
        <v>18</v>
      </c>
      <c r="I31" s="7">
        <f>VLOOKUP(H31,Options!E$2:F$100,2,FALSE)</f>
        <v>1</v>
      </c>
      <c r="J31" s="5" t="s">
        <v>23</v>
      </c>
      <c r="K31" s="7">
        <f>VLOOKUP(J31,Options!G$2:H$100,2,FALSE)</f>
        <v>1</v>
      </c>
      <c r="L31" s="4" t="s">
        <v>25</v>
      </c>
      <c r="M31" s="7">
        <f>VLOOKUP(L31,Options!I$2:J$100,2,FALSE)</f>
        <v>1</v>
      </c>
      <c r="N31" s="4" t="s">
        <v>28</v>
      </c>
      <c r="O31" s="7">
        <f>VLOOKUP(N31,Options!K$2:L$100,2,FALSE)</f>
        <v>1</v>
      </c>
      <c r="P31" s="2"/>
      <c r="Q31" s="3" t="str">
        <f t="shared" si="0"/>
        <v>#define PX_GPIO_OSC32_IN PX_GPIO(C, 14, PX_GPIO_MODE_ANA, PX_GPIO_OTYPE_NA, PX_GPIO_OSPEED_NA, PX_GPIO_PULL_NO, PX_GPIO_OUT_INIT_NA, PX_GPIO_AF_NA)</v>
      </c>
      <c r="S31" s="3" t="str">
        <f t="shared" si="1"/>
        <v>#define PX_GPIO_C14 PX_GPIO_OSC32_IN</v>
      </c>
      <c r="U31" s="3" t="str">
        <f t="shared" si="2"/>
        <v>static const px_gpio_handle_t px_gpio_osc32_in = {PX_GPIO_OSC32_IN};</v>
      </c>
    </row>
    <row r="32" spans="1:21" x14ac:dyDescent="0.2">
      <c r="A32" s="4" t="s">
        <v>52</v>
      </c>
      <c r="B32" s="4" t="s">
        <v>47</v>
      </c>
      <c r="C32" s="4">
        <v>15</v>
      </c>
      <c r="D32" s="4" t="s">
        <v>14</v>
      </c>
      <c r="E32" s="7">
        <f>VLOOKUP(D32,Options!A$2:B$100,2,FALSE)</f>
        <v>4</v>
      </c>
      <c r="F32" s="5" t="s">
        <v>15</v>
      </c>
      <c r="G32" s="7">
        <f>VLOOKUP(F32,Options!C$2:D$100,2,FALSE)</f>
        <v>1</v>
      </c>
      <c r="H32" s="5" t="s">
        <v>18</v>
      </c>
      <c r="I32" s="7">
        <f>VLOOKUP(H32,Options!E$2:F$100,2,FALSE)</f>
        <v>1</v>
      </c>
      <c r="J32" s="5" t="s">
        <v>23</v>
      </c>
      <c r="K32" s="7">
        <f>VLOOKUP(J32,Options!G$2:H$100,2,FALSE)</f>
        <v>1</v>
      </c>
      <c r="L32" s="4" t="s">
        <v>25</v>
      </c>
      <c r="M32" s="7">
        <f>VLOOKUP(L32,Options!I$2:J$100,2,FALSE)</f>
        <v>1</v>
      </c>
      <c r="N32" s="4" t="s">
        <v>28</v>
      </c>
      <c r="O32" s="7">
        <f>VLOOKUP(N32,Options!K$2:L$100,2,FALSE)</f>
        <v>1</v>
      </c>
      <c r="P32" s="2"/>
      <c r="Q32" s="3" t="str">
        <f t="shared" si="0"/>
        <v>#define PX_GPIO_OSC32_OUT PX_GPIO(C, 15, PX_GPIO_MODE_ANA, PX_GPIO_OTYPE_NA, PX_GPIO_OSPEED_NA, PX_GPIO_PULL_NO, PX_GPIO_OUT_INIT_NA, PX_GPIO_AF_NA)</v>
      </c>
      <c r="S32" s="3" t="str">
        <f t="shared" si="1"/>
        <v>#define PX_GPIO_C15 PX_GPIO_OSC32_OUT</v>
      </c>
      <c r="U32" s="3" t="str">
        <f t="shared" si="2"/>
        <v>static const px_gpio_handle_t px_gpio_osc32_out = {PX_GPIO_OSC32_OUT};</v>
      </c>
    </row>
    <row r="33" spans="1:15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</sheetData>
  <conditionalFormatting sqref="E2:E32 G2:G32 I2:I32 K2:K32 M2:M32 O2:O32">
    <cfRule type="cellIs" dxfId="8" priority="97" operator="equal">
      <formula>9</formula>
    </cfRule>
    <cfRule type="cellIs" dxfId="7" priority="98" operator="equal">
      <formula>8</formula>
    </cfRule>
    <cfRule type="cellIs" dxfId="6" priority="99" operator="equal">
      <formula>7</formula>
    </cfRule>
    <cfRule type="cellIs" dxfId="5" priority="100" operator="equal">
      <formula>6</formula>
    </cfRule>
    <cfRule type="cellIs" dxfId="4" priority="101" operator="equal">
      <formula>5</formula>
    </cfRule>
    <cfRule type="cellIs" dxfId="3" priority="102" operator="equal">
      <formula>4</formula>
    </cfRule>
    <cfRule type="cellIs" dxfId="2" priority="103" operator="equal">
      <formula>3</formula>
    </cfRule>
    <cfRule type="cellIs" dxfId="1" priority="104" operator="equal">
      <formula>2</formula>
    </cfRule>
    <cfRule type="cellIs" dxfId="0" priority="105" operator="equal">
      <formula>1</formula>
    </cfRule>
  </conditionalFormatting>
  <dataValidations count="6">
    <dataValidation type="list" allowBlank="1" showInputMessage="1" showErrorMessage="1" sqref="D2:D32" xr:uid="{00000000-0002-0000-0000-000000000000}">
      <formula1>Mode</formula1>
    </dataValidation>
    <dataValidation type="list" allowBlank="1" showInputMessage="1" showErrorMessage="1" sqref="F2:F32" xr:uid="{00000000-0002-0000-0000-000001000000}">
      <formula1>OutputType</formula1>
    </dataValidation>
    <dataValidation type="list" allowBlank="1" showInputMessage="1" showErrorMessage="1" sqref="H2:H32" xr:uid="{00000000-0002-0000-0000-000002000000}">
      <formula1>OutputSpeed</formula1>
    </dataValidation>
    <dataValidation type="list" allowBlank="1" showInputMessage="1" showErrorMessage="1" sqref="J2:J32" xr:uid="{00000000-0002-0000-0000-000003000000}">
      <formula1>Pull</formula1>
    </dataValidation>
    <dataValidation type="list" allowBlank="1" showInputMessage="1" showErrorMessage="1" sqref="L2:L32" xr:uid="{00000000-0002-0000-0000-000004000000}">
      <formula1>OutputInit</formula1>
    </dataValidation>
    <dataValidation type="list" allowBlank="1" showInputMessage="1" showErrorMessage="1" sqref="N2:N32" xr:uid="{00000000-0002-0000-0000-000005000000}">
      <formula1>AltFn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workbookViewId="0">
      <selection activeCell="A7" sqref="A7"/>
    </sheetView>
  </sheetViews>
  <sheetFormatPr defaultRowHeight="11.25" x14ac:dyDescent="0.2"/>
  <cols>
    <col min="1" max="1" width="28.7109375" style="3" customWidth="1"/>
    <col min="2" max="2" width="2.7109375" style="3" customWidth="1"/>
    <col min="3" max="3" width="28.7109375" style="3" customWidth="1"/>
    <col min="4" max="4" width="2.7109375" style="3" customWidth="1"/>
    <col min="5" max="5" width="28.7109375" style="3" customWidth="1"/>
    <col min="6" max="6" width="2.7109375" style="3" customWidth="1"/>
    <col min="7" max="7" width="28.7109375" style="3" customWidth="1"/>
    <col min="8" max="8" width="2.7109375" style="3" customWidth="1"/>
    <col min="9" max="9" width="28.7109375" style="3" customWidth="1"/>
    <col min="10" max="10" width="2.7109375" style="3" customWidth="1"/>
    <col min="11" max="11" width="28.7109375" style="3" customWidth="1"/>
    <col min="12" max="12" width="2.7109375" style="3" customWidth="1"/>
    <col min="13" max="16384" width="9.140625" style="3"/>
  </cols>
  <sheetData>
    <row r="1" spans="1:13" x14ac:dyDescent="0.2">
      <c r="A1" s="1" t="s">
        <v>0</v>
      </c>
      <c r="B1" s="1"/>
      <c r="C1" s="1" t="s">
        <v>3</v>
      </c>
      <c r="D1" s="1"/>
      <c r="E1" s="1" t="s">
        <v>4</v>
      </c>
      <c r="F1" s="1"/>
      <c r="G1" s="1" t="s">
        <v>5</v>
      </c>
      <c r="H1" s="1"/>
      <c r="I1" s="1" t="s">
        <v>7</v>
      </c>
      <c r="J1" s="1"/>
      <c r="K1" s="1" t="s">
        <v>8</v>
      </c>
      <c r="L1" s="1"/>
      <c r="M1" s="2"/>
    </row>
    <row r="2" spans="1:13" x14ac:dyDescent="0.2">
      <c r="A2" s="4" t="s">
        <v>1</v>
      </c>
      <c r="B2" s="4">
        <v>1</v>
      </c>
      <c r="C2" s="5" t="s">
        <v>15</v>
      </c>
      <c r="D2" s="4">
        <v>1</v>
      </c>
      <c r="E2" s="5" t="s">
        <v>18</v>
      </c>
      <c r="F2" s="4">
        <v>1</v>
      </c>
      <c r="G2" s="5" t="s">
        <v>23</v>
      </c>
      <c r="H2" s="4">
        <v>1</v>
      </c>
      <c r="I2" s="4" t="s">
        <v>25</v>
      </c>
      <c r="J2" s="4">
        <v>1</v>
      </c>
      <c r="K2" s="6" t="s">
        <v>28</v>
      </c>
      <c r="L2" s="4">
        <v>1</v>
      </c>
      <c r="M2" s="2"/>
    </row>
    <row r="3" spans="1:13" x14ac:dyDescent="0.2">
      <c r="A3" s="4" t="s">
        <v>2</v>
      </c>
      <c r="B3" s="4">
        <v>2</v>
      </c>
      <c r="C3" s="5" t="s">
        <v>16</v>
      </c>
      <c r="D3" s="4">
        <v>2</v>
      </c>
      <c r="E3" s="5" t="s">
        <v>19</v>
      </c>
      <c r="F3" s="4">
        <v>2</v>
      </c>
      <c r="G3" s="5" t="s">
        <v>6</v>
      </c>
      <c r="H3" s="4">
        <v>2</v>
      </c>
      <c r="I3" s="4" t="s">
        <v>26</v>
      </c>
      <c r="J3" s="4">
        <v>2</v>
      </c>
      <c r="K3" s="6" t="s">
        <v>29</v>
      </c>
      <c r="L3" s="4">
        <v>2</v>
      </c>
      <c r="M3" s="2"/>
    </row>
    <row r="4" spans="1:13" x14ac:dyDescent="0.2">
      <c r="A4" s="4" t="s">
        <v>13</v>
      </c>
      <c r="B4" s="4">
        <v>3</v>
      </c>
      <c r="C4" s="5" t="s">
        <v>17</v>
      </c>
      <c r="D4" s="4">
        <v>3</v>
      </c>
      <c r="E4" s="5" t="s">
        <v>22</v>
      </c>
      <c r="F4" s="4">
        <v>3</v>
      </c>
      <c r="G4" s="5" t="s">
        <v>24</v>
      </c>
      <c r="H4" s="4">
        <v>3</v>
      </c>
      <c r="I4" s="4" t="s">
        <v>27</v>
      </c>
      <c r="J4" s="4">
        <v>3</v>
      </c>
      <c r="K4" s="6" t="s">
        <v>30</v>
      </c>
      <c r="L4" s="4">
        <v>3</v>
      </c>
      <c r="M4" s="2"/>
    </row>
    <row r="5" spans="1:13" x14ac:dyDescent="0.2">
      <c r="A5" s="4" t="s">
        <v>14</v>
      </c>
      <c r="B5" s="4">
        <v>4</v>
      </c>
      <c r="E5" s="5" t="s">
        <v>20</v>
      </c>
      <c r="F5" s="4">
        <v>4</v>
      </c>
      <c r="K5" s="6" t="s">
        <v>31</v>
      </c>
      <c r="L5" s="4">
        <v>4</v>
      </c>
      <c r="M5" s="2"/>
    </row>
    <row r="6" spans="1:13" x14ac:dyDescent="0.2">
      <c r="E6" s="5" t="s">
        <v>21</v>
      </c>
      <c r="F6" s="4">
        <v>5</v>
      </c>
      <c r="K6" s="6" t="s">
        <v>32</v>
      </c>
      <c r="L6" s="4">
        <v>5</v>
      </c>
      <c r="M6" s="2"/>
    </row>
    <row r="7" spans="1:13" x14ac:dyDescent="0.2">
      <c r="K7" s="6" t="s">
        <v>33</v>
      </c>
      <c r="L7" s="4">
        <v>6</v>
      </c>
      <c r="M7" s="2"/>
    </row>
    <row r="8" spans="1:13" x14ac:dyDescent="0.2">
      <c r="K8" s="6" t="s">
        <v>34</v>
      </c>
      <c r="L8" s="4">
        <v>7</v>
      </c>
      <c r="M8" s="2"/>
    </row>
    <row r="9" spans="1:13" x14ac:dyDescent="0.2">
      <c r="K9" s="6" t="s">
        <v>35</v>
      </c>
      <c r="L9" s="4">
        <v>8</v>
      </c>
      <c r="M9" s="2"/>
    </row>
    <row r="10" spans="1:13" x14ac:dyDescent="0.2">
      <c r="K10" s="6" t="s">
        <v>36</v>
      </c>
      <c r="L10" s="4">
        <v>9</v>
      </c>
      <c r="M10" s="2"/>
    </row>
    <row r="11" spans="1:13" x14ac:dyDescent="0.2">
      <c r="K11" s="6" t="s">
        <v>62</v>
      </c>
      <c r="L11" s="4">
        <v>10</v>
      </c>
    </row>
    <row r="12" spans="1:13" x14ac:dyDescent="0.2">
      <c r="K12" s="6" t="s">
        <v>63</v>
      </c>
      <c r="L12" s="4">
        <v>11</v>
      </c>
    </row>
    <row r="13" spans="1:13" x14ac:dyDescent="0.2">
      <c r="K13" s="6" t="s">
        <v>64</v>
      </c>
      <c r="L13" s="4">
        <v>12</v>
      </c>
    </row>
    <row r="14" spans="1:13" x14ac:dyDescent="0.2">
      <c r="K14" s="6" t="s">
        <v>65</v>
      </c>
      <c r="L14" s="4">
        <v>13</v>
      </c>
    </row>
    <row r="15" spans="1:13" x14ac:dyDescent="0.2">
      <c r="K15" s="6" t="s">
        <v>66</v>
      </c>
      <c r="L15" s="4">
        <v>14</v>
      </c>
    </row>
    <row r="16" spans="1:13" x14ac:dyDescent="0.2">
      <c r="K16" s="6" t="s">
        <v>67</v>
      </c>
      <c r="L16" s="4">
        <v>15</v>
      </c>
    </row>
    <row r="17" spans="11:12" x14ac:dyDescent="0.2">
      <c r="K17" s="6" t="s">
        <v>68</v>
      </c>
      <c r="L17" s="4">
        <v>16</v>
      </c>
    </row>
    <row r="18" spans="11:12" x14ac:dyDescent="0.2">
      <c r="K18" s="6" t="s">
        <v>69</v>
      </c>
      <c r="L18" s="4">
        <v>17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3E3251E1-1581-4798-941E-A15E4B61CC9C}">
            <xm:f>GPIO!$N$2=$K$2</xm:f>
            <x14:dxf/>
          </x14:cfRule>
          <xm:sqref>O2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GPIO</vt:lpstr>
      <vt:lpstr>Options</vt:lpstr>
      <vt:lpstr>AltFn</vt:lpstr>
      <vt:lpstr>Mode</vt:lpstr>
      <vt:lpstr>OutputInit</vt:lpstr>
      <vt:lpstr>OutputSpeed</vt:lpstr>
      <vt:lpstr>OutputType</vt:lpstr>
      <vt:lpstr>Pull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2025-06-05T10:42:09Z</dcterms:modified>
</cp:coreProperties>
</file>